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mc:AlternateContent xmlns:mc="http://schemas.openxmlformats.org/markup-compatibility/2006">
    <mc:Choice Requires="x15">
      <x15ac:absPath xmlns:x15ac="http://schemas.microsoft.com/office/spreadsheetml/2010/11/ac" url="C:\Users\VRREE\Downloads\Tags - completed projects-20240729T073048Z-001\Tags - completed projects\"/>
    </mc:Choice>
  </mc:AlternateContent>
  <xr:revisionPtr revIDLastSave="0" documentId="13_ncr:1_{6C99C417-0BB5-402D-9E8B-358A952441FC}" xr6:coauthVersionLast="37" xr6:coauthVersionMax="37" xr10:uidLastSave="{00000000-0000-0000-0000-000000000000}"/>
  <bookViews>
    <workbookView xWindow="0" yWindow="0" windowWidth="28800" windowHeight="12810" xr2:uid="{00000000-000D-0000-FFFF-FFFF00000000}"/>
  </bookViews>
  <sheets>
    <sheet name="meds" sheetId="1" r:id="rId1"/>
    <sheet name="MaleDeaths" sheetId="2" state="hidden" r:id="rId2"/>
    <sheet name="FemaleDeaths" sheetId="3" state="hidden" r:id="rId3"/>
    <sheet name="DrugClassMF" sheetId="4" state="hidden" r:id="rId4"/>
    <sheet name="Areas_Updated" sheetId="5" state="hidden" r:id="rId5"/>
  </sheets>
  <definedNames>
    <definedName name="_xlnm._FilterDatabase" localSheetId="0" hidden="1">meds!$A$1:$JZ$763</definedName>
  </definedNames>
  <calcPr calcId="179021"/>
</workbook>
</file>

<file path=xl/calcChain.xml><?xml version="1.0" encoding="utf-8"?>
<calcChain xmlns="http://schemas.openxmlformats.org/spreadsheetml/2006/main">
  <c r="B56" i="4" l="1"/>
  <c r="C56" i="4" s="1"/>
  <c r="B55" i="4"/>
  <c r="C55" i="4" s="1"/>
  <c r="B54" i="4"/>
  <c r="C54" i="4" s="1"/>
  <c r="B53" i="4"/>
  <c r="C53" i="4" s="1"/>
  <c r="B52" i="4"/>
  <c r="C52" i="4" s="1"/>
  <c r="B51" i="4"/>
  <c r="C51" i="4" s="1"/>
  <c r="B50" i="4"/>
  <c r="C50" i="4" s="1"/>
  <c r="B49" i="4"/>
  <c r="C49" i="4" s="1"/>
  <c r="B48" i="4"/>
  <c r="C48" i="4" s="1"/>
  <c r="B47" i="4"/>
  <c r="C47" i="4" s="1"/>
  <c r="B46" i="4"/>
  <c r="C46" i="4" s="1"/>
  <c r="B45" i="4"/>
  <c r="C45" i="4" s="1"/>
  <c r="B44" i="4"/>
  <c r="C44" i="4" s="1"/>
  <c r="B43" i="4"/>
  <c r="C43" i="4" s="1"/>
  <c r="B42" i="4"/>
  <c r="C42" i="4" s="1"/>
  <c r="B41" i="4"/>
  <c r="C41" i="4" s="1"/>
  <c r="B40" i="4"/>
  <c r="C40" i="4" s="1"/>
  <c r="B39" i="4"/>
  <c r="C39" i="4" s="1"/>
  <c r="B38" i="4"/>
  <c r="C38" i="4" s="1"/>
  <c r="B37" i="4"/>
  <c r="C37" i="4" s="1"/>
  <c r="B36" i="4"/>
  <c r="C36" i="4" s="1"/>
  <c r="B35" i="4"/>
  <c r="C35" i="4" s="1"/>
  <c r="B34" i="4"/>
  <c r="C34" i="4" s="1"/>
  <c r="B33" i="4"/>
  <c r="C33" i="4" s="1"/>
  <c r="B32" i="4"/>
  <c r="C32" i="4" s="1"/>
  <c r="B31" i="4"/>
  <c r="C31" i="4" s="1"/>
  <c r="B30" i="4"/>
  <c r="C30" i="4" s="1"/>
  <c r="B29" i="4"/>
  <c r="C29" i="4" s="1"/>
  <c r="B28" i="4"/>
  <c r="C28" i="4" s="1"/>
  <c r="B27" i="4"/>
  <c r="C27" i="4" s="1"/>
  <c r="B26" i="4"/>
  <c r="C26" i="4" s="1"/>
  <c r="B25" i="4"/>
  <c r="C25" i="4" s="1"/>
  <c r="B24" i="4"/>
  <c r="C24" i="4" s="1"/>
  <c r="B23" i="4"/>
  <c r="C23" i="4" s="1"/>
  <c r="B22" i="4"/>
  <c r="C22" i="4" s="1"/>
  <c r="B21" i="4"/>
  <c r="C21" i="4" s="1"/>
  <c r="B20" i="4"/>
  <c r="C20" i="4" s="1"/>
  <c r="B19" i="4"/>
  <c r="C19" i="4" s="1"/>
  <c r="B18" i="4"/>
  <c r="C18" i="4" s="1"/>
  <c r="B17" i="4"/>
  <c r="C17" i="4" s="1"/>
  <c r="B16" i="4"/>
  <c r="C16" i="4" s="1"/>
  <c r="B15" i="4"/>
  <c r="C15" i="4" s="1"/>
  <c r="K14" i="4"/>
  <c r="I14" i="4"/>
  <c r="B14" i="4"/>
  <c r="C14" i="4" s="1"/>
  <c r="K13" i="4"/>
  <c r="I13" i="4"/>
  <c r="B13" i="4"/>
  <c r="C13" i="4" s="1"/>
  <c r="K12" i="4"/>
  <c r="I12" i="4"/>
  <c r="B12" i="4"/>
  <c r="C12" i="4" s="1"/>
  <c r="K11" i="4"/>
  <c r="I11" i="4"/>
  <c r="B11" i="4"/>
  <c r="C11" i="4" s="1"/>
  <c r="K10" i="4"/>
  <c r="I10" i="4"/>
  <c r="B10" i="4"/>
  <c r="C10" i="4" s="1"/>
  <c r="K9" i="4"/>
  <c r="I9" i="4"/>
  <c r="B9" i="4"/>
  <c r="C9" i="4" s="1"/>
  <c r="K8" i="4"/>
  <c r="I8" i="4"/>
  <c r="B8" i="4"/>
  <c r="C8" i="4" s="1"/>
  <c r="K7" i="4"/>
  <c r="I7" i="4"/>
  <c r="B7" i="4"/>
  <c r="C7" i="4" s="1"/>
  <c r="K6" i="4"/>
  <c r="I6" i="4"/>
  <c r="B6" i="4"/>
  <c r="C6" i="4" s="1"/>
  <c r="K5" i="4"/>
  <c r="I5" i="4"/>
  <c r="B5" i="4"/>
  <c r="C5" i="4" s="1"/>
  <c r="K4" i="4"/>
  <c r="I4" i="4"/>
  <c r="B4" i="4"/>
  <c r="C4" i="4" s="1"/>
  <c r="K3" i="4"/>
  <c r="I3" i="4"/>
  <c r="B3" i="4"/>
  <c r="C3" i="4" s="1"/>
  <c r="K2" i="4"/>
  <c r="I2" i="4"/>
  <c r="B2" i="4"/>
  <c r="C2" i="4" s="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F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G693" i="1"/>
  <c r="AI692" i="1"/>
  <c r="AH692" i="1"/>
  <c r="AG692" i="1"/>
  <c r="AI691" i="1"/>
  <c r="AG691" i="1"/>
  <c r="AI690" i="1"/>
  <c r="AH690" i="1"/>
  <c r="AG690" i="1"/>
  <c r="AI689" i="1"/>
  <c r="AH689" i="1"/>
  <c r="AG689" i="1"/>
  <c r="AI688" i="1"/>
  <c r="AH688" i="1"/>
  <c r="AG688" i="1"/>
  <c r="AI687" i="1"/>
  <c r="AH687" i="1"/>
  <c r="AG687" i="1"/>
  <c r="AI686" i="1"/>
  <c r="AG686" i="1"/>
  <c r="AI685" i="1"/>
  <c r="AH685" i="1"/>
  <c r="AG685" i="1"/>
  <c r="AI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G663" i="1"/>
  <c r="AI662" i="1"/>
  <c r="AH662" i="1"/>
  <c r="AG662" i="1"/>
  <c r="AI661" i="1"/>
  <c r="AH661" i="1"/>
  <c r="AG661" i="1"/>
  <c r="AI660" i="1"/>
  <c r="AH660" i="1"/>
  <c r="AG660" i="1"/>
  <c r="AI659" i="1"/>
  <c r="AG659" i="1"/>
  <c r="AI658" i="1"/>
  <c r="AH658" i="1"/>
  <c r="AG658" i="1"/>
  <c r="AI657" i="1"/>
  <c r="AH657" i="1"/>
  <c r="AG657" i="1"/>
  <c r="AI656" i="1"/>
  <c r="AH656" i="1"/>
  <c r="AG656" i="1"/>
  <c r="AI655" i="1"/>
  <c r="AH655" i="1"/>
  <c r="AG655" i="1"/>
  <c r="AI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G644" i="1"/>
  <c r="AI643" i="1"/>
  <c r="AH643" i="1"/>
  <c r="AG643" i="1"/>
  <c r="AI642" i="1"/>
  <c r="AH642" i="1"/>
  <c r="AG642" i="1"/>
  <c r="AI641" i="1"/>
  <c r="AH641" i="1"/>
  <c r="AG641" i="1"/>
  <c r="AI640" i="1"/>
  <c r="AH640" i="1"/>
  <c r="AG640" i="1"/>
  <c r="AI639" i="1"/>
  <c r="AH639" i="1"/>
  <c r="AG639" i="1"/>
  <c r="AI638" i="1"/>
  <c r="AI637" i="1"/>
  <c r="AH637" i="1"/>
  <c r="AG637" i="1"/>
  <c r="AI636" i="1"/>
  <c r="AH636" i="1"/>
  <c r="AG636" i="1"/>
  <c r="AI635" i="1"/>
  <c r="AH635" i="1"/>
  <c r="AG635" i="1"/>
  <c r="AI634" i="1"/>
  <c r="AH634" i="1"/>
  <c r="AG634" i="1"/>
  <c r="AI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D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I604" i="1"/>
  <c r="AH604" i="1"/>
  <c r="AG604" i="1"/>
  <c r="AI603" i="1"/>
  <c r="AH603" i="1"/>
  <c r="AG603" i="1"/>
  <c r="AI602" i="1"/>
  <c r="AH602" i="1"/>
  <c r="AG602" i="1"/>
  <c r="AI601" i="1"/>
  <c r="AH601" i="1"/>
  <c r="AG601" i="1"/>
  <c r="AI600" i="1"/>
  <c r="AH600" i="1"/>
  <c r="AI599" i="1"/>
  <c r="AH599" i="1"/>
  <c r="AG599" i="1"/>
  <c r="AI598" i="1"/>
  <c r="AH598" i="1"/>
  <c r="AG598" i="1"/>
  <c r="AI597" i="1"/>
  <c r="AH597" i="1"/>
  <c r="AG597" i="1"/>
  <c r="AI596" i="1"/>
  <c r="AH596" i="1"/>
  <c r="AG596" i="1"/>
  <c r="AI595" i="1"/>
  <c r="AH595" i="1"/>
  <c r="AG595" i="1"/>
  <c r="AI594" i="1"/>
  <c r="AI593" i="1"/>
  <c r="AH593" i="1"/>
  <c r="AG593" i="1"/>
  <c r="AI592" i="1"/>
  <c r="AH592" i="1"/>
  <c r="AG592" i="1"/>
  <c r="AI591" i="1"/>
  <c r="AH591" i="1"/>
  <c r="AG591" i="1"/>
  <c r="AI590" i="1"/>
  <c r="AI589" i="1"/>
  <c r="AH589" i="1"/>
  <c r="AG589" i="1"/>
  <c r="AI588" i="1"/>
  <c r="AH588" i="1"/>
  <c r="AG588" i="1"/>
  <c r="AI587" i="1"/>
  <c r="AH587" i="1"/>
  <c r="AG587" i="1"/>
  <c r="AI586" i="1"/>
  <c r="AH586" i="1"/>
  <c r="AG586" i="1"/>
  <c r="AI585" i="1"/>
  <c r="AH585" i="1"/>
  <c r="AG585" i="1"/>
  <c r="AI584" i="1"/>
  <c r="AH584" i="1"/>
  <c r="AG584" i="1"/>
  <c r="AD584" i="1"/>
  <c r="AI583" i="1"/>
  <c r="AG583" i="1"/>
  <c r="AI582" i="1"/>
  <c r="AH582" i="1"/>
  <c r="AG582" i="1"/>
  <c r="AI581" i="1"/>
  <c r="AH581" i="1"/>
  <c r="AG581" i="1"/>
  <c r="AI580" i="1"/>
  <c r="AH580" i="1"/>
  <c r="AG580" i="1"/>
  <c r="AI579" i="1"/>
  <c r="AG579" i="1"/>
  <c r="AI578" i="1"/>
  <c r="AH578" i="1"/>
  <c r="AG578" i="1"/>
  <c r="AI577" i="1"/>
  <c r="AH577" i="1"/>
  <c r="AG577" i="1"/>
  <c r="AI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G538" i="1"/>
  <c r="AI537" i="1"/>
  <c r="AH537" i="1"/>
  <c r="AG537" i="1"/>
  <c r="AI536" i="1"/>
  <c r="AI535" i="1"/>
  <c r="AH535" i="1"/>
  <c r="AG535" i="1"/>
  <c r="AI534" i="1"/>
  <c r="AI533" i="1"/>
  <c r="AH533" i="1"/>
  <c r="AG533" i="1"/>
  <c r="AI532" i="1"/>
  <c r="AH532" i="1"/>
  <c r="AG532" i="1"/>
  <c r="AI531" i="1"/>
  <c r="AH531" i="1"/>
  <c r="AG531" i="1"/>
  <c r="AI530" i="1"/>
  <c r="AH530" i="1"/>
  <c r="AG530" i="1"/>
  <c r="AI529" i="1"/>
  <c r="AH529" i="1"/>
  <c r="AG529" i="1"/>
  <c r="AI528" i="1"/>
  <c r="AH528" i="1"/>
  <c r="AG528" i="1"/>
  <c r="AI527" i="1"/>
  <c r="AH527" i="1"/>
  <c r="AI526" i="1"/>
  <c r="AH526" i="1"/>
  <c r="AG526" i="1"/>
  <c r="AI525" i="1"/>
  <c r="AH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I515" i="1"/>
  <c r="AH515" i="1"/>
  <c r="AG515" i="1"/>
  <c r="AI514" i="1"/>
  <c r="AH514" i="1"/>
  <c r="AI513" i="1"/>
  <c r="AH513" i="1"/>
  <c r="AG513" i="1"/>
  <c r="AI512" i="1"/>
  <c r="AH512" i="1"/>
  <c r="AG512" i="1"/>
  <c r="AI511" i="1"/>
  <c r="AH511" i="1"/>
  <c r="AI510" i="1"/>
  <c r="AG510" i="1"/>
  <c r="AI509" i="1"/>
  <c r="AH509" i="1"/>
  <c r="AG509" i="1"/>
  <c r="AI508" i="1"/>
  <c r="AH508" i="1"/>
  <c r="AI507" i="1"/>
  <c r="AH507" i="1"/>
  <c r="AG507" i="1"/>
  <c r="AI506" i="1"/>
  <c r="AH506" i="1"/>
  <c r="AG506" i="1"/>
  <c r="AI505" i="1"/>
  <c r="AH505" i="1"/>
  <c r="AG505" i="1"/>
  <c r="AI504" i="1"/>
  <c r="AH504" i="1"/>
  <c r="AG504" i="1"/>
  <c r="AI503" i="1"/>
  <c r="AH503" i="1"/>
  <c r="AG503" i="1"/>
  <c r="F503" i="1"/>
  <c r="AI502" i="1"/>
  <c r="AH502" i="1"/>
  <c r="AG502" i="1"/>
  <c r="AI501" i="1"/>
  <c r="AH501" i="1"/>
  <c r="AG501" i="1"/>
  <c r="AI500" i="1"/>
  <c r="AH500" i="1"/>
  <c r="AG500" i="1"/>
  <c r="AI499" i="1"/>
  <c r="AH499" i="1"/>
  <c r="AG499" i="1"/>
  <c r="AI498" i="1"/>
  <c r="AH498" i="1"/>
  <c r="AG498" i="1"/>
  <c r="AI497" i="1"/>
  <c r="AH497" i="1"/>
  <c r="AG497" i="1"/>
  <c r="AI496" i="1"/>
  <c r="AH496" i="1"/>
  <c r="F496" i="1"/>
  <c r="AI495" i="1"/>
  <c r="AH495" i="1"/>
  <c r="AG495" i="1"/>
  <c r="AI494" i="1"/>
  <c r="AH494" i="1"/>
  <c r="AG494" i="1"/>
  <c r="AI493" i="1"/>
  <c r="AG493" i="1"/>
  <c r="AI492" i="1"/>
  <c r="AI491" i="1"/>
  <c r="AH491" i="1"/>
  <c r="AG491" i="1"/>
  <c r="AI490" i="1"/>
  <c r="AH490" i="1"/>
  <c r="AG490" i="1"/>
  <c r="AI489" i="1"/>
  <c r="AH489" i="1"/>
  <c r="AG489" i="1"/>
  <c r="AI488" i="1"/>
  <c r="AH488" i="1"/>
  <c r="AG488" i="1"/>
  <c r="F488" i="1"/>
  <c r="AI487" i="1"/>
  <c r="AI486" i="1"/>
  <c r="AH486" i="1"/>
  <c r="AG486" i="1"/>
  <c r="AI485" i="1"/>
  <c r="AH485" i="1"/>
  <c r="AG485" i="1"/>
  <c r="AI484" i="1"/>
  <c r="AH484" i="1"/>
  <c r="AG484" i="1"/>
  <c r="AI483" i="1"/>
  <c r="AG483" i="1"/>
  <c r="AI482" i="1"/>
  <c r="AH482" i="1"/>
  <c r="AG482" i="1"/>
  <c r="AI481" i="1"/>
  <c r="AH481" i="1"/>
  <c r="AI480" i="1"/>
  <c r="AH480" i="1"/>
  <c r="AG480" i="1"/>
  <c r="AI479" i="1"/>
  <c r="AH479" i="1"/>
  <c r="AG479" i="1"/>
  <c r="AI478" i="1"/>
  <c r="AH478" i="1"/>
  <c r="AG478" i="1"/>
  <c r="AI477" i="1"/>
  <c r="AH477" i="1"/>
  <c r="AG477" i="1"/>
  <c r="AI476" i="1"/>
  <c r="AH476" i="1"/>
  <c r="AG476" i="1"/>
  <c r="AI475" i="1"/>
  <c r="AH475" i="1"/>
  <c r="AI474" i="1"/>
  <c r="AH474" i="1"/>
  <c r="AG474" i="1"/>
  <c r="AI473" i="1"/>
  <c r="AH473" i="1"/>
  <c r="AG473" i="1"/>
  <c r="AD473" i="1"/>
  <c r="F473" i="1"/>
  <c r="AI472" i="1"/>
  <c r="AH472" i="1"/>
  <c r="AG472" i="1"/>
  <c r="AI471" i="1"/>
  <c r="AH471" i="1"/>
  <c r="AG471" i="1"/>
  <c r="AI470" i="1"/>
  <c r="AH470" i="1"/>
  <c r="AG470" i="1"/>
  <c r="AI469" i="1"/>
  <c r="AH469" i="1"/>
  <c r="AG469" i="1"/>
  <c r="AI468" i="1"/>
  <c r="AH468" i="1"/>
  <c r="AG468" i="1"/>
  <c r="AI467" i="1"/>
  <c r="AG467" i="1"/>
  <c r="AI466" i="1"/>
  <c r="AH466" i="1"/>
  <c r="AG466" i="1"/>
  <c r="AI465" i="1"/>
  <c r="AH465" i="1"/>
  <c r="AG465" i="1"/>
  <c r="AI464" i="1"/>
  <c r="AH464" i="1"/>
  <c r="AG464" i="1"/>
  <c r="F464" i="1"/>
  <c r="AI463" i="1"/>
  <c r="AH463" i="1"/>
  <c r="AG463" i="1"/>
  <c r="AI462" i="1"/>
  <c r="AH462"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I441" i="1"/>
  <c r="AH441" i="1"/>
  <c r="AG441" i="1"/>
  <c r="AI440" i="1"/>
  <c r="AH440" i="1"/>
  <c r="AG440" i="1"/>
  <c r="AI439" i="1"/>
  <c r="AH439" i="1"/>
  <c r="AG439" i="1"/>
  <c r="AI438" i="1"/>
  <c r="AH438" i="1"/>
  <c r="AI437" i="1"/>
  <c r="AH437" i="1"/>
  <c r="AG437" i="1"/>
  <c r="AI436" i="1"/>
  <c r="AG436" i="1"/>
  <c r="AI434" i="1"/>
  <c r="AG434" i="1"/>
  <c r="AI433" i="1"/>
  <c r="AH433" i="1"/>
  <c r="AG433" i="1"/>
  <c r="AI432" i="1"/>
  <c r="AH432" i="1"/>
  <c r="AI431" i="1"/>
  <c r="AH431" i="1"/>
  <c r="AG431" i="1"/>
  <c r="AI430" i="1"/>
  <c r="AG430" i="1"/>
  <c r="AI429" i="1"/>
  <c r="AH429" i="1"/>
  <c r="AG429" i="1"/>
  <c r="AI428" i="1"/>
  <c r="AG428" i="1"/>
  <c r="AI427" i="1"/>
  <c r="AG427" i="1"/>
  <c r="AI426" i="1"/>
  <c r="AH426" i="1"/>
  <c r="AG426" i="1"/>
  <c r="AI425" i="1"/>
  <c r="AH425" i="1"/>
  <c r="AG425" i="1"/>
  <c r="AI424" i="1"/>
  <c r="AG424" i="1"/>
  <c r="AI423" i="1"/>
  <c r="AH423" i="1"/>
  <c r="AG423" i="1"/>
  <c r="AI422" i="1"/>
  <c r="AH422" i="1"/>
  <c r="AG422" i="1"/>
  <c r="AI421" i="1"/>
  <c r="AH421" i="1"/>
  <c r="AG421" i="1"/>
  <c r="AI420" i="1"/>
  <c r="AG420" i="1"/>
  <c r="AI419" i="1"/>
  <c r="AH419" i="1"/>
  <c r="AI418" i="1"/>
  <c r="AH418" i="1"/>
  <c r="AG418" i="1"/>
  <c r="AI417" i="1"/>
  <c r="AH417" i="1"/>
  <c r="AG417" i="1"/>
  <c r="AI416" i="1"/>
  <c r="AH416" i="1"/>
  <c r="AG416" i="1"/>
  <c r="AI415" i="1"/>
  <c r="AI414" i="1"/>
  <c r="AI413" i="1"/>
  <c r="AH413" i="1"/>
  <c r="AG413" i="1"/>
  <c r="AI412" i="1"/>
  <c r="AH412" i="1"/>
  <c r="AG412" i="1"/>
  <c r="AI411" i="1"/>
  <c r="AH411" i="1"/>
  <c r="AG411" i="1"/>
  <c r="AI410" i="1"/>
  <c r="AH410" i="1"/>
  <c r="AG410" i="1"/>
  <c r="AI409" i="1"/>
  <c r="AH409" i="1"/>
  <c r="AG409" i="1"/>
  <c r="AI408" i="1"/>
  <c r="AI407" i="1"/>
  <c r="AH407" i="1"/>
  <c r="AG407" i="1"/>
  <c r="AI406" i="1"/>
  <c r="AH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I380" i="1"/>
  <c r="AH380" i="1"/>
  <c r="AG380"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I369" i="1"/>
  <c r="AG369" i="1"/>
  <c r="F369" i="1"/>
  <c r="AI368" i="1"/>
  <c r="AH368" i="1"/>
  <c r="AG368" i="1"/>
  <c r="AI367" i="1"/>
  <c r="AH367" i="1"/>
  <c r="AG367" i="1"/>
  <c r="AI366" i="1"/>
  <c r="AH366" i="1"/>
  <c r="AG366" i="1"/>
  <c r="AI365" i="1"/>
  <c r="AH365" i="1"/>
  <c r="AG365" i="1"/>
  <c r="AI364" i="1"/>
  <c r="AH364" i="1"/>
  <c r="AG364" i="1"/>
  <c r="AI363" i="1"/>
  <c r="AH363" i="1"/>
  <c r="AG363" i="1"/>
  <c r="AI362" i="1"/>
  <c r="AH362" i="1"/>
  <c r="AG362" i="1"/>
  <c r="AI361" i="1"/>
  <c r="AI360" i="1"/>
  <c r="AH360" i="1"/>
  <c r="AG360" i="1"/>
  <c r="AI359" i="1"/>
  <c r="AH359" i="1"/>
  <c r="AG359" i="1"/>
  <c r="AI358" i="1"/>
  <c r="AH358" i="1"/>
  <c r="AG358" i="1"/>
  <c r="F358" i="1"/>
  <c r="AI357" i="1"/>
  <c r="AH357" i="1"/>
  <c r="AG357" i="1"/>
  <c r="AI356" i="1"/>
  <c r="AH356" i="1"/>
  <c r="AG356" i="1"/>
  <c r="AI355" i="1"/>
  <c r="AG355" i="1"/>
  <c r="AI354" i="1"/>
  <c r="AG354" i="1"/>
  <c r="AI353" i="1"/>
  <c r="AH353" i="1"/>
  <c r="AG353" i="1"/>
  <c r="AI352" i="1"/>
  <c r="AH352" i="1"/>
  <c r="AG352" i="1"/>
  <c r="AI351" i="1"/>
  <c r="AG351" i="1"/>
  <c r="AI350" i="1"/>
  <c r="AH350" i="1"/>
  <c r="AG350" i="1"/>
  <c r="AI349" i="1"/>
  <c r="AH349" i="1"/>
  <c r="AG349" i="1"/>
  <c r="AI348" i="1"/>
  <c r="AI347" i="1"/>
  <c r="AG347" i="1"/>
  <c r="AI346" i="1"/>
  <c r="AH346" i="1"/>
  <c r="AG346" i="1"/>
  <c r="AI345" i="1"/>
  <c r="AH345" i="1"/>
  <c r="AG345" i="1"/>
  <c r="AI344" i="1"/>
  <c r="AH344" i="1"/>
  <c r="AG344" i="1"/>
  <c r="AI343" i="1"/>
  <c r="AH343" i="1"/>
  <c r="AG343" i="1"/>
  <c r="AI342" i="1"/>
  <c r="AH342" i="1"/>
  <c r="AI341" i="1"/>
  <c r="AG341" i="1"/>
  <c r="AI340" i="1"/>
  <c r="AH340" i="1"/>
  <c r="AG340" i="1"/>
  <c r="AI339" i="1"/>
  <c r="AH339" i="1"/>
  <c r="AG339" i="1"/>
  <c r="AI338" i="1"/>
  <c r="AH338" i="1"/>
  <c r="AG338" i="1"/>
  <c r="F338" i="1"/>
  <c r="AI337" i="1"/>
  <c r="AG337" i="1"/>
  <c r="AI336" i="1"/>
  <c r="AH336" i="1"/>
  <c r="AG336" i="1"/>
  <c r="AI335" i="1"/>
  <c r="AH335" i="1"/>
  <c r="AG335" i="1"/>
  <c r="AI334" i="1"/>
  <c r="AH334" i="1"/>
  <c r="AG334" i="1"/>
  <c r="F334" i="1"/>
  <c r="AI333" i="1"/>
  <c r="AH333" i="1"/>
  <c r="AG333" i="1"/>
  <c r="AI332" i="1"/>
  <c r="AH332" i="1"/>
  <c r="AG332" i="1"/>
  <c r="AI331" i="1"/>
  <c r="AH331" i="1"/>
  <c r="AG331" i="1"/>
  <c r="AI330" i="1"/>
  <c r="AH330" i="1"/>
  <c r="AI329" i="1"/>
  <c r="AH329" i="1"/>
  <c r="AG329" i="1"/>
  <c r="AI328" i="1"/>
  <c r="AH328" i="1"/>
  <c r="AG328" i="1"/>
  <c r="AI327" i="1"/>
  <c r="AH327" i="1"/>
  <c r="AG327" i="1"/>
  <c r="AI326" i="1"/>
  <c r="AH326" i="1"/>
  <c r="AI325" i="1"/>
  <c r="AG325" i="1"/>
  <c r="AI324" i="1"/>
  <c r="AH324" i="1"/>
  <c r="AG324" i="1"/>
  <c r="AI323" i="1"/>
  <c r="AH323" i="1"/>
  <c r="AG323" i="1"/>
  <c r="AI322" i="1"/>
  <c r="AH322" i="1"/>
  <c r="AG322" i="1"/>
  <c r="AI321" i="1"/>
  <c r="AH321" i="1"/>
  <c r="AG321" i="1"/>
  <c r="AI320" i="1"/>
  <c r="AG320" i="1"/>
  <c r="AI319" i="1"/>
  <c r="AH319" i="1"/>
  <c r="AG319" i="1"/>
  <c r="AI318" i="1"/>
  <c r="AH318" i="1"/>
  <c r="AG318" i="1"/>
  <c r="AI317" i="1"/>
  <c r="AH317" i="1"/>
  <c r="AG317" i="1"/>
  <c r="AI316" i="1"/>
  <c r="AH316" i="1"/>
  <c r="AG316" i="1"/>
  <c r="AI315" i="1"/>
  <c r="AH315" i="1"/>
  <c r="AG315" i="1"/>
  <c r="AI314" i="1"/>
  <c r="AG314" i="1"/>
  <c r="AI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I293" i="1"/>
  <c r="AG293" i="1"/>
  <c r="AI292" i="1"/>
  <c r="AH292" i="1"/>
  <c r="AG292" i="1"/>
  <c r="AI291" i="1"/>
  <c r="AI290" i="1"/>
  <c r="AH290" i="1"/>
  <c r="AG290" i="1"/>
  <c r="AI289" i="1"/>
  <c r="AH289" i="1"/>
  <c r="AG289" i="1"/>
  <c r="AI288" i="1"/>
  <c r="AH288" i="1"/>
  <c r="AG288" i="1"/>
  <c r="AI287" i="1"/>
  <c r="AI286" i="1"/>
  <c r="AG286" i="1"/>
  <c r="AI285" i="1"/>
  <c r="AH285" i="1"/>
  <c r="AG285" i="1"/>
  <c r="AI284" i="1"/>
  <c r="AH284" i="1"/>
  <c r="AG284" i="1"/>
  <c r="AI283" i="1"/>
  <c r="AH283" i="1"/>
  <c r="AI282" i="1"/>
  <c r="AH282" i="1"/>
  <c r="AG282" i="1"/>
  <c r="AI281" i="1"/>
  <c r="AH281" i="1"/>
  <c r="AG281" i="1"/>
  <c r="AI280" i="1"/>
  <c r="AH280" i="1"/>
  <c r="AG280" i="1"/>
  <c r="AI279" i="1"/>
  <c r="AH279" i="1"/>
  <c r="AG279" i="1"/>
  <c r="AI278" i="1"/>
  <c r="AH278" i="1"/>
  <c r="AG278" i="1"/>
  <c r="AI277" i="1"/>
  <c r="AI276" i="1"/>
  <c r="AH276" i="1"/>
  <c r="AG276" i="1"/>
  <c r="AI275" i="1"/>
  <c r="AH275" i="1"/>
  <c r="AI274" i="1"/>
  <c r="AH274" i="1"/>
  <c r="AI273" i="1"/>
  <c r="AH273" i="1"/>
  <c r="AG273" i="1"/>
  <c r="AI272" i="1"/>
  <c r="AH272" i="1"/>
  <c r="AG272" i="1"/>
  <c r="AI271" i="1"/>
  <c r="AH271" i="1"/>
  <c r="AI270" i="1"/>
  <c r="AH270" i="1"/>
  <c r="AI269" i="1"/>
  <c r="AH269" i="1"/>
  <c r="AG269" i="1"/>
  <c r="AI268" i="1"/>
  <c r="AH268" i="1"/>
  <c r="AG268" i="1"/>
  <c r="AI267" i="1"/>
  <c r="AH267" i="1"/>
  <c r="AI266" i="1"/>
  <c r="AH266" i="1"/>
  <c r="AG266" i="1"/>
  <c r="AI265" i="1"/>
  <c r="AH265" i="1"/>
  <c r="AG265" i="1"/>
  <c r="AI264" i="1"/>
  <c r="AH264" i="1"/>
  <c r="AG264" i="1"/>
  <c r="AI263" i="1"/>
  <c r="AH263" i="1"/>
  <c r="AG263" i="1"/>
  <c r="AI262" i="1"/>
  <c r="AH262" i="1"/>
  <c r="AG262" i="1"/>
  <c r="AI261" i="1"/>
  <c r="AH261" i="1"/>
  <c r="AG261" i="1"/>
  <c r="AI260" i="1"/>
  <c r="AH260" i="1"/>
  <c r="AG260" i="1"/>
  <c r="AI259" i="1"/>
  <c r="AH259" i="1"/>
  <c r="AG259" i="1"/>
  <c r="AI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9" i="1"/>
  <c r="AG249" i="1"/>
  <c r="AI248" i="1"/>
  <c r="AH248" i="1"/>
  <c r="AI247" i="1"/>
  <c r="AH247" i="1"/>
  <c r="AG247" i="1"/>
  <c r="F247" i="1"/>
  <c r="AI246" i="1"/>
  <c r="AH246" i="1"/>
  <c r="AG246" i="1"/>
  <c r="AI245" i="1"/>
  <c r="AH245" i="1"/>
  <c r="AG245" i="1"/>
  <c r="AI244" i="1"/>
  <c r="AG244" i="1"/>
  <c r="AI243" i="1"/>
  <c r="AH243" i="1"/>
  <c r="AG243" i="1"/>
  <c r="AI242" i="1"/>
  <c r="AH242" i="1"/>
  <c r="AG242" i="1"/>
  <c r="AI241" i="1"/>
  <c r="AI240" i="1"/>
  <c r="AH240" i="1"/>
  <c r="AG240" i="1"/>
  <c r="AI239" i="1"/>
  <c r="AH239" i="1"/>
  <c r="AG239" i="1"/>
  <c r="AI238" i="1"/>
  <c r="AH238" i="1"/>
  <c r="AG238" i="1"/>
  <c r="AI237" i="1"/>
  <c r="AH237" i="1"/>
  <c r="AG237" i="1"/>
  <c r="AI236" i="1"/>
  <c r="AI235" i="1"/>
  <c r="AH235" i="1"/>
  <c r="AG235" i="1"/>
  <c r="AI234" i="1"/>
  <c r="AH234" i="1"/>
  <c r="AG234" i="1"/>
  <c r="AI233" i="1"/>
  <c r="AH233" i="1"/>
  <c r="AG233" i="1"/>
  <c r="AI232" i="1"/>
  <c r="AH232" i="1"/>
  <c r="AI231" i="1"/>
  <c r="AH231" i="1"/>
  <c r="AG231" i="1"/>
  <c r="AI230" i="1"/>
  <c r="AH230" i="1"/>
  <c r="AG230" i="1"/>
  <c r="F230" i="1"/>
  <c r="AI229" i="1"/>
  <c r="AH229" i="1"/>
  <c r="AG229" i="1"/>
  <c r="AI228" i="1"/>
  <c r="AH228" i="1"/>
  <c r="AG228" i="1"/>
  <c r="AI227" i="1"/>
  <c r="AH227" i="1"/>
  <c r="AG227" i="1"/>
  <c r="AI226" i="1"/>
  <c r="AG226" i="1"/>
  <c r="AI225" i="1"/>
  <c r="AH225" i="1"/>
  <c r="AG225" i="1"/>
  <c r="AI224" i="1"/>
  <c r="AH224" i="1"/>
  <c r="AG224" i="1"/>
  <c r="F224" i="1"/>
  <c r="AI223" i="1"/>
  <c r="AH223" i="1"/>
  <c r="AG223" i="1"/>
  <c r="AI222" i="1"/>
  <c r="AH222" i="1"/>
  <c r="AG222" i="1"/>
  <c r="AI221" i="1"/>
  <c r="AH221" i="1"/>
  <c r="AG221" i="1"/>
  <c r="AI220" i="1"/>
  <c r="AH220" i="1"/>
  <c r="AG220" i="1"/>
  <c r="AI219" i="1"/>
  <c r="AH219" i="1"/>
  <c r="AG219" i="1"/>
  <c r="AI218" i="1"/>
  <c r="AH218" i="1"/>
  <c r="AG218" i="1"/>
  <c r="AI217" i="1"/>
  <c r="AH217" i="1"/>
  <c r="AG217" i="1"/>
  <c r="F217" i="1"/>
  <c r="AI216" i="1"/>
  <c r="AH216" i="1"/>
  <c r="AG216" i="1"/>
  <c r="AI215" i="1"/>
  <c r="AH215" i="1"/>
  <c r="AG215" i="1"/>
  <c r="AI214" i="1"/>
  <c r="AH214" i="1"/>
  <c r="AG214" i="1"/>
  <c r="AI213" i="1"/>
  <c r="AH213" i="1"/>
  <c r="AG213" i="1"/>
  <c r="AI212" i="1"/>
  <c r="AH212" i="1"/>
  <c r="AG212" i="1"/>
  <c r="AI211" i="1"/>
  <c r="AH211" i="1"/>
  <c r="AG211" i="1"/>
  <c r="AI210" i="1"/>
  <c r="AH210" i="1"/>
  <c r="AG210" i="1"/>
  <c r="F210" i="1"/>
  <c r="AI209" i="1"/>
  <c r="AH209" i="1"/>
  <c r="AG209" i="1"/>
  <c r="AI208" i="1"/>
  <c r="AH208" i="1"/>
  <c r="AG208" i="1"/>
  <c r="AI207" i="1"/>
  <c r="AH207" i="1"/>
  <c r="AG207" i="1"/>
  <c r="AI206" i="1"/>
  <c r="AH206" i="1"/>
  <c r="AG206" i="1"/>
  <c r="AI205" i="1"/>
  <c r="AH205" i="1"/>
  <c r="F205" i="1"/>
  <c r="AI204" i="1"/>
  <c r="AH204" i="1"/>
  <c r="AG204" i="1"/>
  <c r="AI203" i="1"/>
  <c r="AH203" i="1"/>
  <c r="AG203" i="1"/>
  <c r="AI202" i="1"/>
  <c r="AH202" i="1"/>
  <c r="AG202" i="1"/>
  <c r="AI201" i="1"/>
  <c r="AI200" i="1"/>
  <c r="AH200" i="1"/>
  <c r="AG200" i="1"/>
  <c r="AI199" i="1"/>
  <c r="AH199" i="1"/>
  <c r="AG199" i="1"/>
  <c r="AI198" i="1"/>
  <c r="AH198" i="1"/>
  <c r="AG198" i="1"/>
  <c r="AI197" i="1"/>
  <c r="AH197" i="1"/>
  <c r="AG197" i="1"/>
  <c r="AI196" i="1"/>
  <c r="AG196" i="1"/>
  <c r="F196" i="1"/>
  <c r="AI195" i="1"/>
  <c r="AH195" i="1"/>
  <c r="AG195" i="1"/>
  <c r="F195" i="1"/>
  <c r="AI194" i="1"/>
  <c r="AG194" i="1"/>
  <c r="AI193" i="1"/>
  <c r="AI192" i="1"/>
  <c r="AH192" i="1"/>
  <c r="AG192" i="1"/>
  <c r="AI191" i="1"/>
  <c r="AH191" i="1"/>
  <c r="AG191" i="1"/>
  <c r="AI190" i="1"/>
  <c r="AH190" i="1"/>
  <c r="AG190" i="1"/>
  <c r="AI189" i="1"/>
  <c r="AH189" i="1"/>
  <c r="AG189" i="1"/>
  <c r="AI188" i="1"/>
  <c r="AG188" i="1"/>
  <c r="AI187" i="1"/>
  <c r="AH187" i="1"/>
  <c r="AG187" i="1"/>
  <c r="F187" i="1"/>
  <c r="AI186" i="1"/>
  <c r="AH186" i="1"/>
  <c r="AG186" i="1"/>
  <c r="AI185" i="1"/>
  <c r="AH185" i="1"/>
  <c r="AG185" i="1"/>
  <c r="AI184" i="1"/>
  <c r="AH184" i="1"/>
  <c r="AG184" i="1"/>
  <c r="AI183" i="1"/>
  <c r="AH183" i="1"/>
  <c r="AG183" i="1"/>
  <c r="AI182" i="1"/>
  <c r="AH182" i="1"/>
  <c r="AG182" i="1"/>
  <c r="AI181" i="1"/>
  <c r="AH181" i="1"/>
  <c r="AG181" i="1"/>
  <c r="AI180" i="1"/>
  <c r="AH180" i="1"/>
  <c r="AG180" i="1"/>
  <c r="AI179" i="1"/>
  <c r="AH179" i="1"/>
  <c r="F179" i="1"/>
  <c r="AI178" i="1"/>
  <c r="AG178" i="1"/>
  <c r="AI177" i="1"/>
  <c r="AH177" i="1"/>
  <c r="AG177" i="1"/>
  <c r="AI176" i="1"/>
  <c r="AH176" i="1"/>
  <c r="AG176" i="1"/>
  <c r="AI175" i="1"/>
  <c r="AH175" i="1"/>
  <c r="AG175" i="1"/>
  <c r="AI174" i="1"/>
  <c r="AI173" i="1"/>
  <c r="AH173" i="1"/>
  <c r="AG173" i="1"/>
  <c r="AI172" i="1"/>
  <c r="AH172" i="1"/>
  <c r="AG172" i="1"/>
  <c r="F172" i="1"/>
  <c r="AI171" i="1"/>
  <c r="AH171" i="1"/>
  <c r="AG171" i="1"/>
  <c r="AI170" i="1"/>
  <c r="AG170" i="1"/>
  <c r="AI169" i="1"/>
  <c r="AH169" i="1"/>
  <c r="AG169" i="1"/>
  <c r="AI168" i="1"/>
  <c r="AI167" i="1"/>
  <c r="AH167" i="1"/>
  <c r="AG167" i="1"/>
  <c r="AI166" i="1"/>
  <c r="AH166" i="1"/>
  <c r="AG166" i="1"/>
  <c r="AI165" i="1"/>
  <c r="AI164" i="1"/>
  <c r="AH164" i="1"/>
  <c r="AG164" i="1"/>
  <c r="F164" i="1"/>
  <c r="AI163" i="1"/>
  <c r="AH163" i="1"/>
  <c r="AG163" i="1"/>
  <c r="AI162" i="1"/>
  <c r="AH162" i="1"/>
  <c r="AI161" i="1"/>
  <c r="AH161" i="1"/>
  <c r="AG161" i="1"/>
  <c r="AI160" i="1"/>
  <c r="AH160" i="1"/>
  <c r="AG160" i="1"/>
  <c r="AI159" i="1"/>
  <c r="AH159" i="1"/>
  <c r="AG159" i="1"/>
  <c r="AI158" i="1"/>
  <c r="AH158" i="1"/>
  <c r="AG158" i="1"/>
  <c r="AI157" i="1"/>
  <c r="AH157" i="1"/>
  <c r="AG157" i="1"/>
  <c r="AI156" i="1"/>
  <c r="AG156" i="1"/>
  <c r="AI155" i="1"/>
  <c r="AG155" i="1"/>
  <c r="F155" i="1"/>
  <c r="AI154" i="1"/>
  <c r="AH154" i="1"/>
  <c r="AG154" i="1"/>
  <c r="AI153" i="1"/>
  <c r="AH153" i="1"/>
  <c r="AG153" i="1"/>
  <c r="AI152" i="1"/>
  <c r="AH152" i="1"/>
  <c r="AG152" i="1"/>
  <c r="AI151" i="1"/>
  <c r="AH151" i="1"/>
  <c r="AG151" i="1"/>
  <c r="AI150" i="1"/>
  <c r="AH150" i="1"/>
  <c r="AG150" i="1"/>
  <c r="AI149" i="1"/>
  <c r="AH149" i="1"/>
  <c r="AG149" i="1"/>
  <c r="AI148" i="1"/>
  <c r="AH148" i="1"/>
  <c r="AG148" i="1"/>
  <c r="AI147" i="1"/>
  <c r="AG147" i="1"/>
  <c r="AI146" i="1"/>
  <c r="AH146" i="1"/>
  <c r="AG146" i="1"/>
  <c r="AI145" i="1"/>
  <c r="AH145" i="1"/>
  <c r="AG145" i="1"/>
  <c r="AI144" i="1"/>
  <c r="AH144" i="1"/>
  <c r="AG144" i="1"/>
  <c r="AI143" i="1"/>
  <c r="AH143" i="1"/>
  <c r="AG143" i="1"/>
  <c r="AI142" i="1"/>
  <c r="AH142" i="1"/>
  <c r="AG142" i="1"/>
  <c r="AI141" i="1"/>
  <c r="AH141" i="1"/>
  <c r="AI140" i="1"/>
  <c r="AH140" i="1"/>
  <c r="AG140" i="1"/>
  <c r="AI139" i="1"/>
  <c r="AH139" i="1"/>
  <c r="AG139" i="1"/>
  <c r="AI138" i="1"/>
  <c r="AH138" i="1"/>
  <c r="AG138" i="1"/>
  <c r="AI137" i="1"/>
  <c r="AH137" i="1"/>
  <c r="AG137" i="1"/>
  <c r="AI136" i="1"/>
  <c r="AH136" i="1"/>
  <c r="AG136" i="1"/>
  <c r="AI135" i="1"/>
  <c r="AH135" i="1"/>
  <c r="AG135" i="1"/>
  <c r="AI134" i="1"/>
  <c r="AH134" i="1"/>
  <c r="AG134" i="1"/>
  <c r="AI133" i="1"/>
  <c r="AH133" i="1"/>
  <c r="AG133" i="1"/>
  <c r="AI132" i="1"/>
  <c r="AH132" i="1"/>
  <c r="AG132" i="1"/>
  <c r="AI131" i="1"/>
  <c r="AH131" i="1"/>
  <c r="AG131" i="1"/>
  <c r="AI130" i="1"/>
  <c r="AI129" i="1"/>
  <c r="AH129" i="1"/>
  <c r="AI128" i="1"/>
  <c r="AG128" i="1"/>
  <c r="AI127" i="1"/>
  <c r="AH127" i="1"/>
  <c r="AG127" i="1"/>
  <c r="AI126" i="1"/>
  <c r="AH126" i="1"/>
  <c r="AG126" i="1"/>
  <c r="AI125" i="1"/>
  <c r="AH125" i="1"/>
  <c r="AG125" i="1"/>
  <c r="AI124" i="1"/>
  <c r="AH124" i="1"/>
  <c r="AG124" i="1"/>
  <c r="AI123" i="1"/>
  <c r="AH123" i="1"/>
  <c r="AG123" i="1"/>
  <c r="AI122" i="1"/>
  <c r="AH122" i="1"/>
  <c r="AG122" i="1"/>
  <c r="AI121" i="1"/>
  <c r="AI120" i="1"/>
  <c r="AH120" i="1"/>
  <c r="AG120" i="1"/>
  <c r="AI119" i="1"/>
  <c r="AH119" i="1"/>
  <c r="AG119" i="1"/>
  <c r="AI118" i="1"/>
  <c r="AH118" i="1"/>
  <c r="AG118" i="1"/>
  <c r="AI117" i="1"/>
  <c r="AG117" i="1"/>
  <c r="AI116" i="1"/>
  <c r="AG116" i="1"/>
  <c r="AI115" i="1"/>
  <c r="AH115" i="1"/>
  <c r="AG115" i="1"/>
  <c r="AI114" i="1"/>
  <c r="AH114" i="1"/>
  <c r="AG114" i="1"/>
  <c r="AI113" i="1"/>
  <c r="AH113" i="1"/>
  <c r="AG113" i="1"/>
  <c r="AI112" i="1"/>
  <c r="AH112" i="1"/>
  <c r="AG112" i="1"/>
  <c r="AI111" i="1"/>
  <c r="AG111" i="1"/>
  <c r="AI110" i="1"/>
  <c r="AH110" i="1"/>
  <c r="AG110" i="1"/>
  <c r="AI109" i="1"/>
  <c r="AH109" i="1"/>
  <c r="AG109" i="1"/>
  <c r="AI108" i="1"/>
  <c r="AH108" i="1"/>
  <c r="AG108" i="1"/>
  <c r="AI107" i="1"/>
  <c r="AH107" i="1"/>
  <c r="AG107" i="1"/>
  <c r="AI106" i="1"/>
  <c r="AI105" i="1"/>
  <c r="AH105" i="1"/>
  <c r="AG105" i="1"/>
  <c r="AI104" i="1"/>
  <c r="AI103" i="1"/>
  <c r="AH103" i="1"/>
  <c r="AG103" i="1"/>
  <c r="AI102" i="1"/>
  <c r="AH102" i="1"/>
  <c r="AG102" i="1"/>
  <c r="AI101" i="1"/>
  <c r="AH101" i="1"/>
  <c r="AI100" i="1"/>
  <c r="AG100" i="1"/>
  <c r="AI99" i="1"/>
  <c r="AH99" i="1"/>
  <c r="AG99" i="1"/>
  <c r="AI98" i="1"/>
  <c r="AG98" i="1"/>
  <c r="AI97" i="1"/>
  <c r="AH97" i="1"/>
  <c r="AG97" i="1"/>
  <c r="AI96" i="1"/>
  <c r="AH96" i="1"/>
  <c r="AG96" i="1"/>
  <c r="F96" i="1"/>
  <c r="AI95" i="1"/>
  <c r="AH95" i="1"/>
  <c r="AG95" i="1"/>
  <c r="AI94" i="1"/>
  <c r="AH94" i="1"/>
  <c r="AG94" i="1"/>
  <c r="AI93" i="1"/>
  <c r="AH93" i="1"/>
  <c r="AG93" i="1"/>
  <c r="AI92" i="1"/>
  <c r="AH92" i="1"/>
  <c r="AG92" i="1"/>
  <c r="AI91" i="1"/>
  <c r="AH91" i="1"/>
  <c r="AG91" i="1"/>
  <c r="F91" i="1"/>
  <c r="AI90" i="1"/>
  <c r="AH90" i="1"/>
  <c r="AG90" i="1"/>
  <c r="AI89" i="1"/>
  <c r="AH89" i="1"/>
  <c r="AG89" i="1"/>
  <c r="AI88" i="1"/>
  <c r="AH88" i="1"/>
  <c r="AG88" i="1"/>
  <c r="AI87" i="1"/>
  <c r="AH87" i="1"/>
  <c r="AG87" i="1"/>
  <c r="AI86" i="1"/>
  <c r="AH86" i="1"/>
  <c r="AG86" i="1"/>
  <c r="F86" i="1"/>
  <c r="AI85" i="1"/>
  <c r="AH85" i="1"/>
  <c r="AG85" i="1"/>
  <c r="AI84" i="1"/>
  <c r="AG84" i="1"/>
  <c r="AI83" i="1"/>
  <c r="AH83" i="1"/>
  <c r="AG83" i="1"/>
  <c r="AI82" i="1"/>
  <c r="AH82" i="1"/>
  <c r="AG82" i="1"/>
  <c r="AI81" i="1"/>
  <c r="AH81" i="1"/>
  <c r="AG81" i="1"/>
  <c r="AI80" i="1"/>
  <c r="AH80" i="1"/>
  <c r="AG80" i="1"/>
  <c r="AI79" i="1"/>
  <c r="AH79" i="1"/>
  <c r="AG79" i="1"/>
  <c r="AI78" i="1"/>
  <c r="AH78" i="1"/>
  <c r="AI77" i="1"/>
  <c r="AH77" i="1"/>
  <c r="AG77" i="1"/>
  <c r="AI76" i="1"/>
  <c r="AI75" i="1"/>
  <c r="AH75" i="1"/>
  <c r="AG75" i="1"/>
  <c r="AI74" i="1"/>
  <c r="AH74" i="1"/>
  <c r="AG74" i="1"/>
  <c r="AI73" i="1"/>
  <c r="AH73" i="1"/>
  <c r="AG73" i="1"/>
  <c r="AI72" i="1"/>
  <c r="AG72" i="1"/>
  <c r="AI71" i="1"/>
  <c r="AH71" i="1"/>
  <c r="AG71" i="1"/>
  <c r="AI70" i="1"/>
  <c r="AH70" i="1"/>
  <c r="AG70" i="1"/>
  <c r="AI69" i="1"/>
  <c r="F69" i="1"/>
  <c r="AI68" i="1"/>
  <c r="AI67" i="1"/>
  <c r="AH67" i="1"/>
  <c r="AG67" i="1"/>
  <c r="F67" i="1"/>
  <c r="AI66" i="1"/>
  <c r="AH66" i="1"/>
  <c r="AG66" i="1"/>
  <c r="AI65" i="1"/>
  <c r="AH65" i="1"/>
  <c r="AG65" i="1"/>
  <c r="AI64" i="1"/>
  <c r="AH64" i="1"/>
  <c r="AG64" i="1"/>
  <c r="AI63" i="1"/>
  <c r="AG63" i="1"/>
  <c r="AI62" i="1"/>
  <c r="AH62" i="1"/>
  <c r="AG62" i="1"/>
  <c r="AI61" i="1"/>
  <c r="AH61" i="1"/>
  <c r="AG61" i="1"/>
  <c r="AI60" i="1"/>
  <c r="AH60" i="1"/>
  <c r="AG60" i="1"/>
  <c r="F60" i="1"/>
  <c r="AI59" i="1"/>
  <c r="AH59" i="1"/>
  <c r="AG59" i="1"/>
  <c r="AI58" i="1"/>
  <c r="AH58" i="1"/>
  <c r="AG58" i="1"/>
  <c r="AI57" i="1"/>
  <c r="AG57" i="1"/>
  <c r="AI56" i="1"/>
  <c r="AI55" i="1"/>
  <c r="AH55" i="1"/>
  <c r="AG55" i="1"/>
  <c r="AI54" i="1"/>
  <c r="AH54" i="1"/>
  <c r="AG54" i="1"/>
  <c r="AI53" i="1"/>
  <c r="AH53" i="1"/>
  <c r="AG53" i="1"/>
  <c r="AI52" i="1"/>
  <c r="AH52" i="1"/>
  <c r="AG52" i="1"/>
  <c r="AI51" i="1"/>
  <c r="AH51" i="1"/>
  <c r="AG51" i="1"/>
  <c r="AI50" i="1"/>
  <c r="AH50" i="1"/>
  <c r="AG50" i="1"/>
  <c r="AI49" i="1"/>
  <c r="AH49" i="1"/>
  <c r="AG49" i="1"/>
  <c r="F49" i="1"/>
  <c r="AI48" i="1"/>
  <c r="AH48" i="1"/>
  <c r="AI47" i="1"/>
  <c r="AH47" i="1"/>
  <c r="AG47" i="1"/>
  <c r="AI46" i="1"/>
  <c r="AH46" i="1"/>
  <c r="AG46" i="1"/>
  <c r="F46" i="1"/>
  <c r="AI45" i="1"/>
  <c r="AH45" i="1"/>
  <c r="AG45" i="1"/>
  <c r="AI44" i="1"/>
  <c r="AH44" i="1"/>
  <c r="AG44" i="1"/>
  <c r="AI43" i="1"/>
  <c r="AG43" i="1"/>
  <c r="F43" i="1"/>
  <c r="AI42" i="1"/>
  <c r="AH42" i="1"/>
  <c r="AG42" i="1"/>
  <c r="AI41" i="1"/>
  <c r="AH41" i="1"/>
  <c r="AG41" i="1"/>
  <c r="AI40" i="1"/>
  <c r="AG40" i="1"/>
  <c r="F40" i="1"/>
  <c r="AI39" i="1"/>
  <c r="AH39" i="1"/>
  <c r="AG39" i="1"/>
  <c r="AI38" i="1"/>
  <c r="AH38" i="1"/>
  <c r="AG38" i="1"/>
  <c r="AI37" i="1"/>
  <c r="AH37" i="1"/>
  <c r="AG37" i="1"/>
  <c r="AI36" i="1"/>
  <c r="AI35" i="1"/>
  <c r="AH35" i="1"/>
  <c r="AG35" i="1"/>
  <c r="AI34" i="1"/>
  <c r="AH34" i="1"/>
  <c r="AG34" i="1"/>
  <c r="AI33" i="1"/>
  <c r="AH33" i="1"/>
  <c r="AG33" i="1"/>
  <c r="AI32" i="1"/>
  <c r="AH32" i="1"/>
  <c r="AG32" i="1"/>
  <c r="AI31" i="1"/>
  <c r="AH31" i="1"/>
  <c r="AG31" i="1"/>
  <c r="AI30" i="1"/>
  <c r="AH30" i="1"/>
  <c r="AG30" i="1"/>
  <c r="AI29" i="1"/>
  <c r="AG29" i="1"/>
  <c r="AI28" i="1"/>
  <c r="AI27" i="1"/>
  <c r="AH27" i="1"/>
  <c r="AG27" i="1"/>
  <c r="AI26" i="1"/>
  <c r="AH26" i="1"/>
  <c r="AG26" i="1"/>
  <c r="AI25" i="1"/>
  <c r="AH25" i="1"/>
  <c r="AG25" i="1"/>
  <c r="AI24" i="1"/>
  <c r="AH24" i="1"/>
  <c r="AG24" i="1"/>
  <c r="AI23" i="1"/>
  <c r="AH23" i="1"/>
  <c r="AG23" i="1"/>
  <c r="AI22" i="1"/>
  <c r="AI21" i="1"/>
  <c r="AH21" i="1"/>
  <c r="AG21" i="1"/>
  <c r="AI20" i="1"/>
  <c r="AH20" i="1"/>
  <c r="AG20" i="1"/>
  <c r="AI19" i="1"/>
  <c r="AH19" i="1"/>
  <c r="AG19" i="1"/>
  <c r="AI18" i="1"/>
  <c r="AH18" i="1"/>
  <c r="AG18" i="1"/>
  <c r="AI17" i="1"/>
  <c r="AH17" i="1"/>
  <c r="AG17" i="1"/>
  <c r="AI16" i="1"/>
  <c r="AH16" i="1"/>
  <c r="AG16" i="1"/>
  <c r="AI15" i="1"/>
  <c r="AI14" i="1"/>
  <c r="AH14" i="1"/>
  <c r="AG14" i="1"/>
  <c r="AI13" i="1"/>
  <c r="AH13" i="1"/>
  <c r="AG13" i="1"/>
  <c r="AI12" i="1"/>
  <c r="AH12" i="1"/>
  <c r="F12" i="1"/>
  <c r="AI11" i="1"/>
  <c r="AH11" i="1"/>
  <c r="AG11" i="1"/>
  <c r="AI10" i="1"/>
  <c r="AH10" i="1"/>
  <c r="AG10" i="1"/>
  <c r="AI9" i="1"/>
  <c r="AH9" i="1"/>
  <c r="AG9" i="1"/>
  <c r="AI8" i="1"/>
  <c r="AG8" i="1"/>
  <c r="AI7" i="1"/>
  <c r="AH7" i="1"/>
  <c r="AI6" i="1"/>
  <c r="AH6" i="1"/>
  <c r="AG6" i="1"/>
  <c r="AI5" i="1"/>
  <c r="AH5" i="1"/>
  <c r="AG5" i="1"/>
  <c r="AI4" i="1"/>
  <c r="AG4" i="1"/>
  <c r="AI3" i="1"/>
  <c r="AH3" i="1"/>
  <c r="AG3" i="1"/>
  <c r="AI2" i="1"/>
  <c r="AH2" i="1"/>
  <c r="AG2" i="1"/>
</calcChain>
</file>

<file path=xl/sharedStrings.xml><?xml version="1.0" encoding="utf-8"?>
<sst xmlns="http://schemas.openxmlformats.org/spreadsheetml/2006/main" count="47059" uniqueCount="10253">
  <si>
    <t>ref</t>
  </si>
  <si>
    <t>date_of_report</t>
  </si>
  <si>
    <t>deceased_name</t>
  </si>
  <si>
    <t>coroner_name</t>
  </si>
  <si>
    <t>coroner_area</t>
  </si>
  <si>
    <t>category</t>
  </si>
  <si>
    <t>accident at work</t>
  </si>
  <si>
    <t>alcohol, drug, med</t>
  </si>
  <si>
    <t>care home</t>
  </si>
  <si>
    <t>child</t>
  </si>
  <si>
    <t>community health</t>
  </si>
  <si>
    <t>emergency (2019)</t>
  </si>
  <si>
    <t>hospital</t>
  </si>
  <si>
    <t>mental health</t>
  </si>
  <si>
    <t>other</t>
  </si>
  <si>
    <t>police</t>
  </si>
  <si>
    <t>product</t>
  </si>
  <si>
    <t>rail</t>
  </si>
  <si>
    <t>road</t>
  </si>
  <si>
    <t>state custody</t>
  </si>
  <si>
    <t>suicide (2015)</t>
  </si>
  <si>
    <t>wales</t>
  </si>
  <si>
    <t>this_report_is_being_sent_to</t>
  </si>
  <si>
    <t>overdue_days_R6</t>
  </si>
  <si>
    <t>invest_open</t>
  </si>
  <si>
    <t>inquest_conclusion</t>
  </si>
  <si>
    <t>inquest_dur</t>
  </si>
  <si>
    <t>death_end_inquest</t>
  </si>
  <si>
    <t>death_report</t>
  </si>
  <si>
    <t>medicines</t>
  </si>
  <si>
    <t>number_meds</t>
  </si>
  <si>
    <t>drug_classes</t>
  </si>
  <si>
    <t>anticoag</t>
  </si>
  <si>
    <t>coag</t>
  </si>
  <si>
    <t>thromboly</t>
  </si>
  <si>
    <t>nsaid</t>
  </si>
  <si>
    <t>antibody</t>
  </si>
  <si>
    <t>betabloc</t>
  </si>
  <si>
    <t>RAAS_drugs</t>
  </si>
  <si>
    <t>CAinhib</t>
  </si>
  <si>
    <t>XOinhib</t>
  </si>
  <si>
    <t>antihist</t>
  </si>
  <si>
    <t>NaNO3</t>
  </si>
  <si>
    <t>organophos</t>
  </si>
  <si>
    <t>uncoup</t>
  </si>
  <si>
    <t>steroid</t>
  </si>
  <si>
    <t>statin</t>
  </si>
  <si>
    <t>immunosuppres</t>
  </si>
  <si>
    <t>emollient</t>
  </si>
  <si>
    <t>vp_analogue</t>
  </si>
  <si>
    <t>insulin</t>
  </si>
  <si>
    <t>biguan</t>
  </si>
  <si>
    <t>lax</t>
  </si>
  <si>
    <t>diuretic</t>
  </si>
  <si>
    <t>H_pump_inhibitor</t>
  </si>
  <si>
    <t>hypnotic</t>
  </si>
  <si>
    <t>stim</t>
  </si>
  <si>
    <t>anti_depress</t>
  </si>
  <si>
    <t>antipsy</t>
  </si>
  <si>
    <t>li_salts</t>
  </si>
  <si>
    <t>antiepi</t>
  </si>
  <si>
    <t>antibac/bio</t>
  </si>
  <si>
    <t>antidopamine</t>
  </si>
  <si>
    <t>antiprop</t>
  </si>
  <si>
    <t>antihyperten</t>
  </si>
  <si>
    <t>antiarrhythm</t>
  </si>
  <si>
    <t>antiseptic</t>
  </si>
  <si>
    <t>anticancer</t>
  </si>
  <si>
    <t>antidote</t>
  </si>
  <si>
    <t>analg, n-opioid</t>
  </si>
  <si>
    <t>opioid</t>
  </si>
  <si>
    <t>cannabin</t>
  </si>
  <si>
    <t>prostaglan</t>
  </si>
  <si>
    <t>volatiles</t>
  </si>
  <si>
    <t>hallucin</t>
  </si>
  <si>
    <t>sympathomim</t>
  </si>
  <si>
    <t>antimusc</t>
  </si>
  <si>
    <t>cocaine</t>
  </si>
  <si>
    <t>l_anaes</t>
  </si>
  <si>
    <t>g_anaes</t>
  </si>
  <si>
    <t>ketamine</t>
  </si>
  <si>
    <t>NMJ_bloc</t>
  </si>
  <si>
    <t>radiocontrast</t>
  </si>
  <si>
    <t>laxative</t>
  </si>
  <si>
    <t>vaccine</t>
  </si>
  <si>
    <t>supplement</t>
  </si>
  <si>
    <t>undefined</t>
  </si>
  <si>
    <t>source_substance</t>
  </si>
  <si>
    <t>source_listed?</t>
  </si>
  <si>
    <t>prescribed</t>
  </si>
  <si>
    <t>illicit</t>
  </si>
  <si>
    <t>otc</t>
  </si>
  <si>
    <t>legal high</t>
  </si>
  <si>
    <t>prescribed to other</t>
  </si>
  <si>
    <t>substance_internet</t>
  </si>
  <si>
    <t>care_home_resident</t>
  </si>
  <si>
    <t>death_location</t>
  </si>
  <si>
    <t>death_category_HF</t>
  </si>
  <si>
    <t>coroner_conclusion</t>
  </si>
  <si>
    <t>if_narrative</t>
  </si>
  <si>
    <t>cause_death1</t>
  </si>
  <si>
    <t>cause_death2</t>
  </si>
  <si>
    <t>cause_death3</t>
  </si>
  <si>
    <t>cause_death4</t>
  </si>
  <si>
    <t>cause_death5</t>
  </si>
  <si>
    <t>cause_death6</t>
  </si>
  <si>
    <t>cause_death7</t>
  </si>
  <si>
    <t>cause_death8</t>
  </si>
  <si>
    <t>medical_history</t>
  </si>
  <si>
    <t>medical_hisory_short</t>
  </si>
  <si>
    <t>allergy</t>
  </si>
  <si>
    <t>arthritis</t>
  </si>
  <si>
    <t>asthma</t>
  </si>
  <si>
    <t>blind</t>
  </si>
  <si>
    <t>cancer</t>
  </si>
  <si>
    <t>cardiovascular disease</t>
  </si>
  <si>
    <t>chronic pain</t>
  </si>
  <si>
    <t>diabetes</t>
  </si>
  <si>
    <t>down's syndrome</t>
  </si>
  <si>
    <t>epilepsy</t>
  </si>
  <si>
    <t>fall</t>
  </si>
  <si>
    <t>frailty</t>
  </si>
  <si>
    <t>gastrointestinal disease</t>
  </si>
  <si>
    <t>hormone imbalance</t>
  </si>
  <si>
    <t>immune disorder</t>
  </si>
  <si>
    <t>infection</t>
  </si>
  <si>
    <t>kidney disease</t>
  </si>
  <si>
    <t>liver disease</t>
  </si>
  <si>
    <t>lung disease</t>
  </si>
  <si>
    <t>metabolic disoder</t>
  </si>
  <si>
    <t>mobility/movement disorder</t>
  </si>
  <si>
    <t>nutrient deficit</t>
  </si>
  <si>
    <t>obesity</t>
  </si>
  <si>
    <t>pregnancy</t>
  </si>
  <si>
    <t>premature birth</t>
  </si>
  <si>
    <t>skin condition</t>
  </si>
  <si>
    <t>stroke</t>
  </si>
  <si>
    <t>surgery</t>
  </si>
  <si>
    <t>trauma</t>
  </si>
  <si>
    <t>mental_health_history</t>
  </si>
  <si>
    <t>mental_health_history_short</t>
  </si>
  <si>
    <t>ADHD</t>
  </si>
  <si>
    <t>anxiety</t>
  </si>
  <si>
    <t>ASD</t>
  </si>
  <si>
    <t>behavioural disorder</t>
  </si>
  <si>
    <t>bipolar</t>
  </si>
  <si>
    <t>dementia</t>
  </si>
  <si>
    <t>depression</t>
  </si>
  <si>
    <t>eating disorder</t>
  </si>
  <si>
    <t>emotional disorder</t>
  </si>
  <si>
    <t>mood disorder</t>
  </si>
  <si>
    <t>OCD</t>
  </si>
  <si>
    <t>Parkinsons</t>
  </si>
  <si>
    <t>personality disorder</t>
  </si>
  <si>
    <t>phobia</t>
  </si>
  <si>
    <t>psychosis/schizophrenia</t>
  </si>
  <si>
    <t>PTSD</t>
  </si>
  <si>
    <t>self-harm</t>
  </si>
  <si>
    <t>suicide</t>
  </si>
  <si>
    <t>social_history</t>
  </si>
  <si>
    <t>social_history_short</t>
  </si>
  <si>
    <t>abuse</t>
  </si>
  <si>
    <t>assault</t>
  </si>
  <si>
    <t>asylum seeker</t>
  </si>
  <si>
    <t>death in family</t>
  </si>
  <si>
    <t>DNAR order</t>
  </si>
  <si>
    <t>drug abuse</t>
  </si>
  <si>
    <t>drug trial</t>
  </si>
  <si>
    <t>event attendee</t>
  </si>
  <si>
    <t>financial issues</t>
  </si>
  <si>
    <t>foster child</t>
  </si>
  <si>
    <t>good engagement</t>
  </si>
  <si>
    <t>homeless</t>
  </si>
  <si>
    <t>hospitalisation</t>
  </si>
  <si>
    <t>insufficient care</t>
  </si>
  <si>
    <t>isolated</t>
  </si>
  <si>
    <t>lost child</t>
  </si>
  <si>
    <t>missing</t>
  </si>
  <si>
    <t>overdose</t>
  </si>
  <si>
    <t>poor engagement</t>
  </si>
  <si>
    <t>prisoner</t>
  </si>
  <si>
    <t>professional issues</t>
  </si>
  <si>
    <t>relationship issues</t>
  </si>
  <si>
    <t>social issue</t>
  </si>
  <si>
    <t>student</t>
  </si>
  <si>
    <t>coroners_concerns_1</t>
  </si>
  <si>
    <t>coroners_concerns_2</t>
  </si>
  <si>
    <t>coroners_concerns_3</t>
  </si>
  <si>
    <t>coroners_concerns_4</t>
  </si>
  <si>
    <t>coroners_concerns_5</t>
  </si>
  <si>
    <t>coroners_concerns_6</t>
  </si>
  <si>
    <t>coroners_concerns_7</t>
  </si>
  <si>
    <t>coroners_concerns_8</t>
  </si>
  <si>
    <t>coroners_concerns_9</t>
  </si>
  <si>
    <t>coroners_concerns_10</t>
  </si>
  <si>
    <t>coroners_concerns_11</t>
  </si>
  <si>
    <t>coroners_concerns_12</t>
  </si>
  <si>
    <t>coroners_concerns_13</t>
  </si>
  <si>
    <t>coroners_concerns_14</t>
  </si>
  <si>
    <t>coroners_concerns_15</t>
  </si>
  <si>
    <t>concern_themes</t>
  </si>
  <si>
    <t>access to dangerous information</t>
  </si>
  <si>
    <t>conflict of interest present</t>
  </si>
  <si>
    <t>delayed discharge</t>
  </si>
  <si>
    <t>delayed response</t>
  </si>
  <si>
    <t>excessive supply of substance/drugs</t>
  </si>
  <si>
    <t>failure  to appreciate risks</t>
  </si>
  <si>
    <t>failure to arrange supervision</t>
  </si>
  <si>
    <t xml:space="preserve">failure to follow advice </t>
  </si>
  <si>
    <t>failure to follow protocol</t>
  </si>
  <si>
    <t>failure to inform family</t>
  </si>
  <si>
    <t>failure to inform patient</t>
  </si>
  <si>
    <t>failure to keep accurate medical records/care plans</t>
  </si>
  <si>
    <t>failure to learn from past events</t>
  </si>
  <si>
    <t>failure to monitor/observe patient</t>
  </si>
  <si>
    <t>failure to review medicines</t>
  </si>
  <si>
    <t>failure to take history</t>
  </si>
  <si>
    <t>failure to take informed consent</t>
  </si>
  <si>
    <t>failure to triage patients appropriately</t>
  </si>
  <si>
    <t>failure/delay in assessment of patient</t>
  </si>
  <si>
    <t>inadequate discharge processes</t>
  </si>
  <si>
    <t>inadequate drug regulations (or failure to enforce)</t>
  </si>
  <si>
    <t>inadequate labelling</t>
  </si>
  <si>
    <t>inadequate training</t>
  </si>
  <si>
    <t>inappropriate dosage for patient</t>
  </si>
  <si>
    <t>incorrect drug administered</t>
  </si>
  <si>
    <t>lack of access to care</t>
  </si>
  <si>
    <t>lack of protocol</t>
  </si>
  <si>
    <t>lack of/shortage of medical equipment</t>
  </si>
  <si>
    <t>lack of/shortage of safety equipment</t>
  </si>
  <si>
    <t>poor access to medical records/care plans</t>
  </si>
  <si>
    <t>poor awareness of symptoms/events</t>
  </si>
  <si>
    <t>poor clinical decision making</t>
  </si>
  <si>
    <t>poor communication between organisations</t>
  </si>
  <si>
    <t>poor communication between staff</t>
  </si>
  <si>
    <t>poor medicine control</t>
  </si>
  <si>
    <t>poor monitoring of prescribing</t>
  </si>
  <si>
    <t>poor systems</t>
  </si>
  <si>
    <t>unclear protocols</t>
  </si>
  <si>
    <t>understaffing</t>
  </si>
  <si>
    <t>unsafe environment</t>
  </si>
  <si>
    <t>unsafe product</t>
  </si>
  <si>
    <t>unsafe protocol</t>
  </si>
  <si>
    <t>coroners_actions_1</t>
  </si>
  <si>
    <t>coroners_actions_2</t>
  </si>
  <si>
    <t>coroners_actions_3</t>
  </si>
  <si>
    <t>action_themes</t>
  </si>
  <si>
    <t>block unsafe resources</t>
  </si>
  <si>
    <t>decrease response delay</t>
  </si>
  <si>
    <t>generate protocol</t>
  </si>
  <si>
    <t>improve access to records</t>
  </si>
  <si>
    <t>improve awareness of risks</t>
  </si>
  <si>
    <t>improve communication between individuals</t>
  </si>
  <si>
    <t>improve communication between organisations</t>
  </si>
  <si>
    <t>improve compliance with protocols</t>
  </si>
  <si>
    <t>improve control of medicines</t>
  </si>
  <si>
    <t>improve drug warnings</t>
  </si>
  <si>
    <t>improve environment</t>
  </si>
  <si>
    <t>improve monitoring of prescriptions</t>
  </si>
  <si>
    <t>improve monitoring/observing of patients</t>
  </si>
  <si>
    <t>improve record keeping</t>
  </si>
  <si>
    <t>improve regulation of drugs/medicines</t>
  </si>
  <si>
    <t>improve training</t>
  </si>
  <si>
    <t>inform providers</t>
  </si>
  <si>
    <t>none</t>
  </si>
  <si>
    <t>provide safety equipment</t>
  </si>
  <si>
    <t>review product safety</t>
  </si>
  <si>
    <t>review protocol</t>
  </si>
  <si>
    <t>review resource availability</t>
  </si>
  <si>
    <t>review systems</t>
  </si>
  <si>
    <t>duplicate</t>
  </si>
  <si>
    <t>duplicate_ref</t>
  </si>
  <si>
    <t xml:space="preserve">duplicate_notes </t>
  </si>
  <si>
    <t>website_issues</t>
  </si>
  <si>
    <t>Notes</t>
  </si>
  <si>
    <t>2013-0183</t>
  </si>
  <si>
    <t>Carol Ann Gibson</t>
  </si>
  <si>
    <t>F</t>
  </si>
  <si>
    <t>Nichola Rheinberg</t>
  </si>
  <si>
    <t>Cheshire</t>
  </si>
  <si>
    <t>Drug-related</t>
  </si>
  <si>
    <t>Community health care and emergency services related deaths</t>
  </si>
  <si>
    <t>https://www.judiciary.uk/publications/carol-ann-gibson/</t>
  </si>
  <si>
    <t>-</t>
  </si>
  <si>
    <t>nitrofurantoin</t>
  </si>
  <si>
    <t>antibacterial</t>
  </si>
  <si>
    <t>Yes</t>
  </si>
  <si>
    <t>no</t>
  </si>
  <si>
    <t>home</t>
  </si>
  <si>
    <t>drug-related</t>
  </si>
  <si>
    <t>misadventure</t>
  </si>
  <si>
    <t>serious lung disease as an adverse reaction to nitrofurantoin</t>
  </si>
  <si>
    <t>severe urinary tract infections with severe symptoms of both a physical and mental nature</t>
  </si>
  <si>
    <t>mental issues with urinary tract infections</t>
  </si>
  <si>
    <t>[REDACTED] ignored a warning alert in the medical records that his patient had suffered an adverse reaction to nitrofurantoin without checking the nature of the adverse reaction and issued a prescription for the drug regardless.</t>
  </si>
  <si>
    <t>A letter dated 3rd November 2008 was sent by a consultant to [REDACTED] at Castlefields Health Centre identifying that the interstitial lung disease</t>
  </si>
  <si>
    <t>[REDACTED] on commenting on alert warnings, said that most are “trivial, spurious, irrelevant or just wrong”, identified a phenomenon that he described as alert fatigue and further stated that colleagues within the practice had admitted that they “may well have done the same in my situation”</t>
  </si>
  <si>
    <t>I am concerned that if [REDACTED] comments correctly describe the attitude within his medical practice to patient safety alerts this is a matter of considerable concern and warrants investigation by you to ensure first of all that the practice has a robust system in place for posting such alerts, secondly that such alerts when posted, correctly and sufficiently identify the problem and thirdly that doctors and medical staff within the practice have full understanding and training to respond to such alerts in an appropriate manner</t>
  </si>
  <si>
    <t>incorrect drug administered; failure to appreciate risks</t>
  </si>
  <si>
    <t>In my opinion action should be taken to prevent future deaths and I believe you have the power to take such action.</t>
  </si>
  <si>
    <t>2013-0192</t>
  </si>
  <si>
    <t>Nicola Matthews</t>
  </si>
  <si>
    <t>NR</t>
  </si>
  <si>
    <t>Dr R N Palmer</t>
  </si>
  <si>
    <t>London (South)</t>
  </si>
  <si>
    <t>Mental Health related deaths</t>
  </si>
  <si>
    <t>https://www.judiciary.uk/publications/nicola-matthews/</t>
  </si>
  <si>
    <t>overdose (drug not specified)</t>
  </si>
  <si>
    <t>not specified</t>
  </si>
  <si>
    <t>narrative</t>
  </si>
  <si>
    <t xml:space="preserve">her intentions are not clear beyond reasonable doubt and her actions were probably not accidental </t>
  </si>
  <si>
    <t>long history of borderline personality disorder. She had performed many acts of self-harm, necessitating a number of hospital admissions</t>
  </si>
  <si>
    <t>personality disorder; self-harm</t>
  </si>
  <si>
    <t>Nicola wished to be allowed to leave hospital and was permitted to do so on the understanding that her partner would accommodate her</t>
  </si>
  <si>
    <t>My concern is about the way in which the outcome of decisions taken by the consultant on the ward round on 15 October 2010 were documented and implemented. The contemporaneous note in the EPJS was conceded to be an incomplete record of everything that was decided on the ward round</t>
  </si>
  <si>
    <t>The follow-up arrangements made for her continuing care were not clear and were not documented. Evidence at my inquest suggested that there was no clarity as to what the follow-up arrangements were and whether or not they were made clear either to Nicola or to her partner</t>
  </si>
  <si>
    <t>I am concerned to ensure that in future patients who are discharged have a clear understanding of followup arrangements. It is important that staff members on the ward who have to handle the departure of the patient from the ward have clarity as to what is to happen</t>
  </si>
  <si>
    <t>the period of time between the decision being made and her actually leaving, staff had changed and the contemporaneous documents did not allow the member of staff who escorted Nicola off the ward to have a clear understanding of follow-up arrangements or indeed of the nature of and quantity of medication with which she was being discharged</t>
  </si>
  <si>
    <t>I suggest that consideration should be given to formulating better advice and ensuring that important decisions are better documented and that follow-up arrangements are made clear and adequately documented.</t>
  </si>
  <si>
    <t>improve training; improve record keeping</t>
  </si>
  <si>
    <t xml:space="preserve">long history of borderline personality disorder &amp; previous self-harm attempts; "consumption of drugs at her partner's home... later found unrousable" but type of drugs not specified </t>
  </si>
  <si>
    <t>2013-0198</t>
  </si>
  <si>
    <t>John Michael Bailey</t>
  </si>
  <si>
    <t>M</t>
  </si>
  <si>
    <t>Jullian Fox</t>
  </si>
  <si>
    <t>South Yorkshire (West)</t>
  </si>
  <si>
    <t>https://www.judiciary.uk/publications/john-michael-bailey/</t>
  </si>
  <si>
    <t>amiodarone</t>
  </si>
  <si>
    <t>antiarhythmic</t>
  </si>
  <si>
    <t>not listed</t>
  </si>
  <si>
    <t>Mr Bailey died from lung fibrosis which was due to Amiodarone toxicity and which went undiagnosed for a period, because of a lack of awareness of the symptoms for his condition</t>
  </si>
  <si>
    <t>Amiodarone induced pulmonary fibrosis (APF)</t>
  </si>
  <si>
    <t>cardiac rhythm disorder</t>
  </si>
  <si>
    <t>There was an absence of clear protocol guidance for primary care physicians and the absence of a robust system to ensure that patients were provided with clear information about the management of their Amiodarone. It was accepted by all witnesses that good protocols provide considerable assistance to primary care physicians who may lack experience in managing Amiodarone and its side-effects and may help prevent unnecessary deaths</t>
  </si>
  <si>
    <t>There was also inconsistency between the Shared Care Protocols developed by different Trusts and in this case, a clear inconsistency between the Shared Care Protocols used by neighbouring Trusts. This localised approach to developing Shared Care Protocols may give rise to a repeat of the circumstances of this case</t>
  </si>
  <si>
    <t>It is possible that a lack of consistency between different areas may also give rise to a risk where health care practitioners transfer jobs between those areas</t>
  </si>
  <si>
    <t>That a National Shared Care Protocol might be devised so as to ensure consistency between all Trusts in the management of Amiodarone. The specifics of that Protocol are plainly a matter for consultation with specialists in the management of that drug and its complications. However the following may be worthy of consideration: 1.1. The Protocol could define clearly the division of responsibility for the management of Amiodarone between primary and secondary care physicians; 1.2. The Protocol could set out the need for regular review of patients (6 monthly was adopted in this case) and define what tests should be carried out at each review; 1.3. The Protocol could provide that baseline tests are carried out and recorded clearly and communicated to the patient's GP at the time of first prescription. 1.4. The Protocol could require questions to be asked of the patient at each review regarding symptoms of cough or breathlessness; 1.5. The Protocol could require that patients are informed in clear terms at the time that the drug is initiated and at each review what signs and symptoms they are to watch out for and instructed to see their GP as soon as possible if those symptoms present. 1.6. The Protocol could provide a clear process to be adopted in circumstances where a patient presents to their GP with new symptoms of breathlessness or cough. 1.7. The Protocol could require that the patient's GP sets up warnings on the 2 practice computer system so that GPs who review the patients who attend between their regular reviews know that the patient is taking Amiodarone and alert them to the possible signs and symptoms of Amiodarone toxicity and to the existence of a Shared Care Protocol. 1.8. The Protocol could require that the GP is provided with, and kept informed of, contact details in the event that their patient presents with symptoms of Amiodarone toxicity.</t>
  </si>
  <si>
    <t>That a monitoring card could be provided to patients who are taking Amiodarone, similar to that provided to patients who are taking Warfarin therapy. That monitoring card could also contain warnings to the patient about symptoms suggestive of Amiodarone toxicity and contact details for their GP and/or hospital clinic in the event that those symptoms manifest.</t>
  </si>
  <si>
    <t>In my opinion action should be taken to prevent future deaths and I believe you have the power to take such action. Although I am satisfied that diligent steps have been taken locally to improve both the content of the protocol and its profile amongst relevant medical staff, there would be merit in ensuring that steps are taken nationally to ensure that medical personnel are aware of the risk of APF, and the steps that should be taken to reduce that risk.</t>
  </si>
  <si>
    <t>review protocol; improve monitoring/observing of patients</t>
  </si>
  <si>
    <t>2013-0201</t>
  </si>
  <si>
    <t>Labhuden Amarshi Vaghadia</t>
  </si>
  <si>
    <t>Catherine Mason</t>
  </si>
  <si>
    <t>Leicester City &amp; South Leicestershire</t>
  </si>
  <si>
    <t>Hospital Death (Clinical Procedures and medical management) related deaths</t>
  </si>
  <si>
    <t>https://www.judiciary.uk/publications/labhuben-amarshi-vaghadia/</t>
  </si>
  <si>
    <t>dalteparin</t>
  </si>
  <si>
    <t>anticoagulant</t>
  </si>
  <si>
    <t>The cause of death was 1a) haemorrhage and haematoma of the abdominal wall (injection of Fragmin administered on the 25th August 2012). It is understood that the injection on the 25th may have punctured a blood vessel or gone into the muscle. Both would cause bleeding and are recognised risks</t>
  </si>
  <si>
    <t>haemorrhage &amp; haematoma of abdominal wall (inection of Fragmin)</t>
  </si>
  <si>
    <t>suspected deep vein thrombosis in her left calf</t>
  </si>
  <si>
    <t>Community Nurse [REDACTED] administered the anticoagulant on the 26th August 2012 without seeking medical advice from a Doctor even though she knew Mrs Vaghadia had been bleeding from the site of the previous injection. Although the expert evidence in this case is that the nurse’s actions did not cause or contribute to the death in this instance, there is a risk that such action in another case may not have the same outcome and could be causative of death.</t>
  </si>
  <si>
    <t>Although the nurse had full knowledge of the bleeding she did not share this with other health care professionals when she spoke to them. If she had there was a real possibility that Mrs Vaghadia would have been admitted sooner. In this instance, the expert opined that on a balance of probabilities had Mrs Vaghadia been admitted sooner the outcome was unlikely to have been different. Nevertheless, full and appropriate information sharing is paramount and the nurse’s actions fell short of her professional duties and could have caused an adverse outcome</t>
  </si>
  <si>
    <t>Nurse [REDACTED] appeared to have no professional insight into her actions and that they could cause or contribute to death</t>
  </si>
  <si>
    <t>Although not causing or contributing to Mrs Vaghadia’s death, it is clear that Nurse [REDACTED] actions were not appropriate. I have a concern that Nurse [REDACTED] lacks training and/or experience as well as insight that her actions and therefore her practice may continue and cause future deaths</t>
  </si>
  <si>
    <t>poor communication between staff; failure to learn from past events</t>
  </si>
  <si>
    <t>In my opinion action should be taken to prevent future deaths and I believe you and/or your organisation have the power to take such action.</t>
  </si>
  <si>
    <t>2013-0226</t>
  </si>
  <si>
    <t>Martin Daffydd Barker</t>
  </si>
  <si>
    <t>Joanne Kearsley</t>
  </si>
  <si>
    <t>Manchester South</t>
  </si>
  <si>
    <t>Community Health Care and Emergency Services Related Death</t>
  </si>
  <si>
    <t>https://www.judiciary.uk/publications/barker-2013-0226/</t>
  </si>
  <si>
    <t>MDMA</t>
  </si>
  <si>
    <t>stimulant</t>
  </si>
  <si>
    <t>MDMA toxicity</t>
  </si>
  <si>
    <t>There appears to be no national guidance on how independent national providers of medical services (particularly those covering large scale public events) can put NHS hospitals on standby for incoming urgent patients, something which is normal procedure for the regional ambulance services.</t>
  </si>
  <si>
    <t>There is confusion as to whether the independent providers should place a call to the regional ambulance services who would then act as "gatekeeper" in forwarding this information to the respective hospital.</t>
  </si>
  <si>
    <t>Without clear guidance there is a risk that the most critically ill people who are being transported to hospital are at risk as the hospitals have received no prealert, have not had the opportunity to place teams on standby and are not expecting their arrival</t>
  </si>
  <si>
    <t>In certain hospitals at particular times i.e. overnight this problem is exacerbated by the fact that the resus reception is not manned constantly and this may cause delays in ambulance crew gaining access especially if the entrance has a coded key pad which they also do not have access to</t>
  </si>
  <si>
    <t>lack of protocol; understaffing</t>
  </si>
  <si>
    <t>In my opinion there should be local if not national written policies as to how NHS Trusts are placed on pre-alert by independent medical providers and this should be clearly distributed to all concerned as a matter of urgency.</t>
  </si>
  <si>
    <t>2013-0231</t>
  </si>
  <si>
    <t>Neil Richard Clark</t>
  </si>
  <si>
    <t>Michael Snell</t>
  </si>
  <si>
    <t>Birmingham and Solihull</t>
  </si>
  <si>
    <t>Alcohol, Drugs and Medication Related Death</t>
  </si>
  <si>
    <t>https://www.judiciary.uk/publications/clark-2013-0231/</t>
  </si>
  <si>
    <t>alcohol; 'some' drugs</t>
  </si>
  <si>
    <t>hotel</t>
  </si>
  <si>
    <t>Neil Richard Clark was attending Birmingham with friends to watch cricket. Whilst at the cricket, and in the evening/night afterwards, they consumed a considerable quantity of alcohol and some drugs. At some stage in the evening they separated. Neil Clark appears to have returned to the hotel where they were staying but passed out on a landing/stairwell after leaving his room. He was found by patrolling security guards at approximately 2.45 am who thought that he was drunk. They placed him in the recovery position and left him where he was. At about 08.50 when another guest in the hotel found him and alerted staff who called the emergency services. He was pronounced dead at The Jury's Inn Hotel Broad Street Birmingham on the 28 th day of August 2011</t>
  </si>
  <si>
    <t>considerable quantity of alcohol &amp; some drugs</t>
  </si>
  <si>
    <t>I was very concerned that the security guards on duty that evening left Mr. Clark for a period of six hours after initially discovering him on a landing in the hotel. I was very concerned that nobody checked on Mr. Clark at all during that period. Indeed, it was actually a guest who discovered him the following day rather than a member of staff, even though staff were aware that Mr. Clark was on the landing</t>
  </si>
  <si>
    <t>I would be grateful if you would arrange for this tragic case to be reviewed and then let me know if you consider that there are lessons which can and should be learned</t>
  </si>
  <si>
    <t>2013-0236</t>
  </si>
  <si>
    <t>Michael Sweeney</t>
  </si>
  <si>
    <t>ME Hassell</t>
  </si>
  <si>
    <t>London North (Inner)</t>
  </si>
  <si>
    <t>Police related deaths</t>
  </si>
  <si>
    <t>Metropolitan Police; London Ambulance Service</t>
  </si>
  <si>
    <t>https://www.judiciary.uk/publications/michael-sweeney/</t>
  </si>
  <si>
    <t>Michael Sweeney died after taking cocaine on a recreational basis. Following hospital entry, he was restrained prone until sedation was effective and was then turned over. Unfortunately, he arrested within a minute and then died less than two hours later</t>
  </si>
  <si>
    <t>acute toxic effects of cocaine</t>
  </si>
  <si>
    <t>restraint &amp; struggling in association with acute behavioural disturbance</t>
  </si>
  <si>
    <t>excited delirium</t>
  </si>
  <si>
    <t>acute behavioural disturbances</t>
  </si>
  <si>
    <t>behavioural disturbance</t>
  </si>
  <si>
    <t>He was a sporadic user of the drug [cocaine]</t>
  </si>
  <si>
    <t>Police officers had clearly been trained in the condition described to them as excited delirium. The training was effective in facilitating their understanding of Mr Sweeney’s condition as a medical emergency. However, this term is not widely used in this country, and neither ambulance, nursing nor even some of the medical staff had heard of it in April 2011</t>
  </si>
  <si>
    <t>There could be situations where a person exhibits extreme agitation that is not related to an acute drug psychosis. There is the potential for an organic cause to be missed because of reliance on that term as an apparent diagnosis. Extreme agitation can be caused by conditions such as a bleed on the brain, sepsis from infection (e.g. meningitis), or a diabetic coma.</t>
  </si>
  <si>
    <t>From the evidence I heard, the safest and most effective way to deal with a person exhibiting such an acute behavioural disturbance seems to be simply to use the term “extreme agitation”. This describes the constellation of symptoms without purporting to diagnose the cause</t>
  </si>
  <si>
    <t>Such an approach would require the Metropolitan Police Service simply to amend the training it currently delivers, to describe the condition as “extreme agitation” rather than “excited delirium”.mThe take home message that the condition is a medical emergency should still be part and parcel of the training, in just the way it is now</t>
  </si>
  <si>
    <t>London Ambulance Service would need to amend its protocols and training to recognise extreme agitation as a medical emergency and prioritise appropriately</t>
  </si>
  <si>
    <t>improve training; review protocol</t>
  </si>
  <si>
    <t>at post mortem, 10 times the usual recreational level was found in his blood</t>
  </si>
  <si>
    <t>2013-0239A</t>
  </si>
  <si>
    <t>Yousef Shokri-Gharab</t>
  </si>
  <si>
    <t>Andre Rebello</t>
  </si>
  <si>
    <t>Liverpool</t>
  </si>
  <si>
    <t>Hospital Death</t>
  </si>
  <si>
    <t>https://www.judiciary.uk/publications/shokri-gharab-2013-0239/</t>
  </si>
  <si>
    <t>heroin</t>
  </si>
  <si>
    <t>drug related</t>
  </si>
  <si>
    <t>morphine (heroin) toxicity</t>
  </si>
  <si>
    <t>mental illness (emotional unstable personality disorder)</t>
  </si>
  <si>
    <t xml:space="preserve">emotional unstable personality disorder </t>
  </si>
  <si>
    <t>asylum seeker from Iran who was going through tribunal appeal at time of death; substance misuse (heroin)</t>
  </si>
  <si>
    <t>asylum seeker; drug abuse</t>
  </si>
  <si>
    <t>The Mersey Care Policy and Procedure for leave for an informal patient was ratified in October 2006 and was due for review in October 2007. It has not been reviewed. The policy does not reflect practice. The policy needs to be updated immediately to protect patients and to be fair to employees of Mersey Care. To reflect current practice the policy should reflect amongst other matters that leave is permitted when observations are reduced to level 1 and there has been a multidisciplinary team consensus that a regime of leave is appropriate having consideration to (i) the deceased’s vulnerability, (ii) the fact that the hospital had assumed responsibility for the patient's welfare and safety, including by the exercise of control, and (iii) the nature of the risk and whether it was “exceptional” rather than “ordinary” The policy should include stressing the importance of documenting before leave the time of taking leave and when the patient is due back. The operation of the policy should be  audited to ensure compliance.</t>
  </si>
  <si>
    <t>In my opinion action should be taken to prevent future deaths and I believe you [AND/OR your organisation] have the power to take such action.</t>
  </si>
  <si>
    <t xml:space="preserve">asylum seeker from Iran, status had been rejected from Home Office; </t>
  </si>
  <si>
    <t>2013-0260</t>
  </si>
  <si>
    <t>John James Jackson</t>
  </si>
  <si>
    <t>Robin Balmain</t>
  </si>
  <si>
    <t>Black Country</t>
  </si>
  <si>
    <t>Product</t>
  </si>
  <si>
    <t>https://www.judiciary.uk/publications/jackson-2013-0260/</t>
  </si>
  <si>
    <t>caffeine</t>
  </si>
  <si>
    <t>not controlled</t>
  </si>
  <si>
    <t>accidental</t>
  </si>
  <si>
    <t>compulsive use of "Hero Energy Mints" (1 mint = whole energy drink); blood contained twice the level of caffeine that can produce a fatality &amp; 50 times the level found in someone drinking tea &amp; coffee</t>
  </si>
  <si>
    <t>compulsive user of a product called "Hero Energy Mints"</t>
  </si>
  <si>
    <t>There was at the time little information available as to the level of caffeine in this product and the dangers of consuming large amounts of caffeine</t>
  </si>
  <si>
    <t>The product seems to me to sit uncomfortably in a gap between medication and sweets, hence any person treating the product simply as sweets maybe in danger. I acknowledge of course, that part of the answer is public awareness and I trust that the publicity that was given to this case may assist in that regard</t>
  </si>
  <si>
    <t>In my opinion action should be taken to prevent future deaths and I believe you have the power to take such action</t>
  </si>
  <si>
    <t>Reply PFD incorrectly linked to case</t>
  </si>
  <si>
    <t>2013-0268</t>
  </si>
  <si>
    <t>Mark Stephen Smith</t>
  </si>
  <si>
    <t>Andrew Walker</t>
  </si>
  <si>
    <t>London (North)</t>
  </si>
  <si>
    <t>https://www.judiciary.uk/publications/mark-stephen-smith/</t>
  </si>
  <si>
    <t>zopiclone; mirtazapine; alcohol</t>
  </si>
  <si>
    <t>hypnotic; antidepressant</t>
  </si>
  <si>
    <t>Mark Smith having died of Zopiclone and Mirtazapine overdose complicated by ethanol use with chronic obstructive pulmonary disease and coronary artery atheroma</t>
  </si>
  <si>
    <t>zopiclone &amp; mirtazapine overdose</t>
  </si>
  <si>
    <t>complicated by ethanol use</t>
  </si>
  <si>
    <t>chronic obstructive pulmonary disease</t>
  </si>
  <si>
    <t xml:space="preserve">coronary artery atheroma </t>
  </si>
  <si>
    <t>Consideration to be given to giving guidance on what "where possible" in the terms of the above section of 0P060 and whether a supervisor should be consulted before the decision is taken not to stay on the line where a person has taken an intentional overdose and is alone</t>
  </si>
  <si>
    <t>In my opinion action should be taken to prevent future deaths and I believe your organisation have the power to take such action</t>
  </si>
  <si>
    <t>2013-0274</t>
  </si>
  <si>
    <t>Harold Elvidge</t>
  </si>
  <si>
    <t>Heidi Connor</t>
  </si>
  <si>
    <t>Nottinghamshire</t>
  </si>
  <si>
    <t>https://www.judiciary.uk/publications/elvidge-2013-0274/</t>
  </si>
  <si>
    <t>dextrose solution; drugs</t>
  </si>
  <si>
    <t>supplement; undefined</t>
  </si>
  <si>
    <t>medical intervention</t>
  </si>
  <si>
    <t>brain damage</t>
  </si>
  <si>
    <t>incorrect fluid bag to keep an arterial line open (dextrose instead of normal saline)</t>
  </si>
  <si>
    <t>It is clear that much work has been done by the Adult Critical Care team to learn from the mistakes made in this case. It is now not possible to obtain 500 ml bags of 5% dextrose fluid without the input of a pharmacist, and they are not stored in the same place as 500m1 bags of normal saline. I also heard about further training, and that sharing of these events has taken place</t>
  </si>
  <si>
    <t>The evidence suggested that Omnicell cabinets may be available soon in E12 at the QMC. It was however clear that, although Critical Care at the City campus has Omnicell cabinets in place, this is not the case across the trust, nor even all all critical care areas in the trust. While a mistake in the context of intensive care and arterial lines may be more serious for some patients, there could be equally catastrophic outcomes for patients in non critical care settings, if there remains a risk of different types of fluids being mixed up</t>
  </si>
  <si>
    <t>Whilst mindful of the cost implications involved, I am concerned about the risk of future deaths occurring in other parts of the trust which may not have as robust a safety standard as Critical Care (certainly at the City Hospital campus) now appears to have</t>
  </si>
  <si>
    <t>It is not for me to make specific recommendations regarding the purchase of specified equipment, but a trust-wide review of policies for safe storage of different types of fluids would reduce the risk of a similar tragedy occurring in future. This would include issues such as where these fluids are stored, how they are packaged and labelled, who is entitled to change bags, what checks are in place, and how this is recorded</t>
  </si>
  <si>
    <t>In my opinion action should be taken to prevent future deaths and I believe you and the Trust have the power to take such action.</t>
  </si>
  <si>
    <t>review protocol; improve control of medicines</t>
  </si>
  <si>
    <t>2013-0277</t>
  </si>
  <si>
    <t>Peter Clive Higson</t>
  </si>
  <si>
    <t>Michael Burgess</t>
  </si>
  <si>
    <t>Surrey</t>
  </si>
  <si>
    <t>https://www.judiciary.uk/publications/higson-2013-0277/</t>
  </si>
  <si>
    <t>platelets; stem cells; co-trimoxazole; methylprednisolene</t>
  </si>
  <si>
    <t>antibacterial; glucocorticoid</t>
  </si>
  <si>
    <t>the deceased died from a complication of a necessary therapeutic procedure</t>
  </si>
  <si>
    <t>myocardial infarction</t>
  </si>
  <si>
    <t>acute respiratory distress syndrome</t>
  </si>
  <si>
    <t>treated hodgkin's disease</t>
  </si>
  <si>
    <t xml:space="preserve">complication from platelet transfusion following stem cell transplant </t>
  </si>
  <si>
    <t>Hodgkin’s lymphoma.</t>
  </si>
  <si>
    <t>The platelet transfusion (12 &amp; 13th March 2013) following the stem cell transplant (28th January 2013, seemed to have a major detrimental effect on the deceased and features, if only chronologically, in the ultimate chain of causation leading to his death.</t>
  </si>
  <si>
    <t>Towards the end of the Co‐ Trimoxazole course, it was learnt that he did not have the Pneumocystis infection</t>
  </si>
  <si>
    <t>In my opinion a review of the various issues might inform future treatment.</t>
  </si>
  <si>
    <t>important question arised as to whether there was any aspect of contra-indication; e.g. the stem cell transplanet interacting with the platelet transfussion, died from a complication of a necessary therapeutic procedure</t>
  </si>
  <si>
    <t>2013-0286</t>
  </si>
  <si>
    <t>Susan Jill Hammond</t>
  </si>
  <si>
    <t>Stuart Fisher</t>
  </si>
  <si>
    <t>Lincolnshire (Central)</t>
  </si>
  <si>
    <t>https://www.judiciary.uk/publications/susan-jill-hammond/</t>
  </si>
  <si>
    <t>augmentin</t>
  </si>
  <si>
    <t>antibiotic</t>
  </si>
  <si>
    <t>yes</t>
  </si>
  <si>
    <t>Mrs Hammond suffered a known allergy to penicillin despite this on 3 July 2009 a doctor prescribed augmentin ( which is a penicillin based drug). This was administered to Mrs Hammond by an experienced nurse. A few minutes later Mrs Hammond suffered a cardiac arrest and despite attempts to resuscitate her she died at 0410 hours on 3 July 2009.</t>
  </si>
  <si>
    <t>cardiac arrest</t>
  </si>
  <si>
    <t>penicillin allergy</t>
  </si>
  <si>
    <t>wore a red allergy warning bracelet indicating penicillin allergy</t>
  </si>
  <si>
    <t>Although there were written warnings of Mrs Hammond's allergy on hospital documentation they appear not to be have been noticed by the nurse who administered augmentin. In an effort to highlight the fact that a patient has an allergy I feel that there needs to be a much clearer indication on the file that the patient has such an allergy. At the inquest, it was suggested that a different coloured file should be used for any patient 6 7 8 who has an allergy. Alternatively, a large sticker on the front of the file warning of the allergy would assist.</t>
  </si>
  <si>
    <t>It appears that when Mrs Hammond transferred from the A&amp;E unit to the EAU she was accompanied by a nurse who had little knowledge of Mrs Hammond's condition. As a consequence no discussion took place at the handover regarding the nature of Mrs Hammond's allergy to penicillin. It is felt that if the nurse who had cared for Mrs Hammond in the A&amp;E department had personally accompanied her to the EAU this would have enabled a more productive handover and would have given an opportunity for discussion regarding the allergy. Although I appreciate there may be practical difficulties I would suggest that in future the nurse who has provided care for the patient in A&amp;E should always accompany the patient to the EAU department in order that constructive handover can take place</t>
  </si>
  <si>
    <t>Your representative at the inquest hearing was not clear as to whether the doctor involved in this case was going to be referred to the General Medical Council and the nurse who administered Augmentin was going to be referred to the Nursing &amp; Midwifery Council it was agreed that he would inform me of this within 14 days of conclusion of the inquest</t>
  </si>
  <si>
    <t>it was suggested that a different coloured file should be used for any patient 6 7 8 who has an allergy. Alternatively, a large sticker on the front of the file warning of the allergy would assist</t>
  </si>
  <si>
    <t>I would suggest that in future the nurse who has provided care for the patient in A&amp;E should always accompany the patient to the EAU department in order that constructive handover can take place</t>
  </si>
  <si>
    <t>improve record keeping; improve communication between organisations</t>
  </si>
  <si>
    <t>2013-0289</t>
  </si>
  <si>
    <t>Joanne Manning</t>
  </si>
  <si>
    <t>Nadia Persuad</t>
  </si>
  <si>
    <t>London</t>
  </si>
  <si>
    <t>Community Healthcare and Emergency Services Related Death</t>
  </si>
  <si>
    <t>https://www.judiciary.uk/publications/manning-2013-0289/</t>
  </si>
  <si>
    <t>mirtazapine; cocaine; methadone; morphine</t>
  </si>
  <si>
    <t>antidepressant; cocaine; opioid; opioid</t>
  </si>
  <si>
    <t>prescribed; illicit</t>
  </si>
  <si>
    <t>respiratory failure</t>
  </si>
  <si>
    <t>polysubstance abuse</t>
  </si>
  <si>
    <t>History of poly-substance abuse</t>
  </si>
  <si>
    <t>Methadone is to be used with caution in a patient suffering from asthma. In order for the prescriber of methadone to exercise all due caution, they would have to be fully informed of the patient’s diagnosis and treatment by other healthcare professionals involved in the patient’s care.</t>
  </si>
  <si>
    <t>Evidence was heard that methadone should be used with caution in a patient who is also receiving mirtazapine.</t>
  </si>
  <si>
    <t>The psychiatrist prescribing the methadone requested further information about the patient's medication and treatment from The Practice, Loxford. The letter from the psychiatrist was in the general practice file. It was not however responded to.</t>
  </si>
  <si>
    <t>The general practitioner who gave evidence at the Inquest agreed that the psychiatrist should have been fully informed, but she felt that the patient could tell the psychiatrist about her diagnosis and treatment.</t>
  </si>
  <si>
    <t>The general practitioner was unable to comment on whether it would be appropriate for a patient who often attended appointments intoxicated, to inform the psychiatrist of key clinical information. It is my view that this would not be appropriate.</t>
  </si>
  <si>
    <t>Evidence was given at the Inquest that there was no procedure or policy in place to ensure clear lines of communication between general practitioners to secondary care providers of methadone. It was agreed by the general practitioner and psychiatrist that such a policy/procedure would be desirable to protect patients in the future.</t>
  </si>
  <si>
    <t>poor communication between organisations; lack of protocol</t>
  </si>
  <si>
    <t>In my opinion action should be taken to prevent future deaths and I believe you, The Practice PLC, have the power to take such action.</t>
  </si>
  <si>
    <t xml:space="preserve">issues with multiple prescriptions from different health practitioners with drugs that have interactions; issues with methadone prescribing </t>
  </si>
  <si>
    <t>2013-0300</t>
  </si>
  <si>
    <t>Stuart Aaron Collins</t>
  </si>
  <si>
    <t>Clare Bailey</t>
  </si>
  <si>
    <t>Teesside</t>
  </si>
  <si>
    <t>https://www.judiciary.uk/publications/stuart-2013-0300/</t>
  </si>
  <si>
    <t>alcohol; diazepam; chloriazepoxide</t>
  </si>
  <si>
    <t xml:space="preserve">hypnotic; hypnotic </t>
  </si>
  <si>
    <t>hypoxic brain injury</t>
  </si>
  <si>
    <t>cardiorespiratory arrest</t>
  </si>
  <si>
    <t>alcohol toxicity</t>
  </si>
  <si>
    <t>effects of diazepam &amp; chloriazepoxide</t>
  </si>
  <si>
    <t>There appeared to be a degree of uncertainty as to whether Mr Collins was assessed upon his arrival at the A&amp;E department at James Cook University Hospital (“the hospital”)at approx. 00.45 or whether information previously obtained by paramedics was utilised in lieu of an assessment on arriva</t>
  </si>
  <si>
    <t>It was stated that Mr Collins should have had hourly nursing observations taken during his first admission to A&amp;E on 9.10.12, ie between 00.45 and his discharge at 04.30, but none were taken</t>
  </si>
  <si>
    <t>Evidence was given that Mr Collins was added to the whiteboard in the A&amp;E dept but that the information regarding the frequency of his nursing observations was not. It was stated that this led to no nursing observations being taken during his first time at A&amp;E on 9.10.12</t>
  </si>
  <si>
    <t>Evidence was given that the nursing notes in A&amp;E were not fully completed and were not kept up to date. There was no apparent recording about Mr Collin’s epilepsy or the need for the hand sanitiser gel to be moved out of his reach</t>
  </si>
  <si>
    <t>Evidence was given that the hand sanitiser gel was collected from the A&amp;E department. However further evidence was given that the collected hand gels (estimated at 20 in number) were placed on the nurses station very close to Mr Collin’s cubicle. There was contradictory evidence as to whether Mr Collins could have accessed the hand gel from the nurses station</t>
  </si>
  <si>
    <t>failure to monitor/observe patient; failure to keep accurate medical records/care plans</t>
  </si>
  <si>
    <t>2013-0307</t>
  </si>
  <si>
    <t>Damion Stanley Joseph Henson</t>
  </si>
  <si>
    <t>Ian Smith</t>
  </si>
  <si>
    <t>Cumbria (South &amp; East)</t>
  </si>
  <si>
    <t>Other related deaths</t>
  </si>
  <si>
    <t>https://www.judiciary.uk/publications/damion-stanley-joseph-henson/</t>
  </si>
  <si>
    <t>methadone; "other drugs"</t>
  </si>
  <si>
    <t>opioid; undefined</t>
  </si>
  <si>
    <t>abuse of drugs</t>
  </si>
  <si>
    <t>methadone toxicity</t>
  </si>
  <si>
    <t>bronchopneumonia</t>
  </si>
  <si>
    <t>experiencing homelessness</t>
  </si>
  <si>
    <t>I am concerned that this is the second or third death at these premises and it seems tome that the death occurred, at least in part, because the property was not supervised 24 hours a day. I understand that the residence is for homeless people but by default some drug users have been placed there and unfortunately on occasions these drug users introduce other drug users into the property out of hours with risks to all those who are present. The address is not a drug rehabilitation unit but is a homeless unit but in the present way that it is being used, it appears to me that 24 hours supervision would be preferable.</t>
  </si>
  <si>
    <t>unsafe environment; failure to monitor/observe patient</t>
  </si>
  <si>
    <t>In my opinion action should be taken to prevent future deaths and I believe you and your organisation have the power to take such action.</t>
  </si>
  <si>
    <t>drug user that died in homeless shelter without 24hr supervision</t>
  </si>
  <si>
    <t>2013-0311</t>
  </si>
  <si>
    <t>Luke Jacob Goodwin</t>
  </si>
  <si>
    <t>Mary Teresa Burke</t>
  </si>
  <si>
    <t>West Yorkshire (Western)</t>
  </si>
  <si>
    <t>Other</t>
  </si>
  <si>
    <t>https://www.judiciary.uk/publications/goodwin-2013-0311/</t>
  </si>
  <si>
    <t>helium</t>
  </si>
  <si>
    <t>volatile substance</t>
  </si>
  <si>
    <t>hypoxia</t>
  </si>
  <si>
    <t>helium inhalation</t>
  </si>
  <si>
    <t>University student. Researched suicide methods</t>
  </si>
  <si>
    <t>The sale of Helium canisters is readily available to members of the general public. There appears to be no restrictions or conditions on sale or place</t>
  </si>
  <si>
    <t>Helium canisters appear to be sold in a standard size which contains a sizable volume of Helium.</t>
  </si>
  <si>
    <t>Helium canisters are not fitted with any modified control valve which if in place could restrict the volume of gas being released</t>
  </si>
  <si>
    <t>The type of information which is readily available on the internet. Such information provides clear and detailed guidance on how to commit suicide. Internet sites also provide advertisements and links to enable the viewer to order and purchase appropriate products to commit suicide. Two sites in particular, [REDACTED] and [REDACTED] appear to provide clear and comprehensive details.</t>
  </si>
  <si>
    <t>inadequate drug regulations (or failure to enforce); access to dangerous information</t>
  </si>
  <si>
    <t>In my opinion action should be taken to prevent future deaths and I believe you [and/or your organisation] have the power to take such action</t>
  </si>
  <si>
    <t>suicide of univeristy student without warning signs</t>
  </si>
  <si>
    <t>2013-0312</t>
  </si>
  <si>
    <t>Christopher Michael Scott</t>
  </si>
  <si>
    <t>David W G Ridley</t>
  </si>
  <si>
    <t>Wiltshire and Swindon</t>
  </si>
  <si>
    <t>Drug-related | Online purchases</t>
  </si>
  <si>
    <t>Alcohol, drug and medication related death</t>
  </si>
  <si>
    <t>https://www.judiciary.uk/publications/scott-2013-0312/</t>
  </si>
  <si>
    <t>alpha methytryptamine (AMT)</t>
  </si>
  <si>
    <t>antidepressant</t>
  </si>
  <si>
    <t>multiple organ failure</t>
  </si>
  <si>
    <t>alpha methyltryptamine (AMT) toxicity</t>
  </si>
  <si>
    <t>Other previous deaths involving AMT</t>
  </si>
  <si>
    <t>AMT is a legal high</t>
  </si>
  <si>
    <t>AMT effects can vary dramatically from person to person</t>
  </si>
  <si>
    <t>Review whether AMT should become a controlled substance</t>
  </si>
  <si>
    <t>news stories of other deaths from this drug, drugs purchased online</t>
  </si>
  <si>
    <t>2013-0326</t>
  </si>
  <si>
    <t>Jane Dyson Gabbitas</t>
  </si>
  <si>
    <t>Timothy Harvey Ratcliffe</t>
  </si>
  <si>
    <t>Hospital Related Death</t>
  </si>
  <si>
    <t>https://www.judiciary.uk/publications/gabbitas-2013-0326/</t>
  </si>
  <si>
    <t>alcohol; gabapentin</t>
  </si>
  <si>
    <t>antiepileptic</t>
  </si>
  <si>
    <t>public space</t>
  </si>
  <si>
    <t>“Jane Dyson Gabbitas died as a result of ingesting alcohol and gabapentin in sufficient quantities to cause her death, having gone to a place where she would be unlikely to be easily discovered, at a time when she was resident at an open unit in which she had agreed to stay to assist her treatment for depression, and was under the care of the Intensive Home Based Treatment Team of the local NHS Trust”</t>
  </si>
  <si>
    <t>combined overdose of alcohol &amp; gabapentin</t>
  </si>
  <si>
    <t>admitted to residential unit</t>
  </si>
  <si>
    <t>Staff at SHARE were aware that she had indicated an intention to go out, but apparently were not aware of the full extent of her absence until telephoned by Mrs Gabbitas’ daughter to say her mother’s body had been found by police. It was not clear if there was any sign-in /out arrangement or any reception facility at SHARE to account for absences</t>
  </si>
  <si>
    <t>action [should be] taken to record and monitor absence, albeit informally (in keeping with the nature of care in the SHARE unit), and to react appropriately to absences which appear to be inappropriate or particularly lengthy</t>
  </si>
  <si>
    <t>2013-0350</t>
  </si>
  <si>
    <t>Christopher Scott</t>
  </si>
  <si>
    <t>David Ridley</t>
  </si>
  <si>
    <t>Wiltshire &amp; Swindon</t>
  </si>
  <si>
    <t>Alcohol, drug and medication related deaths</t>
  </si>
  <si>
    <t>https://www.judiciary.uk/publications/christopher-scott/</t>
  </si>
  <si>
    <t>alpha methyltryptamine (AMT)</t>
  </si>
  <si>
    <t>hallucinogenic substance</t>
  </si>
  <si>
    <t>multiorgan failure</t>
  </si>
  <si>
    <t>alpha methytryptamine (AMT) toxicity</t>
  </si>
  <si>
    <t>During the course of the evidence I read out a toxicology report that referred to other deaths involving AMT. I exhibited 2 Internet research results that related to other AMT deaths. Slightly unconventionally I exhibited these internet results as `C2' and 'C3' (copies attached) to further support this report with a view to the prevention of future deaths. The first report (C2' referred to the death of Adam Weeks in November 2011. His Inquest in March 2012 confirmed his death due to AMT intoxication and whilst the report makes reference to the Coroner writing to appropriate authorities prior to Christopher's inquest I did speak with that Coroner who indicated that he had not make 1 6 7 8 such a report (r43 report under the Coroners Rules 1984). Document `C3' refers to three other deaths in respect of which AMT appears to have been involved during 2012 and 2013. As it stands at the moment AMT is a "legal high" and I am concerned that as it is currently a legal drug that it is readily available to be purchased for example over the internet and in the community at large. The effects of AMT can vary from person to person but clearly the effects can be deadly as the examples show including of course Christopher's death.</t>
  </si>
  <si>
    <t>In my opinion action should be taken to prevent future deaths and I believe you have the power to take such action and I would be grateful if you could please review the position insofar as AMT is concerned with a view to considering as to whether or not this drug should become a controlled drug having regard to the provisions of the Misuse of Drugs Act 1971 (as amended)</t>
  </si>
  <si>
    <t>2013-0351</t>
  </si>
  <si>
    <t>Horace Cottom</t>
  </si>
  <si>
    <t>Nigel Meadows</t>
  </si>
  <si>
    <t>Manchester City</t>
  </si>
  <si>
    <t>https://www.judiciary.uk/publications/horace-cottom/</t>
  </si>
  <si>
    <t>opiates</t>
  </si>
  <si>
    <t>prison</t>
  </si>
  <si>
    <t>natural causes</t>
  </si>
  <si>
    <t>pneumonia</t>
  </si>
  <si>
    <t>ischaemic heart disease</t>
  </si>
  <si>
    <t>hypertensive heart disease</t>
  </si>
  <si>
    <t>valvular heart disease</t>
  </si>
  <si>
    <t>pseudomembranous colitis</t>
  </si>
  <si>
    <t>body failed to metabolise opioids; chronic pain; suspected lung cancer</t>
  </si>
  <si>
    <t>metabolic issues; chronic pain; cancer</t>
  </si>
  <si>
    <t>it took about 10 days for any discharge information/report to be received at the prison from the NHS hospital. Further enquiries revealed that this was quite common and locally in Manchester the prison service tried to get the discharging doctor to write out in manuscript form discharge information. This is not always successful and results in delay, as well as incomplete discharge information</t>
  </si>
  <si>
    <t>Recently, HMPS changed from using the NHS EMIS GP recording system and introduced what is known as 'System One'. This means that it is certainly easier for a prisoner who moves within the HMPS estate to have their GP records accessed immediately within the prison system</t>
  </si>
  <si>
    <t>Locally in Manchester, they also try to use an email system to collect discharge information, but this is not without problems itself. From what I was told at the inquest, it seems that some NHS information can be transmitted directly onto the System One, but for some reason discharge information is not sent</t>
  </si>
  <si>
    <t>HMPS caters for an increasing number of older prisoners with chronic health problems who have to attend outside NHS hospitals for investigations and treatment. It is vital that the healthcare professionals in prison have timely and full discharge information so that they can manage the care of the patient prisoner once they are returned to custody</t>
  </si>
  <si>
    <t>One would hope that there is a simple and user-friendly way in which discharge information could be relayed to all prison healthcare establishments via the NHS. Whilst this has been highlighted as a local issue, I anticipate that it actually will be replicated nationwide</t>
  </si>
  <si>
    <t>poor communication between organisations; poor access to medical records/care plans</t>
  </si>
  <si>
    <t>Accordingly, I am writing this letter under paragraph 37 &amp; 38 of the enclosed Chief Coroner's Guidance No. 5 to bring this to your attention.</t>
  </si>
  <si>
    <t>2013-0352</t>
  </si>
  <si>
    <t>Anthony Hughes</t>
  </si>
  <si>
    <t>https://www.judiciary.uk/publications/anthony-hughes/</t>
  </si>
  <si>
    <t>cocaine; benzolecgonine; diazepam; desmethyldiazapam</t>
  </si>
  <si>
    <t>cocaine; local anaesthetic; hypnotic; hypnotic</t>
  </si>
  <si>
    <t>drug related death</t>
  </si>
  <si>
    <t>cocaine toxicity (1.5 mL/L)</t>
  </si>
  <si>
    <t xml:space="preserve">excited delirium </t>
  </si>
  <si>
    <t>went with friends to London on the occasion of Liverpool F.C. playing in the 2012 League Cup final</t>
  </si>
  <si>
    <t>During the course of this inquest, though there is no criticism of the action of police officers (or paramedics), it was apparent that police officers were unaware of the term excited delirium at the time of the incident. Coincidentally it was found that the officers acted in an appropriate manner given the presentation before them. However, in different circumstances training with regard to awareness of excited delirium may make a difference</t>
  </si>
  <si>
    <t>I have now received evidence from Merseyside Police that there was implemented via an online training package (Breeze Package) a new Personal Safety Training package which includes awareness slides on excited delirium. All officers must present a knowledge check certificate when attending annual personal safety training. This package was based upon a similar package already available to South Wales Police Officers. It is appreciated that Chief Constables independently run their own forces to the requirements of the police Commissioners however I would be grateful to hear whether this awareness training in excited delirium is now standard across England and Wales Constabularies</t>
  </si>
  <si>
    <t>2013-0354</t>
  </si>
  <si>
    <t>David Selman</t>
  </si>
  <si>
    <t>Nichola Graham</t>
  </si>
  <si>
    <t>Oxfordshire</t>
  </si>
  <si>
    <t>https://www.judiciary.uk/publications/david-selman/</t>
  </si>
  <si>
    <t>"legal highs" "prescription drugs"</t>
  </si>
  <si>
    <t>undefined; undefined</t>
  </si>
  <si>
    <t>prescribed and illicit</t>
  </si>
  <si>
    <t>Mr Selman had a history of mental illness and suffered from schizophrenia and epilepsy for which he took prescription drugs. He also had a history of taking “legal highs”. Just prior to his death on 11 February 2013 Mr Selman had consumed a large amount of legal highs which had an adverse reaction with the prescription drugs that he was then taking</t>
  </si>
  <si>
    <t>history of mental illness</t>
  </si>
  <si>
    <t>schizophrenia</t>
  </si>
  <si>
    <t xml:space="preserve">epilepsy </t>
  </si>
  <si>
    <t>multiple drug toxicity</t>
  </si>
  <si>
    <t>a history of taking “legal highs”</t>
  </si>
  <si>
    <t>There was a miscommunication, or misunderstanding, between the control room and the ambulance staff as regards to whether they were required to stand down or stand back.</t>
  </si>
  <si>
    <t>If they had stood back as instructed then I understand they would have been only a matter of two to three minutes away from the scene as opposed to ten to twelve minutes. In addition to the slight delays in communication between the police and the ambulance control room, this exacerbated a problem.</t>
  </si>
  <si>
    <t>It is clearly important that a continual assessment of the patient’s presenting symptoms are relayed to the ambulance crew and how best to deploy resources given the circumstances of any individual case. The evidence at the Inquest was that no such assessment was undertaken.</t>
  </si>
  <si>
    <t>reviewing the communication arrangements between the control room and the ambulance staff to ensure that they fully understand the request to stand down as opposed to any request to stand back</t>
  </si>
  <si>
    <t>ensuring that staff continually assess the patient’s presenting symptoms to ensure the attendance of appropriate resourced ambulance crew.</t>
  </si>
  <si>
    <t>review protocol; improve training</t>
  </si>
  <si>
    <t>individual with schizophrenia suffered from multiple drug interactions with alcohol, leading to behavioural changes and seizures. Police attendance was required to confirm safety of the ambulance crew, delaying treatment which may have contributed to the death of the patient</t>
  </si>
  <si>
    <t>2013-0370</t>
  </si>
  <si>
    <t>Michael Longley</t>
  </si>
  <si>
    <t>Rachael Redman</t>
  </si>
  <si>
    <t>Central &amp; South East Kent</t>
  </si>
  <si>
    <t>https://www.judiciary.uk/publications/michael-longley/</t>
  </si>
  <si>
    <t>rivaroxaban</t>
  </si>
  <si>
    <t>had an adverse reaction to Rivaroxaban which was administered after hip surgery which took place on 071211 at William Harvey Hospital, Ashford. Clexane was administered on 261211 by the district nurses. He was admitted to William Harvey Hospital on 311211 with an unrecordable platelet count and died the same day</t>
  </si>
  <si>
    <t xml:space="preserve">adverse reaction to Rivaroxaban which was administered after hip surgery </t>
  </si>
  <si>
    <t>hip surgery</t>
  </si>
  <si>
    <t>Integrated Care 24 had difficulties in contacted the District Nursing Service on 25th December 2011</t>
  </si>
  <si>
    <t>improved methods of both oral and written communication between IC24 and the district nurses must be put in place</t>
  </si>
  <si>
    <t>training of District Nurses must now include that a patient should be examined if symptoms of bleeding have been reported</t>
  </si>
  <si>
    <t>2013-0371</t>
  </si>
  <si>
    <t>Christine Williamson</t>
  </si>
  <si>
    <t>John Ellery</t>
  </si>
  <si>
    <t>Shropshire, Telford &amp; Wrekin</t>
  </si>
  <si>
    <t>https://www.judiciary.uk/publications/christine-williamson/</t>
  </si>
  <si>
    <t>warfarin</t>
  </si>
  <si>
    <t>unlawful killing</t>
  </si>
  <si>
    <t>The deceased died from a physical assault by her husband who by reason of his lack of mental capacity was unaware of his actions or its consequences. If earlier action had been taken the deceased may have been protected and her death was preventable</t>
  </si>
  <si>
    <t>subdural haematoma</t>
  </si>
  <si>
    <t>mild blunt head trauma</t>
  </si>
  <si>
    <t xml:space="preserve">warfin therapy for recurrent deep vein thrombosis </t>
  </si>
  <si>
    <t>recurrent DVT</t>
  </si>
  <si>
    <t>lived with husband suffering from AD</t>
  </si>
  <si>
    <t>A referral and assessment should have been made that the deceased was a Vulnerable Adult at risk from her husband. Such a referral and assessment could have been made before or after April 2012, but most notably on or around the 2 nd - 4th April 2012 when the deceased's GP made a direct referral to social services. This should have led to an assessment as a Vulnerable Adult but if not as the victim of domestic violence</t>
  </si>
  <si>
    <t>Had such an earlier assessment as a Vulnerable Adult been made then discussions would have taken place with all concerned with everyone having significant information sharing it with others. This would have increased the likelihood that preventative measures would have been put in place with the deceased being better or fully informed as to the increased risk she was putting herself in by continuing to live with her husband whose condition was deteriorating. The best illustration of this lack of shared information is that the evidence given at the Inquest when all relevant witnesses were present, should have taken place in a meeting before the situation became critical.</t>
  </si>
  <si>
    <t>An independent domestic homicide review has been undertaken and the author of the report gave evidence at the Inquest including authors or representatives of the relevant individual management reviews. Recommendations were made which I endorse</t>
  </si>
  <si>
    <t>In my opinion action should be taken to prevent future deaths and I believe you or your organisation have the power to take such action</t>
  </si>
  <si>
    <t xml:space="preserve">physical assault by her husband who had lack of mental capacity, was unaware of his actions or its consequences; suffering from advanced onset Alzheimer's dementia </t>
  </si>
  <si>
    <t>2013-0379</t>
  </si>
  <si>
    <t>Desmond Statton</t>
  </si>
  <si>
    <t>Andrew Cox</t>
  </si>
  <si>
    <t>Plymouth, Torbay &amp; South Devon</t>
  </si>
  <si>
    <t>https://www.judiciary.uk/publications/desmond-statton/</t>
  </si>
  <si>
    <t>contrast medium</t>
  </si>
  <si>
    <t>Mr Statton died as the result of a known but rare complication following the administration of contrast mediu</t>
  </si>
  <si>
    <t>severe allergic reaction to contrast medium</t>
  </si>
  <si>
    <t>infective exacerbation of chronic obstructive pulmonary disease</t>
  </si>
  <si>
    <t>urinary tract infection</t>
  </si>
  <si>
    <t>coronary artery disease</t>
  </si>
  <si>
    <t>chlorhexidine allergy; COPD; UTI; coronary artery disease</t>
  </si>
  <si>
    <t>allergy; lung disease; infection; cardiovascular disease</t>
  </si>
  <si>
    <t>Radiographers are not able to access information concerning alerts or allergies contained on different computer programmes elsewhere in the Hospital.</t>
  </si>
  <si>
    <t>Derriford is a tertiary hospital and accepts admissions from other hospitals elsewhere in the South West. Clinicians in Derriford are not able to access information relating to alerts or allergies recorded on the computer programmes in other hospitals.</t>
  </si>
  <si>
    <t>Nursing staff are not sufficiently aware that Chlorhexidine is a growing cause of anaphylactic reactions and that it is contained within solutions used to sterilise the skin (and elsewhere.)</t>
  </si>
  <si>
    <t>poor access to medical records/care plans; poor awareness of symptoms/events</t>
  </si>
  <si>
    <t>died as a result of a known but rare complication following administration of contrast medium</t>
  </si>
  <si>
    <t>2014-0011</t>
  </si>
  <si>
    <t>Pauline Meredith</t>
  </si>
  <si>
    <t>Margaret Jones</t>
  </si>
  <si>
    <t>Staffordshire South</t>
  </si>
  <si>
    <t>https://www.judiciary.uk/publications/pauline-meredith/</t>
  </si>
  <si>
    <t>propranolol; alcohol; morphine; tramadol</t>
  </si>
  <si>
    <t>beta blocker; opioid; opioid</t>
  </si>
  <si>
    <t>self-administered overdose of prescription drugs</t>
  </si>
  <si>
    <t>self administration overdose of prescription drugs</t>
  </si>
  <si>
    <t>alcohol dependency</t>
  </si>
  <si>
    <t>self harm</t>
  </si>
  <si>
    <t>paranoia</t>
  </si>
  <si>
    <t>chronic headaches; knee and back pain; alcohol withdrawal seizures; abdominal pain around incisional scar</t>
  </si>
  <si>
    <t>anxiety, depression; periods of self harm; symptoms of paranoia</t>
  </si>
  <si>
    <t>anxiety; depression; self-harm</t>
  </si>
  <si>
    <t>alcohol dependence</t>
  </si>
  <si>
    <t>The amount of medication prescribed to the deceased over many years with no formal medication review process.</t>
  </si>
  <si>
    <t>The more recent addition of morphine to the prescription for a patient already on a high dose of pain killers and with alcohol dependence</t>
  </si>
  <si>
    <t>The family’s perceived reluctance by the GP to listen to the concerns expressed by them with regards to the changed behaviour of the patient following the addition of morphine.</t>
  </si>
  <si>
    <t>The lack of any team meetings with colleagues affording an opportunity to discuss challenging patients with colleagues.</t>
  </si>
  <si>
    <t>The lack of a more timely proactive approach with regards to involving community mental health services.</t>
  </si>
  <si>
    <t>unsafe protocol; failure to review medicines; Inappropriate dosage for patient; failure to inform family</t>
  </si>
  <si>
    <t>In my opinion urgent action should be taken to prevent future deaths and I believe you, and the staff at your practice have the power to take such action.</t>
  </si>
  <si>
    <t>importance of medication review; potential hoarding of prescribed opioid medication; adding opioid pain relief in someone who is already on high dose painkillers with alcohol dependence</t>
  </si>
  <si>
    <t>2014-0013</t>
  </si>
  <si>
    <t>Jason Nock</t>
  </si>
  <si>
    <t>https://www.judiciary.uk/publications/jason-nock/</t>
  </si>
  <si>
    <t>AH-7921 (synthetic designer drug)</t>
  </si>
  <si>
    <t>opioid (synthetic)</t>
  </si>
  <si>
    <t>toxic effects of AH-7921</t>
  </si>
  <si>
    <t>this product appears to be entirely unregulated, consumers do not know what they are taking, it is readily available to anyone with apparently little or no information as to safe dosage and potential consequences</t>
  </si>
  <si>
    <t>In my opinion urgent action should be taken to prevent future deaths and I believe you and/or your organisation have the power to take such action.</t>
  </si>
  <si>
    <t xml:space="preserve">purchased drug on the internet </t>
  </si>
  <si>
    <t>2014-0028</t>
  </si>
  <si>
    <t>Kyle Ashley Smith</t>
  </si>
  <si>
    <t>Jennifer Leeming</t>
  </si>
  <si>
    <t>Manchester (West)</t>
  </si>
  <si>
    <t>https://www.judiciary.uk/publications/kyle-ashley-smith/</t>
  </si>
  <si>
    <t>zopiclone; tramadol; codeine</t>
  </si>
  <si>
    <t>hypnotic; opioid; opioid</t>
  </si>
  <si>
    <t>combined toxic effects of tramadol, codeine &amp; zopiclone</t>
  </si>
  <si>
    <t>history of mood problems and self-harm</t>
  </si>
  <si>
    <t>mood disorder; self-harm</t>
  </si>
  <si>
    <t>Mr Smith’s GP was concerned about his mental health when she saw him on the 15th of October 2013, to the degree that she decided to refer him urgently to the Mental Health Assessment Team.</t>
  </si>
  <si>
    <t>That referrai did not reach the Team until the 18th of October.</t>
  </si>
  <si>
    <t>The reason for this delay has not been investigated and is not currently known</t>
  </si>
  <si>
    <t xml:space="preserve">combination of zopiclone, tramadol and codeine however PFD report does not address why he was taking these. Concerns more related to referral to Mental Health Trust. </t>
  </si>
  <si>
    <t>2014-0036</t>
  </si>
  <si>
    <t>Maureen Leaver</t>
  </si>
  <si>
    <t>Karen Henderson</t>
  </si>
  <si>
    <t>West Sussex</t>
  </si>
  <si>
    <t>https://www.judiciary.uk/publications/maureen-leaver/</t>
  </si>
  <si>
    <t>risperidone; "polypharmacy"</t>
  </si>
  <si>
    <t>antipsychotic</t>
  </si>
  <si>
    <t>Mrs Leaver suffered distressing delusions and hallucinations on a background of cognitive decline, which required an emergency admission for her own protection on 24 h July 2010. During admission she was not fully assessed, investigated or given a formal diagnosis by a senior responsible clinician. She was prescribed risperidone. The dose was increased for uncertain reasons from 2 to 2.5 mg per day on 15 th September 2010. The prescribing and monitoring of risperidone did not adhere to national or published local guidelines. Signs and symptoms of risperidone toxicity first became apparent on the 24 th September 2010 but were not recognised as such. A chest infection was thought to be 'brewing' at the same time. No physical measurements were taken until 26 th September 2010. Mrs Leaver was transferred to St Richard's hospital for emergency treatment of profound hypothermia on 26th September 2010. She was placed on the Liverpool Care Pathway on the 28 th September and died on 6 th October 2010</t>
  </si>
  <si>
    <t>hypothermia</t>
  </si>
  <si>
    <t>risperidone toxicity</t>
  </si>
  <si>
    <t>sepsis</t>
  </si>
  <si>
    <t>type II diabetes mellitus</t>
  </si>
  <si>
    <t>congestive cardiac failure (likely secondary to hypertensive heart disease)</t>
  </si>
  <si>
    <t>stage III chronic kidney disease</t>
  </si>
  <si>
    <t>Type 2 Diabetes Mellitus; polypharmacy; Stage 3 chronic kidney disease; congestive cardiac failure (likely secondary to hypertensive heart disease)</t>
  </si>
  <si>
    <t>diabetes; kidney disease; cardiovascular disease</t>
  </si>
  <si>
    <t>Dementia</t>
  </si>
  <si>
    <t>The lack of medical supervision of in-patients in Grove Ward, Harold Kidd Unit and the lack of effective systems to investigate, diagnose and manage acutely ill elderly patients suffering from complex psychosis and associated dementia</t>
  </si>
  <si>
    <t>A lack of understanding of the legal duties imposed by the Mental Health Act 1983 and the Mental capacity Act 2005 when transferring patients who cannot consent to treatment from Section 4 MHA 1983 to being an informal patient</t>
  </si>
  <si>
    <t>In my opinion action should be taken to prevent future deaths and I believe you and your organisation: Sussex Partnership NHS Foundation Trust</t>
  </si>
  <si>
    <t>2014-0038</t>
  </si>
  <si>
    <t>Umul Audu</t>
  </si>
  <si>
    <t>R Brittain</t>
  </si>
  <si>
    <t>London Inner (North)</t>
  </si>
  <si>
    <t>https://www.judiciary.uk/publications/umul-audu/</t>
  </si>
  <si>
    <t>"prescribed a number of medications"</t>
  </si>
  <si>
    <t>Anna Audu was admitted to A&amp;E at University College Hospital on 10 October 2013 with symptoms of headache and back pain. She was treated for both bacterial and viral illnesses, which resulted in her being prescribed a number of medications. She subsequently developed a rash, which rapidly progressed to Toxic Epidermal Necrolysis (TEN). The cause of this condition may have been an infection, or a medication that Miss Audu was prescribed.</t>
  </si>
  <si>
    <t>toxic epidermal necrolysis (TEN)</t>
  </si>
  <si>
    <t>cause of TEN's either infection or medication</t>
  </si>
  <si>
    <t xml:space="preserve">developed rashed </t>
  </si>
  <si>
    <t>The lack of transport heater availability was not explained in the written evidence presented by the Trust. I did not judge it appropriate to adjourn the inquest in order to obtain further written or live evidence on this point, as sufficient information was available in order to conclude matters on 24 January 2014. However, it remains a concern that, in similar circumstances, the lack of transport heater could result in future patients becoming hypothermic on transfer, which might result in their death</t>
  </si>
  <si>
    <t>In my opinion action should be taken to prevent future deaths and I believe you, as the Chief Executive of the Trust, have the power to take such action.</t>
  </si>
  <si>
    <t>2014-0039</t>
  </si>
  <si>
    <t>Judith Marshall</t>
  </si>
  <si>
    <t>William Coverdale</t>
  </si>
  <si>
    <t>York</t>
  </si>
  <si>
    <t>Product related deaths</t>
  </si>
  <si>
    <t>https://www.judiciary.uk/publications/judith-marshall/</t>
  </si>
  <si>
    <t>morphine</t>
  </si>
  <si>
    <t>Accidental death</t>
  </si>
  <si>
    <t>effects of morphine</t>
  </si>
  <si>
    <t>The Pharmacy’s Errors Book shows a number of drug errors (including higher or lower dose tablets and the wrong drugs) over a number of years. It is not clear whether and to what extent such internal records are policed.</t>
  </si>
  <si>
    <t>Despite a system of checking by a colleague it is apparent that there can be a mistake in dispensing medication which in this case was a controlled opiate drug. The consequences were fatal.</t>
  </si>
  <si>
    <t>It is not clear whether there is any software, obtainable from the Department of Health or elsewhere, that could read prescriptions and raise an alert if the label sought to be created or if the drug sought to be dispensed is wrong in identity or amount. This would be of particular significance when a high risk drug is dispensed or when a drug is dispensed in an unusual quantity, dosage or form.</t>
  </si>
  <si>
    <t>Mandatory procedures requiring a ‘read-back’ of the drug, its dosage, its frequency of administration and its total quantity may prevent such dispensing errors. In so far as the error in this case can be attributable to ‘Human Error’ it is concluded that the dispensing pharmacist focused on the figure of 60 and incorrectly attributed that to the dosage as well as to the number of capsules.</t>
  </si>
  <si>
    <t>A mandatory check, by a suitably qualified pharmacist or by a third party, at the end of the day after cashing up on the till, of records of each (prescription only) drug dispensed against the prescription would be a further precaution against a repetition of these circumstances.</t>
  </si>
  <si>
    <t>There is evidently no central database of all prescription errors so there can be no central monitoring of such errors and no means of determining trends or particular repeat errors.</t>
  </si>
  <si>
    <t>Mandatory procedures requiring a ‘read-back’ of the drug, its dosage, its frequency of administration and its total quantity may prevent such dispensing errors</t>
  </si>
  <si>
    <t>A mandatory check, by a suitably qualified pharmacist or by a third party, at the end of the day after cashing up on the till, of records of each (prescription only) drug dispensed against the prescription would be a further precaution against a repetition of these circumstances</t>
  </si>
  <si>
    <t>GP prescribed 10mg  BD at 60 capsule quantity; Pharmacist dispensed 60 capsules of 60mg BD (patient took 120mg/day rather than 20mg/day)</t>
  </si>
  <si>
    <t>2014-0042</t>
  </si>
  <si>
    <t>Shaun Elliott</t>
  </si>
  <si>
    <t>Richard Hulett</t>
  </si>
  <si>
    <t>Buckinghamshire</t>
  </si>
  <si>
    <t>https://www.judiciary.uk/publications/shaun-elliott/</t>
  </si>
  <si>
    <t>alcohol; "multi drug use"</t>
  </si>
  <si>
    <t>friends home</t>
  </si>
  <si>
    <t>acute bronchopneumonia</t>
  </si>
  <si>
    <t>multi drug use</t>
  </si>
  <si>
    <t>irreversible hypoxic brain damage</t>
  </si>
  <si>
    <t>mental health issues</t>
  </si>
  <si>
    <t>vulnerable adult; resident in a care home providing supported living for people with mental health issues</t>
  </si>
  <si>
    <t>Extensive areas of the evidence concerned a detailed examination of the Police missing person enquiry and the policies, protocols and resources relating to such enquiries. The policies adopted by Thames Valley Police largely follow national guidelines and the matters raised therefore go to that policy making. I am informed that the College is currently rewriting the NPIA Missing Person Guidance to be replaced by an Approved Professional Practice</t>
  </si>
  <si>
    <t>The evidence revealed that a missing person coordinator was in post but not on duty at weekends. It was apparent from the evidence that an appropriately experienced coordinator will have the time and know-how to examine cases in fine detail. The officers directly responsible for the enquiry may have many other calls on their time. The IPCC report recommended there be cover 7 days a week. A senior police officer reported that this was under review and that other police forces were being contacted to see how they were addressing the issue</t>
  </si>
  <si>
    <t>Family Liaison. Shaun's family expressed a number of concerns and frustrations in this regard. However relevant to this report specific benefits could be derived from effective family liaison. Namely the family as a source of information together with the potential information sharing and cross referencing</t>
  </si>
  <si>
    <t>Application of definition of " High Risk" in the context of missing persons. Shaun was assessed as medium risk until 21:00 hours on 10 th July. At that time a Chief inspector had reviewed the information on the database and applied an "enlarged" interpretation of the high risk definition.The evidence revealed that up to that time officers (Sergeants and Inspectors) considered that "High" risk could not apply in the absence of evidence of "I mmediate" risk. The Jury concluded that the case should have been categorised as high risk on Saturday 9t "July. These definitions are used nationally and are potentially part of your review. The concerns arising are around whether the definition could ( for example) be annotated or commented on to clarify when a less literal interpretation can be applied</t>
  </si>
  <si>
    <t>understaffing; failure to inform family</t>
  </si>
  <si>
    <t>2014-0056</t>
  </si>
  <si>
    <t>William Kent</t>
  </si>
  <si>
    <t>https://www.judiciary.uk/publications/william-kent/</t>
  </si>
  <si>
    <t>chlorine</t>
  </si>
  <si>
    <t>Whilst general frailty of health and ischaemic heart disease were likely to be co-factors it is clear that inhalation of chlorine was a significant contributing trigger which led to death</t>
  </si>
  <si>
    <t>coronary artery atheroma</t>
  </si>
  <si>
    <t>calcific aortic stenosis</t>
  </si>
  <si>
    <t>chlorine inhalation</t>
  </si>
  <si>
    <t>ischaemic heart disease; coronary artery atheroma; calcific aortic stenosis; COPD; leg ulcers</t>
  </si>
  <si>
    <t>cardiovascular disease; lung disease</t>
  </si>
  <si>
    <t>unlisted, needing management</t>
  </si>
  <si>
    <t>Lack of awareness of the potentially harmful side-effects of Haz-Tab granules for urine spillages</t>
  </si>
  <si>
    <t>Limited time given over to the teaching of the side-effects of cleaning products such as Haz-Tab granules at the induction of new staff and at yearly mandatory infection control updates</t>
  </si>
  <si>
    <t>Lack of clarity on how Haz-Tab granules should be used in clinical spillages</t>
  </si>
  <si>
    <t>An under-emphasis of the potential hazardous consequences from the release of noxious gases when Haz-Tab granules are in contact with urine (with or without contamination of blood)</t>
  </si>
  <si>
    <t>failure to appreciate risks; inadequate training</t>
  </si>
  <si>
    <t>In my opinion action should be taken to prevent future deaths and I believe you and your organisation: St Peters and Ashford Hospital NHS Trust, Guest Medical, and MHRA have the power to take such action.</t>
  </si>
  <si>
    <t>2014-0058</t>
  </si>
  <si>
    <t>Daniel Collins</t>
  </si>
  <si>
    <t>Ian Arrow</t>
  </si>
  <si>
    <t>https://www.judiciary.uk/publications/daniel-collins/</t>
  </si>
  <si>
    <t>"drug-related"</t>
  </si>
  <si>
    <t>No</t>
  </si>
  <si>
    <t>died within one week of another occupant in the same property</t>
  </si>
  <si>
    <t>appears to be a property in multiple occupation having several flats in the property. The occupants clearly associate and are on speaking terms with one another. It appears there is a history of drug abuse at the property. I am concerned that future inhabitants of that property may suffer a drug related death</t>
  </si>
  <si>
    <t>In my opinion action should be taken to prevent future deaths and I ask please that you review the manner in which the property is occupied and consider what powers you have to prevent future deaths at that particular address.</t>
  </si>
  <si>
    <t>2014-0078</t>
  </si>
  <si>
    <t>Hazel Polkinghorn</t>
  </si>
  <si>
    <t>Central Lincolnshire</t>
  </si>
  <si>
    <t>https://www.judiciary.uk/publications/hazel-polkinghorn/</t>
  </si>
  <si>
    <t>pentobarbital</t>
  </si>
  <si>
    <t>Hazel Polkinghorn had a history of mental health difficulties extending back to her teenage years. In 2012 she was diagnosed with Emotionally Unstable Personality disorder (borderline) and Hypochondriacal Disorder. She had recently been admitted (on a voluntary basis) to a local Psychiatric Hospital between the 8 th July 2012 and 10 th November 2012. On the 21 st November 2012 Miss Polkinghorn was transferred to Discovery House (a Psychiatric Rehabilitation Unit) once again based in Lincoln. Whilst at Discovery House she received Psychological treatment. On or about 9 th April 2013 Miss Polkinghorn was discharged from Discovery House into the Community; she took up residency in a flat. A package of support had been agreed at her discharge meeting on 9 th April 2013. It was established at the inquest that Miss Polkinghorn had acquired non-prescribed medication from the internet for a period of some 4 to 4 % years prior to her death. It was further established that on or about 25 th March 2013, Miss Polkinghorn obtained further non prescribed medication from the internet which appears to have been despatched from Mexico. On the 24th April 2013 Miss Polkinghorn was found deceased in her flat having taken an overdose of Pentobarbital. Miss Polkinghorn left notes intimating that she intended to take her own life</t>
  </si>
  <si>
    <t>overdose of pentobarbital</t>
  </si>
  <si>
    <t>emotionally unstable personality disorder (borderline)</t>
  </si>
  <si>
    <t>hypochondriacal disorder</t>
  </si>
  <si>
    <t>Emotionally Unstable Personality disorder (borderline); Hypochondriacal Disorder</t>
  </si>
  <si>
    <t>previous admissions to psychiatric units</t>
  </si>
  <si>
    <t>Miss Polkinghorn acquired non prescribed medication from the internet. She took an overdose of the drugs so acquired and died on the 24th April 2013. I am deeply concerned regarding the ease with which Miss Polkinghorn managed to acquire Pentobarbital (and other medication) from the internet. I am particularly concerned that other similar deaths will occur unless steps are taken by Central Government to screen and close down websites such as this which are engaged in selling potentially dangerous non prescribed medication</t>
  </si>
  <si>
    <t>purchased non-prescribed medication (pentobarbital) over the internet 4-4.5 years prior to death &amp; the month before her death which were despatched from Mexico</t>
  </si>
  <si>
    <t>2014-0083</t>
  </si>
  <si>
    <t>Victoria Meppen-Walter</t>
  </si>
  <si>
    <t>Lisa Hashmi</t>
  </si>
  <si>
    <t>Manchester (North)</t>
  </si>
  <si>
    <t>https://www.judiciary.uk/publications/victoria-meppen-walter/</t>
  </si>
  <si>
    <t>chloroquine</t>
  </si>
  <si>
    <t>antimalarial</t>
  </si>
  <si>
    <t>chloroquine toxicity</t>
  </si>
  <si>
    <t>In September 2011, the deceased underwent a dermatological procedure at a private hospital. Immediately thereafter, she complained of having been left in/with constant unbearable nerve pain, 'pins and needles' to her face/upper body and to her mind, unsightly scarring</t>
  </si>
  <si>
    <t>chronic pain; surgery</t>
  </si>
  <si>
    <t>The outcome of the surgery had a profound impact upon her mental health (which had previously been unremarkable). There was ongoing decline and Mrs Meppen-Walter was subsequently diagnosed as suffering from an adjustment disorder with depressive symptoms and somatoform pain disorder; researching assisted suicide and contacted organisations</t>
  </si>
  <si>
    <t>depression; suicide</t>
  </si>
  <si>
    <t>She was offered counselling but did not engage;</t>
  </si>
  <si>
    <t>The availability and regulation of chloroquine</t>
  </si>
  <si>
    <t>The risk of associated misuse</t>
  </si>
  <si>
    <t>In my opinion action should be taken to prevent future deaths and I believe you (AND/OR your organisation) have the power to take such action.</t>
  </si>
  <si>
    <t>2014-0085</t>
  </si>
  <si>
    <t>Richard White</t>
  </si>
  <si>
    <t>Crispin Oliver</t>
  </si>
  <si>
    <t>County Durham &amp; Darlington</t>
  </si>
  <si>
    <t>https://www.judiciary.uk/publications/richard-white/</t>
  </si>
  <si>
    <t>cyclizine; zopiclone</t>
  </si>
  <si>
    <t>antihistamine; hypnotic</t>
  </si>
  <si>
    <t>overdose of cyclizine</t>
  </si>
  <si>
    <t>previous attempts at self-harm</t>
  </si>
  <si>
    <t>substance abuse disorders</t>
  </si>
  <si>
    <t>That the policy of Hope House with regard to the administration and holding by staff of medication was not made known to [REDACTED] when she wrote the prescriptions;</t>
  </si>
  <si>
    <t>That the policy was not provided in a protocol, or policy statement,</t>
  </si>
  <si>
    <t>In my opinion action should be taken to prevent future deaths and I believe you,on behalf of the 700 Club have the power to take such action.</t>
  </si>
  <si>
    <t>2014-0102</t>
  </si>
  <si>
    <t>Stephen Ellis</t>
  </si>
  <si>
    <t>John Pollard</t>
  </si>
  <si>
    <t>Manchester (South)</t>
  </si>
  <si>
    <t>https://www.judiciary.uk/publications/stephen-ellis/</t>
  </si>
  <si>
    <t>haemopericardium</t>
  </si>
  <si>
    <t>recent aortic root graft &amp; aortic valve replacement surgery</t>
  </si>
  <si>
    <t>warfarinisation</t>
  </si>
  <si>
    <t xml:space="preserve">aortic stenosis &amp; aortic root aneurysm </t>
  </si>
  <si>
    <t>ischaemic &amp; hypertensive heart disease</t>
  </si>
  <si>
    <t xml:space="preserve">long term haemo-dialysis due to previous nephrectomies for reneal cell carcinoma </t>
  </si>
  <si>
    <t>Aortic stenosis and aortic root aneurysm; Ischaemic and hypertensive heart disease; long term haemo-dialysis due to previous nephrectomies for renal cell carcinoma</t>
  </si>
  <si>
    <t>cardiovascular disease; cancer</t>
  </si>
  <si>
    <t>I believe it would be good practice to supply warfarin home management kits to 'high risk' patients who have undergone heart surgery and are subsequently warfarinised. The cost of such kits would probably equate to, or be less than, the cost of hospital monitoring</t>
  </si>
  <si>
    <t>In my opinion action should be taken to prevent future deaths and I believe you have the power to take such action. It is essential that full information is passed promptly to the GP practice of a patient being discharged.</t>
  </si>
  <si>
    <t>provide safety equipment; improve communication between organisations</t>
  </si>
  <si>
    <t>2014-0104</t>
  </si>
  <si>
    <t>Derrick Rivers</t>
  </si>
  <si>
    <t>Care Home Health related deaths</t>
  </si>
  <si>
    <t>https://www.judiciary.uk/publications/derrick-rivers/</t>
  </si>
  <si>
    <t>clozapine</t>
  </si>
  <si>
    <t xml:space="preserve">prescribed by mistake </t>
  </si>
  <si>
    <t>the deceased died as a result of natural causes, to which the administration of Clozapine may have contributed</t>
  </si>
  <si>
    <t>administration of clozapine may have contributed</t>
  </si>
  <si>
    <t>lschaemic Heart Disease; frality; liver impairment</t>
  </si>
  <si>
    <t>cardiovascular disease; frailty; liver disease</t>
  </si>
  <si>
    <t>That the Local Authority and/or CQC, following their recent inspections of the care home, had not noted the inadequacies of the care home's drugs policy/drug administration protocol.</t>
  </si>
  <si>
    <t>That not all CQC Outcomes were considered at the last inspection, purportedly because they did not have anyone available to inspect and review the drugs administration system at the material time</t>
  </si>
  <si>
    <t>That the care home owner and/or manager were purportedly unaware of the fact that carers were not following drugs administration protocols</t>
  </si>
  <si>
    <t>That the care home had little, if any, audit processes in place.</t>
  </si>
  <si>
    <t>That the care home's drugs administration protocol was not fit for purpose and was tantamount to a `hybrid' of other policies i.e. it was not specific to the care home environment</t>
  </si>
  <si>
    <t>That the care home's policy did not meet the pharmacy requirements in terms of patient and drug identification (pod system).</t>
  </si>
  <si>
    <t>That the care home owner and/or manager did not act upon all recommendations made by after the event, in a timely manner. Risks therefore remain</t>
  </si>
  <si>
    <t>In my opinion action should be taken to prevent future deaths and 1 believe you (AND/OR your organisation) have the power to take such action.</t>
  </si>
  <si>
    <t>2014-0110</t>
  </si>
  <si>
    <t>Teresa Lonergan</t>
  </si>
  <si>
    <t>Andrew Harris</t>
  </si>
  <si>
    <t>London Inner (South)</t>
  </si>
  <si>
    <t>https://www.judiciary.uk/publications/teresa-lonergan/</t>
  </si>
  <si>
    <t>Suicide (deceased had taken her own life)</t>
  </si>
  <si>
    <t>overdose of prescription morphine</t>
  </si>
  <si>
    <t>rheumatoid arthritis</t>
  </si>
  <si>
    <t>experssed intention to take her life</t>
  </si>
  <si>
    <t>At the scene the following bottles of morphine were found: 100 mi botile 10mg/5mls 10% remaining, dated 21/02/12; 100 mi bottle 10mg/5m! 30% remaining, dated 09/03/12; 100 ml bottle 10mg/5mi 33% remaining, dated 08//05/12; 100 mi bottle 10mg/5mls 75% remaining ? date; 100 mi bottle 10mg/Sml, full, dated 13/07/12; and 3 loose strips of 10mg Zomorph with 23 of 28 remaining. It was calculated that gf the liquid morphine alone was considered there was 340mg available. The pathologist advised that 100 to 200mg would probably be sufficient to cause a fatality.</t>
  </si>
  <si>
    <t>She was a retired matron. She was visited twice daily by her care worker, who opened her bottles for her as she was not able to do so herself. She did not report any medical instructions from doctors about administration or monitoring. Her GP issued repeat prescriptions of: 10mg Zomorph MR3 capsules 1 bd (issue up to 126), last issued 03/05/12, Morphine sulphate 19mg/5ml qds prn (issue up to 200mls) last issued 11/07/12. This was in addition to regular benzodiazepines and other non controlled analgesia. It was reported that she was visifed several times a year by the surgery and kept in contact on the phone. There was no report of any monitoring of her consumntion of controlled drugs, but the evidence from the general practice was read. She appeared to continue to draw prescriptions but not consume them as prescribed, thus building up a hoard, and providing the means for a deliberate overdose to be taken.</t>
  </si>
  <si>
    <t>In my opinion action should be taken to prevent future deaths and I believe you and your practice have the power to take such action. i request that you and/ the practice should review prescribing and monitoring of controlled drugs and consider whether any action is appropriate to minimize the risk of hoarded controlled drugs in future.</t>
  </si>
  <si>
    <t xml:space="preserve">hoarded prescribed morphine, RA &amp; took life </t>
  </si>
  <si>
    <t>2014-0115</t>
  </si>
  <si>
    <t>Michael Tarratt</t>
  </si>
  <si>
    <t>Lydia Brown</t>
  </si>
  <si>
    <t>https://www.judiciary.uk/publications/michael-tarratt/</t>
  </si>
  <si>
    <t>methadone; tramadol</t>
  </si>
  <si>
    <t>opioid; opioid</t>
  </si>
  <si>
    <t>accidental death</t>
  </si>
  <si>
    <t xml:space="preserve">multiple drug toxicity </t>
  </si>
  <si>
    <t>regular meetings with GP and drug worker; poly drug and alcohol abuse; opioid dependence (on methadone)</t>
  </si>
  <si>
    <t>good engagement; drug abuse</t>
  </si>
  <si>
    <t>Despite Evidence from the Drug and Alcohol team that it was appropriate to update the relevant GP every 3 months, or at least every 6 months, it was accepted on this occasion that no contact had been made for 18 months. Consideration should be given to more regular contact between the services providing treatment.</t>
  </si>
  <si>
    <t>Despite Evidence that the GP prescription of tramadol (for knee pain) was inappropriate for an opiate dependent patient, no contact was made with the GP surgery and it was left to the patient to tell his GP. There was no evidence to suggest that Mr Tarratt did this. Consideration should be given to routine exchange of information regarding prescriptions between services, to avoid one agency counter-acting the treatment of the other. Consideration should be given to the appropriateness of asking the patient to be responsible for this communication.</t>
  </si>
  <si>
    <t>incorrect drug administered; poor communication between organisations</t>
  </si>
  <si>
    <t>In my opinion action should be taken to prevent future deaths and I believe you/and or your organisation have the power to take such action.</t>
  </si>
  <si>
    <t xml:space="preserve">opioid dependent patient was on methadone. Lack of patient monitoring by GP as recommended by Drug and Alcohol team and also prescribed tramadol for knee pain. </t>
  </si>
  <si>
    <t>2014-0135</t>
  </si>
  <si>
    <t>Lee Hollman</t>
  </si>
  <si>
    <t>https://www.judiciary.uk/publications/lee-hollman/</t>
  </si>
  <si>
    <t>quetiapine; trazadone; alcohol</t>
  </si>
  <si>
    <t>antipsychotic; antidepressant</t>
  </si>
  <si>
    <t>quetiapine &amp; trazadone toxicity</t>
  </si>
  <si>
    <t>severe mental ill-health</t>
  </si>
  <si>
    <t>intermittently severe mental ill-health</t>
  </si>
  <si>
    <t>Failure to maintain sufficiently accurate and updated medical records</t>
  </si>
  <si>
    <t>Failure to remove Trazodone from the repeat prescription record</t>
  </si>
  <si>
    <t>Failure to delete the ‘old’ dosage of Quetiapine from the relevant medical records</t>
  </si>
  <si>
    <t>The lack of an effective system to issue repeat prescriptions</t>
  </si>
  <si>
    <t>Failure to review patients within their own guidelines with regard to repeat prescriptions</t>
  </si>
  <si>
    <t>failure to keep accurate medical records/care plans; failure to review medicines</t>
  </si>
  <si>
    <t>In my opinion action should be taken to prevent future deaths and I believe you and your organisation: Clinical Commissioning Group, Horsham and Royal College of General Practice have the power to take such action.</t>
  </si>
  <si>
    <t>2014-0140</t>
  </si>
  <si>
    <t>Susan Poore</t>
  </si>
  <si>
    <t>Jacqueline Lake</t>
  </si>
  <si>
    <t>Norfolk</t>
  </si>
  <si>
    <t>https://www.judiciary.uk/publications/susan-poore/</t>
  </si>
  <si>
    <t>antidepressants</t>
  </si>
  <si>
    <t>Mrs Poore stepped in front of a train and suffered fatal injuries. At the time Mrs Poore was taking anti-depressant medication</t>
  </si>
  <si>
    <t>multiple trauma due to collision with train</t>
  </si>
  <si>
    <t>depression - taking anti-depressant medication at time of death</t>
  </si>
  <si>
    <t>reported missing same morning</t>
  </si>
  <si>
    <t>missing person</t>
  </si>
  <si>
    <t>Shortly before her death, Mrs Poore had been prescribed anti-depressant medication (Mirtazapine 29.03.2012 changed to Fluoxetine 23.04.2012)</t>
  </si>
  <si>
    <t>The evidence is that her depression deteriorated following her taking the anti-depressant medication and the mode of death was out of character for Mrs Poore</t>
  </si>
  <si>
    <t xml:space="preserve">Although the medication did contain a message warning of the potential side-effect of worsening depression, this did not prevent Mrs Poore's death </t>
  </si>
  <si>
    <t>In my opinion action should be taken to prevent future deaths and I believe you or your organisation has the power to take such action.</t>
  </si>
  <si>
    <t>2014-0141</t>
  </si>
  <si>
    <t>Deanne Smith</t>
  </si>
  <si>
    <t>https://www.judiciary.uk/publications/deanne-smith/</t>
  </si>
  <si>
    <t>methadone</t>
  </si>
  <si>
    <t xml:space="preserve">methadone toxicity </t>
  </si>
  <si>
    <t>heroin dependence</t>
  </si>
  <si>
    <t>The evidence I heard at the inquest concerns me in that at times of public holidays, such as Christmas and New Year, when the usual pharmacy is closed for some of the days, an appreciable quantity of methadone is dispensed and provided for the individual to use on days over the holiday period. When the individual is dependent on opiates and is known to acquire opiates both legally and illegally, it seems appropriate to question to wisdom of providing several days’ supply at one time. I invite the Drug and Alcohol Service and the Pharmacy to reconsider their policies and procedures for the provision of methadone to drug-dependent individuals at times of public holiday when the usual methods of provision are suspended. If drug-dependent individuals are permitted to take away several days’ supply in one visit, there must remain a risk of future deaths. Part of a coroner’s duty at an inquest is to make a report such as this, intended to assist in the prevention of future deaths.</t>
  </si>
  <si>
    <t>medication hoarding due to public holidays</t>
  </si>
  <si>
    <t>2014-0143</t>
  </si>
  <si>
    <t>Joseph Godfrey</t>
  </si>
  <si>
    <t>Nadia Persaud</t>
  </si>
  <si>
    <t>London (East)</t>
  </si>
  <si>
    <t>https://www.judiciary.uk/publications/joseph-godfrey/</t>
  </si>
  <si>
    <t>Mr Godfrey suffered a fall at his residential care home on the 23rd July 2013. Paramedics attended and following their assessment, hospital attendance was considered not to be necessary. Mr Godfrey underwent basic checks by staff at the home overnight and no concerns were raised. The following morning he woke around 04.30 and was alert and orientated. Around 07.30 he was noted to be unresponsive. He was admitted to the Queens Hospital where it was found that he had suffered a devastating head injury, from which he died. The head injury is likely to have been caused by the fall on the 23rd July 2013 and Warfarin therapy is likely to have exacerbated the bleed</t>
  </si>
  <si>
    <t>large right-sided subdural haematoma</t>
  </si>
  <si>
    <t>midline shift of brain &amp; brain herniation</t>
  </si>
  <si>
    <t>warfarin therapy that is likely to have exacerbated the bleed</t>
  </si>
  <si>
    <t>atrial fibrillation</t>
  </si>
  <si>
    <t>deep vein thrombosis</t>
  </si>
  <si>
    <t>atrial fibrillation and DVT’s; unwitnessed fall</t>
  </si>
  <si>
    <t>Mr Godfrey was an elderly patient who was at risk of falling and who was on long term warfarin. There is an increased risk of bleeding to elderly patients on warfarin who sustain a head injury. Neither the care staff who attended to Mr Godfrey on the evening of the 23rd July 2013 or the paramedic appeared to have been aware of the increased risk of such bleeding in an elderly patient who had sustained a minor head injury. The inquest heard clear evidence from the London Ambulance Service in relation to further training that was to be provided to their staff in relation to this risk. In addition, amendments are to be considered to the LAS guidance, to highlight this risk to all staff.</t>
  </si>
  <si>
    <t>The staff at the care home accepted the responsibility of Mr Godfrey’s care following the paramedic’s assessment. They agreed to observe Mr Godfrey during the night. The actual checks carried out by the staff were not in accordance with the direction given by the paramedic. The senior care worker confirmed that she did not examine the swelling or check for alertness</t>
  </si>
  <si>
    <t>The Deputy Manager who gave evidence at the inquest confirmed that the checks carried out by the staff were not in her view appropriate. She would have expected the pupils to have been checked and checks to ensure that the patient was alert and orientated.</t>
  </si>
  <si>
    <t>The Deputy Manager who gave evidence confirmed that the checks that were carried out on Mr Godfrey were not appropriately recorded in the clinical records</t>
  </si>
  <si>
    <t>The Deputy Manager confirmed that the qualified member of staff who attended when Mr Godfrey sustained his fall should have been aware of the increased risk of bleeding as a result of the long term warfarin. She confirmed that he may not have had access to the medication chart. It is my view that a qualified member of the nursing staff who attends a patient who has suffered a fall should make themselves aware of both the patient’s medical history and medication history</t>
  </si>
  <si>
    <t>The Deputy Manager considered that it would be helpful for the training relating to falls, prevention and management to include the highlighting of the risk of bleeding in elderly patients who are on anti-coagulant medication. She confirmed that most of the patients at Saxon House are elderly and at risk of falling. She confirmed that some are also on anti-coagulant medication.</t>
  </si>
  <si>
    <t>I heard a great deal of evidence from the London Ambulance Service in relation to a thorough investigation they had conducted into this case. They had the assistance of an independent clinical advisor and had identified all of the relevant issues. They had taken all of the action required to address those issues. BUPA Care Homes however had provided a one page document headed “Summary of Investigation”. This was the only investigation document</t>
  </si>
  <si>
    <t>I note that the BUPA Care Homes Falls Prevention and Management Policy is due for a review in May 2014.</t>
  </si>
  <si>
    <t>inadequate training; failure to monitor/observe patient; failure to keep accurate medical records/care plans; failure to learn from past events</t>
  </si>
  <si>
    <t>2014-0145</t>
  </si>
  <si>
    <t>John Dodd</t>
  </si>
  <si>
    <t>Andrew Thompson</t>
  </si>
  <si>
    <t>https://www.judiciary.uk/publications/john-dodd/</t>
  </si>
  <si>
    <t>warfarin; paracetamol</t>
  </si>
  <si>
    <t>anticoagulant; non-opioid analgesic</t>
  </si>
  <si>
    <t>neurological</t>
  </si>
  <si>
    <t>The Deceased died of a Retroperitoneal Haemorrhage at Russells Hall Hospital, on 21 April 2013, having been admitted 20 April 2013 through A&amp;E. He had been seen in A&amp;E at Russells Hall Hospital on 16 April 2013 a few days prior to his final admission and sent home</t>
  </si>
  <si>
    <t>retropertitoneal haemorrhage</t>
  </si>
  <si>
    <t>warfarin therapy (cause not stated)</t>
  </si>
  <si>
    <t>There was a rise in temperature of nearly 1 degree on the afternoon of 16 April 2013 documented by the IMPACT team which was not reported to the medical staff. This was against a background of paracetamol being administered. It was the evidence othat he would have wanted to know about this and would have wanted the patient reassessed medically prior to the actual discharge from the department. This did not happen, Mr. Dodd having been declared medically fit for discharge prior to the referral to the IMPACT team</t>
  </si>
  <si>
    <t>There was a considerable delay on the night of the 20 April between the arrival of Mr. Dodd in A&amp;E and his first assessment by a medically qualified member of staff vis: 20:44 - 00:23. It was the evidence of that this was inappropriate, and clearly led to a delay in investigation and diagnosis.</t>
  </si>
  <si>
    <t>2014-0155</t>
  </si>
  <si>
    <t>Audrey Kelly</t>
  </si>
  <si>
    <t>https://www.judiciary.uk/publications/audrey-kelly/</t>
  </si>
  <si>
    <t>antibiotics</t>
  </si>
  <si>
    <t>acute myocardial insufficiency</t>
  </si>
  <si>
    <t>coronary artery atheroma II</t>
  </si>
  <si>
    <t>systematic hypertension</t>
  </si>
  <si>
    <t>trimethoprim allergy; abdominal pain; hypertension</t>
  </si>
  <si>
    <t>allergy; chronic pain; cardiovascular disease</t>
  </si>
  <si>
    <t>During the course of the evidence it was made very clear to me by the attending doctor who prescribed the medication and also by the nurse who took the call at the Out of Hours Service that they could not /are not allowed to obtain and see the electronic notes held by the patient's own GP. This fact was backed up by a senior administrator of the Out of Hours service who reiterated that neither they nor the hospital Emergency Departments, have direct access to GP Notes.</t>
  </si>
  <si>
    <t>It seems to me that this is a serious lapse in the procedures and will inevitably lead to further lives being lost when, if the notes were available, those lives might be saved. In the case of the Out of Hours service it seems particularly absurd that these notes are not available when in fact the Out of Hours doctor is deputising for that very GP who is not allowing access to the notes.</t>
  </si>
  <si>
    <t>It would appear therefore that there is an immediate need for directions to be issued to ALL OUT OF HOURS PROVIDERS and the appropriate Clinical Commissioning Groups to the effect that there must be free and unfettered access to ALL the GP notes in these circumstances.</t>
  </si>
  <si>
    <t>2014-0161</t>
  </si>
  <si>
    <t>Michael Anthony</t>
  </si>
  <si>
    <t>https://www.judiciary.uk/publications/michael-anthony/</t>
  </si>
  <si>
    <t xml:space="preserve">gabapentin </t>
  </si>
  <si>
    <t>Mr Anthony was found dead in his flat on 8 th May 2013. There were no suspicious circumstances. He died from diabetic ketoacidotic coma. He had a very high Gabapentin level in his blood, which along with a fatty liver from Hepatitis B and/or diabetes, contributed to his death. It was not possible to conclude whether the ketoacidosis was also caused by a reaction to Gabapentin</t>
  </si>
  <si>
    <t>diabetic ketoacidotic coma</t>
  </si>
  <si>
    <t>very high gabapentin levels in blood (5x normal therapeutic level)</t>
  </si>
  <si>
    <t>fatty liver from hep B or diabetes</t>
  </si>
  <si>
    <t>type I diabetes mellitus; fatty liver from Hepatitis B and/or diabetes</t>
  </si>
  <si>
    <t>diabetes; liver disease</t>
  </si>
  <si>
    <t>It was not known whether Gabapentin was contraindicated to be prescribed in the deceased, who suffered severe Type 1 diabetes, or whether the prescribing doctors were aware of the rare side effect of Gabapentin in precipitating diabetic coma. If they were not there would be a potentially avoidable risk to other patients</t>
  </si>
  <si>
    <t>Inappropriate dosage for patient; failure to appreciate risks</t>
  </si>
  <si>
    <t>The doctors are asked to review the prescribing of this drug and its indications and consider whether it is appropriate to update their prescribing knowledge and practice</t>
  </si>
  <si>
    <t>2014-0162</t>
  </si>
  <si>
    <t>Terence Dooley</t>
  </si>
  <si>
    <t>Jean Harkin</t>
  </si>
  <si>
    <t>https://www.judiciary.uk/publications/terence-dooley/</t>
  </si>
  <si>
    <t>citalopram; mirtazapine; propanalol</t>
  </si>
  <si>
    <t>Terence Norbert Dooley was found deceased on 29th October 2013, having taken a fatal dose of medication. Due to a heavy demand on the Ambulance Service, attendance to him was delayed by 2 hours 38 minutes</t>
  </si>
  <si>
    <t>fatal doses of citalopram, mirtazapine &amp; propanalol</t>
  </si>
  <si>
    <t>Despite the fact that each different tablet could be fatal on its own, let alone together, this call was given a code green</t>
  </si>
  <si>
    <t>This was an emergency and a delay of 2 hours and 38 minutes is totally unacceptable regardless of pressures on the service due to Halloween</t>
  </si>
  <si>
    <t>There appears to have been a lack of communication. The call handler believed that a response vehicle would be dispatched in 20 minutes.</t>
  </si>
  <si>
    <t>The computer generated codes are misleading. One death is one too many when it should have, and could have been avoided.</t>
  </si>
  <si>
    <t>unsafe protocol; poor communication between organisations; delayed response</t>
  </si>
  <si>
    <t>In my opinion action should be taken to prevent future deaths and I believe that your organisation has the power to take such action</t>
  </si>
  <si>
    <t>2014-0163</t>
  </si>
  <si>
    <t>Andrew Horgan</t>
  </si>
  <si>
    <t>https://www.judiciary.uk/publications/andrew-horgan/</t>
  </si>
  <si>
    <t>colchicine; alcohol; clomethiazole; dihydrocodeine</t>
  </si>
  <si>
    <t>undefined; hypnotic; opioid</t>
  </si>
  <si>
    <t>an unintended consequence of a deliberate act</t>
  </si>
  <si>
    <t>acute cardiac failure</t>
  </si>
  <si>
    <t>colchicine overdose</t>
  </si>
  <si>
    <t>coronary artery atherosclerosis</t>
  </si>
  <si>
    <t>myocardial fibrosis</t>
  </si>
  <si>
    <t>focal incomplete hepatic cirrhosis</t>
  </si>
  <si>
    <t>had recently split up with his girlfriend</t>
  </si>
  <si>
    <t>Training for Doctors and other medical staff in relation to referring patients for assessment both within the hospital and externally following discharge. During the course of the Inquest [blank] gave evidence and it was quite clear that he did not have a clear understanding of the referral procedure to involve professionals from the Avon and Wiltshire Mental Health Partnership. He believed his telephone conversation with the Swindon Intensive Services with CPN [blank] would result in the outreach team assessing Andrew in the community. He thought that a telephone call alone would be sufficient in that respect to engage the Mental Healthcare professionals.</t>
  </si>
  <si>
    <t>The importance of a clear and effective communication pathway following recognised and agreed practices and procedures cannot be ignored and I am concerned following the evidence I heard there were knowledge gaps as regards practice and procedures to be followed when engaging Mental Health Partnership personnel</t>
  </si>
  <si>
    <t>I would be grateful if you could please review the appropriateness and the effectiveness of training in this respect not only for current GWH personnel but also how effective training in this area can be given to personnel in the future. Whilst I was satisfied that this did not contribute to Andrew's death in this instance my concern is that an issue could arise in the future whereby that may not be the case</t>
  </si>
  <si>
    <t>In my opinion action should be taken to prevent future deaths and I believe you and your organisation have the power to take such action</t>
  </si>
  <si>
    <t xml:space="preserve">colchicine remains in body for some time and it can take a number of weeks to fully recover for an overdose &amp; there is no antidote </t>
  </si>
  <si>
    <t>2014-0168</t>
  </si>
  <si>
    <t>Nicos Michael</t>
  </si>
  <si>
    <t>Rebecca Cobb</t>
  </si>
  <si>
    <t>Kent (North-East)</t>
  </si>
  <si>
    <t>https://www.judiciary.uk/publications/nicos-michael/</t>
  </si>
  <si>
    <t xml:space="preserve">augmentin </t>
  </si>
  <si>
    <t>Mr. Michael died on 1St November 2013 in Kent and Canterbury Hospital, Ethelbert Road, Canterbury, Kent as a result of an acute anaphylactic reaction to Augmentin that was administered intravenously to him at the hospital at around 5.15pm on 30th October 2013 in Kent Ward despite the existence of an old hospital record of a reaction to Augmentin, although there was conflicting evidence as to whether Mr. Michael had on this admission given information of penicillin being one of his allergies. He had informed his dentist of that allergy, but his GP only had a record of an adverse reaction to Ibuprofen.</t>
  </si>
  <si>
    <t>acute anaphylaxis to intravenous penicillin</t>
  </si>
  <si>
    <t>abdominal aortic aneurism (operated)</t>
  </si>
  <si>
    <t>penicillin; ibuprofen allergy; aortic aneurysm</t>
  </si>
  <si>
    <t>allergy; cardiovascular disease</t>
  </si>
  <si>
    <t>There was no clear evidence (such as a document signed by Mr MICHAEL or a family member) detailing medication to which he/they was/were aware he was allergic. This led to there being conflicting evidence between his having (according to his son) highlighted his penicillin and Ibuprofen allergies to hospital staff and the allergy information for this admission recorded by hospital staff (which did not include penicillin but did include Ibuprofen)</t>
  </si>
  <si>
    <t>The Root Cause Analysis conducted by the hospital into this death identified that Mr MICHAEL had three sets of hospital notes, in one of which there was a solitary entry to suggest that at a past medical attendance a reaction to Augmentin was noted. That information does not appear to have been translated in any subsequent entries nor to have been passed to his GP</t>
  </si>
  <si>
    <t>The importance of known or suspected allergies that have been recorded on previous contacts with a hospital being readily available to the hospital's staff when next treating that patient cannot be over-emphasised. There was evidence that the RCA team have sought learning from this event and how to record accurately and continuously highlight all known allergies or reported allergies, and how that information can be kept and made available on every patient at presentation. However, the evidence also showed that the medical reporting and computer systems for patient tracking do not currently allow this facility in such a way, although the relevant Trust teams are investigating how this data recording can be made more accurate</t>
  </si>
  <si>
    <t>Although the Trust has indicated that electronic prescribing should now be prioritised (which it considers could potentially have flagged up the historic allergy documentation), the RCA gave no indication that this would be compulsory for the future, or that any steps were being taken to encourage or make compulsory the checking of earlier paper records for information contained therein on allergies</t>
  </si>
  <si>
    <t>In my opinion, urgent action should be taken to prevent future deaths and I believe you and your organisation have the power to take such action</t>
  </si>
  <si>
    <t>2014-0177</t>
  </si>
  <si>
    <t>Kathryn Sawyer</t>
  </si>
  <si>
    <t>https://www.judiciary.uk/publications/kathryn-sawyer/</t>
  </si>
  <si>
    <t>prescribed medications; methadone</t>
  </si>
  <si>
    <t>undefined; opioid</t>
  </si>
  <si>
    <t>accidental overdose of prescribed medication</t>
  </si>
  <si>
    <t>respiratory failure due to overdose of methadone in combination with therapeutic levels of other drugs</t>
  </si>
  <si>
    <t xml:space="preserve">significant history of mental health issues; previous overdose </t>
  </si>
  <si>
    <t>codeine and chloral betaine addiction</t>
  </si>
  <si>
    <t>Mrs Sawyer registered with the Roundwell Surgery in July 2042 at which time she was known to be addicted to Chloral Betaine (she was prescribed double the dosage recommended in the BNF} and was prescribed a number of different additional medications, including Methadone (prescribed by Trust Alcohol and Drug Service);</t>
  </si>
  <si>
    <t>She attended the Surgery with a letter from her previous GP expressing Mrs Sawyers’ concerns about her medication being decreased. It was felt sensible to allow her to feel comfortable with the Surgery before consideration was given to the medication and amounts she was being prescribed. This is accepted as reasonable.</t>
  </si>
  <si>
    <t>During the course of the next 13 months Mrs Sawyer was seen by the Practice on a regular basis when her medication was varied and/or increased. She was admitted to Hospital in November 2012 as a result of an overdose.</t>
  </si>
  <si>
    <t>Mrs Sawyer’s mental health condition stabilised in Spring 2013 when she attended the Surgery for physical problems only.</t>
  </si>
  <si>
    <t>Her medication was not reviewed by the Surgery until June 2013. It was then reviewed by a Locum Doctor. There is no or no detailed record of the discussion relating to her medication and no plan made between patient and the surgery with regard to future medication and in particular any plan to decrease.</t>
  </si>
  <si>
    <t>In my opinion action should be taken to prevent future deaths and I believe your organisation has the power to take such action.</t>
  </si>
  <si>
    <t xml:space="preserve">prescribed methadone following addiction to codeine; </t>
  </si>
  <si>
    <t>2014-0188</t>
  </si>
  <si>
    <t>Jennifer Tompkins</t>
  </si>
  <si>
    <t>Philip Barlow</t>
  </si>
  <si>
    <t>https://www.judiciary.uk/publications/jennifer-tompkins/</t>
  </si>
  <si>
    <t>tazocin; vancomycin; cyclizine</t>
  </si>
  <si>
    <t>antibiotic; antibiotic; antibiotic</t>
  </si>
  <si>
    <t xml:space="preserve"> </t>
  </si>
  <si>
    <t>Jennifer Tompkins suffered fatal allergic anaphylaxis after receiving an intra venous injection of Tazocin on 6 July 2011 at Kings College Hospital.</t>
  </si>
  <si>
    <t>fatal allergic anaphylaxis from an intra venous injection of tazocin</t>
  </si>
  <si>
    <t>focal segmental glomerulosclerosis</t>
  </si>
  <si>
    <t>undergoing dialysis</t>
  </si>
  <si>
    <t>infected pelvic fluid collection</t>
  </si>
  <si>
    <t>focal segmental glomerulosclerosis; awaiting kidney transplant</t>
  </si>
  <si>
    <t>The evidence at the inquest was that IV Tazocin should be given by slow IV injection. [REDACTED] gave evidence was that he administered this drug over a period of 7 minutes. Even allowing or some uncertainty as to exact timings, the evidence (as set out in the timings given above) suggests that the drug was in fact administered too quickly. I am therefore concerned that there may be training issues relating to the administration of IV medications in this case</t>
  </si>
  <si>
    <t>[REDACTED] gave evidence that the IV vancomycin infusion was stopped early and before it had been fully administered. My concern is that both witnesses said that this fact would not be routinely documented in the drug administration records, and may not be recorded at all. There was no record in this case that the infusion was stopped early</t>
  </si>
  <si>
    <t>Inappropriate dosage for patient; failure to keep accurate medical records/care plans</t>
  </si>
  <si>
    <t>In my opinion action should be taken to prevent future deaths and I believe you and/or your organisation have the power to take such action</t>
  </si>
  <si>
    <t>2014-0194</t>
  </si>
  <si>
    <t>Dafydd Watts</t>
  </si>
  <si>
    <t>T G Moore</t>
  </si>
  <si>
    <t>Avon</t>
  </si>
  <si>
    <t>https://www.judiciary.uk/publications/dafydd-watts/</t>
  </si>
  <si>
    <t>levetiracetam</t>
  </si>
  <si>
    <t>Dafyyd Watts died suddenly of pericarditis following an unrecognised and exceptionally rare drug reaction to his necessary anti-epileptic treatment</t>
  </si>
  <si>
    <t>pericarditis</t>
  </si>
  <si>
    <t>drug reaction with eosinophilis &amp; systematic symptoms syndrome (DRESS)</t>
  </si>
  <si>
    <t>epilepsy treated with levetiracetam</t>
  </si>
  <si>
    <t>Although the evidence suggests that this is only the fourth such death documented it appears that the possibility (albeit remote) of such an occurrence is not drawn to physicians attention in the drug literature or in the BNF entry.</t>
  </si>
  <si>
    <t>failure to appreciate risks</t>
  </si>
  <si>
    <t>In my opinion action should be taken to prevent future deaths and I believe your organisation have the power to take such action.</t>
  </si>
  <si>
    <t>2014-0203</t>
  </si>
  <si>
    <t>Rosemary Oladejo</t>
  </si>
  <si>
    <t>Chinyere Inyama</t>
  </si>
  <si>
    <t>London (West)</t>
  </si>
  <si>
    <t>https://www.judiciary.uk/publications/rosemary-oladejo/</t>
  </si>
  <si>
    <t>amitriptyline</t>
  </si>
  <si>
    <t>amitriptyline intoxication</t>
  </si>
  <si>
    <t>The responsible clinician had made adjustments to the prescribed medication regime including allowing the GP to vary the amount of sertraline according to the patient's presentation. The GP, in fact, also on occasion titrated the amount of amitriptyline prescribed according to the patient's presentation</t>
  </si>
  <si>
    <t>The responsible clinician was not made aware aware of the unilateral titration of amitriptyline so, accordingly, was unaware that a drug she had (in discussion with the patient) prescribed to be used as a sleeping draft was, in fact, being prescribed clearly labelled to be taken in the mornings</t>
  </si>
  <si>
    <t>In this case, there was a worrying lack of adequate communication between the GP practice and the responsible clinician about medication prescribed to assist in controlling Tanya's condition</t>
  </si>
  <si>
    <t>failure to inform patient; poor communication between organisations</t>
  </si>
  <si>
    <t>In my opinion action should be taken to prevent future deaths and I believe each of you respectively have the power to take such action.</t>
  </si>
  <si>
    <t>2014-0211</t>
  </si>
  <si>
    <t>Akua Anokye-Boateng</t>
  </si>
  <si>
    <t>https://www.judiciary.uk/publications/akua-anokye-boateng/</t>
  </si>
  <si>
    <t>NSAID</t>
  </si>
  <si>
    <t>Akua had well managed and well controlled sickle cell disease. She suffered a 3 day illness, consulting her GP but collapsing suddenly, unresponsive to prompt resuscitation and dying at 19.16 at KCH on 16.01.13. She had ingested a non steroidal antiinflammatory drug in May 2012 and suffered a GI upset in August. Her death was unrelated to sickle disease and was caused by unexpected duodenal perforation, although chronic and multi-factorial</t>
  </si>
  <si>
    <t>acute peritonitis &amp; shock</t>
  </si>
  <si>
    <t>perforated duodenum</t>
  </si>
  <si>
    <t>NSAID ingestion</t>
  </si>
  <si>
    <t>helicobacter associated chronic ulceration of duodenum</t>
  </si>
  <si>
    <t>sickle cell disease</t>
  </si>
  <si>
    <t>well managed and well controlled sickle cell disease</t>
  </si>
  <si>
    <t>Expert evidence was heard from an experienced academic pathologist that one dose of NSAID was sufficient to damage the GI mucosa in children, which, coupled with a presumed Helicobacter infection, led in this case to the perforation. The consultant paediatrician with responsibility for haemoglobinopathies was unaware of the risk of a single dose in the past and gave evidence that Ibuprofen was an important drug in the management of sickle cell patients, having less side effects than opiates. He reported that it is not current practice to routinely give gastro-intestinal protection when NSAIDs are used briefly in children with sickle disease. Thus it is unclear what is best practice or whether the scientific evidence suggests that guidance is needed for clinicians about further precautions or prevention such as Proton pump inhibitors being routinely used alongside NSAIDs in children, to minimize the risk of similar deaths</t>
  </si>
  <si>
    <t>In my opinion action should be taken to prevent future deaths and I believe that the general practitioner and medical director have the power to take such action.</t>
  </si>
  <si>
    <t>2014-0236</t>
  </si>
  <si>
    <t>Simon Haines</t>
  </si>
  <si>
    <t>David Osborne</t>
  </si>
  <si>
    <t>https://www.judiciary.uk/publications/simon-haines/</t>
  </si>
  <si>
    <t>diphenhydramine</t>
  </si>
  <si>
    <t>antihistamine</t>
  </si>
  <si>
    <t xml:space="preserve">diphenhydramine toxicity </t>
  </si>
  <si>
    <t>delayed reunion with children, due to their wishes, leading to deterioration in situation</t>
  </si>
  <si>
    <t>On the evidence I received, as outlined above, it was unclear whether there was any protocol or guidelines for signposting someone in Simon Haines' position who might be having difficulty accepting a decision or outcome, and little or no consideration was given to re-signposting.</t>
  </si>
  <si>
    <t>I am concerned therefore that, without a review of the current system, whilst it can not be said whether the outcome for Simon would have been different, there is a continuing risk that others might not be signposted to other agencies and services for help and support in similar circumstances, and that if they were this would or might prevent future incidents similar to Simon Haines'</t>
  </si>
  <si>
    <t>In my opinion action should be taken to prevent future deaths and I believe you and/or your department have the power to take such action.</t>
  </si>
  <si>
    <t>2014-0247</t>
  </si>
  <si>
    <t>Denise Parramore</t>
  </si>
  <si>
    <t>Donald Coutts-Wood</t>
  </si>
  <si>
    <t>https://www.judiciary.uk/publications/denise-parramore/</t>
  </si>
  <si>
    <t>benzodiazepines; venlafaxine; pregabalin; tramadol</t>
  </si>
  <si>
    <t>hypnotic; antidepressant; antiepileptic; opioid</t>
  </si>
  <si>
    <t xml:space="preserve">prescribed </t>
  </si>
  <si>
    <t>respiratory depression as a result of acute administration of Tramadol in excess of the level prescribed taken in the day prior to her death in combination with Benzodiazepines, Venlafaxine and Pregabalin.</t>
  </si>
  <si>
    <t>respiratory despression</t>
  </si>
  <si>
    <t>acute administration of Tramadol in axcess of the level prescribed in combination with benzodiazepines, venlafaxine &amp; pregabalin</t>
  </si>
  <si>
    <t>lengthy history of mental illness, previous serious self-harm and suicidal ideation requiring inpatient care</t>
  </si>
  <si>
    <t>undefined; self-harm; suicide</t>
  </si>
  <si>
    <t>The Psychiatric Services, and in particular her Consultant Psychiatrist, was not aware, prior to Denise Parramore’s death, of her being prescribed Tramadol by her General Practitioner. Concerns would have been raised, and action likely taken, if she had been aware. The Consultant Psychiatrist was not informed either by Mrs Parramore herself, nor the General Practitioner of the prescribing of the Tramadol. My concern is that there should be open, and constant two-way communication between those in primary care and secondary care such as in these circumstances.</t>
  </si>
  <si>
    <t>For the same reasons as given above, will it be possible for those in primary and secondary care access each other’s documentation, which would likely have revealed the prescribing.</t>
  </si>
  <si>
    <t>In my opinion action should be taken to prevent future deaths and I believe you have the power to take such action. Is there an intention for a National scoring system to be introduced, and indeed is consideration being given to the introduction of computerised systems that lead to automatic referral to the relevant senior doctor?</t>
  </si>
  <si>
    <t xml:space="preserve">GP had been prescribing tramadol since Sept 2010 for chronic pain </t>
  </si>
  <si>
    <t>2014-0254</t>
  </si>
  <si>
    <t>Laura Page</t>
  </si>
  <si>
    <t>https://www.judiciary.uk/publications/laura-page/</t>
  </si>
  <si>
    <t>overdose (medicine not specified)</t>
  </si>
  <si>
    <t>Laura Page experienced a combination of social stresses in November 2012 that led her to seek medical support. Despite clear recognition of her needs the care plan was not carried out by the community team and Laura took an overdose that led to inpatient secure psychiatric care in the Bradgate Unit for 5 days. Her discharge was not completed when she left the unit and was in any event based on inadequate inter-agency communication. No concerns were recognised by any Trust professional in relation to her absence. Laura went home on 4° December 2012, took a substantial overdose and despite seeking medical attention, she died from the consequences of this at 2035 hours in Leicester Royal Infirmary</t>
  </si>
  <si>
    <t>previous attempts at overdose</t>
  </si>
  <si>
    <t>social stresses; previous inpatient care</t>
  </si>
  <si>
    <t>Ms Page was referred by her GP to the crisis team, who carried out an initial assessment and agreed daily home visits. On 3 separate occasions, different clinicians attended the home address but could not gain access, could not leave a note and did not attempt to contact the client as they had no telephone contact details. These failed visits were not brought to the attention of the shift supervisor that day or the Consultant team meeting the following morning</t>
  </si>
  <si>
    <t>The clinician response to failed visits is not robust. Further practical efforts could be considered, including door access key fobs where appropriate</t>
  </si>
  <si>
    <t>The escalation policy should be reviewed to consider specific time targets for action</t>
  </si>
  <si>
    <t>The threshold for requesting a welfare check should be reconsidered</t>
  </si>
  <si>
    <t>An analysis of failed visits and untoward outcomes across the service could be maintained and audited to ensure lessons are learnt and best practice shared</t>
  </si>
  <si>
    <t>2014-0255</t>
  </si>
  <si>
    <t>Katie Davies</t>
  </si>
  <si>
    <t>Alan Walsh</t>
  </si>
  <si>
    <t>https://www.judiciary.uk/publications/katie-davies/</t>
  </si>
  <si>
    <t>oral contraceptive; humira; heparin; warfarin</t>
  </si>
  <si>
    <t>steroid; antibodiy; anticoagulant; anticoagulant</t>
  </si>
  <si>
    <t>Katie Louise Davies died as a consequence of Cerebral Venous Thrombosis arising from a combination of naturally occurring inflammatory bowel disease and the use of oral contraception.</t>
  </si>
  <si>
    <t>massive cerebral venous sinus thrombosis</t>
  </si>
  <si>
    <t>inflammatory bowel disease (Crohn's disease)</t>
  </si>
  <si>
    <t>use of oral contraception</t>
  </si>
  <si>
    <t>on oral contraceptive; Crohn's disease</t>
  </si>
  <si>
    <t>In the course of investigations at the Royal Albert Edward Infirmary, Wigan, in relation to the failure of Doctors to respond to contact by use of the internal bleeper system during the deceased's admission, it was discovered that there were two blind or blank spots within the precincts of the Hospital, where bleepers could not be activated. The blind or blank spots were previously unknown but were rectified so that bleepers can now be activated within all precincts of the Hospital. Evidence was given that it is believed that similar problems may exist at other Hospitals in the United Kingdom and Hospitals may be unaware of the existence of blind or blank spots within the Hospital. I have concerns that if blind or blank spots exist within Hospitals that there would be a delay in the response of Clinicians to emergencies and patients requiring urgent treatment and in my opinion there is a risk that future deaths will occur unless action is taken</t>
  </si>
  <si>
    <t>Expert evidence was considered at the Inquest from a Consultant Neurosurgeon at Salford Royal Hospital and Consultant Neurologists from London Edinburgh and Liverpool. The Experts agreed that, on the balance of probabilities, the deceased would have died when she did irrespective of her management after her admission to the Royal Albert Edward Infirmary, Wigan on the 22nd December 2012. However, evidence was given that in parts of the United Kingdom, and in particular in London and Cambridge, the management of patients diagnosed with Cerebral Venous Sinus Thrombosis involved the transfer patients from a District General Hospital to a Regional Neuroscience Centre, as soon as reasonably practicable after a confirmed diagnosis to, allow the patient to receive treatment in a Regional Centre where Specialties and Sub Specialties exist, including Consultant Neurosurgeons, Consultant Neurologists and Consultant Neuroradiologists together with appropriate resources and facilities available on a 24 hour a day 365 day year basis. The evidence confirmed that the treatment of Venous Thrombosis or Venous Stroke is different to the treatment of Cerebral Artery Thrombosis or Cerebral Stroke. The Experts agreed that the treatment of Cerebral Venous Sinus Thrombosis requires initial anticoagulation treatment and monitoring with regular neurological examinations and neurological observations and, where there is a significant deterioration, invasive procedures should be considered including Thrombolysis, Thrombectomy or Clot Extraction and Craniectomy, which can only be carried out at a Regional Neuroscience Centre</t>
  </si>
  <si>
    <t>Following the deceased's death, a full investigation in relation to the treatment of patients with Cerebral Venous Sinus Thrombosis was conducted by a Consultant Neurologist and Clinical Director of Medical Neurosciences at Salford Royal Hospital who, together with another Consultant Neurologist Specialising in Cerebrovascular Diseases has produced a policy and guidelines for the assessment and management of adult patients with Cerebral Venous Thrombosis in Greater Manchester, a copy of which is attached hereto. The document is extensive and refers to the expectation that all patients suffering Cerebral Venous Thrombosis will be transferred from the District General Hospital to the Regional Medical Neuroscience Centre after a confirmed diagnosis of the condition to enable the patient to have the benefit of the Specialties, resources, facilities and invasive procedures only available at the Regional Centre. The evidence at the Inquest indicated that policies and guidelines similar to those produced by do not exist in many parts of the United Kingdom. In my opinion, there is a risk that future deaths will occur unless action is taken to review the policy and guidelines for the assessment, management and treatment of patients suffering Cerebral Venous Thrombosis in all parts of the United Kingdom.</t>
  </si>
  <si>
    <t>poor communication between staff; unsafe environment; unsafe protocol</t>
  </si>
  <si>
    <t>I request you to consider the above concerns and to carry out a review with regard to the following: The bleeper systems in all Hospitals in the United Kingdom to consider whether blind spots or blank spots exist within the precincts of Hospitals to ensure coverage of all areas of each Hospital by the local bleeper system to enable response and appropriate action by Clinicians in relation to bleeper calls at all times.</t>
  </si>
  <si>
    <t>I request you to consider the above concerns and to carry out a review with regard to the following: The policy and guidelines for the assessment, management and treatment of patients diagnosed with Cerebral Venous Thrombosis in all areas of the United Kingdom, particularly with regard to the diagnosis of the condition and the transfer of patients from a District General Hospital to a Regional Medical Neuroscience Centre, as soon as practicable, after a confirmed diagnosis to enable patients to have the benefit of the Specialties, resources, facilities and invasive procedures, which are only available at Regional Centre.</t>
  </si>
  <si>
    <t>improve communication between individuals; review protocol</t>
  </si>
  <si>
    <t>2014-0266</t>
  </si>
  <si>
    <t>Bridget Cahill</t>
  </si>
  <si>
    <t>https://www.judiciary.uk/publications/bridget-cahill/</t>
  </si>
  <si>
    <t>morphine; naloxone</t>
  </si>
  <si>
    <t>death was due to the effects of morphine properly prescribed and administered</t>
  </si>
  <si>
    <t>morphine overdose</t>
  </si>
  <si>
    <t xml:space="preserve">chronic backache </t>
  </si>
  <si>
    <t xml:space="preserve">Parkinson's disease, dementia, </t>
  </si>
  <si>
    <t>Parkinson's Disease; dementia</t>
  </si>
  <si>
    <t>My concern relates to how it is that a person who is prescribed morphine and who has less than the amount prescribed for them, can nevertheless suffer an overdose. I write to enquire whether attention needs to be given to the maximum dose that can be recommended and whether it is, or should be, subject to factors such as body weight, any co morbidities and any other factors and whether attention should be directed towards the possible buildup of morphine in the body for those involved in long-term therapy.</t>
  </si>
  <si>
    <t xml:space="preserve">Patient with complex medical background suffered morphine overdose in spite of not having maximum possible dose </t>
  </si>
  <si>
    <t>2014-0267</t>
  </si>
  <si>
    <t>June Rose</t>
  </si>
  <si>
    <t>Lorna Tagliavini</t>
  </si>
  <si>
    <t>https://www.judiciary.uk/publications/june-rose/</t>
  </si>
  <si>
    <t>fentanyl</t>
  </si>
  <si>
    <t>bilateral pneumonia</t>
  </si>
  <si>
    <t>Alzheimer's disease</t>
  </si>
  <si>
    <t>fentanyl toxicity - medication error</t>
  </si>
  <si>
    <t>bed sores</t>
  </si>
  <si>
    <t>Bed bound for several years, deteriorating health, bed sores</t>
  </si>
  <si>
    <t>mobility disorder</t>
  </si>
  <si>
    <t xml:space="preserve">During the course of the inquest it became apparent, that although the overdose of morphine administered by way of the fentanyl patches did not directly cause Mrs Rose’s death, I accepted the pathologist's evidence that: “ The drug would have had a sedating effect in an already severely ill person and was likely to have contributed towards developing a pneumonia by way of respiratory depression.” While the prescribing doctor recognised the an error was made in prescribing the fentanyl patches at that level, it became apparent at the inquest that there appears to be little training of GPs on a national level in the prescription of this and other similar morphine based pain relief medications and consequently, a lack of familiarity with the dosage required or appropriate. </t>
  </si>
  <si>
    <t>I heard evidence that aithough this particular surgery had sought to take steps to prevent this event from reoccurring, I remain concerned that there is no mandatory training or regular refresher training on a national level in the prescribing of these kinds of drugs. Therefore, I require to be informed as to what steps are, or will be made available or required to all GPs to familiarise themselves with the prescription of these types of pain relief medications in order to prevent a potentially and directly fatal error from occurring.</t>
  </si>
  <si>
    <t xml:space="preserve">prescribed oral morphine 5mg bd but in error recieved 100 mcg/hr fentanyl patch, equivalent to 360mg morphine - noticed by member of Palative care team 4 days later </t>
  </si>
  <si>
    <t>2014-0269</t>
  </si>
  <si>
    <t>Caroline Pilkington</t>
  </si>
  <si>
    <t>https://www.judiciary.uk/publications/caroline-pilkington/</t>
  </si>
  <si>
    <t>propranalol</t>
  </si>
  <si>
    <t>beta blocker</t>
  </si>
  <si>
    <t>propranalol toxicity</t>
  </si>
  <si>
    <t>North West Ambulance Service personnel are not trained in control and 1 2 restraint techniques. Evidence was therefore given at the inquest that it was necessary for them to call the police service to assist them in dealing with patients who are unwell where the use of such techniques is required. This is so despite the fact that other clinical personnel, for example Mental Health nurses, are trained in such techniques</t>
  </si>
  <si>
    <t>Evidence revealed that calling the police in these circumstances results in patients who are physically and/or mentally unwell being dealt with by the police service, who, although they are trained in control and restraint techniques, are not clinically trained to deal with such patients</t>
  </si>
  <si>
    <t>involvement of the police service in these cases not only potentially results in inappropriate removal of police officers from their core policing duties, but also potentially results in harm to patients being caused by delaying their removal to hospita</t>
  </si>
  <si>
    <t>In my opinion urgent action should be taken to prevent future deaths and I believe you and your organisation have the power to take such action.</t>
  </si>
  <si>
    <t>2014-0272</t>
  </si>
  <si>
    <t>Sol Hadhasseh</t>
  </si>
  <si>
    <t>https://www.judiciary.uk/publications/sol-hadhasseh/</t>
  </si>
  <si>
    <t>tramadol</t>
  </si>
  <si>
    <t>tramadol toxicity</t>
  </si>
  <si>
    <t>emotionally unstable personality disorder - borderline type; dissociative identity disorder;history of self harm &amp; parasuicidal behaviour</t>
  </si>
  <si>
    <t>personality disorder; self-harm; suicide</t>
  </si>
  <si>
    <t>recent inpatient under Mental Health Act</t>
  </si>
  <si>
    <t>I read from a report received from Sol’s treating consultant psychiatrist at the Warwickshire &amp; Coventry Partnership Trust. The consultant did not give evidence in person. In his report the consultant stated that he wrote to Sol’s GP in Cromer on 14 November 2013 requesting that the GP refer Sol to the local Mental Health Trust. When giving evidence in person the GP confirmed that the letter was net received until 9 December 2013, after Sol had died. It was not known that this was the case until the GP gave evidence before me at the Inquest. I heard at the Inquest fram the Acting Deputy Service Manager of Norfolk &amp; Suffolk NHS Foundation Trust's Access &amp; Assessment Team. in her evidence she stated that in her experience she would have expected the Warwickshire &amp; Coventry Partnership Trust to have made a direct written referral Trust to Trust rather then via the GP, given the complex needs and history of Sol and that this should have been planned in advance. Whilst it can not be known whether had such referral been made the outcome for Sol would have been different, I am nevertheless concerned that were a similar circumstance to arise in the future then a preventable death might occur and there is a continuing risk that other deaths could occur which could be avoided. I was therefore concerned that procedures for transferring a patient to another Trust should be reviewed by the Warwickshire &amp; Coventry Partnership Trust. This issue only arose in the light of the evidence given in person at the Inquest and was not apparent from the statements and reports provided prior to the Inquest. I would therefore record that it is accepted that in the circumstances which have arisen the Warwickshire &amp; Coventry Partnership Trust (“the Trust’) have not had the opportunity to respond to that evidence. Had the issue been apparent from statements and reports obtained then the Trust would have been asked to attend. I therefore recognise that it is possible that steps may have already been taken to review the transfer of patients who are moving area. In that event the response to this report will no doubt set out what steps have been taken.</t>
  </si>
  <si>
    <t xml:space="preserve">suicide; concerns relating to referral process when moving to a new area </t>
  </si>
  <si>
    <t>2014-0290</t>
  </si>
  <si>
    <t>Sadik Miah</t>
  </si>
  <si>
    <t>https://www.judiciary.uk/publications/sadik-miah/</t>
  </si>
  <si>
    <t>olanzapine</t>
  </si>
  <si>
    <t>Mr Miah suffered from schizophrenia and did not have insight into his psychosis, for which he needed to and did take Olanzapine 15mg daily. He was detained under the MHA in Lambeth Hospital for his safety, to manage his psychogenic polydypsia. On 15th October 2011, he collapsed suddenly and appropriate resuscitation did not prevent his death. He had a sudden cardiac death, which is recognised as a characteristic of schizophrenia and on the balance of probabilities the antipsychotic medication was a contributory factor to death, which occurred at 16.46 on 15/10/11 in Lambeth Hospital</t>
  </si>
  <si>
    <t>sudden cardiac death</t>
  </si>
  <si>
    <t xml:space="preserve">antipsychotic medication (olanzapine 15mg/day) was a contributory factor to death </t>
  </si>
  <si>
    <t>suffered from schizophrenia and did not have insight into his psychosis</t>
  </si>
  <si>
    <t>detained on mental health grounds</t>
  </si>
  <si>
    <t>During the inquest it was heard that antipsychotics, including Olanzapine, may cause arrhythmias and that a cardiologist's opinion may be needed from time to time. In this case the last ECG done available was done in 2010 and showed a prolonged QT interval of 440, prior to transfer. [REDACTED] said that he had an ECG in A&amp;E but that this was not monitored by psychiatric services.</t>
  </si>
  <si>
    <t>During the inquest evidence was heard that he developed hyponatraemia from excessive drinking but the aetiology was not clear, although he was thought to have psychogenic polydypsia. A referral was made to an endocrinologist for a routine out patient appointment, for which there would be a 6-12 week wait. One of the possibilities of the cause was that it was medication related and it was agreed that such a delay was not appropriate. The court heard that there was a facility for emergency treatment for a physical illness, but apparently no facility for a medical opinion that was not an emergency but should not wait several weeks</t>
  </si>
  <si>
    <t>[REDACTED] said that consultant psychiatrists caring for in-patients with physical health problems did not have the benefit of a fellow consultant physician visiting, examining and advising on management, as would occur in a DGH. This did create a risk of other deaths occurring and should be a concern for the coroner</t>
  </si>
  <si>
    <t>It was reported that the Trust had been developing a Physical Health Policy and building corporate relationships, but that there was no national guidance about how organizations should address these matters. The court was not informed of the extent to which there was resolution of the areas of concern of the coroner</t>
  </si>
  <si>
    <t>failure to monitor/observe patient; lack of protocol</t>
  </si>
  <si>
    <t>The concerns are brought to the attention of SLAM, so that it may report on the actions already taken and if appropriate consider further developments in policy or corporate agreements</t>
  </si>
  <si>
    <t>This matter is one in which the local commissioners, the Royal College of Psychiatrist and DH have an interest, and they are copied into this report, to facilitate consultation, should the Trust find this useful.</t>
  </si>
  <si>
    <t>2014-0292</t>
  </si>
  <si>
    <t>Sindy Woodhall</t>
  </si>
  <si>
    <t>https://www.judiciary.uk/publications/sindy-woodhall/</t>
  </si>
  <si>
    <t>alcohol; butane; propane</t>
  </si>
  <si>
    <t>volatile substance; volatile substance</t>
  </si>
  <si>
    <t>On the 24th October 2013, the deceased was found in a collapsed state, in the street near to her home, by a passer-by. Ms Woodhall was taken to hospital but subsequently died</t>
  </si>
  <si>
    <t xml:space="preserve">butane &amp; propane inhalation toxicity </t>
  </si>
  <si>
    <t>long standing addictions to alcohol and Butane and Propane and was known to misuse the latter gases on an extremely regular basis</t>
  </si>
  <si>
    <t>During the course of the inquest, it transpired that cans of the aforementioned gases were being sold to the deceased by local retailers who were fully aware of her addition/problems. Whilst morally reprehensible, there was no law to prevent them from selling large amounts of the toxic/potentially fatal gases to the deceased.</t>
  </si>
  <si>
    <t>Lack of regulation</t>
  </si>
  <si>
    <t>No powers afforded to Trading Standards to take action/prosecute</t>
  </si>
  <si>
    <t>Risk to public health</t>
  </si>
  <si>
    <t>2014-0297</t>
  </si>
  <si>
    <t>Jessica Bond</t>
  </si>
  <si>
    <t>Caroline Beasley-Murray</t>
  </si>
  <si>
    <t>Essex</t>
  </si>
  <si>
    <t>https://www.judiciary.uk/publications/jessica-bond/</t>
  </si>
  <si>
    <t>propess</t>
  </si>
  <si>
    <t>prostaglandin</t>
  </si>
  <si>
    <t>Jessica’s mother had been administered Propess in the course of an induction of labour. Jessica suffered significant brain injury and she died seven months later</t>
  </si>
  <si>
    <t xml:space="preserve">significant brain injury </t>
  </si>
  <si>
    <t>administration of propess in course of an induction labour</t>
  </si>
  <si>
    <t>Jessica’s mother had previously given birth by caesarean section</t>
  </si>
  <si>
    <t>Independent expert opinion has drawn attention to the fact that Propess should not be administered to patients with a history of previous caesarean section or uterine surgery given the potential risk for uterine rupture and associated obstetrical complications. Uterine rupture has been reported in association with the use of Propess</t>
  </si>
  <si>
    <t>In my opinion urgent action should be taken to prevent future deaths and I believe you have the power to take such action.</t>
  </si>
  <si>
    <t>2014-0298</t>
  </si>
  <si>
    <t>Bradley Cockel</t>
  </si>
  <si>
    <t>Eleanor McGann</t>
  </si>
  <si>
    <t>https://www.judiciary.uk/publications/bradley-cockel/</t>
  </si>
  <si>
    <t>25B-NBOMe</t>
  </si>
  <si>
    <t>unclear</t>
  </si>
  <si>
    <t xml:space="preserve">25B-NBOMe intoxication </t>
  </si>
  <si>
    <t>drug overdose</t>
  </si>
  <si>
    <t>At the time of the death this drug was not controlled and not covered by any legislation.</t>
  </si>
  <si>
    <t>There are several other chemical compounds of this drug.</t>
  </si>
  <si>
    <t>NBOMes are not currently controlled under the 1971 Misuse of Drugs Act, but as of June 2013 some, but not all of the compounds, were controlled for sale under a Temporary Banning order.</t>
  </si>
  <si>
    <t>2014-0306</t>
  </si>
  <si>
    <t>Henry Marsh</t>
  </si>
  <si>
    <t>https://www.judiciary.uk/publications/henry-marsh/</t>
  </si>
  <si>
    <t>"polydrug"</t>
  </si>
  <si>
    <t>polydrug intoxication</t>
  </si>
  <si>
    <t>emotionally unstable personality disorder</t>
  </si>
  <si>
    <t>post traumatic stress disorder</t>
  </si>
  <si>
    <t>poly substance abuse</t>
  </si>
  <si>
    <t xml:space="preserve">emotionally unstable personality disorder; depression; PTSD; </t>
  </si>
  <si>
    <t>personality disorder; depression; PTSD</t>
  </si>
  <si>
    <t>Under care of home treatment team; alcohol dependance; poly-substance abuse</t>
  </si>
  <si>
    <t>The number of patients that the home treatment team have under their care were too many and there were difficulties in holding effective multi-disciplinary team meetings when carrying such a large caseload</t>
  </si>
  <si>
    <t>2014-0319</t>
  </si>
  <si>
    <t>Andrew Hooper</t>
  </si>
  <si>
    <t>Exeter &amp; Greater Devon</t>
  </si>
  <si>
    <t>https://www.judiciary.uk/publications/andrew-hooper/</t>
  </si>
  <si>
    <t>prescribed to girlfriend</t>
  </si>
  <si>
    <t xml:space="preserve">hypoxic brain injury </t>
  </si>
  <si>
    <t>The medication was not secured, and was prescribed in sufficient quantity for a fatal dose to be taken by a user un-used to this medication. (bottle 420ml)</t>
  </si>
  <si>
    <t>The person to whom it was prescribed appeared to be unaware of the dangers of this medication, when taken by another in large quantities.</t>
  </si>
  <si>
    <t>Consideration should be given to the appropriateness of prescribing to an individual who is not able or prepared to keep the medication safe and secure, or is not aware of the dangers of ingestion, (deliberate or otherwise), for others. If this means daily prescription, the balance of inconvenience versus the safety of others should be carefully weighed on an individual basis, and evidence recorded in this regard.</t>
  </si>
  <si>
    <t>excessive supply of substance/drugs; poor medicine control (e.g. in prison); failure to inform patient</t>
  </si>
  <si>
    <t>naive user, took a bottle of his girlfriends prescribed medication at her house</t>
  </si>
  <si>
    <t>2014-0321</t>
  </si>
  <si>
    <t>David Giles</t>
  </si>
  <si>
    <t>Zafar Siddique</t>
  </si>
  <si>
    <t>Birmingham &amp; Solihull</t>
  </si>
  <si>
    <t>https://www.judiciary.uk/publications/david-giles/</t>
  </si>
  <si>
    <t>asphyxia due to helium inhalation</t>
  </si>
  <si>
    <t>hyperglycaemia</t>
  </si>
  <si>
    <t xml:space="preserve">morbid obesity </t>
  </si>
  <si>
    <t>morbid obesity</t>
  </si>
  <si>
    <t>[his wife] had recently announced that she would be divorcing him and her solicitor had sent him a letter confirming this. She was aware he had received this letter previously</t>
  </si>
  <si>
    <t>The sale of Helium gas canisters is readily available to members of the general 2 public with no apparent restrictions or conditions on sale or place</t>
  </si>
  <si>
    <t>Helium gas canisters appear to be sold in a standard size which contains a sizable volume of Helium.</t>
  </si>
  <si>
    <t>Helium canisters are not fitted with any modified control valve which if in place could restrict the volume of gas being released and are generally sold in standard sizes</t>
  </si>
  <si>
    <t>The type of immediate and easily accessible information through internet search engines which provides clear and detailed guidance on how to commit suicide by inhalation of helium gas.</t>
  </si>
  <si>
    <t>The latest statistical update on Suicide report issued in January 2014 by the Department for Health suggests that there were 51 deaths mentioning helium in 2012 in England, almost five times higher than the 11 deaths recorded in 2008. Although the number of deaths involving these substances is still relatively small, the large increases are of particular interest as almost all of these deaths were suicides.</t>
  </si>
  <si>
    <t>2014-0323</t>
  </si>
  <si>
    <t>Shayla Walmsley</t>
  </si>
  <si>
    <t>https://www.judiciary.uk/publications/shayla-walmsley/</t>
  </si>
  <si>
    <t>medtronic insulin pump</t>
  </si>
  <si>
    <t>Miss Walmsley was found deceased at her home residence on 9 May 2013. She had a background medical history of diabetes mellitus. Owing to difficulties with controlling her diabetes she was started on a Medtronic insulin pump in 2009. She found this to be beneficial and I heard evidence at the inquest that she did not report any concerns about its functioning. In December 2012 the MHRA asked all insulin pump manufacturers to provide details of issues that had been raised regarding these devices. Medtronic were unable to provide this detail until May 2013. I heard evidence that this data was held at Medtronic’s facilities in the USA and that it could not be made available to non­US regulators in any shorter timescale. For the sake of clarity, there was no evidence that this delay contributed to Miss Walmsley’s death. In April 2013 Medtronic issued a Field Safety Notice (FSN) into three issues that had been reported as affecting the function of insulin pumps. I was provided with evidence that Miss Walmsley received this FSN by recorded delivery. Two further FSNs were issued later in 2013, although by that time Miss Walmsley had died. I heard evidence from a representative of the Governance Department of the NHS Trust, which provided Miss Walmsley with the insulin pump, regarding the systems in place for receiving and cascading FSNs. It was clear that FSNs (in generality) were often not 1 addressed to the most appropriate department or individual within the Trust and, as such, sometimes did not reach those who could take the necessary action. On occassion patients had raised concerns to the Trust, following their receipt of an FSN, before the appropriate individuals within the trust had themselves been made aware of the issuing of an FSN. I heard from Medtronic and the MHRA that, if insufficient feedback has been received from the recipients of an FSN, this could trigger the MHRA to issue a Medical Device Alert (MDA) through the Central Alerting System (CAS). This is an online reporting tool which links directly to NHS Trusts (amongst others). MDAs were issued through CAS for each of the FSNs which related to Medtronic insulin pumps in 2013. A post mortem examination was undertaken as part of the investigation into Miss Walmsley’s death, which did not elucidate a cause of death. The presence of a ‘Medical Device’, which I concluded was the insulin pump, was noted during the examination but was not further analysed. I heard evidence from the pathologist who undertook the post mortem that he did not know the nature of the device and had received no instruction to analyse the device from the Coroner who requested the post mortem. Medtronic provided evidence that insulin pumps have, on occasion, been returned to them for analysis from police officers and pathologists who are investigating deaths of pump users. Unfortunately this did not occur as part of the investigation into the death of Miss Walmsley. The cause of her death remained unascertained at the conclusion of the inquest.</t>
  </si>
  <si>
    <t>diabetes mellitus</t>
  </si>
  <si>
    <t>I am concerned that the investigatory role of non­ US regulators could be hampered by the timescale within which Medtronic can provide data on request. Given the potential consequences of a delay in production of this safety data, I believe that future deaths could result and that this warrants consideration by Medtronic.</t>
  </si>
  <si>
    <t>­I am concerned that the apparently ad hoc nature by which FSNs are issued delays appropriate individuals within NHS Trusts being aware of safety concerns and that this could result in future deaths. It is clear the the CAS distributes MDAs to NHS Trust governance departments in a reliable manner. I believe that consideration should be made as to whether CAS could be used also to distribute FSNs.</t>
  </si>
  <si>
    <t>I heard evidence from the governance department representative that this would not lead to ‘alert fatigue’ (where receipt of numerous alerts results in less attention being paid to them). This is because governance departments should be receiving these FSNs in any case and taking steps to distribute as appropriate. I heard concerns from the MHRA that this view may not be shared by all governance departments but, in my judgement, there should be consideration of the use of CAS for FSN distribution.</t>
  </si>
  <si>
    <t>I am concerned that future investigations into the deaths of medical device users could be impaired by the lack of analysis of medical devices at post mortem. It is clear that these devices are increasingly being used by patients and, if death is unexplained in such a patient, appropriate analysis should be considered. As such, I believe that it is necessary to emphasise, to those 2 involved in death investigation, the potential importance of device analysis.</t>
  </si>
  <si>
    <t>In my opinion action should be taken to prevent future deaths and I believe the addressees have the power to take such action</t>
  </si>
  <si>
    <t>2014-0325</t>
  </si>
  <si>
    <t>Maria Lopes</t>
  </si>
  <si>
    <t>https://www.judiciary.uk/publications/maria-lopes/</t>
  </si>
  <si>
    <t>propofol</t>
  </si>
  <si>
    <t>general anaesthetic</t>
  </si>
  <si>
    <t>Mrs Lopes has died from a rare reaction to propofol that has been used to support ventilation in order to aid her recovery from the consequences of septic shock, that has been caused by a delay in the recognition of urosepsis and a failure to receive timely medical treatment</t>
  </si>
  <si>
    <t>multi organ failure</t>
  </si>
  <si>
    <t>rhabdomyolysis</t>
  </si>
  <si>
    <t>propofol related infusion syndrome</t>
  </si>
  <si>
    <t>complications of urosepsis</t>
  </si>
  <si>
    <t>short history of sudden onset of pain suggestive of renal colic</t>
  </si>
  <si>
    <t>The consultant urologist’s on call arrangements covering three hospitals at the weekend has no provision for consultant ward rounds, in contravention of suggested national guidelines</t>
  </si>
  <si>
    <t>A general lack of knowledge or implementation of published ‘on call’ national guidelines</t>
  </si>
  <si>
    <t>The overall supervision of out of hours urology trainees within the current system</t>
  </si>
  <si>
    <t>The review of emergency admissions by urology (not on day of admission, once daily)</t>
  </si>
  <si>
    <t>The recognition and treatment of sepsis as per national guidelines</t>
  </si>
  <si>
    <t>The assessment and size of the renal stone and hydronephrosis, and undue reliance on blood tests taken on admission (18 hours previously) to assess Mrs Lopes’s condition</t>
  </si>
  <si>
    <t>The lack of active management to expedite physician’s review and to facilitate admission to ITU</t>
  </si>
  <si>
    <t>Failure to recognise and therefore escalate concerns of sepsis by critical care outreach team</t>
  </si>
  <si>
    <t>Failure to act on or escalate elevated Early Warning Scores as per hospital protocol</t>
  </si>
  <si>
    <t>Lack of clarity to the length, volume and dose of propofol infusion to be given in ITU</t>
  </si>
  <si>
    <t>Lack of medical supervision and control of the use of propofol in ITU (no protocol in place)</t>
  </si>
  <si>
    <t>Consideration for the use of daily Creatine Kinase levels when propofol infusions are given</t>
  </si>
  <si>
    <t>Lack of understanding and acceptance Propofol related infusion syndrome (PRIS) is an accepted albeit rare, complication of the use of prolonged propofol for sedation in Intensive Care Units</t>
  </si>
  <si>
    <t>Lack of understanding that PRIS may have an atypical presentation in adults and should always be a consideration when propofol is used for a protracted period of time</t>
  </si>
  <si>
    <t>Lack of national understanding and acceptance of the amount of propofol that can be given and the importance of creating and adhering to guidelines or protocols for its use and to implement continual assessment to look for the complications of PRIS (serial CK levels)</t>
  </si>
  <si>
    <t>failure to follow protocol; failure to monitor/observe patient; lack of protocol; poor awareness of symptoms/events</t>
  </si>
  <si>
    <t xml:space="preserve">rare reaction to propofol </t>
  </si>
  <si>
    <t>2014-0332A</t>
  </si>
  <si>
    <t>Anthony Ponting</t>
  </si>
  <si>
    <t>Michael Rose</t>
  </si>
  <si>
    <t>Somerset (West)</t>
  </si>
  <si>
    <t>Railway related deaths</t>
  </si>
  <si>
    <t>https://www.judiciary.uk/publications/anthony-ponting/</t>
  </si>
  <si>
    <t>extensive multiple traumatic injuries</t>
  </si>
  <si>
    <t>using an authorised pedestrain crossing, failed to observe approaching train</t>
  </si>
  <si>
    <t>influenced by considerable amount of morphine (heroin) in blood</t>
  </si>
  <si>
    <t>Reduced sighting line caused by track side vegetation growth for pedestrians crossing from the upside to up trains and on the downside for both up and down trains at the S.H.I sign</t>
  </si>
  <si>
    <t>The S.H.I boards should have been positioned 3 metres from the line</t>
  </si>
  <si>
    <t>Tripping hazards on the crossing surface</t>
  </si>
  <si>
    <t>Although the vegetation was cut back shortly after this accident, the matters revealed in 5(ii) and (iii) should be attended to if not already dealt with</t>
  </si>
  <si>
    <t>In future items 5(i) and (iii) should be looked at regular intervals</t>
  </si>
  <si>
    <t xml:space="preserve">accidental death from not observing approaching train whilst under influence of heroin </t>
  </si>
  <si>
    <t>2014-0333</t>
  </si>
  <si>
    <t>Kathleen Cornthwaite</t>
  </si>
  <si>
    <t>Michael Singleton</t>
  </si>
  <si>
    <t>Blackburn, Hyndburn &amp; Ribble Valley</t>
  </si>
  <si>
    <t>https://www.judiciary.uk/publications/kathleen-cornthwaite/</t>
  </si>
  <si>
    <t>fluoxetine; tramadol</t>
  </si>
  <si>
    <t>antidepressant; opioid</t>
  </si>
  <si>
    <t>medical misadventure</t>
  </si>
  <si>
    <t>cardiorespiratory failure</t>
  </si>
  <si>
    <t xml:space="preserve">combined tramadol &amp; fluoxetine toxicity </t>
  </si>
  <si>
    <t>admitted to hospital following fall sustaining rib injury, prescription of tramadol increased</t>
  </si>
  <si>
    <t>That the drug chart failed to indicate the precise dose of tramadol dispensed.</t>
  </si>
  <si>
    <t>That the doctor prescribing was not aware of the maximum dose of tramadol for somebody over 75 years of age and failed to take into account her size and frailty.</t>
  </si>
  <si>
    <t>There was no system in place such that the doctor would appreciate the fact that in prescribing tramadol he or she ought to have had regard to other medicines being prescribed particularly in this case fluoxetine.</t>
  </si>
  <si>
    <t>patient previously on tramadol before admission to hospital; dose increased in hospital though unclear how much was actually dispensed. Prescriber did not take into consideration patient's age, size and effect of other medications leading to fatal overdose</t>
  </si>
  <si>
    <t>2014-0335</t>
  </si>
  <si>
    <t>Edward Devlin</t>
  </si>
  <si>
    <t>State Custody related deaths</t>
  </si>
  <si>
    <t>https://www.judiciary.uk/publications/edward-devlin/</t>
  </si>
  <si>
    <t>dihydrocodeine</t>
  </si>
  <si>
    <t>effects of dihydrocodeine</t>
  </si>
  <si>
    <t>severe pulmonary emphysema</t>
  </si>
  <si>
    <t>COPD; on regular medications inhalers, aspirin, omeprazole, simvastatin, carbocistine, theophylline, pain relief - controlled drug Morphine sulphate (later changed to dihydrocodeine) and oramorph</t>
  </si>
  <si>
    <t>multiple self-harm attempts</t>
  </si>
  <si>
    <t>It was stated by a nurse that he had, while dispensing medication to Mr Devlin and other patients on F Wing, slid strips of medication including dihydrocodeine under locked cell doors instead of handing it to the patient.</t>
  </si>
  <si>
    <t>He claimed this was his own common practice and was also common practice amongst nursing staff on F Wing. This was in relation to potentially dangerous and/or tradable drugs like dihydrocadeine.</t>
  </si>
  <si>
    <t>If this were the case, no one would know whether a patient is taking the medication intended for him.</t>
  </si>
  <si>
    <t>Further, other healthcare professionals, assuming that medication was being taken by the patient, could base a future diagnosis upon this which would be potentially flawed.</t>
  </si>
  <si>
    <t>Assessing any other patient would become fraught with uncertainty as healthcare professionals could never know for certain what medication had been taken by him.</t>
  </si>
  <si>
    <t>The concomitant concem with 3, 4 and 5 above would be that the system whereby the dispensing of drugs is recorded by signatures of nurse and patient is either being ignored or subject to forgery.</t>
  </si>
  <si>
    <t>Further, no one would know whether somebody else was appropriating that patient's medication.</t>
  </si>
  <si>
    <t>Depending on the type of medication, this may be traded within the establishment raising security concerns.</t>
  </si>
  <si>
    <t>The drugs could be stockpiled with a view to creating a potentially lethal overdose.</t>
  </si>
  <si>
    <t>poor medicine control; failure to follow protocol</t>
  </si>
  <si>
    <t>hoarded prescribed morphine; in prison; history of self-harm</t>
  </si>
  <si>
    <t>2014-0340</t>
  </si>
  <si>
    <t>John Thorpe</t>
  </si>
  <si>
    <t>Paul Cooper</t>
  </si>
  <si>
    <t>South Lincolnshire</t>
  </si>
  <si>
    <t>https://www.judiciary.uk/publications/john-thorpe/</t>
  </si>
  <si>
    <t>fluoxetine; diphenhydramine</t>
  </si>
  <si>
    <t>antidepressant; antihistamine</t>
  </si>
  <si>
    <t>drowning</t>
  </si>
  <si>
    <t>moderate to severe depression</t>
  </si>
  <si>
    <t>moderately severe depression; Feelings of hopelessness and self-harm</t>
  </si>
  <si>
    <t>depression; self-harm</t>
  </si>
  <si>
    <t>FY2 trainee</t>
  </si>
  <si>
    <t>That the deceased was asked to "self-refer" himself to IAPT rather than a direct referral being made on his behalf to an appropriate mental health resource. His widow was particularly critical of this at the Inquest, commenting she attempted to fill the form in for him but it wasn't completed and she believed her husband would have responded if a direct referral had been made. I appreciate this may be 'standard practice' but the point is surely not in every case and Doctors should be encouraged to use their discretion more</t>
  </si>
  <si>
    <t>That no intention to follow him up, with a definite appointment being given or by telephone contact, is recorded in the clinical records.</t>
  </si>
  <si>
    <t>That knowledge, elicited at the inquest, that "sometimes when anti-depressant is started it can give you more energy" and that Mr Thorpe had a history of a previous suicide attempt was apparently not considered together with the advice in the British National Formulary on suicidal behaviour and treatment with anti-depressants, viz; "the use of anti-depressants has been linked with suicidal thoughts and behaviour; children, young adults and patients with a history of suicidal behaviour are particularly at risk, where necessary patients should be monitored for suicidal behaviour, self-harm, or hostility, particularly at the beginning of treatment or if the dose is changed"</t>
  </si>
  <si>
    <t>2014-0341</t>
  </si>
  <si>
    <t>Donna Kirkland</t>
  </si>
  <si>
    <t>Jason Pegg</t>
  </si>
  <si>
    <t>Coventry</t>
  </si>
  <si>
    <t>https://www.judiciary.uk/publications/donna-kirkland/</t>
  </si>
  <si>
    <t>alcohol; venlafaxine</t>
  </si>
  <si>
    <t>The source of the alcohol was the alco-gel (hand sanitiser) found in the ward area and accessible to patients. The alco-gel was consumed in her room, room 1, Beechwood Ward, Caludon Centre, Coventry</t>
  </si>
  <si>
    <t>ingestion of alcohol &amp; venlafaxine (sourced from alco-gel hand sanitiser found in ward area)</t>
  </si>
  <si>
    <t>respiratory suppression</t>
  </si>
  <si>
    <t>prior condition, not specified</t>
  </si>
  <si>
    <t>hospital inpatient</t>
  </si>
  <si>
    <t>Patients having unlimited access to alcohol based hand sanitising gels</t>
  </si>
  <si>
    <t>Patients being permitted to decant alcohol based hand sanitising gels into cups and other such containers</t>
  </si>
  <si>
    <t>Patients being permitted to keep cups and containers of alcohol based hand sanitising gels in their rooms</t>
  </si>
  <si>
    <t>Lack of awareness amongst staff of alcohol content of alcohol based hand sanitising gels and the potential for such gels to be ingested</t>
  </si>
  <si>
    <t>poor medicine control; poor awareness of symptoms/events</t>
  </si>
  <si>
    <t>2014-0346</t>
  </si>
  <si>
    <t>Edna Bulmer</t>
  </si>
  <si>
    <t>Mary Burke</t>
  </si>
  <si>
    <t>West Yorkshire (West)</t>
  </si>
  <si>
    <t>https://www.judiciary.uk/publications/edna-bulmer/</t>
  </si>
  <si>
    <t xml:space="preserve">apixaban </t>
  </si>
  <si>
    <t>Edna Bulmer had a medical history of atrial fibrillation hypertension and stroke. In July 2013 she suffered a further stroke and was admitted to hospital and prescribed the anticoagulant medication Warfarin. Prior to hospital discharge a decision was taken to change her anticoagulant medication to Apixaban, which she commenced on 9 September 2013. The following day she suffered an unwitnessed fall and suffered an apparent minor head injury with laceration to the back of her head. She was reviewed in the accident and emergency department at Pinderfields General Hospital where she showed no sign of any compromise to her neurological state. Her treating clinicians were unaware that Mrs Bulmer was taking Apixaban. The laceration was sutured and she was discharged from hospital. During the early hours of 12 September 2013 Mrs Bulmer was found unconscious in bed. She was admitted to Dewsbury and District Hospital where she died at 23:30 hours on 15 September 2013 as a result of a large left sided subarachnoid haematoma which she had sustained as a result of her fall on 10 September. The combined administration of Apixaban following her fall and her underlying atrial fibrillation were likely to have contributed to her death</t>
  </si>
  <si>
    <t xml:space="preserve">large left sided subdural haematoma </t>
  </si>
  <si>
    <t xml:space="preserve">head injury secondary to fall </t>
  </si>
  <si>
    <t xml:space="preserve">hypertension </t>
  </si>
  <si>
    <t xml:space="preserve">recurrent falls </t>
  </si>
  <si>
    <t>atrial fibrillation; hypertension; stroke</t>
  </si>
  <si>
    <t>cardiovascular disease; stroke</t>
  </si>
  <si>
    <t>There did not appear to be a clear identification of the level of risk of Mrs. Bulmer falling made within Dovecote Lodge records. In one section Mrs. Bulmer is described as very high risk, elsewhere she is described as high risk</t>
  </si>
  <si>
    <t>The measures identified within the Personal Risk Assessment to minimise risk were not implemented (provision of mat and pendant) until several days after Mrs. Bulmer’s arrival, after a number of incidents had occurred.</t>
  </si>
  <si>
    <t>There did not appear to have been a review of the risk assessment after further fall incidents. Is there a system in place which requires a further review of the Personal Risk Assessment? If so, who has responsibility to undertake such a review? If such system does exist has it been effectively communicated to all staff members, including management?</t>
  </si>
  <si>
    <t>failure to keep accurate medical records/care plans; failure to appreciate risks</t>
  </si>
  <si>
    <t xml:space="preserve">fall: medication change from warfarin to apixaban </t>
  </si>
  <si>
    <t>2014-0347</t>
  </si>
  <si>
    <t>Frances Andrade</t>
  </si>
  <si>
    <t>Richard Travers</t>
  </si>
  <si>
    <t>https://www.judiciary.uk/publications/frances-andrade/</t>
  </si>
  <si>
    <t xml:space="preserve">fluoxetine; insulin </t>
  </si>
  <si>
    <t>antidepressant; insulin</t>
  </si>
  <si>
    <t>prescribed; prescribed to partner</t>
  </si>
  <si>
    <t>died from an overdose of fluoxetine and insulin but her intention for taking that overdose was unclear</t>
  </si>
  <si>
    <t xml:space="preserve">acute overdose of fluoxetine &amp; insulin </t>
  </si>
  <si>
    <t>intention for taking the overdose was unclear</t>
  </si>
  <si>
    <t xml:space="preserve">depression </t>
  </si>
  <si>
    <t>depression; anxiety</t>
  </si>
  <si>
    <t>alleged past sexual abuse; witness in trial that she did not request</t>
  </si>
  <si>
    <t>abused in past</t>
  </si>
  <si>
    <t>Consideration should be given to instituting measures that will ensure that clear and unequivocal advice is given to a vulnerable witness in relation to the obtaining of psychiatric counselling in relation to issues arising from evidence which they will be giving in forthcoming criminal proceedings.</t>
  </si>
  <si>
    <t>Consideration should be given to instituting measures that will ensure that complainants in criminal trials are given a full and timely explanation as to the directions given by a trial judge in relation to counts on an indictment following the receipt of submissions of there being no case to answer in respect of those counts.</t>
  </si>
  <si>
    <t>Where there is a history of overdoses being taken by family member A using medication that is prescribed to family member B, consideration should be given to what steps could reasonably be taken to secure that medication with a view to restricting access to it by family member A</t>
  </si>
  <si>
    <t>unclear protocols; poor medicine control</t>
  </si>
  <si>
    <t>In my opinion action should be taken to prevent future deaths and I believe that the Director of Public Prosecutions and the Chief Executive of the SABP NHS Foundation Trust have the power to take such action</t>
  </si>
  <si>
    <t>2014-0359</t>
  </si>
  <si>
    <t>Clare  Bain</t>
  </si>
  <si>
    <t>Dr Elizabeth Earland</t>
  </si>
  <si>
    <t>Exeter and Greater Devon</t>
  </si>
  <si>
    <t>https://www.judiciary.uk/publications/clare-bain/</t>
  </si>
  <si>
    <t>diazepam; methadome</t>
  </si>
  <si>
    <t>hypnotic; opioid</t>
  </si>
  <si>
    <t>prescribed and non-prescribed</t>
  </si>
  <si>
    <t>toxic effects of methadone and diazepam</t>
  </si>
  <si>
    <t>That given Deceased had declined to go to hospital the paramedics were under the impression that this was a heroin overdose and the use of one dose Naloxone was sufficient to counteract the effects of the opiate.</t>
  </si>
  <si>
    <t>If paramedics are unaware that the respiratory depressive effects of Methadone last longer that the antagonism afforded by Naloxone there is a danger of further deaths because lack of repeat treatment doses of Naloxone when opiates are still active.</t>
  </si>
  <si>
    <t>Inappropriate dosage for patient</t>
  </si>
  <si>
    <t>Review training of Paramedics in giving opiate antagonists</t>
  </si>
  <si>
    <t>Consider a more robust protocol for dealing with respiratory depressant effects of opiates to include mandatory admission to hospital until the effects have passed and drugs metabolised.</t>
  </si>
  <si>
    <t>if paramedics unaware that respiratory depressive effects of methadone last longer than the antagonism afford by Naloxone there is danger further deaths may occur, resuscitated with naloxone with good effect she later succmbed</t>
  </si>
  <si>
    <t>2014-0370</t>
  </si>
  <si>
    <t>Noleen McPharlane</t>
  </si>
  <si>
    <t>https://www.judiciary.uk/publications/noleen-mcpharlane/</t>
  </si>
  <si>
    <t>excess of a drug from the internet (not specified what - amitriptyline?)</t>
  </si>
  <si>
    <t>Noleen McPharlane died from the ingestion of an excess of a drug she had purchased on the internet. Her intentions in this are unclear</t>
  </si>
  <si>
    <t xml:space="preserve">ingestion of an excess of a drug she purchased on the internet, intentions in this are unclear </t>
  </si>
  <si>
    <t>unstable personality disorder</t>
  </si>
  <si>
    <t>obsessive compulsive disorder</t>
  </si>
  <si>
    <t>unstable personality disorder; depression; OCD</t>
  </si>
  <si>
    <t>In February 2013, her care was taken over by the personality disorder community team at Highgate Mental Health Centre</t>
  </si>
  <si>
    <t>Ms McPharlane had a long history of overdoses and self inflicted wounds, her last admission to hospital for treatment for the consequent physical injuries being in May 2013. However, in the year following that until her death, the clinical specialist who looked after never once asked her directly if she had thoughts of taking her life.</t>
  </si>
  <si>
    <t>The medical records made clear that Ms McPharlane had a history of buying illicit amitriptyline from the internet and taking this to excess. However, in the last year of her life, her clinical specialist never once asked her if this was ongoing, or advised her about this, or explored the issue with her in any way. He now regards this as unacceptable.</t>
  </si>
  <si>
    <t>The clinical specialist, [REDACTED], by profession a mental health nurse, saw Noleen McPharlane once a fortnight. The sessions were scheduled to last 50 minutes, but frequently only lasted 20 or 30 minutes.</t>
  </si>
  <si>
    <t>There was never any exploration of the possible therapeutic benefit of direct input from an alternative healthcare professional</t>
  </si>
  <si>
    <t>In my opinion, action should be taken to prevent future deaths and I 3 believe that you and your organisation have the power to take such action.</t>
  </si>
  <si>
    <t>2014-0374</t>
  </si>
  <si>
    <t>Dorothy Robinson</t>
  </si>
  <si>
    <t>Maria Voisin</t>
  </si>
  <si>
    <t>Hospital (clinical procedures and medical management) related deaths</t>
  </si>
  <si>
    <t>https://www.judiciary.uk/publications/dorothy-robinson/</t>
  </si>
  <si>
    <t>busulfan</t>
  </si>
  <si>
    <t>anti-cancer</t>
  </si>
  <si>
    <t>accidental death contributed to by neglect</t>
  </si>
  <si>
    <t>diffuse alveolar lung injury</t>
  </si>
  <si>
    <t xml:space="preserve">busulphan treatment for myeloproliferative disorder (thrombocythemia) </t>
  </si>
  <si>
    <t>pulmonary emboli</t>
  </si>
  <si>
    <t>disorder which required treatment and over the years she had at times received Busulphan for this; breathing difficulties</t>
  </si>
  <si>
    <t>repeated changes in prescription</t>
  </si>
  <si>
    <t>During the inquest I heard evidence that there remains a risk of a prescribing error despite the steps taken by RUH to date. I have been advised that there is only one way to help prevent this and that is through the electronic prescribing system referred to in the Action Plan to the Root Case Analysis. I was not told an exact date when the system will be introduced only that there was an understanding that it may take up to two years. I would like to receive reassurance from the RUH as to the exact steps that are being taken in relation to installing this system or indeed any other system which can help prevent a prescription error</t>
  </si>
  <si>
    <t>I was advised that the millennium system is not proposed to be used in this way Therefore in summary please advise of the steps planned to be taken to prevent a prescription error across the whole of the Trust in all areas of medicine due to a previous intolerance/reaction/allergy</t>
  </si>
  <si>
    <t xml:space="preserve">clear death was due to an adverse drug reaction causing the pneumonitis </t>
  </si>
  <si>
    <t>2014-0378</t>
  </si>
  <si>
    <t>Thomas Warren</t>
  </si>
  <si>
    <t>https://www.judiciary.uk/publications/thomas-warren/</t>
  </si>
  <si>
    <t>Tom was prescribed for pain associated with cerebral palsy a 25 microgram patch of Fentanyl in an A&amp;E department, which was administered at 20.00 hours on 17th November 2008. He developed symptoms of drowsiness, sickness, drinking a lot and feeling hot and cold. His parents were waiting for an OP consultation with his consultant on 21st. He arrested at about 08.45 on 19th and advanced life support was provided in a timely manner by ambulance and hospital staff, but he died without regaining consciousness at 15.02. The failure of the prescribing doctor to admit Tom to hospital, having decided to prescribe an opiate drug to a small opiate naive child, outside its licence, amounted to neglect. Opportunities were missed for the dispensing of the drug by pharmacy to be stopped, if Trust procedures and guidance were properly followed, and for giving Tom’s parents adequate information to monitor the effects of the drug.</t>
  </si>
  <si>
    <t>fentanyl patch 25 mcg</t>
  </si>
  <si>
    <t>cerebral palsy</t>
  </si>
  <si>
    <t>movement disorder</t>
  </si>
  <si>
    <t>There does not appear to be clarity as to who or which organization should enquire into previous fitness to practice concerns and referrals to NCAS (or successor organization) which have not led to restrictians or conditions of registration by the GMC when locum doctors are being recruited by an Agency at short notice by prospective NHS Trusts. In this case it appears that neither the Recruitment Agency nor Trust nor consultant asked the doctor before his employment began.</t>
  </si>
  <si>
    <t>There are particular difficulties with securing a complete sequence of employment and the associated references and confirmation about concerns for fitness to practice of long term locum doctors who may have gaps between jobs or worked abroad. Thus serious concerns about practice may have existed but not come to notice of the Agency or prospective employing NHS Trust.</t>
  </si>
  <si>
    <t>Crucial information was held by the GMC about concerns about this doctor’s fitness to practice, including his referral to NCAS. This information was not available to those enquiring about his fitness to practice at a subsequent time. Nor was any provisional condition placed on his registration, having learnt that he was leaving the NHS so thai the NCAS assessment was at risk of being in abeyance.</t>
  </si>
  <si>
    <t>There did not appear to be any regulatory mechanism for monitoring or reviewing cases where the doctor no longer works for the Trust where a remediation referral was made and NCAS (or other body) assessment is not completed, before subsequent locum employment. Revalidation requirements might not be an effective mechanism for employment of short notice locum vacancies.</t>
  </si>
  <si>
    <t>unclear protocols; inadequate training</t>
  </si>
  <si>
    <t>The findings of this inquest and Concern (1) above is brought of the attention of Lewisham and Greenwich NHS Trust to consider and, if appropriate, take action in relation to changes in recruitment policy or practice.</t>
  </si>
  <si>
    <t>The findings of this inquest and Concerns (1) (2) (3) and (4) above are brought to the attention of the Department of Health, NHS Medical Director and General Medical Council to consider, and if appropriate, take action which may reduce the risks of such an incident recurring.</t>
  </si>
  <si>
    <t>fentanyl patch to 10 year old boy...</t>
  </si>
  <si>
    <t>2014-0379</t>
  </si>
  <si>
    <t>George Stone</t>
  </si>
  <si>
    <t>David Horsley</t>
  </si>
  <si>
    <t>Portsmouth &amp; South East Hanpshire</t>
  </si>
  <si>
    <t>https://www.judiciary.uk/publications/george-stone/</t>
  </si>
  <si>
    <t>yew tree; venlafaxine</t>
  </si>
  <si>
    <t>undefined; antidepressant</t>
  </si>
  <si>
    <t>natural agent; prescribed</t>
  </si>
  <si>
    <t xml:space="preserve">yew tree lead intoxication </t>
  </si>
  <si>
    <t>long term depressive disorder</t>
  </si>
  <si>
    <t>grand mal seizure</t>
  </si>
  <si>
    <t>I was told in evidence at the Inquest that a side effect of Venlafaxine and similar antidepressants is seizures and that although this is rare, these seizures can be very severe - as was the case with George Stone</t>
  </si>
  <si>
    <t>I was also told that the NPSA issues national guidelines for the warnings practitioners must give their patients who are prescribed these sorts of antidepressants but the risk of patients suffering a severe seizure is not included in the guidelines at the present time</t>
  </si>
  <si>
    <t>consideration of changes to the guidelines for prescribing Venlafaxine and similar antidepressants to include a specific warning to patients about the risks of their suffering severe seizures whilst taking these medications. I believe your organisation has the power to take such action</t>
  </si>
  <si>
    <t>review protocol; improve drug warnings</t>
  </si>
  <si>
    <t>2014-0383</t>
  </si>
  <si>
    <t>Tessa Summers</t>
  </si>
  <si>
    <t>Portsmouth &amp; South East Hampshire</t>
  </si>
  <si>
    <t>Community health care and emergency services related</t>
  </si>
  <si>
    <t>https://www.judiciary.uk/publications/tessa-summers/</t>
  </si>
  <si>
    <t>morphine toxicity</t>
  </si>
  <si>
    <t>complex emotional problems</t>
  </si>
  <si>
    <t>history of overdose</t>
  </si>
  <si>
    <t>I heard in evidence that the social workers who decided on amendments to Tessa’s risk assessment did not record in that document their rationale for downgrading her from high to low risk of self-harm and allowing her to have access to her medication which she could then take without supervision by her Shared Lives Carer. I was told the social workers were not required to do so as a matter of routine to record why details of risk assessments for any of the clients were being changed.</t>
  </si>
  <si>
    <t>I gained the impression from some of the Inquest witnesses that Adult Social Services could beneficially provide more training and support for Shared Lives Carers where the carers would be called upon to work with clients with mental health and emotional problems.</t>
  </si>
  <si>
    <t>inadequate training; failure to keep accurate medical records/care plans; unsafe protocol</t>
  </si>
  <si>
    <t>In my opinion action should be taken to prevent future deaths by addressing my concerns and I believe you and your organisation have the power to take such action.</t>
  </si>
  <si>
    <t>patient with history of emotional problems and self harm downgraded risk of self harm and given access to prescribed morphine</t>
  </si>
  <si>
    <t>2014-0386A</t>
  </si>
  <si>
    <t>Ashley Ponsonby</t>
  </si>
  <si>
    <t>https://www.judiciary.uk/publications/ashley-ponsonby/</t>
  </si>
  <si>
    <t>amphetamine; paramethoxyamphetamine</t>
  </si>
  <si>
    <t>stimulant; stimulant</t>
  </si>
  <si>
    <t>Ashley was a detained patient under the Mental Health Act Section 3 on Acacia Ward as a dual diagnosis patient. He was admitted in November 2011. On 3rd July he was able to inject illicit drugs. The support worker and the Nurse in charge were concerned about his welfare, therefore the SHO was called at about 10pm. The SHO advised to omit 10pm medication and he would come as soon as possible. From approximately 6am Ashley deteriorated, which prompted the Nurse in charge to recall the SHO, who arrived promptly. Ashley's presentation continued to deteriorate; 999 was called at 7.22am. The SHO researched the treatment of drug overdose and displayed material relating to that on the computer screen. This was prior to Ashley leaving the ward in the ambulance. However the SHO did not mention Naloxone, nor did the Nurse suggest using Naloxone. The ambulance arrived at 7.46am. Ashley left Acacia at 8.01 am in the ambulance and arrived at A&amp;E at 8.02am. Despite the efforts of ambulance and A&amp;E staff, Ashley sadly passed away. Ashley died as an unintended consequence of a deliberate human act of injecting illicit drugs</t>
  </si>
  <si>
    <t>amphetamine &amp; paramethoxyamphetamine toxicity</t>
  </si>
  <si>
    <t>schizoaffective disorder</t>
  </si>
  <si>
    <t>poly-substance misuse</t>
  </si>
  <si>
    <t>significant history of drug taking; detained under mental health act; poly-substance abuse</t>
  </si>
  <si>
    <t>drug abuse; hospitalisation</t>
  </si>
  <si>
    <t>It is a matter of concern that any ward could be set up and operated involving the inherent risks of drug misuse by dual diagnosis patients without the staff having any training in recognising and dealing with the physical harm and risks arising from the use of illicit substances. The evidence from the independent psychiatrist was that this was an essential ingredient. Consequently, in rehabilitation wards or those with dual diagnosis patients where there is a risk of continuing drug misuse, the concern which arose was that without this, there was a risk of a future death arising. This has implications locally for the Trust, regionally and on a national basis</t>
  </si>
  <si>
    <t>There is a concern that the failure to use the Datix and Trust incident reporting policy, as well as the risk register (or other similar procedures available to other Mental Health Trusts), to identify the problem of drug supply and/or consumption, if unremedied may lead to a future death. It is a concern both locally for the Trust, regionally and nationally, that such procedures should be appropriately used so as to prevent a future death</t>
  </si>
  <si>
    <t>There was a concern that a lack of a coherent and mutually understood policy between the Mental Health Trust and the Police as to when they would become involved in illegal activity meant that neither the patients nor the staff had clarity on the position. Just because patients have mental disorder, does not absolve them of all legal responsibilities and indeed understanding and facing possible criminal consequences may be important in their overall clinical management and for the administration of justice. It was suggested that this was being considered by Greater Manchester Police and the local Police and Crime Commissioner, but no policy had yet been finalised. Once again, this has local, regional and national implications, and that the concern is without such policies being formulated and implemented, there is a continuing risk of future deaths which could be prevented</t>
  </si>
  <si>
    <t>failure to monitor/observe patient; unsafe protocol</t>
  </si>
  <si>
    <t>2014-0408</t>
  </si>
  <si>
    <t>Janet Goodacre</t>
  </si>
  <si>
    <t>https://www.judiciary.uk/publications/janet-goodacre/</t>
  </si>
  <si>
    <t>warfarin; deltaparin; aspirin</t>
  </si>
  <si>
    <t>anticoagulant; anticoagulant; NSAID</t>
  </si>
  <si>
    <t>Mrs Goodacre was admitted to Leicester Royal Infirmary on 1st May 2013 and she remained an in-patient until her death on 21st May 2013. During her stay she developed atrial fibrillation and was started on warfarin, and continued on other medications including deltaparin and aspirin. On the balance of probabilities this combination of medication provoked and then exacerbated a gastro intestinal bleed which led to her death. This was a recognised complication of her necessary medical treatment.</t>
  </si>
  <si>
    <t>acute gastrointestinal bleed</t>
  </si>
  <si>
    <t>combination of antiplatelet &amp; anticoagulation therapy</t>
  </si>
  <si>
    <t>acute coronary syndrome</t>
  </si>
  <si>
    <t>congestive cardiac failure</t>
  </si>
  <si>
    <t>previously taking deltaparin and aspirin</t>
  </si>
  <si>
    <t>the Trust acknowledged that the [death investigation] report was factually incorrect</t>
  </si>
  <si>
    <t>That the only 2 “Root causes” identified in the report were incorrect</t>
  </si>
  <si>
    <t>the Clinical Lead (who signed off the Investigation Report) said it was “flawed” and “not helpful”</t>
  </si>
  <si>
    <t>I am therefore concerned that the Trust is providing inaccurate and misleading investigation reports, and Action Plans based on the erroneous findings that are not only of no assistance, but in fact divert attention away from the actual difficulties in service provision that should be identified</t>
  </si>
  <si>
    <t>This not only fails to achieve the intention of the investigation, but also has the potential to miss opportunities to prevent future deaths.</t>
  </si>
  <si>
    <t>Furthermore, there was a failure to communicate the Trust knowledge of the Investigation Reports shortcomings until the day of the Inquest itself, and it was clear no attempts had been made to revisit the report to correct the recognized errors.</t>
  </si>
  <si>
    <t>failure to learn from past events; poor communication between organisations</t>
  </si>
  <si>
    <t>I request to be advised of any actions that have been taken to improve and oversee the preparation and conclusions of Investigation Reports, and that consideration be given to introduce a system to re-open any reports found to be inadequate or erroneous</t>
  </si>
  <si>
    <t>2014-0420</t>
  </si>
  <si>
    <t>Christopher Davies</t>
  </si>
  <si>
    <t>John Gittins</t>
  </si>
  <si>
    <t>North Wale (East &amp; Central)</t>
  </si>
  <si>
    <t>https://www.judiciary.uk/publications/christopher-davies/</t>
  </si>
  <si>
    <t>clozapine; caffeine</t>
  </si>
  <si>
    <t>antipsychotic; stimulant</t>
  </si>
  <si>
    <t>prescribed; not controlled</t>
  </si>
  <si>
    <t>clozapine poisoning</t>
  </si>
  <si>
    <t>drank significant amounts of caffeinated energy drinks; cut down on smoking</t>
  </si>
  <si>
    <t>The father of the Deceased indicated that his son would drink significant amounts of caffeinated drinks and had also cut down on his smoking and that he felt this may have had a bearing on the levels of clozapine in his system and also that the flu like symptoms which his son had prior to his death may have been the result of clozapine toxicity</t>
  </si>
  <si>
    <t>He stated that although his son's clozapine levels were being regularly monitored, at no point was he ever made aware of the possible interaction between caffeine or the cessation/reduction of smoking in relation to clozapine levels, nor was he made aware of the possible warning signs of toxicity</t>
  </si>
  <si>
    <t>It was therefore felt that there should be greater emphasis placed on the sharing of this knowledge with users and with staff within the Community Mental Health Team. It was also felt that due to memory issues, patients should be regularly reminded of this information.</t>
  </si>
  <si>
    <t>In my opinion action should be taken to prevent future deaths and I believe your organisations have the power to take such action</t>
  </si>
  <si>
    <t>2014-0429</t>
  </si>
  <si>
    <t>Matthew Flatman</t>
  </si>
  <si>
    <t>https://www.judiciary.uk/publications/matthew-flatman/</t>
  </si>
  <si>
    <t>MDAI</t>
  </si>
  <si>
    <t>Matthew Alexander FLATMAN died at Queen Alexandra Hospital, Portsmouth, at 08.50 hours on 5th July 2013 having been taken there by ambulance having experience chest, jaw and arm pain at around 07.00 hours and a cardiac arrest at 08.00 that day. The previous evening he had taken a "legal high" substance, MDAI. Although his post-mortem examination revealed that he had died from a myocardial infarction and that he had severe coronary artery disease, on the balance of probabilities, his consumption of MDAI precipitated the myocardial infarction and his subsequent cardiac arrest</t>
  </si>
  <si>
    <t>severe coronary artery disease</t>
  </si>
  <si>
    <t>legal high of MDAI</t>
  </si>
  <si>
    <t>The "legal high" taken by Matthew Flatman was a substance known as Gogaine or MDAI. This substance is in the process of being proscribed as an illegal drug but the process is moving very slowly</t>
  </si>
  <si>
    <t>MDAI presents a fatal risk to all its users but particularly to those with cardiac problems and its proscription should be accelerated</t>
  </si>
  <si>
    <t>2014-0451</t>
  </si>
  <si>
    <t>Stephen Atherton</t>
  </si>
  <si>
    <t>https://www.judiciary.uk/publications/stephen-atherton/</t>
  </si>
  <si>
    <t>steroids</t>
  </si>
  <si>
    <t>The deceased suffered severe head injuries following a fall from height. This resulted from the consequences of steroid-induced mood alteration. This steroid medication was being used in the management of metastatic neuroendocrine carcinoma</t>
  </si>
  <si>
    <t>severe head injury from a fall from height</t>
  </si>
  <si>
    <t>steroid-induced mood alteration</t>
  </si>
  <si>
    <t>metastatic neuroendocrine carcinoma</t>
  </si>
  <si>
    <t>suicidal intention</t>
  </si>
  <si>
    <t>It was clear from the evidence at the inquest that Mr Atherton's GP was concerned that he should be seen for orthopaedic review more quickly than had been planned. However, was concerned that, given the importance of this further correspondence, there was no system in place at the GP practice to ensure successful receipt of the fax</t>
  </si>
  <si>
    <t>I heard evidence that routine 'choose and book' orthopaedic referrals are no clinically triaged by the specialist to whom the referrals are made. As such, the concern was raised (which I share) that there is no potential for the triaging of apparently 'routine' appointments which, with specialist input might be expedited. It was clear from the evidence heard that other departments routinely triage referrals and no evidence was provided as to why this is not undertaken by the orthopaedic department</t>
  </si>
  <si>
    <t>Mr Atherton required multiple investigations of increasing complexity, at the recommendation of the reporting radiologists. I heard compelling evidence from Mr Atherton's GP that this process results in delays. This is because the investigations could be undertaken more quickly if the radiologists themselves instigated the necessary additional investigations. This is particularly the case where the suggested investigations cannot actually be requested by GPs. The Trust gave evidence that this process is necessary because of the commissioning arrangements in place, which determine how payment is made for such tests. I am concerned that this process could increase the risk of future deaths occurring in similar circumstances to Mr Atherton's case.</t>
  </si>
  <si>
    <t>The neurosurgical ward from which Mr Atherton self-discharged was not locked. This was despite the risk he posed to himself and the fact that the staff were clear he should not be free to leave, without medical assessment of his capacity to self-discharge. I heard evidence that the current legislative framework and case law means that locking of wards is not acceptable. Whilst it is clear that locking ward doors by default is not appropriate, I did not hear compelling evidence as to why mechanisms could not be put in place to facilitate temporary locking. I am concerned that the legal position is being Interpreted so that no appropriate safeguards exist, which would have prevented Mr Atherton from absconding. This raises concerns that future deaths could result in such circumstances, if this issue is not addressed</t>
  </si>
  <si>
    <t>poor communication between organisations; unsafe protocol</t>
  </si>
  <si>
    <t>In my opinion action should be taken to prevent future deaths and I believe the addresseet have the power to take such action</t>
  </si>
  <si>
    <t>2014-0452</t>
  </si>
  <si>
    <t>William Anderson</t>
  </si>
  <si>
    <t>Melanie Williamson</t>
  </si>
  <si>
    <t>West Yorkshire (East)</t>
  </si>
  <si>
    <t>https://www.judiciary.uk/publications/william-anderson/</t>
  </si>
  <si>
    <t>prescription medication; hooch</t>
  </si>
  <si>
    <t>On Saturday the 18th September 2010 the Deceased associated with a number of inmates, during which association he took prescriptive medication belonging to others and drank hooch. Prior to final lock up at around 4.30pm/4.45pm, the Deceased appeared, inter alia, to be inebriated and/or under the influence of alcohol/drugs. Some inmates raised concerns as to the Deceased's welfare with Prison staff. At approximately 7.45pm the Deceased was observed to be laid on his bed with his head and neck resting on his wall at relative right angles to his torso and was breathing rapidly. At around 5.45am the following day, namely Sunday the 19th September 2010, the Deceased was observed to be in the same or a very similar position and the Deceased was not detected to be breathing. Prison officers gained access to the Deceased's cell and discovered him to be in a lifeless condition. Paramedic assistance was summoned at 6.31am and arrived at the scene shortly thereafter. The Deceased's death was confirmed by attending paramedics at 6.58am</t>
  </si>
  <si>
    <t>consumption of prescription medication &amp; hooch</t>
  </si>
  <si>
    <t>Evidence was adduced in the course of this Inquest to the effect that in 2010, 2011 and 2012 inmates were having social get togethers on C Wing at HMP Wealstun, in particular at a weekend, during which time drugs were taken and hooch was drunk. Evidence was also heard that this is occurring at the present time at this said prison establishment. In the circumstances, there should be much greater and effective vigilance by Wing staff and Prison Service employees at HMP Wealstun in relation to such get togethers on the Wings during periods of association</t>
  </si>
  <si>
    <t>The Deceased was not subjected to a breathalyser test at any time during the 18 th September 2010. A proportion of, but not all, Wing staff are trained in the use of such breathalyser equipment. Had the Deceased been so breathalysed, more likely than not, it would have been apparent he was not suffering from the effects of alcohol. In the circumstances all Wing staff should be trained in the use of such breathalyser equipment</t>
  </si>
  <si>
    <t>The Deceased's behaviour and presentation on the 18 th September 2010 was not recorded by any member of Wing staff in the C Wing Observation Book. Evidence was adduced in the course of the Inquest as to the importance of recording all relevant information in the said Observation Book, thereby apprising all members of Wing staff on all shifts of all material facts and matters. In the circumstances, all relevant information in relation to, for example, an inmate's behaviour and general presentation should be brought to the attention of all Wing staff and should be done so via an appropriate entry/entries in the Wing Observation Book. All Wing staff (Wing Managers, Prison Officers and Operational Support Grades) should be made aware of the importance of such, and should ensure information is recorded accordingly</t>
  </si>
  <si>
    <t>The members of staff who observed the Deceased at around 5.45am on the 19 th September 2010 did not "put out" a Code Blue. It was explained in the course of the Inquest that Codes Blue and Red are basic emergency codes which have been in existence for very many years. Despite the fact that, in this instance, the failure to call a Code Blue would not have affected the outcome, it is not inconceivable that to omit to use such emergency codes could, in certain circumstances, jeopardise an inmate's chances of survival. In the circumstances, all Prison staff should be fully acquainted with the use of such Codes and should use them accordingly</t>
  </si>
  <si>
    <t>Paramedic assistance was not called within a reasonable time and no explanation for the delay was provided in the course of the Inquest. Whilst the failure to summons outside medical assistance sooner would not have affected the outcome in this instance, it is not inconceivable that to omit to call for such assistance as soon as possible could, in certain circumstances, jeopardise an inmate's chances of survival. Consequently, emergency services should be summoned at the very first available opportunity, and all Prison staff should be instructed as to the importance of so doing</t>
  </si>
  <si>
    <t>failure to monitor/observe patient; inadequate training; failure to keep accurate medical records/care plans</t>
  </si>
  <si>
    <t>In my opinion action should be taken to prevent future deaths and I believe you [AND/OR your organisation] have the power to take such action</t>
  </si>
  <si>
    <t>2014-0456</t>
  </si>
  <si>
    <t>Samuel Duckworth</t>
  </si>
  <si>
    <t>https://www.judiciary.uk/publications/samuel-duckworth/</t>
  </si>
  <si>
    <t>diazepam (online); alcohol; codeine</t>
  </si>
  <si>
    <t>drug and alcohol related death</t>
  </si>
  <si>
    <t xml:space="preserve">diazepam, codeine &amp; alcohol intoxication </t>
  </si>
  <si>
    <t xml:space="preserve">anxiety </t>
  </si>
  <si>
    <t>anxiety; mood swings</t>
  </si>
  <si>
    <t>anxiety; mood disorder</t>
  </si>
  <si>
    <t>addiction</t>
  </si>
  <si>
    <t>Mr Duckworth had consulted a psychiatrist and offered help with alcohol withdrawal and psychological therapies for mood swings, anxiety and impulse control. He was only prescribed a small amount of Diazepam, which I infer is because of the risks of abuse. Yet he had no difficulty in purchasing these prescription only drugs on the internet, 20 empty packets being found at the scene. No evidence was admitted as to whether such access could be restricted or regulated. The ease of access clearly constitutes an on going risk to the lives of other vulnerable people, whose medication should be medically supervised.</t>
  </si>
  <si>
    <t>In my opinion action should be taken to prevent future deaths and I believe that the Secretary of State may have or know who has the power to take such action.</t>
  </si>
  <si>
    <t>2014-0457</t>
  </si>
  <si>
    <t>Phyllis Kerry</t>
  </si>
  <si>
    <t>https://www.judiciary.uk/publications/phyllis-kerry/</t>
  </si>
  <si>
    <t>Phyllis Kerry died after suffering a stroke, which was complicated by the Warfarin medication she was on</t>
  </si>
  <si>
    <t>primary intracerebral haemorrhage</t>
  </si>
  <si>
    <t>warfarin treatment</t>
  </si>
  <si>
    <t>metallic aortic valve and aortic root replacement - ascending aortic aneurysm</t>
  </si>
  <si>
    <t>hypertension</t>
  </si>
  <si>
    <t>Metallic aortic valve; aortic root replacement for ascending aortic aneurysm; hypertension</t>
  </si>
  <si>
    <t>surgery; cardiovascular disease</t>
  </si>
  <si>
    <t>Which specialty takes responsibility for deciding when immediate reversal is needed</t>
  </si>
  <si>
    <t>The absence of clear guidelines for dealing with patients presenting with intracerebral bleeds whilst on Warfarin or similar medication</t>
  </si>
  <si>
    <t>The communication of relevant guidelines to relevant staff</t>
  </si>
  <si>
    <t>While none of the witnesses I heard from were aware of any relevant guidelines, it is possible that these may in fact already be in existence. Similarly, it may be that draft guidelines are being reviewed. However it was not clear from the evidence when / if these would be finalised. If there are existing guidelines, it would concern me greatly that the witnesses I heard from were unaware of these, and I take the view that communication of guidelines is as important as the guidelines themselves</t>
  </si>
  <si>
    <t>2014-0469</t>
  </si>
  <si>
    <t>Polly Carpenter</t>
  </si>
  <si>
    <t>Elizabeth Earland</t>
  </si>
  <si>
    <t>Exeter &amp; Great Devon</t>
  </si>
  <si>
    <t>https://www.judiciary.uk/publications/polly-carpenter/</t>
  </si>
  <si>
    <t>alcohol; lorazepam; venlafaxine; zopiclone; diazepam; olanzapine</t>
  </si>
  <si>
    <t>hypnotic; antidepressant; hypnotic; hypnotic; antipsychotic</t>
  </si>
  <si>
    <t>She went to the railway line at Ford Bridge one and a half miles from Chard Junction. Between (1:50 pm) and (1:55 pm) she calmly and deliberately sat down, in the "4 foot" between the rails in the knowledge that the Exeter bound diesel locomotive L159 approached (at 85 miles per hour). She had taken alcohol. Death was instantaneous</t>
  </si>
  <si>
    <t>took own life, calmy &amp; deliberatey sat down on railway</t>
  </si>
  <si>
    <t>Long history of psychotic depression with repeated attempts to take her own life with several admissions to inpatient psychiatric units</t>
  </si>
  <si>
    <t>previoius mental health inpatient unit admissions</t>
  </si>
  <si>
    <t>The Evidence of Named Nurse system which was in operation at the time of Polly's death indicated its execution to be somewhat nebulous. I am encouraged by evidence that the Trust has taken up the challenge and instituted new steps with 1:1 time and the placement of a ward board with names of nurses allocated to each patient so improving patient's access to them</t>
  </si>
  <si>
    <t>The reduction in AWOLS (absences without leave) is good evidence, that the two pronged approach of ++ engagement with patients on a clinical level and the decision to change the windows out to improve security is working</t>
  </si>
  <si>
    <t>While I note that Risks Assessments were dynamic and said to be performed regularly there was no written record of them appearing on the RIO and staff appeared to have very little or no knowledge of the levels of risk at the instant in time</t>
  </si>
  <si>
    <t>The decision not to formally record levels of observations and nurse allocation to do them on the RIO record remains a cause for concern. From the Evidence heard it is quite clear there can be no audit of a system which is not routinely recorded and some participants remain worryingly vague about the tasks they may/may not have performed. This does not support the view that being in hospital means that a regular robust system of care and attention is given to patients who desperately need the help for which they have been admitted. It is hoped that provision of a permanent record, would allow a culture of individual responsibility to flourish in the minds of all the nursing staff, so patients are looked after in the fullest sense of the word</t>
  </si>
  <si>
    <t>It is hoped that provision of a permanent record, would allow a culture of individual responsibility to flourish in the minds of all the nursing staff, so patients are looked after in the fullest sense of the word</t>
  </si>
  <si>
    <t>2014-0489</t>
  </si>
  <si>
    <t>Beryl Walters</t>
  </si>
  <si>
    <t>https://www.judiciary.uk/publications/beryl-walters/</t>
  </si>
  <si>
    <t>cyclizine</t>
  </si>
  <si>
    <t>mitral valve disease</t>
  </si>
  <si>
    <t>coronary artery thrombosis</t>
  </si>
  <si>
    <t>cyclizine administration</t>
  </si>
  <si>
    <t>atypical chest pain; myocardial infarction</t>
  </si>
  <si>
    <t>cardiovascular disease; chronic pain</t>
  </si>
  <si>
    <t>The British National Formulary states in the cautions part of the section on Cyclizine “severe heart failure; may counteract haemodynamic benefits of opioids;…”</t>
  </si>
  <si>
    <t>The paper attached, whilst itself drawing the reader’s attention to the possible nontransferability of the findings to the emergency department, and the limited group of patients the original 1988 study was based on, makes a recommendation not to use Cyclizine in these circumstances.</t>
  </si>
  <si>
    <t>The availability of an alternative antiemetic, Metoclopramide, which does not appear to share the same cardiac risk profile, would seem to suggest that the use of Cyclizine is an unnecessary risk in these circumstances.</t>
  </si>
  <si>
    <t>cyclizine should be avoided in patients with acute coronary events</t>
  </si>
  <si>
    <t>2014-0491</t>
  </si>
  <si>
    <t>Patricia Mellor</t>
  </si>
  <si>
    <t>Jane Gillespie</t>
  </si>
  <si>
    <t>https://www.judiciary.uk/publications/patricia-mellor/</t>
  </si>
  <si>
    <t>citalopram; nortriptyline; ranitidine</t>
  </si>
  <si>
    <t>antidepressant; antidepressant; antihistamine</t>
  </si>
  <si>
    <t>Patricia Ann Mellor died as a result of aspiration pneumonia. This was a direct result of the hypoxic brain injury that she suffered following a cardiac arrest during surgery in 2004. The cardiac arrest during general anaesthesia was a consequence of a phenomenon known as acquired Long QT Syndrome, due to a combination of citalopram, nortriptyline and ranitidine therapies. This reaction could not have been predicted in 2004</t>
  </si>
  <si>
    <t>cardiac arrest during surgery</t>
  </si>
  <si>
    <t>acquired Long QT Syndrome</t>
  </si>
  <si>
    <t>citalopram, nortriptyline and ranitidine therapies</t>
  </si>
  <si>
    <t>Since that time [surgery in 2004] she has been severely disabled and fully dependent on others for her care and health needs.</t>
  </si>
  <si>
    <t>[REDACTED] produced a report following the incident of acquired long  QT syndrome</t>
  </si>
  <si>
    <t>despite the above notifications and recommendations, no action has been taken by these agencies.</t>
  </si>
  <si>
    <t>failure to learn from past events; failure to follow advice</t>
  </si>
  <si>
    <t>2014-0495</t>
  </si>
  <si>
    <t>Amar Majid</t>
  </si>
  <si>
    <t>S McGovern</t>
  </si>
  <si>
    <t>https://www.judiciary.uk/publications/amar-majid/</t>
  </si>
  <si>
    <t>drugs related</t>
  </si>
  <si>
    <t>heroin toxicity</t>
  </si>
  <si>
    <t>IV drug user</t>
  </si>
  <si>
    <t>I heard evidence from (Business Improvement Manager) of Coventry City Council (CCC) that the disabled toilets in the library are used by individuals abusing drugs. Mr Majid was present in the toilet from 10.00am and heard to be making noises. | was concerned that no-one checked on his well-being for over 5 hours, despite what I understand to be hourly cleaning of the toilet. Earlier intervention may have prevented his death.</t>
  </si>
  <si>
    <t>I invite you to consider the installation of ultra-violet lights in the disabled toilet to make the location less attractive to intravenous drug users.</t>
  </si>
  <si>
    <t>Also I invite you to review your procedures conceming checking the toilets as it seems there was confusion as to the correct procedure to follow when a toilet was occupied for a considerable period of time. Mr Majid was in the toilet from about 10.00am to the door being opened at about 3.00pm. That delay may have contributed to his death although I was unable to make firm findings on that point.</t>
  </si>
  <si>
    <t>failure to monitor/observe patient; unclear protocols</t>
  </si>
  <si>
    <t>review protocol; improve enviroment</t>
  </si>
  <si>
    <t>illicit drug user found in public bathroom in spite of it being occupied for 5 hours no one checked on welfare of deceased</t>
  </si>
  <si>
    <t>2014-0499</t>
  </si>
  <si>
    <t>Kirk Williams</t>
  </si>
  <si>
    <t>Sam Faulks</t>
  </si>
  <si>
    <t>https://www.judiciary.uk/publications/kirk-williams/</t>
  </si>
  <si>
    <t>alcohol; cocaine; M-cat; MEC; PVP</t>
  </si>
  <si>
    <t>cocaine; stimulant; stimulant; stimulant</t>
  </si>
  <si>
    <t>psychosis</t>
  </si>
  <si>
    <t>it was found that it had been inappropriate for police officers to have taken Kirk Williams to a police station when he was detained. He should have been taken to hospital instead. The jury considered that Kirk Williams would have been accepted and treated in accident and emergency. However, the jury were unsure as to whether such treatment would have saved his life.</t>
  </si>
  <si>
    <t>Excited Delirium</t>
  </si>
  <si>
    <t>Coronary Artery Atheroma</t>
  </si>
  <si>
    <t>Left Ventricular Hypertrophy</t>
  </si>
  <si>
    <t>Coronary Artery Atheroma and Left Ventricular Hypertrophy</t>
  </si>
  <si>
    <t>Police officers in Cleveland doubtless receive training about Excited Delirium and now understand in a way that they perhaps previously did not that the condition should be treated as a ‘medical emergency’ which thereby requires the detainee’s attendance at a hospital.</t>
  </si>
  <si>
    <t>Some police officers still consider that notwithstanding that they may be faced with a medical emergency, A&amp;E departments will not treat violent or aggressive patients.</t>
  </si>
  <si>
    <t>The various consultants that gave evidence are clear that they will treat violent patients provided that (a) treatment is warranted and (b) they are provided with sufficient assistance from either or both the police or security staff.</t>
  </si>
  <si>
    <t>It therefore follows that there is a mismatch in perception and expectations between Cleveland police officers and local A&amp;E staff.</t>
  </si>
  <si>
    <t>There did not appear to be a sufficiency of understanding within Cleveland Constabulary about how and whether detainees may be treated at A&amp;E departments.</t>
  </si>
  <si>
    <t>Further or alternatively, the insufficiency in understanding lies with A&amp;E consultants and their perception of what type of patients will be accepted and allowed to be treated in their departments.</t>
  </si>
  <si>
    <t>There does not appear to be a dialogue between Cleveland Constabulary and local A&amp;E departments to address these particular misunderstandings or misconceptions.</t>
  </si>
  <si>
    <t>There does not appear to be any memorandum of understanding or guideline to cover aggressive detainees in police custody being taken to A&amp;E departments</t>
  </si>
  <si>
    <t>Without a fuller understanding of the true position, police officers will continue to be faced with the perennial dichotomy of whether to take an aggressive medical emergency detainee to an A&amp;E department for treatment or to a police station to prevent self harm or harm to others.</t>
  </si>
  <si>
    <t>inadequate training; poor communication between organisations; lack of protocol</t>
  </si>
  <si>
    <t>2014-0511</t>
  </si>
  <si>
    <t>William Hafele</t>
  </si>
  <si>
    <t>Martin Fleming</t>
  </si>
  <si>
    <t>https://www.judiciary.uk/publications/william-hafele/</t>
  </si>
  <si>
    <t>alcohol; helium gas</t>
  </si>
  <si>
    <t>asphyxia</t>
  </si>
  <si>
    <t>mental ill health; suicidal intention</t>
  </si>
  <si>
    <t>undefined; suicide</t>
  </si>
  <si>
    <t>alcohol abuse</t>
  </si>
  <si>
    <t>Training procedures in respect of the police and hospital staff on Elgar Ward in the case of reports of missing persons and lack of understanding of areas of responsibility and appropriate actions.</t>
  </si>
  <si>
    <t>Critical information required to make an informed risk assessment as to whether was missing or absent was omitted.</t>
  </si>
  <si>
    <t>The decision to re classify from missing to absent was not communicated to the hospital</t>
  </si>
  <si>
    <t>As a result no enquiries or investigations were made by any agency to ascertain Mr Hafele’s whereabouts</t>
  </si>
  <si>
    <t>Adequate training on the Surrey Wide Response Agreement and Surrey Police Missing Person Procedure did not take place</t>
  </si>
  <si>
    <t>In relation to the Police, specific training with regards to risk assessments for mental health patients was lacking</t>
  </si>
  <si>
    <t>Surrey Police TPT briefing training did not correspond to the definition of Absent given in the surrey Police Missing Person</t>
  </si>
  <si>
    <t>Ineffective communications between Police and Elgar Ward</t>
  </si>
  <si>
    <t>inadequate training; poor communication between organisations</t>
  </si>
  <si>
    <t>I would ask that you consider giving further consideration to the procedures and systems to ensure that there is no further repetition</t>
  </si>
  <si>
    <t>In my opinion action should be taken to prevent future deaths and I believe that Surrey Police and Surrey and Borders Partnership Trust NHS has the power to take such action</t>
  </si>
  <si>
    <t>2014-0516</t>
  </si>
  <si>
    <t>Amanda Hawkins</t>
  </si>
  <si>
    <t>Staffordshire (South)</t>
  </si>
  <si>
    <t>https://www.judiciary.uk/publications/amanda-hawkins/</t>
  </si>
  <si>
    <t>quetiapine</t>
  </si>
  <si>
    <t>The deceased was 44 years of age and had a long standing diagnosis of schizophrenia. Due to closure of rehabilitation placements she had been obliged to move three times over three years each time resulting in a step-down in her level of care and a change of care co-ordinator. In June 2013 she transferred to 17 Moxley i Court Wednesbury West Midlands, where she was free to come and go as she chose. Her history did not indicate any risk of suicide or self-harm but she did have a history of returning late to the accommodation and had done so on the 22nd May 2014. She was last seen at her accommodation at 09.00 hours on the 30th May 2014 and was reported missing by her mother at 21.51 hours on the 30th May 2014 to West Midlands Police. An ongoing search was failed to find her and her naked decomposed body was found by passers-by at 1820 hours on the 22nd July 2014 in a copse adjacent to a disused railway line off Meerash Lane Hammerwich close to where she had last been seen getting off a bus. Post mortem and toxicology examination found signs suggestive of hypothermia, quetiapine in the liver of uncertain significance and no obvious signs of trauma. The cause of death was unascertained.</t>
  </si>
  <si>
    <t>unascertained</t>
  </si>
  <si>
    <t>The moves following closure of various homes or changes in funding and step down in-services offered to Amanda resulted in her increased vulnerability.</t>
  </si>
  <si>
    <t>Hospital appointments were sent to Amanda at her home address when she did not have sufficient understanding to deal with correspondence. Care co-ordination workers were not made aware of missed appointments and there was therefore no follow up. Lack of follow up for essential appointments led to her increased vulnerability.</t>
  </si>
  <si>
    <t>When Amanda went missing she was classified as medium risk. No contact was made with her healthcare professionals. Had such contact been made earlier in the enquiry her risk profile may well have changed to high at an earlier point. This in turn may have led to a different approach in the search for her</t>
  </si>
  <si>
    <t>poor communication between organisations; failure to inform patient</t>
  </si>
  <si>
    <t>2 PFDs for same case</t>
  </si>
  <si>
    <t>2014-0517</t>
  </si>
  <si>
    <t>Anthony Huggan</t>
  </si>
  <si>
    <t>https://www.judiciary.uk/publications/anthony-huggan/</t>
  </si>
  <si>
    <t>pregabalin; morphine; methadone</t>
  </si>
  <si>
    <t>antiepileptic; opioid; opioid</t>
  </si>
  <si>
    <t>combined drugs toxicity (pregabalin, morphine, methadone)</t>
  </si>
  <si>
    <t>released from custody 2nd June 2014 (2 days prior to death); longstanding drug problem; recently self-discharged from HDU following accidental opiate overdose requiring naloxone infusion</t>
  </si>
  <si>
    <t>prisoner; drug abuse</t>
  </si>
  <si>
    <t>The lack of a suitable out of hours service, resulting in an undue burden being placed upon the emergency services and the NHS (none of whom are best placed to deal with and support those with drug addiction problems).</t>
  </si>
  <si>
    <t>Where a patient takes self-discharge following a life threatening drugs overdose, concerns arise around the timeliness of follow up/welfare checks, given the limitations of the service commissioned by the Local Authority.</t>
  </si>
  <si>
    <t>patient who self-discharged from hospital following accidental opiate overdose and took another overdose</t>
  </si>
  <si>
    <t>2014-0518</t>
  </si>
  <si>
    <t>David Greenfield</t>
  </si>
  <si>
    <t>Andrew Tweddle</t>
  </si>
  <si>
    <t>https://www.judiciary.uk/publications/david-greenfield/</t>
  </si>
  <si>
    <t>chlordiazepoxide; methadone</t>
  </si>
  <si>
    <t>hospital (private facility)</t>
  </si>
  <si>
    <t xml:space="preserve">narrative </t>
  </si>
  <si>
    <t>The deceased died unexpectedly as a result of his pre-existing natural heart disease combined with respiratory depression linked to obesity and the effects of the ingestion of drugs</t>
  </si>
  <si>
    <t>respiratory depression caused by drugs</t>
  </si>
  <si>
    <t>history of alcohol and drug abuse</t>
  </si>
  <si>
    <t>Not everyone involved in his care was experienced in dealing with patients who had both drug and alcohol problems and the risks of respiratory depression in patients such as the deceased were not fully appreciated. The internal enquiry undertaken by The Priory following the deceased's death took into account experience and opinions of people within the organisation but did not draw upon research undertaken outwith the organisation on the question of sudden and unexpected deaths of people taking prescribed methadone. A re-training programme had been introduced by The Priory following this death but it would seem that there remains a lack of a detailed appreciation of the risks invalved of death of patients in receipt of methadone and of patients with the particular characteristics of the deceased and therefore until that understanding and appreciation of risk has been determined training which has already being instigated cannot properly deal with issues which have yet to be identified. It is therefore believed that a further review of such risk and risk management policies needs to be considered with suitable re-training introduced thereafter.</t>
  </si>
  <si>
    <t>Evidence was given if a patient enters The Priory with a view to a drug treatment issue then that patient would be screened for drugs. If a patient is admitted to The Priory for an alcohol detoxification programme then there is no screening for drugs. The deceased was known to take methadone. Other drugs were found at post mortem in his system and in combination with alcohol detoxification medication there is an increased risk of respiratory depression and in the absence of the prescribing doctor knowing with a degree of certainty (notwithstanding any statements made by a patient) as to what drugs are in a patients system then a full and proper risk assessment as to the nature of the treatment to be offered and the level of supervision and observations to be instituted (i.e. a meaningful risk assessment) cannot be undertaken and this lacuna in admission procedures could well lead to an increased risk of similar fatalities in the future.</t>
  </si>
  <si>
    <t>importance of appreciating the risk of respiratory depression in patients who had drug/alcohol dependence and obesity</t>
  </si>
  <si>
    <t>2014-0519</t>
  </si>
  <si>
    <t>Marjorie Ellery</t>
  </si>
  <si>
    <t>Simon Wickens</t>
  </si>
  <si>
    <t>https://www.judiciary.uk/publications/marjorie-ellery/</t>
  </si>
  <si>
    <t>clopidogrel; dalteparin</t>
  </si>
  <si>
    <t>anticoagulant; anticoagulant</t>
  </si>
  <si>
    <t>anaphylaxis</t>
  </si>
  <si>
    <t>Marjorie Rosina Ellery died at 05.40 hours on the 16th January 2014 at Frimley Park Hospital following the administration of medication to which she was known to be allergic and which caused anaphylactic shock and subsequently death.</t>
  </si>
  <si>
    <t xml:space="preserve">anaphylactic shock from medicines </t>
  </si>
  <si>
    <t>Acute Coronary Syndrome</t>
  </si>
  <si>
    <t>chest pains; clopigdogrel allergy</t>
  </si>
  <si>
    <t>chronic pain; allergy</t>
  </si>
  <si>
    <t>Action is required to ensure that medication is not administered to a patient to which they are known to have an allergy without advice being sought from a doctor of appropriate designated seniority or experience.</t>
  </si>
  <si>
    <t>Action is required to ensure that consent obtained from a patient as to the administration of medication to which there is a known allergy is informed consent</t>
  </si>
  <si>
    <t>In my opinion action should be taken to prevent future deaths and I believe that the Chief Executive of Frimley Park Hospital has the power to take such action.</t>
  </si>
  <si>
    <t>2014-0522</t>
  </si>
  <si>
    <t>Stephen Morris</t>
  </si>
  <si>
    <t>Alan Wilson</t>
  </si>
  <si>
    <t>Blackpool &amp; Fylde</t>
  </si>
  <si>
    <t>https://www.judiciary.uk/publications/stephen-morris/</t>
  </si>
  <si>
    <t>lithium; mirtazapine</t>
  </si>
  <si>
    <t>lithium salts; antidepressant</t>
  </si>
  <si>
    <t xml:space="preserve">suicide </t>
  </si>
  <si>
    <t>Aspiration pneumonitis</t>
  </si>
  <si>
    <t>Inhalation of Gastric Contents</t>
  </si>
  <si>
    <t>Combined toxic effects of Lithium and Mirtazapine</t>
  </si>
  <si>
    <t>bipolar affective disorder</t>
  </si>
  <si>
    <t>Bipolar</t>
  </si>
  <si>
    <t>I received evidence from you that during a consultation at your surgery with the Deceased on 7th March 2013 Mirtazapine medication was prescribed for Stephen James Morris, a Patient of your surgery and one you knew had previously been referred to the Community Mental Health Team at the Cheshire &amp; Wirral Partnership NHS Trust.</t>
  </si>
  <si>
    <t>Such medication was prescribed despite the fact that you were aware that such medication may not have been the preferred medication for someone previously diagnosed as suffering from Bi-polar affective disorder, and upon verbal information provided to you by the Patient himself who informed you that this was in accordance with the care and treatment being provided by the Community Mental Health Team.</t>
  </si>
  <si>
    <t>I am concerned that medication was prescribed to a Patient you knew had previously been referred to the local hospital Trust in respect of his mental health and the diagnosis that had been made.</t>
  </si>
  <si>
    <t>That you prescribed the medication on the basis of verbal information provided by the Patient rather than seeking some confirmation form those within the Hospital Trust with responsibility for the Patient’s mental health care provision.</t>
  </si>
  <si>
    <t>That knowing the diagnosis, you prescribed medication you acknowledged was not the preferred medication for this Patient’s condition and seemingly in the absence of discussion with those who had responsibility for the Patient’s mental health care.</t>
  </si>
  <si>
    <t>incorrect drug administered; failure to take history</t>
  </si>
  <si>
    <t>2014-0524</t>
  </si>
  <si>
    <t>Moses McDonald</t>
  </si>
  <si>
    <t>https://www.judiciary.uk/publications/moses-mcdonald/</t>
  </si>
  <si>
    <t>The deceased died as a result of a rare but well-known complication associated with the anti-psychotic medication Clozapine contributed to by a lack of regular glucose testing.</t>
  </si>
  <si>
    <t>Aspiration of stomach content</t>
  </si>
  <si>
    <t>Diabetic ketoacidosis</t>
  </si>
  <si>
    <t>paranoid schizophrenia</t>
  </si>
  <si>
    <t>required to attend for regular blood testing to monitor his white cell count. Mr McDonald regularly attended for these mandatory blood tests and nothing untoward was found. However, his first and last glucose test in May 2012 was recorded at 7.4 and thereafter he was not re-tested for his glucose levels</t>
  </si>
  <si>
    <t>I am aware of the steps that have already been taken to remedy area of concern in the Level One Investigation Report dated 15 August 2013 (draft). However, this does not address the lack of mandatory and regular glucose testing while on antipsychotic medication by the Clozapine clinic.</t>
  </si>
  <si>
    <t>2014-0531</t>
  </si>
  <si>
    <t>Patricia Edge</t>
  </si>
  <si>
    <t>Simon Allen</t>
  </si>
  <si>
    <t>https://www.judiciary.uk/publications/patricia-edge/</t>
  </si>
  <si>
    <t>paracetamol</t>
  </si>
  <si>
    <t>non-opioid analgesic</t>
  </si>
  <si>
    <t>Patricia Edge was diagnosed with diverticulitis following admission to the Royal Bolton Hospital on the 10th May 2014 with a history of abdominal pain and diarrhoea since February 2014. A colonoscopy was planned but she was readmitted on the 14th July 2014 when she was prescribed an excessive dose of paracetamol which was not corrected until the 19th July 2014. A biopsy taken on the 28th June 2014 had resulted in a report dated 2nd July 2014 confirming the presence of bowel cancer. A CT scan on the 16th July 2014 showed the cancer had spread and the bowel was obstructed. The obstruction led to the bowel becoming ischaemic - a rare condition - and her condition deteriorated and she died at the Royal Bolton Hospital on the 20th July 2014</t>
  </si>
  <si>
    <t>Ischaemic bowel</t>
  </si>
  <si>
    <t>Bowel obstruction</t>
  </si>
  <si>
    <t>Advanced colorectal carcinoma</t>
  </si>
  <si>
    <t>Paracetamol liver toxicity</t>
  </si>
  <si>
    <t>diverticulitis; bowel cancer</t>
  </si>
  <si>
    <t>gastrointestinal disease; cancer</t>
  </si>
  <si>
    <t>The circumstances — including training of staff and Trust procedures - in which a patient could be prescribed and dispensed an excessive dose of paracetamol on the 14th July 2014.</t>
  </si>
  <si>
    <t>The apparent lack of any review of the paracetamol dose between 14 th and 19th July 2014.</t>
  </si>
  <si>
    <t>The apparent failure to carry out blood tests between 14th and 19th July, which would have revealed/confirmed the possibility of the dose of paracetamol being excessive, again considering issues of training and procedures</t>
  </si>
  <si>
    <t>inadequate training; failure to monitor/observe patient</t>
  </si>
  <si>
    <t>In my opinion urgent action should be taken to prevent future deaths and I believe your organisation have the power to take such action</t>
  </si>
  <si>
    <t>2014-0538</t>
  </si>
  <si>
    <t>Darren Hayes</t>
  </si>
  <si>
    <t>https://www.judiciary.uk/publications/darren-hayes/</t>
  </si>
  <si>
    <t>benzodiazepines; morphine</t>
  </si>
  <si>
    <t>poisoning by morphine and benzodiazepines</t>
  </si>
  <si>
    <t>empyema of the gallbladder</t>
  </si>
  <si>
    <t>significant weight loss (weight less than 7 stone); recent admissions to hospital for severe dehydration, malnutrition and confusion; number of physical health problems on large number of medications; chronic pancreatitis; diabetes</t>
  </si>
  <si>
    <t>nutrient deficit; undefined; infection; diabetes</t>
  </si>
  <si>
    <t>difficulty with ADLs (could not eat/prepare meals properly, struggled with personal care, lived alone, no cooker); recently discharged from Red Cross; under Community Care Team; opiate dependence; alcohol abuse</t>
  </si>
  <si>
    <t>drug dependance</t>
  </si>
  <si>
    <t>Attempts to contact Mr Hayes by telephone were not documented nor escalated to a senior worker — it is understood NCC have taken steps to ensure that staff are aware that all calls (even those where there is no response are documented) and a senior member of staff is made aware;</t>
  </si>
  <si>
    <t>The time taken to contact Mr Hayes in the light of the information provided and the risks with which Mr Hayes was presenting. The initial referral-to the ECCT was on 10.3.2014, he was allocated for initial assessment which was due to take place on 28.3.14; 3 weeks later. The first attempt to telephone Mr Hayes was on 1.4.2014. A letter was sent to Mr Hayes and on receiving no response, there was no further attempt to contact Mr Hayes until 16.4.2014, almost 5 weeks after both the initial referral and his death.</t>
  </si>
  <si>
    <t>The risks with which Mr Hayes were not fully considered ie his diabetes being “out of control", weighing less than 7 stone, lacking motivation, struggling to manage at home, living alone and having no cooker . He was no longer receiving 3 daily visits from NFRS. The evidence was that Mr Hayes had a microwave and could make himself “a hot drink”.</t>
  </si>
  <si>
    <t>Despite getting no response to telephone calls or letter, SW did not contact GP, District Nurse or Red Cross (who had discharged him)</t>
  </si>
  <si>
    <t>failure/delay in assessment of patient; poor communication between organisations; failure to monitor/observe patient</t>
  </si>
  <si>
    <t xml:space="preserve">high risk individual with multiple comorbidities and drug dependence did not receive adequate follow up following discharge from multiple health care providers </t>
  </si>
  <si>
    <t>2014-0561</t>
  </si>
  <si>
    <t>Andrew Aitken</t>
  </si>
  <si>
    <t>East London NHS Trust; Barts NHS Trust</t>
  </si>
  <si>
    <t>https://www.judiciary.uk/publications/andrew-aitken/</t>
  </si>
  <si>
    <t>amitriptyline toxicity</t>
  </si>
  <si>
    <t>overdose history</t>
  </si>
  <si>
    <t>When Mr Aitken was admitted to hospital on 10 June 2014, his girlfriend brought in the remainder of the tablets he had taken, hoping to assist those treating him</t>
  </si>
  <si>
    <t>[REDACTED] told me that a nurse took the tablets from her, of which there were still many remaining, and simply left them on the hospital bedside cabinet next to Mr Aitken</t>
  </si>
  <si>
    <t>Mr Aitken had been admitted to Prestwich Hospital Psychiatric Hospital when he was 16 years old. When he was admitted on 10 June 2014, no consideration was given to asking for any record of that inpatient stay</t>
  </si>
  <si>
    <t>That was some 14 years earlier and may not have yielded anything useful but, as Mr Aitken was not registered with a general practitioner, it was the only source of history from healthcare professionals.</t>
  </si>
  <si>
    <t>The junior psychiatrist discharging Mr Aitken did strongly advise him to register with a GP and then to seek referral to mental health services, but it did not occur to her to refer him direct to the community mental health team, given that he had no GP</t>
  </si>
  <si>
    <t>I was told that Mr Aitken was discharged from hospital in gown and socks, with no clothes or shoes</t>
  </si>
  <si>
    <t>[REDACTED] has already written to the Royal London Hospital, has received no response to that letter, and has been told that there is no ongoing investigation into her complaint</t>
  </si>
  <si>
    <t>failure to learn from past events; inadequate drug regulations (or failure to enforce)</t>
  </si>
  <si>
    <t>In my opinion, action should be taken to prevent future deaths and I believe that you and your organisations have the power to take such action.</t>
  </si>
  <si>
    <t>2015-0007</t>
  </si>
  <si>
    <t>Max Carlton-Smith</t>
  </si>
  <si>
    <t>https://www.judiciary.uk/publications/max-carlton-smith/</t>
  </si>
  <si>
    <t>MDMA (Ecstacy)</t>
  </si>
  <si>
    <t>Max Carlton-Smith was found in cardiac arrest by LAS at 05.32 in after taking MDMA at an illegal rave nearby. He had collapsed after being intoxicated in a trance and those attending did not summon emergency medical assistance immediately. He was pronounced dead at the scene at 06.23 on 01.09.13 at Kings College Hospital. He died of an accidental drug overdose</t>
  </si>
  <si>
    <t>multi-organ failure</t>
  </si>
  <si>
    <t>MDMA/ecstasy overdose</t>
  </si>
  <si>
    <t>attended unliscenced rave</t>
  </si>
  <si>
    <t>The organizers of the unlicensed rave had not provided on-site medical assistance and had spent between 12 and 42 minutes before calling the ambulance service, when the deceased collapsed. There was inadequate ventilation for a very hot venue, and fire exits and procedure had not been regulated. The organizers had taken over an empty squatted commercial building and barricaded against those who attempted to enter, (including police, who attended and spoke earlier to a security man and then later following complaints of noise). I concluded that had the event been licensed and normal facilities and regulation in place, he would probably not have died when he did.</t>
  </si>
  <si>
    <t>Police evidence was that they had no power to enter (nor had the ambulance service) a commercial premises (as opposed to private premises) that had been squatted unless a crime had been committed or in an emergency. There were not resources available on this weekend to close down the venue when the rave was taking place, without diverting all the officers in the borough force. It was reported that the MPS now has disseminated to boroughs notice of a facility to access officers from other areas and that the borough police were more likely to intervene in the future. In the event it was reported that 21 officers attended but people left and evaded statements or gave false contact details, so that none of the organizers or staff have been traced</t>
  </si>
  <si>
    <t>DS Howell specifically recommended that this report be written as the police would like the power to enter squatted commercial premises, to prevent an illegal rave being held, which was more efficient and effective than trying to intervene when it was in operation. Given the increased risks of death associated with unlicensed raves, these proposals would seem to prevent future deaths</t>
  </si>
  <si>
    <t>unsafe protocol; unsafe environment; understaffing</t>
  </si>
  <si>
    <t>In my opinion action, should be taken to consider this or other legislative change that might prevent future deaths. I believe that the Secretary of State is in a position to consider who would be most appropriate to take such action</t>
  </si>
  <si>
    <t>2015-0010</t>
  </si>
  <si>
    <t>Dale Proverbs</t>
  </si>
  <si>
    <t>https://www.judiciary.uk/publications/dale-proverbs/</t>
  </si>
  <si>
    <t>clopixol</t>
  </si>
  <si>
    <t>On the 22nd January 13.30 Mr Proverbs was placed in seclusion at the North London Clinic where he was a patient detained under the Mental Health Act 1983. Mr Proverbs was, whilst in seclusion to be placed under continuous observation. Mr Proverbs was last observed at around 19.00 hrs when he spoke to a member of staff who was observing him through the seclusion room window. Mr Proverbs asked to speak to the nurse who was carrying out the period of observation and that interaction was the last time that Mr Proverbs was seen alive. Between 15 to 20 minutes later a member of staff looking through the seclusion window noticed that Mr Proverbs was unwell and the alarm was raised. The nurse who was responsible for carrying out continuous observations was sitting on a sofa and did not have Mr Proverbs in his sight at the time that he collapsed. An ambulance was called at 19.22 and arrived at the hospital at 19.29 and the ambulance staff reached Mr proverbs at 19.32 Hrs. The Hospital policies in place at that time required continuous observation of a patient in seclusion and this did not happen resulting in Mr Proverbs collapse not being witnessed and as a consequence Mr Proverbs death was contributed to by neglect. The use of Clopixol played a more than minimal or trivial contribution to Mr Proverbs death in that it is the most likely of a number of possible causes of the ventricular fibrillation</t>
  </si>
  <si>
    <t>Sudden adult death in a person with Schizophrenia</t>
  </si>
  <si>
    <t>ventricular fibrillation</t>
  </si>
  <si>
    <t>detained and seculded under mental health act</t>
  </si>
  <si>
    <t>That there were, at the time of Mr Proverbs death, Partnership In Care Policies in place that created a higher standard of observation required for patients on seclusion than the Code ofPractice for The Mental Heath Act 1983 prescribed.The Partnerships In Care Policies in place at the time of Mr Proverb's death , if followed, are likely to have prevented his death. If the Code of Practice for the Mental Heath Act 1983 were to be followed by Partnerships In Care, which is now their policy, then the level of observation for patients in seclusion would not be enough to prevent another fatality were the circumstances to be the same as those surrounding Mr Proverbs death</t>
  </si>
  <si>
    <t>2015-0011</t>
  </si>
  <si>
    <t>Judith Saville</t>
  </si>
  <si>
    <t>https://www.judiciary.uk/publications/judith-saville/</t>
  </si>
  <si>
    <t>zopiclone; paracetamol</t>
  </si>
  <si>
    <t>hypnotic; non-opioid analgesic</t>
  </si>
  <si>
    <t>Zopiclone and Paracetamol overdose</t>
  </si>
  <si>
    <t>long history of agitated depression</t>
  </si>
  <si>
    <t>multiple psychiatric admissions over many years and several courses of ECT treatment</t>
  </si>
  <si>
    <t>In his evidence [REDACTED] told the Court that Mrs Saville's death had been reviewed at a significant events meeting in his practice. I was told that it was felt he had prescribed too much medication, particularly in a person who had a past medical history that included overdoses of prescribed medication.said that there was now an increased awareness on the Practitioners not to prescribe so much medication in similar circumstances. He felt that a supply of no more than a week's worth of medication would be appropriate. [REDACTED] said that the system could be made more robList by introducing a warning on the firm's computer system. This would assist Practitioners by drawing to their attention a past medical history of overdose. It was felt that this may particularly be of benefit to locum doctors who would not necessarily have the same recall of a patient as a partner in the practice</t>
  </si>
  <si>
    <t>The Inquest heard evidence from [REDACTED] who had conducted a Root Cause Analysis into the circumstances of Mrs Saville's death. A copy of that Report is attached. [REDACTED] gave evidence that there were a number of lessons to be learned and that an action plan had been drafted. At Inquest I expressed my concern that the action plan was implemented and its effectiveness subsequently audited</t>
  </si>
  <si>
    <t>Inappropriate dosage for patient; failure to learn from past events</t>
  </si>
  <si>
    <t>2015-0013</t>
  </si>
  <si>
    <t>Louise Henry</t>
  </si>
  <si>
    <t>Sophie Cartwright</t>
  </si>
  <si>
    <t>Derby &amp; Derbyshire</t>
  </si>
  <si>
    <t>https://www.judiciary.uk/publications/louise-henry/</t>
  </si>
  <si>
    <t>diazepam; omeprazole; nitrazepam, sertraline; ibuprofen; amphetamine</t>
  </si>
  <si>
    <t>hypnotic; proton pump inhibitor; hypnotic; antidepressant; NSAID; stimulant</t>
  </si>
  <si>
    <t>prescribed; illicit; not controlled</t>
  </si>
  <si>
    <t>Louise Sharon Henry had a long history of significant mental health problems with diagnosis of Emotionally unstable personality disorder, agoraphobia, panic disorder and probable paranoid psychosis. Following a home visit to Louise Sharon Henry on 18.2.13 by Consultant Psychiatrist from the Community Mental Health Team [CMHT] and lead professional namely a Social Worker from the Recovery Team of Derbyshire County Council [DCC], Louise Sharon Henry was discharged from mental health services provided to her from the CMHT and DCC Recovery team back to the care of the GP. The discharge process did not identify and communicate to the GP risk relapse triggers or a clear contingency plan in the event of a relapse or deterioration of Louise Henry's mental health and did not identify if there was evidence of psychotic symptoms relating to Louise Sharon Henry believing neighbours were accessing her property then urgent reassessment would be required...</t>
  </si>
  <si>
    <t>amphetamine excess consumption</t>
  </si>
  <si>
    <t>Emotionally Unstable Personality disorder</t>
  </si>
  <si>
    <t>paranoid psychosis</t>
  </si>
  <si>
    <t>long history of significant mental health problems with diagnosis of Emotionally unstable personality disorder, agoraphobia, panic disorder and probable paranoid psychosis</t>
  </si>
  <si>
    <t xml:space="preserve">personality disorder; phobia; psychosis </t>
  </si>
  <si>
    <t>recieving home visits from community mental health team</t>
  </si>
  <si>
    <t>The CMHT from the evidence I heard did not understand that the DCC Recovery Team is not following the Care Programme approach, neither are lead professionals from the DCC Recovery Team acting as care coordinators for the purposes of the Care Programme Approach [CPA]. I heard evidence that the Psychiatrist from the CMHT understood that the social worker from the DCC Recovery Team was Louise Henry's Care coordinator for CPA purposes and was following the Care Programme Approach. I also heard evidence that when the services of the DCC Recovery Team and CMHT ceased to be an Integrated service the understanding of the psychiatrist had been that the DCC Recovery Team workers would be following the CPA. I heard evidence from DCC Recovery Team that this was not the case and that they were not following the CPA or acting as the care co-ordinator for the purposes of CPA but instead worked to the Self Directed Support framework. It is important that the CMHT understand the roles and responsibilities of the Lead professional from the DCC Recovery Team and that they are not following the Care Programme approach or acting as the care coordinator. It is of concern that workers from the CMHT and DCC Recovery Team who often are involved in providing multi agency mental health services and joint working to patients misunderstand each others roles, responsibilities and processes. The care co-ordinator is a key role in the management of a patient with mental health difficulties and it is important that there is no ambiguity in respect of who is acting in this capacity</t>
  </si>
  <si>
    <t>That both the CMHT and the Recovery Team of DCC ensure that when discharging patients all necessary processes and procedures indicated in policies are followed by the lead professional and / or care co-ordinator and that discharge letters sent to GPs and to patients identify risk relapse triggers and indicators to ensure re-assessment if there are signs of deterioration in mental health and speedy referral back to secondary mental health services if required. My concern is that the processes and procedures indicated on discharge for Louise Henry were not followed and the confusion as to roles and responsibilities risks this re-occuring</t>
  </si>
  <si>
    <t>There is a misunderstanding in respect of the Recovery Team from DCC and the Recovery Team within the CMHT and potential for confusion between professionals and service users due to there being 2 services operating under the title "Recovery Team" operated by different agencies namely DCC and the CMHT</t>
  </si>
  <si>
    <t>That GPs do not appreciate the use that can be made of the Special Patient Note facility and Right Care plan facility on the EMIS system operated by GPs. I heard evidence that key information relating to patients and in particular mental health patients can be updated on to the Special Patient Note facility and the Right Care Plan facility by GPs and used to record risk relapse triggers and indicators for patient's with mental health difficulties and risk of suicide/ self harm. This enables Out of Hours Services such as those operated by Derbyshire HealthCare United to access key risk information when they are called out of hours when the GP and the full GP records with this key information is not available. There appears to be action that can be taken by NHS England through the Clinical Commissioning Groups to educate GPs as to this facility</t>
  </si>
  <si>
    <t>poor communication between organisations; failure to follow protocol</t>
  </si>
  <si>
    <t>In my opinion action should be taken to prevent future deaths and I believe: Derbyshire County Council; Derbyshire Healthcare NHS Foundation Trust; NHS England have the power to take such action</t>
  </si>
  <si>
    <t>2015-0023</t>
  </si>
  <si>
    <t>Simon Alliston</t>
  </si>
  <si>
    <t>Thoma Osborne</t>
  </si>
  <si>
    <t>Bedfordshire &amp; Luton</t>
  </si>
  <si>
    <t>https://www.judiciary.uk/publications/simon-alliston/</t>
  </si>
  <si>
    <t>venlafaxine 150mg; clozapine 200mg</t>
  </si>
  <si>
    <t>antidepressant; antipsychotic</t>
  </si>
  <si>
    <t>The deceased lived alone in a second floor flat. Neighbours became concerned when they had not seen him for approximately a week and there was a strong smell coming from the flat. Police Officers subsequently attended and forced entry. The deceased was found laying across a single bed, with his head against the wall and his feet on the floor. He was decomposing with maggots and flies on his head. Paramedics attended and confirmed death. Medication was found on the kitchen window sill consisting of Venlalic XL 150mg; empty box of 140 Clozapine 200mg tablets issued on 29th May 2014 and several empty blister packets were also found in the kitchen bin</t>
  </si>
  <si>
    <t>That a patient with a long mental health history was discharged without a formal hand over.</t>
  </si>
  <si>
    <t>That he was discharged when the Community Team still considered that he needed support</t>
  </si>
  <si>
    <t>That the reason for discharge was never recorded</t>
  </si>
  <si>
    <t>That following the death of Simon Alliston there was no formal Serious Incident Investigation</t>
  </si>
  <si>
    <t>failure to learn from past events; failure to keep accurate medical records/care plans</t>
  </si>
  <si>
    <t>In my opinion action should be taken to prevent future deaths and I believe you SEPT have the power to take such action.</t>
  </si>
  <si>
    <t>deceased found laying across bed, medication found on kitchen window and in kitchen bin</t>
  </si>
  <si>
    <t>2015-0024</t>
  </si>
  <si>
    <t>Rafel Delezuch</t>
  </si>
  <si>
    <t>Martin Gotheridge</t>
  </si>
  <si>
    <t>https://www.judiciary.uk/publications/rafal-delezuch/</t>
  </si>
  <si>
    <t>amphetamine</t>
  </si>
  <si>
    <t>Mr. Delezuch died from Amphetamine induced delirium in association with prolonged struggle</t>
  </si>
  <si>
    <t>Amphetamine induced delirium</t>
  </si>
  <si>
    <t>prolonged struggle</t>
  </si>
  <si>
    <t>Although the Trust had a policy for Restraint for dealing with aggressive patients, it became clear from the witnesses from the Trust who gave evidence, that many of the staff in the Emergency Department (including the Senior Registrar in charge of the case) were either wholly unaware of the Policy or unaware of, and had no training in, the application of the policy</t>
  </si>
  <si>
    <t>It also became clear that the Senior Registrar was not familiar with the dangers of prolonged restraint of a patient in the prone (face-down) position</t>
  </si>
  <si>
    <t>A supply of Lorazapam from the manufacturer was apparently not available and no policy appeared to have been devised for the priority use of any limited supply of Lorazapam within the Trust and there was no awareness amongst the clinicians of the availability of alternative medications</t>
  </si>
  <si>
    <t>The possibility of a licensed product or of the alternative of Promethazine does not appear to have been pursued. The importance of quick-acting drugs, for the purpose of rapid tranquilisation did not appear to have been fully appreciated.</t>
  </si>
  <si>
    <t>Although the NICE guidelines were printed off and consulted in dealing with the rapid tranquilisation, a reference there to the fact that diazepam was “not recommended” was overlooked.</t>
  </si>
  <si>
    <t>failure to follow protocol; poor awareness of symptoms/events; lack of protocol</t>
  </si>
  <si>
    <t>In my opinion action should be taken to prevent future deaths and I believe you and your organisation have the power to take such action by way of appropriate policies, and above all ensuring training so that all members of the clinical staff are aware of those policies. Also a review of medecines that should be maintained in ED for use when Rapid tranquilisation is necessary may help to avoid future deaths.</t>
  </si>
  <si>
    <t>2015-0027</t>
  </si>
  <si>
    <t>Phyllis Barlow</t>
  </si>
  <si>
    <t>Christopher Woolley</t>
  </si>
  <si>
    <t>Cardiff &amp; Vale of Glamorgan</t>
  </si>
  <si>
    <t>https://www.judiciary.uk/publications/phyllis-barlow/</t>
  </si>
  <si>
    <t>Phyllis Eleanor Barlow died on the 8th November 2014 from a subdural haemorrhage sustained after a fall at home on the 30th September 2014. It is likely that the fall and her death were contributed to by significant natural disease and the appropriate medication given for it</t>
  </si>
  <si>
    <t>Subdural haemorrhage</t>
  </si>
  <si>
    <t>Fracture left neck of femur</t>
  </si>
  <si>
    <t>Deep vein thrombosis</t>
  </si>
  <si>
    <t>fall; variety of medication for her existing co-morbidities, including warfarin to treat a deep vein thrombosis</t>
  </si>
  <si>
    <t>fall; cardiovascular disease</t>
  </si>
  <si>
    <t>At the time of her fall in the GP car park on 29th September 2014 NICE guidelines (on head injuries) were in place to the effect that anyone suffering a head injury who was on warfarin should be admitted to hospital forthwith and undergo a CT scan. who appeared at the inquest on behalf of the GP practice [REDACTED] testified that these NICE guidelines were not known or appreciated by her GP practice at the time even though they were in force. Mrs Barlow was not admitted to hospital as she should have been on 29th September 2014. subsequent enquiries have revealed that there is widespread ignorance of these NICE guidelines among GP colleagues, although they are appreciated by the ambulance service, and A&amp;E departments.</t>
  </si>
  <si>
    <t>2015-0045</t>
  </si>
  <si>
    <t>Stanley Ward</t>
  </si>
  <si>
    <t>https://www.judiciary.uk/publications/stanley-ward/</t>
  </si>
  <si>
    <t>Mr Ward suffered a fall at his residential care home on 29 November 2014. Mr Ward underwent basic checks by staff at the home overnight and no concerns were raised. The following morning at 6am he was noted to be unresponsive and had vomited. Paramedics were called and he was taken to the Queen Elizabeth Hospital where it was found that he had suffered a devastating head injury, from which he died. The head injury is likely to have been caused by the fall on 29 November and warfarin therapy is likely to have exacerbated the bleed</t>
  </si>
  <si>
    <t>devastating head injury</t>
  </si>
  <si>
    <t>warfarin therapy</t>
  </si>
  <si>
    <t>parkinson's disease</t>
  </si>
  <si>
    <t>Parkinson's Disease</t>
  </si>
  <si>
    <t>need for respite care</t>
  </si>
  <si>
    <t>Mr Ward was an elderly patient who was at risk of falling and who was on long term warfarin. There is an increased risk of bleeding to elderly patients on warfarin who sustain a head injury. The care staff who attended to Mr Ward appeared to be unaware of the increased risk of bleeding even though there weren’t visible injuries.</t>
  </si>
  <si>
    <t>During the inquest evidence was given in relation to the fall risk assessment and the policy adopted. However, there was no clear policy or training highlighted in dealing with patients who are on anti-coagulant therapy. In addition, it wasn’t clear the procedure for the escalation and referral of patients to qualified medical staff in the event of a fall.</t>
  </si>
  <si>
    <t>failure to follow protocol; inadequate training; lack of protocol</t>
  </si>
  <si>
    <t>2015-0047</t>
  </si>
  <si>
    <t>Anne Horner</t>
  </si>
  <si>
    <t>Simon Nelson</t>
  </si>
  <si>
    <t>https://www.judiciary.uk/publications/anne-horner/</t>
  </si>
  <si>
    <t>anticoagulants</t>
  </si>
  <si>
    <t>‘against a background of increasing frailty of health and use of anti-coagulation therapy Anne Homer died at The Salford Royal Hospital on the 25th March 2014 from a traumatic head injury precipitated initially by inadvertent impact with a toilet door which was being opened at Oak Lodge Care Home at approximately 05:l5hrs that day but which may have been aggravated by subsequent trauma following her collapse at approximately 09:40hrs that day whilst at the Care Home</t>
  </si>
  <si>
    <t>Traumatic Acute Subdural Haemorrhage</t>
  </si>
  <si>
    <t>Renal Cell Carcinoma with Lung Metastases</t>
  </si>
  <si>
    <t>Anticoagulation Therapy</t>
  </si>
  <si>
    <t>increasing frailty of health and use of anti-coagulation therapy</t>
  </si>
  <si>
    <t>The deceased had been a resident at Oak Lodge Nursing Home for approximately 6 weeks prior to her death during which time she was able to access and use bathroom facilities that were close to the bedroom which she occupied.</t>
  </si>
  <si>
    <t>At approximately 02:30hrs on the 6th March 2014 whilst Mrs Homer was within the toilet cubicle within the bathroom she sustained a minor head injury when the door to the cubicle struck her head as it was being opened by a Health Care Assistant who was undertaking room checks</t>
  </si>
  <si>
    <t>At approximately 05:30hrs on the 25th March 2014 Mrs Homer was involved in a virtually identical incident, again whilst sitting within the toilet cubicle. Sadly later that morning she was found unresponsive and notwithstanding her transfer to the emergency department at Salford Royal Hospital, she was diagnosed as having an unsurvivable brain injury</t>
  </si>
  <si>
    <t>The evidence at Inquest confirmed that the bathroom facility which included the toilet cubicle was constructed in or about 1988 in compliance with the relevant Planning Permission and Building Regulations. I accept that the facility had been used on many previous occasions without incident. The fact however that a resident sustained injury on two separate occasions within a period of 6 weeks gives rise to concern</t>
  </si>
  <si>
    <t>I understand that separate guidance in relation to disabled toilet design suggests doors that open outwards to facilitate access if someone falls behind the door. Whilst photographic images produced at Inquest suggested adequate door clearance for a resident sitting normally on the toilet, that would not be so for an individual resident who sat / was slumped forward.</t>
  </si>
  <si>
    <t>I anticipate that there are many establishments within England and Wales where toilet facilities are not dissimilar to those at Oak Lodge Nursing Home.</t>
  </si>
  <si>
    <t>In my opinion action should be taken to consider legislation that would prevent fatalities occurring in similar circumstances and I believe each of you respectively have the power to take such action.</t>
  </si>
  <si>
    <t>2015-0050</t>
  </si>
  <si>
    <t>Richard Westgate</t>
  </si>
  <si>
    <t>Sheriff Stanhope Payne</t>
  </si>
  <si>
    <t>Dorset</t>
  </si>
  <si>
    <t>https://www.judiciary.uk/publications/richard-westgate/</t>
  </si>
  <si>
    <t>pentobarbital; organo-phosphates</t>
  </si>
  <si>
    <t>hypnotic; organophosphate</t>
  </si>
  <si>
    <t>not listed; atmospheric</t>
  </si>
  <si>
    <t>On 12th December 2012 Richard Mark Westgate was found deceased in his room at the Bastion Hotel in Bussum, Netherlands. His body was repatriated to Dorset. He was a British Airways pilot who had been on medical leave since September 2011 suffering cognitive dysfunction, ataxia &amp; other deficits. Post mortem examinations gave causes of death of either Pentobarbital toxicity or lymphocytic myocarditis, individually or in combination. Testing of samples taken both prior to and after death disclosed symptoms consistent with exposure to organo-phosphate compounds in aircraft cabin air. Such exposure can cause lymphocytic myocarditis</t>
  </si>
  <si>
    <t>Pentobarbital toxicity</t>
  </si>
  <si>
    <t>lymphocytic myocarditis</t>
  </si>
  <si>
    <t>ataxia</t>
  </si>
  <si>
    <t>cognitive dysfunction</t>
  </si>
  <si>
    <t>pilot</t>
  </si>
  <si>
    <t>That organo-phosphate compounds are present in aircraft cabin air</t>
  </si>
  <si>
    <t>That the occupants of aircraft cabins are exposed to organo-phosphate compounds with consequential damage to their health.</t>
  </si>
  <si>
    <t>That impairment to the health of those controlling aircraft may lead to the death of occupants</t>
  </si>
  <si>
    <t>There is no real time monitoring to detect such compounds in cabin air</t>
  </si>
  <si>
    <t>That no account is taken of genetic variation in the human species, such as would render individuals tolerant or intolerant of the exposure</t>
  </si>
  <si>
    <t>In my opinion urgent action should be taken to prevent future deaths and I believe your organisation has the power to take such action</t>
  </si>
  <si>
    <t>risk of organo-phosphate compounds in aircraft cabin for staff, monitoring needed to detect such compounds in air</t>
  </si>
  <si>
    <t>2015-0054</t>
  </si>
  <si>
    <t>Francoise Snape</t>
  </si>
  <si>
    <t>Geraint Williams</t>
  </si>
  <si>
    <t>Worcestershire</t>
  </si>
  <si>
    <t>https://www.judiciary.uk/publications/francoise-snape/</t>
  </si>
  <si>
    <t>thrombolytics</t>
  </si>
  <si>
    <t>thrombolytic</t>
  </si>
  <si>
    <t>died as the result of a known complication of necessary medical treatment</t>
  </si>
  <si>
    <t>left intracerebral haemorrhage</t>
  </si>
  <si>
    <t>massive pulmonary embolus (thrombolysed)</t>
  </si>
  <si>
    <t>left middle cerebral artery territory infarction</t>
  </si>
  <si>
    <t>No VTE assessment was ever made of Mrs Snape. The explanation given was that staff were too busy to complete the form and that because she had had a stroke heparin could not be given and therefore the paperwork was unnecessary</t>
  </si>
  <si>
    <t>NICE guidelines regarding the use of mechanical anti DUT instead of heparin in high risk cases was not considered. indicated in his evidence that the guidance on such matters was to be found in "general" guidance regarding DVTs and not in "stroke" guidance. The clear difference was that he was not aware of the content of the general guidance despite it being specifically referred to as involving stroke patients. It was clear in the Inquest that the absence of a formally completed VIE assessment and lack of knowledge of NICE guidelines amounted to a lost opportunity to make informed decisions for the care of Mrs Snape which may (but only may) have changed the outcome for her</t>
  </si>
  <si>
    <t>failure to monitor/observe patient; failure to follow protocol</t>
  </si>
  <si>
    <t>In my opinion action should be taken to prevent future deaths and I believe you have the power to take such action i.e. a) to ensure that a full proper and formal VTE assessment is made in all appropriate cases and that paperwork is always fully and properly completed. b) to ensure that all staff (and particularly clinical leads) are aware of all relevant guidelines issued by NICE or other agencies no matter which document it is contained within</t>
  </si>
  <si>
    <t>improve record keeping; improve training</t>
  </si>
  <si>
    <t>2015-0068</t>
  </si>
  <si>
    <t>Richard Jones</t>
  </si>
  <si>
    <t>Ian Singleton</t>
  </si>
  <si>
    <t>https://www.judiciary.uk/publications/richard-jones/</t>
  </si>
  <si>
    <t>ingestion of tramadol leading to loss of consciousness and respiratory depression</t>
  </si>
  <si>
    <t>aspiration of gastric contents</t>
  </si>
  <si>
    <t>auditory hallucinations; persecutory delusions; low mood; disrupted sleep; poor concentration</t>
  </si>
  <si>
    <t>psychosis; depression</t>
  </si>
  <si>
    <t>serving member of Armed Force</t>
  </si>
  <si>
    <t>As to the way in which information obtained from such a patient is recorded , with especial reference to the perceived level of risk and the degree of urgency in carrying out an assessment.</t>
  </si>
  <si>
    <t>As to how that information is shared with other agencies involved in the care of that patient to ensure that it is accurately passed on, particularly as to the level of risk and degree of urgency.</t>
  </si>
  <si>
    <t>As to who has primary responsibility for the care of that patient and how that is recorded by all those involved, particularly where there is a transfer of care.</t>
  </si>
  <si>
    <t>failure to keep accurate medical records/care plans; poor communication between organisations</t>
  </si>
  <si>
    <t>I would ask you to review the policy and procedures that you have in place to deal with the referral to another agency of a member of the armed forces who appears to be suffering from mental health issues having regard to the above concerns.</t>
  </si>
  <si>
    <t xml:space="preserve">military personnel who took overdose (unknown intent) of tramadol. Issues with referral system </t>
  </si>
  <si>
    <t>2015-0069</t>
  </si>
  <si>
    <t>Alexander Ball</t>
  </si>
  <si>
    <t>David Roberts</t>
  </si>
  <si>
    <t>Cumbria</t>
  </si>
  <si>
    <t>https://www.judiciary.uk/publications/george-ball/</t>
  </si>
  <si>
    <t>antidepressants; diazepam; phenazepam; methadone; heroin; cannabis</t>
  </si>
  <si>
    <t>antidepressant; hypnotic; hypnotic; opioid; opioid; cannabinoid</t>
  </si>
  <si>
    <t>ingestion of both prescription and illicit drugs</t>
  </si>
  <si>
    <t xml:space="preserve">significant mental health history with previous deliberate overdose known to psychiatrist and drugs counsellor </t>
  </si>
  <si>
    <t>opiate dependence on methadone; previous deliberate overdose 1/2/14</t>
  </si>
  <si>
    <t>drug abuse; overdose</t>
  </si>
  <si>
    <t>There was a lack of communication between the Partnership Trust and other agencies. The position was exacerbated by the absence of a dedicated Care Co-ordinator.</t>
  </si>
  <si>
    <t>Cumbria Partnership Foundation Trust to take action and engage with its health partners in learning lessons from the death of Mr. Ball and drawing conclusions on how services might be improved to secure better outcomes for patients Presenting with complex needs.</t>
  </si>
  <si>
    <t xml:space="preserve">patient with history of opiate dependence and previous self harm was not followed up adequately by mental health team. </t>
  </si>
  <si>
    <t>2015-0078</t>
  </si>
  <si>
    <t>Michael Pollard</t>
  </si>
  <si>
    <t>Leicester (City &amp; South)</t>
  </si>
  <si>
    <t>https://www.judiciary.uk/publications/michael-pollard/</t>
  </si>
  <si>
    <t>naproxen; omeprazole</t>
  </si>
  <si>
    <t>NSAID; proton pump inhibitor</t>
  </si>
  <si>
    <t>Michael Pollard developed a duodenal ulcer From the repeat prescriptions of naproxen, provided lay his general practitioners to give pain relief from osteoarthritic knee pain. NICE guidelines were not followed to also prescribe a Proton Pump Inhibitor to protect against gastric erosion. He collapsed at home on 23 June and was admitted via ambulance to the Emergency Department at Leicester Royal Infirmary, where an upper gestro-intestinal bleed was diagnosed and the protocol response commenced. Due to delays in escalation to senior colleagues, no early involvement of Intensive care and inadequate resuscitation with blood products, Michael became unresponsive before an endoscopy was arranged and died from massive haemorrhage several hours later on 24 June 2014.</t>
  </si>
  <si>
    <t>Massive upper gastro-intestinal haemorrhage</t>
  </si>
  <si>
    <t>Bleeding chronic duodenal ulcer</t>
  </si>
  <si>
    <t>Nonsterodal anti inflammatory drug treatment for knee pain</t>
  </si>
  <si>
    <t>repeat prescriptions of naproxen, provided lay his general practitioners to give pain relief from osteoarthritic knee pain</t>
  </si>
  <si>
    <t>During the night that Michael died, it was necessary to contact the on call GI bleed Consultant to discuss the need for an emergency endoscopy. This is accomplished via the hospital switchboard_ The rota held by the switchboard staff was out of date, and they called a Consultant who was not on call and was on leave, travelling to the airport at the time. Time was lost in identifying the appropriate Consultant. I was advised that the Trust have not yet resolved a new system to avoid such difficulties in the future</t>
  </si>
  <si>
    <t>The on call rota must be up to date, accessible by both switchboard and those clinicians who need access to it</t>
  </si>
  <si>
    <t>Any amendments must only be made centrally to a single point to avoid any discrepancies between previous rotas and the current rota</t>
  </si>
  <si>
    <t>2015-0083</t>
  </si>
  <si>
    <t>Emmeline Hampson</t>
  </si>
  <si>
    <t>https://www.judiciary.uk/publications/emmeline-hampson/</t>
  </si>
  <si>
    <t>Emmeline Hampson died as a consequence of injuries sustained in an accidental fall exacerbated by a recognised complication of warfarin therapy</t>
  </si>
  <si>
    <t>Subdural Haematoma and Intra Cerebral Bleeding from Fall</t>
  </si>
  <si>
    <t>Warfarin Therapy for Atrial Fibrillation</t>
  </si>
  <si>
    <t>atrial fibrillation (treated with pacemaker and warfarin); Osteoporosis; diabetes; Hypothyroidism; Urinary Tract Infection</t>
  </si>
  <si>
    <t>cardiovascular disease; hormonal imbalance; infection; diabetes</t>
  </si>
  <si>
    <t>history of falls</t>
  </si>
  <si>
    <t>falls</t>
  </si>
  <si>
    <t>During the Inquest evidence was heard that I. There was a significant change in Mrs Hampson's mobility and general condition from the 4 th October 2014. if. From the 4th October 2014 there were five falls including the fall on the 4th October 2014 and culminating in the fall on the 29 th October 2014. There was no review of the falls risk assessment and no referral back to the Falls Service following any one of the falls between the 4th October 2014 and the 29th October 2014 even though Mrs Hampson's condition had changed and there were recurrent falls. iii. There were no procedures in place at the Nursing Home in relation to the review of risk assessments after a fall or after an obvious and significant change in a resident's condition</t>
  </si>
  <si>
    <t>There were omissions in the documentation and record keeping at the Nursing Home particularly in relation to falls, and changes in Mrs Hampson's condition, which were witnessed by members of her family on a daily basis.</t>
  </si>
  <si>
    <t>The alarm in relation to the activation of the falls sensor placed in Mrs Hampson's room and the handheld buzzer available to Mrs Hampson were the same so that it was not possible to distinguish between activation of the falls sensor arising from Mrs Hampson getting out of bed and Mrs Hampson requesting assistance from a carer, which may simply relate to a request for a drink. Furthermore the alarms activated in the resident's room and an office used by staff. The office used by staff includes a clinician's room where staff prepared medications but the volume of the alarm in the office was insufficient to be heard in the clinician's room, so that a member of staff working in the clinician's room would not be able to hear the alarm</t>
  </si>
  <si>
    <t>The evidence at the Inquest in relation to the fall on the 29 th October 2014 was given by a trained nurse employed by an Agency who did not appear to be familiar with the documentation and record keeping particularly relating to risk assessments and there did not appear to be any training of Agency Staff in relation to those procedures. The regular use of Agency staff was of particular concern bearing in mind that the trained nurse from the Agency would be the senior member of staff and the only trained nurse to deal with incidents during the night</t>
  </si>
  <si>
    <t>The procedures relating to risk assessments, particularly involving falls and the review of assessments after an incident, such as a fall, or a significant change in the condition of a resident</t>
  </si>
  <si>
    <t>A review of the procedures in relation to documentation and record keeping by members of staff</t>
  </si>
  <si>
    <t>Training of all staff, but particularly Agency staff, in relation to documentation, record keeping and risk assessments particularly after an incident or a significant change in the condition of a resident.</t>
  </si>
  <si>
    <t>A review of the alarm system in the Home so that there may be different alert sounds to distinguish whether the alarm relates to a falls sensor indicating that a resident has got out of bed or whether the alarm relates to a request for assistance by use of the hand held buzzer, which may be relatively minor and not pose the same risk as a resident getting out of bed. The review should also take into account the volume of the alarm system, particularly in the office and the clinician's room, so that the alarm can be heard by all members of the staff at all times to enable the staff to respond immediately to the activation of an alarm</t>
  </si>
  <si>
    <t>lack of protocol; failure to keep accurate medical records/care plans; failure to monitor/observe patient; inadequate training; poor systems</t>
  </si>
  <si>
    <t>In my opinion urgent action should be taken to prevent future deaths and I believe you and your organisation have the power to take such action</t>
  </si>
  <si>
    <t>2015-0084</t>
  </si>
  <si>
    <t>Mary Marshall</t>
  </si>
  <si>
    <t>https://www.judiciary.uk/publications/mary-marshall/</t>
  </si>
  <si>
    <t>Mary Magdalene Marshall died as a consequence of a recognised complication of antibiotic therapy on a background of Glutamate Dehydrogenase and naturally occurring disease</t>
  </si>
  <si>
    <t>Pseudomembranous Colitis</t>
  </si>
  <si>
    <t>Clostridium Difficile Colitis</t>
  </si>
  <si>
    <t>Glutamate Dehydrogenase (GDH) positive</t>
  </si>
  <si>
    <t>metabolic issue</t>
  </si>
  <si>
    <t>A GDH positive result indicates vulnerability to the development of Clostridium Difficile infection. The evidence indicated that there was a lack of awareness, in general, of the importance of GDH positive results in relation to the future prescription of antibiotics and the risk of the development of Clostridium Difficile infection. Furthermore there is a lack of awareness amongst General Practitioners in relation to GDH positive results.</t>
  </si>
  <si>
    <t>The evidence indicated that there were Hospital Trusts in the North West that did not inform General Practitioners of GDH positive results and it is believed that a similar problem may exist Nationwide</t>
  </si>
  <si>
    <t>The Bolton NHS Foundation Trust has addressed the problem of awareness and procedures have been implemented with instruction to all medical staff to communicate information regarding the GDH positive results to General Practitioners and other providers of primary care. Furthermore there has been a discussion with the Bolton CCG Clinical lead regarding raising awareness of GDH positive results in primary care and the implications for future prescription of antibiotics. The Trust has drafted letters (copies attached hereto) to be sent to General Practitioners, immediately upon diagnosis of GDH positive results, to confirm the diagnosis and to confirm that the patient is an inpatient at the Hospital at the time of the writing of the letter. The Trust will share the diagnosis with the relevant CCGT, in real time, if the patient is not an inpatient</t>
  </si>
  <si>
    <t>In so far as inpatients at the Hospital are concerned the Bolton NHS Foundation Trust has established procedures whereby the Extramed is noted with the GDH positive results and the Hospital has initiated a ward clerk alert system at the beginning of each ward round confirming that a patient is GDH positive so that the prescription of antibiotics may take account of the positive results</t>
  </si>
  <si>
    <t>The awareness amongst all Health Practitioners of the significance of GDH positive results and the training of General Practitioners in relation to the relevance of GDH positive results, particularly in relation to the future prescription of antibiotics</t>
  </si>
  <si>
    <t>The procedures in Hospitals to advise General Practitioners and Primary Care Practitioners of a GDH positive result by use of letters similar to the attached letters prepared by the Bolton NHS Foundation Trust.</t>
  </si>
  <si>
    <t>Hospitals to have a log, similar to the Extramed system at the Royal Bolton Hospital, recording GDH positive results in the hospital records and procedures for such results to be brought to the attention of Clinicians at the beginning of every ward round</t>
  </si>
  <si>
    <t>I request the above review to increase the awareness in relation to GDH positive results particularly in relation to the future prescription of antibiotics and the reduction of the risk and the occurrence of Clostridium Difficile infection which may lead to Pseudomembranous Colitis and future deaths</t>
  </si>
  <si>
    <t>In my opinion urgent action should be taken to prevent future deaths and I believe you and/or your organisation have the power to take such action</t>
  </si>
  <si>
    <t>2015-0088</t>
  </si>
  <si>
    <t>Leonardus Vries</t>
  </si>
  <si>
    <t>https://www.judiciary.uk/publications/leonardus-vries/</t>
  </si>
  <si>
    <t>bupivacaine; morphine; diamorphine</t>
  </si>
  <si>
    <t>local anaesthetic; opioid; opioid</t>
  </si>
  <si>
    <t>acquired illegally from work</t>
  </si>
  <si>
    <t>respiratory depression</t>
  </si>
  <si>
    <t>combined toxicity of bupivacaine and morphine and diamorphine</t>
  </si>
  <si>
    <t>It appeared in the evidence given that there were significant documentary failings in the controt of medication at the Royal Orthopeadic Hospital. Specifically he said that there was no audit or any paper trail of the use of non-controlled medication. With regard to controlled medication it was accepted that there were documentary deficiencies which meant it could not be precisely ascertained what controlled medication had been taken or used or administered to patients. Whilst the control of controlled medications appears ddressed by way of training and increased scrutiny and audit procedures confirms that there is still no audit of non-controlled medication. Specifically he said that when stocks of non-controlled medication are delivered to wards and departments there is no check as to who uses the medication or for what purpose. It appears to me therefore that there is a significant opportunity for the abuse or theft of non-controlled medication.  me that the hospital were acting in accordance with the Department of Health guidelines in the matter and that unless the Department of Health issued further guidelines there would be no change in this process. I suggest that the Trust needs to consider putting in place its own audit guidelines to ensure that what was described as a “hole” in control measures is addressed.</t>
  </si>
  <si>
    <t>deceased illegally acquired medications from place of work; importance of auditing and monitoring uncontrolled drugs.</t>
  </si>
  <si>
    <t>2015-0089</t>
  </si>
  <si>
    <t>Darren Linfoot</t>
  </si>
  <si>
    <t>Peter Bedford</t>
  </si>
  <si>
    <t>Berkshire</t>
  </si>
  <si>
    <t>https://www.judiciary.uk/publications/darren-linfoot/</t>
  </si>
  <si>
    <t>hospital (illegally acquired)</t>
  </si>
  <si>
    <t>lobar pneumonia</t>
  </si>
  <si>
    <t>dihydrocodeine toxicity</t>
  </si>
  <si>
    <t>inpatient at mental health hospital</t>
  </si>
  <si>
    <t>The evidence was that a variety of drugs and medications are dispensed from the hospital’s in-house pharmacy for use of individual patients on the individual wards. Only controlled drugs are audited and their whereabouts monitored. Among others, Opiate drugs are classed as non-controlled and are therefore not audited. There is a real risk that potent medication could go unaccounted for and could end up in the possession of patients.</t>
  </si>
  <si>
    <t>The evidence revealed that the methods of performing regular four hourly observations of patients by nursing staff was not fully understood and nurses have contrasting methods of how they conducted these observations. It is suggested that a consistent method is identified and appropriate training is provided.</t>
  </si>
  <si>
    <t>Nursing staff also gave inconsistent evidence about the duties of the radio nurse on the admissions ward. There appeared to be a need for consistency and appropriate training.</t>
  </si>
  <si>
    <t>inadequate drug regulations (or failure to enforce); inadequate training</t>
  </si>
  <si>
    <t>In my opinion urgent action should be taken to prevent future deaths and I believe your organisation has the power to take such action.</t>
  </si>
  <si>
    <t xml:space="preserve">uncontrolled (opioid) medications dispensed from inhouse hospital pharmacy were not audited. Patient died as a result of dihydrocodeine toxicity whilst an inpatient in mental health facility. </t>
  </si>
  <si>
    <t>2015-0097</t>
  </si>
  <si>
    <t>James McManus</t>
  </si>
  <si>
    <t>https://www.judiciary.uk/publications/james-mcmanus/</t>
  </si>
  <si>
    <t>recognised but rare complications of necessary medical intervention</t>
  </si>
  <si>
    <t>acute lower limb ischaemia that necessitated urgent medical intervention</t>
  </si>
  <si>
    <t>thrombolysis</t>
  </si>
  <si>
    <t>bleeding</t>
  </si>
  <si>
    <t>backdrop of pre‐existing comorbidities; lower limb ischaemia</t>
  </si>
  <si>
    <t>undefined; cardiovascular disease</t>
  </si>
  <si>
    <t>I am concerned about the lack of knowledge, application and implementation of key protocols by Trust staff – in particular, guidelines for the management of bleeding associated with thrombolytic therapy and the management of massive blood loss.</t>
  </si>
  <si>
    <t>2015-0112</t>
  </si>
  <si>
    <t>Brenda Leyland</t>
  </si>
  <si>
    <t>Product related deaths; Suicide (from 2015)</t>
  </si>
  <si>
    <t>https://www.judiciary.uk/publications/brenda-leyland/</t>
  </si>
  <si>
    <t>helium gas; citalopram</t>
  </si>
  <si>
    <t>volatile substance; antidepressant</t>
  </si>
  <si>
    <t>not controlled; prescribed</t>
  </si>
  <si>
    <t>Asphyxia Inhalation of helium</t>
  </si>
  <si>
    <t>Citalopram toxicity</t>
  </si>
  <si>
    <t>recently been upset by public exposure in the media and had been researching ways to end her life</t>
  </si>
  <si>
    <t>That helium gas is freely available in canisters and there appears to be no controlling measures on how many canisters can be bought by an individual</t>
  </si>
  <si>
    <t>The size of the helium canisters are of large volume</t>
  </si>
  <si>
    <t>There is no modified control valve attached to the canisters which would restrict the volume of gas being released</t>
  </si>
  <si>
    <t>I understand that a Regulation 28 letter was sent to you from the Area Coroner of Birmingham and Solihull on the g h July 2014 regarding concerns into the death of Mr David Reginald Giles to which he received a reply from you on the 10 September 2014 referring him to another Regulation 28 letter you had received regarding the death of Matthew Satterthwaite (by the Manchester Coroner) and that the response to Mr Giles' death was pertinent. In that letter (undated) you say that 'officials continue to work with relevant organisations to explore other options to reduce the risk associated with helium supplied by members' and that you could not confirm what the other options might be at that time as they were still being considered</t>
  </si>
  <si>
    <t>Please now indicate to me how you have proceeded with this work with relevant organisations and whether you are now in a position to reduce the risk posed by the supply of helium</t>
  </si>
  <si>
    <t>2015-0120</t>
  </si>
  <si>
    <t>Keith Murphy</t>
  </si>
  <si>
    <t>State Custody related deaths; Hospital Death (Clinical Procedures and medical management) related deaths</t>
  </si>
  <si>
    <t>https://www.judiciary.uk/publications/keith-murphy/</t>
  </si>
  <si>
    <t>spice</t>
  </si>
  <si>
    <t>(synthetic) cannabinoid</t>
  </si>
  <si>
    <t>Natural Causes hastened by the use of synthetic cannabinoid.</t>
  </si>
  <si>
    <t>Ischaemic Heart Disease</t>
  </si>
  <si>
    <t>SPICE (Synthetic Cannabinoid) Toxicity</t>
  </si>
  <si>
    <t>smoking and also drug use in later life</t>
  </si>
  <si>
    <t>Action is required to ensure that Prison Officers and Staff with direct access to prisoners have basic first aid training, CPR training and familiarisation with the use of a defibrillator</t>
  </si>
  <si>
    <t>Action is required to ensure someone from Healthcare is available beyond the current arrangement of 7am – 6.30pm to provide care</t>
  </si>
  <si>
    <t>inadequate training; understaffing</t>
  </si>
  <si>
    <t>In my opinion action should be taken to prevent future deaths and I believe that the National Offender Management Service and NHS England have the power to take such action</t>
  </si>
  <si>
    <t>2015-0127</t>
  </si>
  <si>
    <t>Jason Houghton</t>
  </si>
  <si>
    <t>https://www.judiciary.uk/publications/jason-houghton/</t>
  </si>
  <si>
    <t>ketamine; diazepam; methylphenidate; alprazolam; ketarol; heroin; dextromethorphan; morphine</t>
  </si>
  <si>
    <t>ketamine; hypnotic; sympathomimetic; hypnotic; general anaesthetic; opioid; opioid; opioid</t>
  </si>
  <si>
    <t>combined toxic effects of ketamine, heroin, diazepam and dextromethorphan</t>
  </si>
  <si>
    <t>benzodiazepine addiction</t>
  </si>
  <si>
    <t>Diacetyl Morphine is another name for Diamorphine, which is another name for Heroin. The above evidence was given by Philippa Jane Law, who is the Deputy Director of Pharmacy and Medicines Governance at Central Manchester University Hospitals NHS Foundation Trust and who provides advice to the North West Ambulance Service in relation to the application of medicines Legislation and the use of medicines by Paramedics in a pre-hospital setting. The Diacetyl Morphine was provided in ‘Pill’ form and the suggestion at the Inquest was that the Pill could be dissolved and used intravenously, although it was not known whether Jason had used Diacetyl Morphine in that manner, but the Diacety! Morphine would explain the presence of Heroin in Jason's blood at the time of his death, bearing in mind there was no evidence that he had previously used Heroin.</t>
  </si>
  <si>
    <t>The evidence indicated that Jason had also received a supply of some of the drugs in the form of samples provided by sources using the internet, although it was not possible to identify the specific drugs which had been supplied as a sample.</t>
  </si>
  <si>
    <t>There is no regulation of the supply of drugs by use of the internet and there is no protection in place in relation to the importation of drugs using the internet with delivery from an international source to a United Kingdom postal address by use of the postal system.</t>
  </si>
  <si>
    <t>The evidence raised concerns that future deaths will occur unless action is taken to review the above issues, particularly in view of the supply of illicit Class A Drugs, being Heroin, in the form of Diacetyl Morphine, by use of the internet.</t>
  </si>
  <si>
    <t>I request for you to consider the above concerns particularly in regard to the following:- i. The supply and importation of Class A Drugs, in the manner and in form described in this report, by use of the internet; ii. The regulation of the internet, if possible, in relation to the supply of drugs and the delivery of the drugs using International Shipping and the United Kingdom postal system.</t>
  </si>
  <si>
    <t>In my opinion urgent action should be taken te prevent future deaths and I believe you and/or your organisation have the power to take such action.</t>
  </si>
  <si>
    <t>substances acquired through internet with no regulation</t>
  </si>
  <si>
    <t>2015-0136</t>
  </si>
  <si>
    <t>Aleysha McLoughlin</t>
  </si>
  <si>
    <t>Other related deaths; Suicide (from 2015); Child Death (from 2015)</t>
  </si>
  <si>
    <t>https://www.judiciary.uk/publications/aleysha-mcloughlin/</t>
  </si>
  <si>
    <t>amphetamine; drugs (not specified)</t>
  </si>
  <si>
    <t>stimulant; undefined</t>
  </si>
  <si>
    <t>foster home</t>
  </si>
  <si>
    <t>Hanging</t>
  </si>
  <si>
    <t>significant history of prior overdose; self-harm;</t>
  </si>
  <si>
    <t>foster child; involvement with CAMHS; poor engagement</t>
  </si>
  <si>
    <t>foster child; poor engagement</t>
  </si>
  <si>
    <t>That it should be considered that the system of training for those working with young people, including teachers, school nurses, foster carers, social workers, mental health workers and medical nurses and doctors should be reviewed so as to ensure that these professionals should be alert for signs of self harm and should take opportunities to discover themselves so that those harming themselves can be offered help and support. By way of example evidence was given at the Inquest that the annual health check offered to looked after children did not include a blood pressure check. If a blood pressure check was included this would provide an opportunity for signs of self harm to be revealed</t>
  </si>
  <si>
    <t>That it should be considered that additional information and encouragement could be offered to young people to inform those able to help for example teachers, nurses, health professionals etc. when a young person becomes aware that another young person is self harming. The shocking self harm to which Aleysha Martine Karla McLoughlin had subjected herself was only revealed when a school friend brought it to the attention of a teacher. There was no evidence that there was any system in place to encourage the passing of such information</t>
  </si>
  <si>
    <t>That it should be considered that systems such as those now being developed in Bolton should be further developed so as to ensure that multi agency discussions involving all relevant agencies are held urgently for those at risk of self harm and particularly for those who do not engage. Evidence was given that meetings concerning Aleysha Martine Katie McLoughlin did not include the Child and Adolescent Mental Health Services although evidence was given that their input would have been valuable.</t>
  </si>
  <si>
    <t>That it should be considered that a particular pathway of help for young people who resist engagement should be developed. There was no evidence that any such formal pathway had been shared at the present time.</t>
  </si>
  <si>
    <t>That a review of the capacity of the agencies involved in helping young people who are self harming to address those matters appropriately should be considered.</t>
  </si>
  <si>
    <t>failure to monitor/observe patient; inadequate training; lack of protocol</t>
  </si>
  <si>
    <t>2015-0138</t>
  </si>
  <si>
    <t>Nicholas Rowley</t>
  </si>
  <si>
    <t>Stoke-on-Trent &amp; North Staffordshire</t>
  </si>
  <si>
    <t>https://www.judiciary.uk/publications/nicholas-rowley/</t>
  </si>
  <si>
    <t>diazepam; chlordiazepoxide; methadone</t>
  </si>
  <si>
    <t>hypnotic; hypnotic; opioid</t>
  </si>
  <si>
    <t>On Saturday 2nd October 2011 the deceased was arrested on a no-bail warrant and taken to the Northern Area Custody Facility, Etruria, Stoke-on-Trent. He had a history of (former) heroin abuse, was receiving prescribed medication but he was also an admitted heavy abuser of alcohol, drinking over 10 cans of strong lager each day. He remained in custody, at times under close observation, for lengthy periods being viewed through a cell camera, was seen by four doctors on 6 separate occasions and received medication in the form of his prescribed methadone plus diazepam and chlordiazepoxide for alcohol withdrawal. He was found unresponsive in his cell shortly before 9.00pm on Sunday 3rd October 2011</t>
  </si>
  <si>
    <t>methadone intoxication</t>
  </si>
  <si>
    <t>alcohol withdrawal in chronic alcoholic</t>
  </si>
  <si>
    <t>fatty infiltration of the liver</t>
  </si>
  <si>
    <t>former heroin abuse</t>
  </si>
  <si>
    <t>That consideration be given to issuing guidance that whenever a detainee is attended upon by a medical practitioner there should be a verbal consultation between the medical practitioner and custody sergeant as to any issues of concern and the level of observations to be had for that detainee in addition to the medical practitioner making detailed notes on the detainee’s custody medical record.</t>
  </si>
  <si>
    <t>That consideration be given to the provision of joint training exercises for medical practitioners, custody sargeants and custody detention officers and assistants.</t>
  </si>
  <si>
    <t>That training should provide targeted emphasis on the correct levels of observation.</t>
  </si>
  <si>
    <t>That consideration should be given to eliminating the phrase ‘continue observations at the current level’ and require that doctors and custody sargeants specify the level of observation precisely.</t>
  </si>
  <si>
    <t>That training should include targeted training on the risks and dangers of drug and alcohol abuse, including methadone intoxication and alcohol withdrawal, particularly if the detainee is likely to be in custody for upwards of 24 hours.</t>
  </si>
  <si>
    <t>poor communication between staff; inadequate training</t>
  </si>
  <si>
    <t xml:space="preserve">considerations required for patients on methadone being reviewed by medical practitioners in prison </t>
  </si>
  <si>
    <t>2015-0150</t>
  </si>
  <si>
    <t>Stephen Myers</t>
  </si>
  <si>
    <t>J Hamilton</t>
  </si>
  <si>
    <t>https://www.judiciary.uk/publications/stephen-myers/</t>
  </si>
  <si>
    <t>isopropyl nitrate</t>
  </si>
  <si>
    <t>Misadventure</t>
  </si>
  <si>
    <t>Likely Isopropyl Nitrite toxicity</t>
  </si>
  <si>
    <t>Left Ventricular Hypertrophy and Fatty Liver</t>
  </si>
  <si>
    <t>Left Ventricular Hypertrophy, Coronary and Valvular</t>
  </si>
  <si>
    <t>had previously ingested “Poppers” without ill effects</t>
  </si>
  <si>
    <t>Isopropyl nitrite is sold as a liquid in a small (25ml) bottle as “English Room Odoriser”. It is known that some inhale the vapour which is thought to cause a shortlived “rush” / euphoria. The label on the bottle says” do not inhale”. It is classified in accordance with 67/548/EEC: R 23: toxic by inhalation R28: very toxic if swallowed.</t>
  </si>
  <si>
    <t>The labelling was examined with respect to the Chemicals (Hazard Information and Packaging for Supply) Regulations 2009 (CHIP) and the Regulation Classification, Labelling and Packaging of Substances and Mixtures 2008 (CLP) with the following observations:- Need upgrading for CLP to include the signal word “danger”. Pictograms need updating to CLP standard. Need to include the hazard statements suggested H225 Highly Flammable Liquid and Vapour, H301 Toxic if Swallowed, H331 Toxic if Inhaled.</t>
  </si>
  <si>
    <t>Precautionary statements suggested P210 Keep Away From Heat/Sparks/Open Flames/ Hot Surfaces – No Smoking, P261 Avoid Breathing Vapours, P301 and P310 IF SWALLOWED : Immediately call a POISON CENTRE or Doctor/Physician. The container requires a tactile warning</t>
  </si>
  <si>
    <t>In my opinion action should be taken to prevent future deaths and I believe your organisation has the power to take such action</t>
  </si>
  <si>
    <t>Need upgrading for CLP to include the signal word “danger”. Pictograms need updating to CLP standard. Need to include the hazard statements suggested H225 Highly Flammable Liquid and Vapour, H301 Toxic if Swallowed, H331 Toxic if Inhaled</t>
  </si>
  <si>
    <t>harms from "poppers" (isopropyl nitrite) which can be purchased from local shops</t>
  </si>
  <si>
    <t>2015-0153</t>
  </si>
  <si>
    <t>Anthony Garrett</t>
  </si>
  <si>
    <t>Rachael Griffin</t>
  </si>
  <si>
    <t>https://www.judiciary.uk/publications/anthony-garrett/</t>
  </si>
  <si>
    <t>alcohol; synthetic cannabinoids</t>
  </si>
  <si>
    <t>cannabinoid</t>
  </si>
  <si>
    <t>Anthony Peter Kristian Garrett died as a consequence of a combination of alcohol consumption and misuse of synthetic cannabinoids</t>
  </si>
  <si>
    <t>Hypoxic-Ischaemic Encephalopathy</t>
  </si>
  <si>
    <t>Toxicity from alcohol and synthetic cannabinoids</t>
  </si>
  <si>
    <t>During the inquest evidence was heard that: i. Following toxicological analysis upon Mr Garrett's blood, which was taken Post Mortem, there was found to be the presence of a compound known as STS-135, which indicated the use of synthetic cannabinoids prior to Mr Garrett's death. This is a compound that may be marketed as herbal incense. ii. Cherry Bomb is a substance that is marketed as herbal incense and although it is sold with a warning that it is not for human consumption, it is a substance that is misused by people who smoke it. Cherry Bomb was the substance that Mr Garrett was seen to smoke immediately before his collapse, and so is believed to have contained the compound STS-135, the synthetic cannabinoid that was found within his post mortem blood. iii. This use of synthetic cannabinoids, together with the consumption of alcohol led to Mr Garrett's death, however it was felt that it was the synthetic cannabinoid which had caused the sudden collapse, as the substance is known to cause irregular heartbeats, and can therefore trigger a fatal arrhythmia. iv. Although the death was a combination of the alcohol and synthetic cannabinoid, it was confirmed that the synthetic cannabinoid in itself is dangerous and potentially harmful and the effects of the substance are unpredictable</t>
  </si>
  <si>
    <t>I have concerns that Synthetic Cannabinoids are readily available substances in the community, which are legally and commonly sold as herbal incense. They are sold with a warning that they are not for human consumption, but are misused and consumed by people. Consequently they can be dangerous and potentially life threatening to those who use them in this way</t>
  </si>
  <si>
    <t>I request that the above concerns are considered and a review is undertaken regarding the status and control of these dangerous substances</t>
  </si>
  <si>
    <t>2015-0156</t>
  </si>
  <si>
    <t>Laurence Boyens</t>
  </si>
  <si>
    <t>https://www.judiciary.uk/publications/laurence-boyens/</t>
  </si>
  <si>
    <t>diazepam; methadone; tramadol</t>
  </si>
  <si>
    <t>In their narrative, the jury concluded that death was caused by: The combination and interaction of prescribed drugs and the failure to follow the Clinical Management of Drug Dependence in Adult Prison Settings Guidelines 12.3 and 12.4, specifically with acting on Laurence Boyens’s lowering blood pressure. The jury further recorded: There was neglect in providing basic medical care by way of the failure to suspend and withhold Methadone and Tramadol when [he} was exhibiting signs of toxicity on 13th November, which was a most significant contributing factor to his death</t>
  </si>
  <si>
    <t>methadone, tramadol and diazepam intoxication</t>
  </si>
  <si>
    <t>There appeared to be a general misunderstanding how health care professionals should comply with DH Clinical Management of Drug Dependence in Aduit Prison Settings Guidelines 12.3 and 12.4 b. In particular this relates to the requirement to ensure that patients who are undergoing Methadone or Buprenorphine stabilization have not experienced a fowering of blood pressure or drowsiness before administration of the controlled drug.</t>
  </si>
  <si>
    <t>Nurse: Nurse * was called during the course of the inquest, and although given the opportunity, did not have legal representation in the proceedings. The evidence from * himself that caused concern included:1. blood pressure of 93/58 was not a worry to be brought to the attention of a doctor; 2. a blood pressure of 93/58 was not an indication to suspend Methadone and Tramadol administration in a drug titration regime, which he administered on 13th; 3. It was outside his knowledge whether Methadone and Tramadol can cause low blood pressure; 4. Despite a BP two hours earlier of 93/58 and of 112/58 on the 13th at the 5th day assessment, the nurse, finding dilated pupils and a report of mild symptoms at night suggestive of withdrawal, said the BP did not matter as he was feeling well and recommended an increase in Methadone; 5. lt was not recorded in the records, but it was reported that he was informed by a health care assistant that Mr Boyens was unusually drowsy on 13th, and that his cell mate thought so too. He was told of concerns that Mr Boyens was on the wrong medication and ensured that he saw a doctor, but did not pass these concerns to the doctor himself; 6. The head of health care considered that his clinical practice raised concerns in relation to future risks to patients. He had failed RCGP Part 1. He was currently on leave and she will be reviewing his performance.</t>
  </si>
  <si>
    <t>Nurse * was called during the course of the inquest, and although given the opportunity, did not have legal representation in the proceedings. The evidence from Nurse * herself that caused concern about risks to future patients included: She did not record a BP at 18.35 on 10th, or at 09.25 on 11th, prior to administration of Methadone; She did not notice a BP of 93/68 recorded on “System One” at 15.27, before she administered Methadone at 17.50 on 11th; She expected the health care assistant to inform her of an abnormal blood pressure, but has not set any parameters, prior to Methadone; She never looked at previous blood pressures prior to administering Methadone; She never makes respiratory rate recordings in monitoring patients on controlled drugs; If she had seen the blood pressure of 134/113 that was recorded at 09.24 on 12th November, she would not do anything different; Given that her drug administration clinics were very busy {60 people per session), she was asked whether It would make any difference to what she did, if she saw half as many patients, but she said she would still not look at the blood pressures; Asked if she had changed her practice in any way since the incident, she said that she had not. The Head of Health Care reported that she had failed the RCGP course (part II) and that very clear performance issues were highlighted in the inquest. Asked why these concerns were not picked up in supervision, [said that a performance plan was not necessarily agreed, but the court has now given her enough support to address the issue. As the supervision process has not been able to resolve what appear to be serious performance issues over the last 2 years 4 months relating to both nurses, this report is brought to the attention of both HeaithCare UK and the Nursing and Midwifery Council.</t>
  </si>
  <si>
    <t>MEE was represented at the inquest and the following evidence gave rise to concerns: He prescribed Citalopram, Tramadol, Methadone, Diazepam and Sodium Valproate on 7th to a new patient without seeing him, although probably in possession of old medical records from previous stay in prison, but not those from his GP related to the period before detention in prison; When he saw the patient on 13th he failed to consider the interactions between Citalopram and Tramadol and between Citalopram and Methadone, both of which the prison expert EEE said were contraindicated, nor the summative effects of combining Methadone, Tramadol and Diazepam; He said that he was not aware whether withdrawal can cause low BP and thought the BP was measured to see if the patient was withdrawing; He said that he did not know whether he should stop Methadone if the BP was low; Mr Boyens was seen by the doctor on 13th, the day after another witness found him drowsy with “pinned eyes” and a few hours before another witness found him unsteady and drowsy. He made no record of the state of the pupils, but did record him as unusually drowsy; At that examination, according to his 2013 statement he considered thepatient was drowsy due to lack of sleep; in a 2015 statement he considered use of illicit drugs and was aware of the pessibility of Methadone toxicity. But he failed to stop these drugs from continuing to be administered; At this assessment on 13th he recorded an intention to stop the Citalopram on the request of the patient, but did not take the simple steps to cancel the prescription on the computerised record and if he told a nurse about this instruction it was not recalled or noted by them, and continued to be administered; He gave evidence that he would not administer Naloxone to a patient unless the patient was blue and unconscious and known to have taken opiates and did not know any disadvantages of doing so. EE gave evidence that this was not correct and that Naloxone properly administered had the potential to save lives; The court was informed that * : received a warning from the GMC. From this it appears that the last two pieces of evidence above were not known to the GMC. It further was noted that the GP no longer works in prison health care but as a full time GP principal, with continued prescribing responsibility for those with drug problems in a polyclinic. This report is brought to the attention of the GMC so that it can determine whether the further evidence raises concerns about the safety of current patients of the doctor, which require action.</t>
  </si>
  <si>
    <t>failure to follow protocol; poor awareness of symptoms/events; failure to learn from past events; failure to monitor/observe patient</t>
  </si>
  <si>
    <t>With regard to concern (1) Head of Health Care, HMP Belmarsh and Healthcare UK.</t>
  </si>
  <si>
    <t>With regard to concerns (2) and (3) Nursing and Midwifery Council (practice referrals) and the Head of Health Care at HMP Belmarsh and Heaithcare UK.</t>
  </si>
  <si>
    <t>with regard to concern (4) General Medical Gouncil (Fitness to Practice Department).</t>
  </si>
  <si>
    <t>concerns about combination and interactions of drugs with opioids and observing for toxicity</t>
  </si>
  <si>
    <t>2015-0161</t>
  </si>
  <si>
    <t>Hilda Harris</t>
  </si>
  <si>
    <t>Sarah-Jane Richards</t>
  </si>
  <si>
    <t>Powys, Bridgend &amp; Glamorgan Valleys</t>
  </si>
  <si>
    <t>https://www.judiciary.uk/publications/hilda-harris/</t>
  </si>
  <si>
    <t>colchicine; allopurinal; warfarin</t>
  </si>
  <si>
    <t>undefined; xanthan oxidase inhibitor; anticoagulant</t>
  </si>
  <si>
    <t>natural causes exacerbated by prescribed medication</t>
  </si>
  <si>
    <t>cerebral infarction with an intra-cerebral haemorrhage</t>
  </si>
  <si>
    <t>anticoagulation therapy</t>
  </si>
  <si>
    <t>previous myocardial infarction; cerebral vascular accident; gout</t>
  </si>
  <si>
    <t>The current booking system for community INR testing is unreliable with scope for appointments not being transferred from one set of papers to another</t>
  </si>
  <si>
    <t>Where an omission occurs, the notification system (by the family or carers) also appears unreliable</t>
  </si>
  <si>
    <t>Ensuring a dependable system of booking INR testing with the Community District Nurse team is established</t>
  </si>
  <si>
    <t>Ensuring a dependable system for communication between patients and their community District Nurses</t>
  </si>
  <si>
    <t>review protocol; improve communication between individuals</t>
  </si>
  <si>
    <t>2015-0169</t>
  </si>
  <si>
    <t>Doreen Wood</t>
  </si>
  <si>
    <t>https://www.judiciary.uk/publications/doreen-wood/</t>
  </si>
  <si>
    <t>warfarin; vitamin K</t>
  </si>
  <si>
    <t>intra-cerebral haemorrhage</t>
  </si>
  <si>
    <t>taking Warfarin since 2013, following a diagnosis of atrial fibrillation</t>
  </si>
  <si>
    <t>I invite Newgate Street surgery to review their system of INR monitoring, in discussion with Nottinghamshire Healthcare NHS Foundation Trust.</t>
  </si>
  <si>
    <t>Specifically, I invite the surgery to consider the use of standard questionnaires, and not rely on healthcare assistants to volunteer — or indeed be aware of — relevant clinical information to pass on to the GP when dosing decisions are made</t>
  </si>
  <si>
    <t>There has been no internal investigation of these matters within the practice, other than a discussion between two of the GPs who treated Mrs Wood. We heard that there are at least six other GPs at the practice who deal with decisions like this on a regular basis. I invite the practice to carry out its own internal investigation, to ensure that the learning from these events includes all GPs at the practice</t>
  </si>
  <si>
    <t>In my opinion action should be taken to prevent future deaths and I believe you and your practice have the power to take such action</t>
  </si>
  <si>
    <t>2015-0184</t>
  </si>
  <si>
    <t>Keith Gallimore</t>
  </si>
  <si>
    <t>https://www.judiciary.uk/publications/keith-gallimore/</t>
  </si>
  <si>
    <t>cocaine; heroin</t>
  </si>
  <si>
    <t>cocaine; opioid</t>
  </si>
  <si>
    <t>It was not possible to establish suicidal intent to the necessary standard of proof, nor was it possible to determine that the death was accidental.</t>
  </si>
  <si>
    <t>combined toxic effects of heroin and cocaine</t>
  </si>
  <si>
    <t>complications following appendicectomy</t>
  </si>
  <si>
    <t>undefined; surgery</t>
  </si>
  <si>
    <t>anxiety; depression</t>
  </si>
  <si>
    <t>significant social stressors</t>
  </si>
  <si>
    <t>I am concerned that potentially important information, documented by a service provided by CANDI, is not accessible by other services within the same Trust, without a proactive request being made. It was not clear why this restriction is in place, nor what steps could be taken if information was required in an ‘out-of-hours’ setting, at which time the iCope service would not be available to copy notes to Rio. Although there was no evidence that, had the iCope notes been available to the Crisis Team, the outcome of Mr Gallimore’s case would have been different, I am concerned that future deaths could result because of this issue.</t>
  </si>
  <si>
    <t>In my opinion action should be taken to prevent future deaths and I believe that the addressee, has the power to take such action.</t>
  </si>
  <si>
    <t>unclear whether accidental or suicide; concerns regarding availability and provision of clinical information from mental health services</t>
  </si>
  <si>
    <t>2015-0186</t>
  </si>
  <si>
    <t>Steven Bottomley</t>
  </si>
  <si>
    <t>https://www.judiciary.uk/publications/steven-bottomley/</t>
  </si>
  <si>
    <t>alcohol; drugs (unspecified)</t>
  </si>
  <si>
    <t>Chest and abdominal injuries</t>
  </si>
  <si>
    <t>the window was not fitted with a safety device</t>
  </si>
  <si>
    <t>To review the safety of the window</t>
  </si>
  <si>
    <t>To take necessary remedial action to safeguard the window along with all like windows in the properties in accord with authorised building regulations in order to prevent a recurrence</t>
  </si>
  <si>
    <t>2015-0191</t>
  </si>
  <si>
    <t>Jacques Lakeman</t>
  </si>
  <si>
    <t>19, 20</t>
  </si>
  <si>
    <t>M, M</t>
  </si>
  <si>
    <t>https://www.judiciary.uk/publications/jacques-lakeman/</t>
  </si>
  <si>
    <t>ecstasy</t>
  </si>
  <si>
    <t>Fatal MDMA toxicity</t>
  </si>
  <si>
    <t>Torin had received supplies of drugs, prior to November 2014, by use of the Internet using the "Dark Internet" or "Dark Web". The Inquest heard that access to the "Dark Internet" or "Dark Web" would be difficult without having knowledge or expertise in relation to Internet access but young persons, particular intelligent University students, would find access to the websites to be relatively easy and it would not be difficult for such persons to obtain access to illicit activities, including the supply of illicit drugs. The websites are anonymous and there is no contact information with regard to the address or location of the owners of the website nor with regard to the suppliers of illicit drugs.</t>
  </si>
  <si>
    <t>The constituent parts of the drugs, including the strength and content of the drugs, are unknown and may contain contaminants and further illicit substances creating an additional risk</t>
  </si>
  <si>
    <t>There is no regulation of the supply of drugs by use of the Internet and there is no protection in place in relation to the delivery or importation of drugs using the Internet and delivery to a United Kingdom postal address by use of the Postal System</t>
  </si>
  <si>
    <t>The evidence raised concerns that future deaths will occur unless action is taken to review the above issues, particularly in view of the supply of illicit drugs, including Class A drugs, by use of the Internet</t>
  </si>
  <si>
    <t>On the 30th March 2015 I reported a similar concern to you relating to the death of Jason Houghton, who died on the 30th June 2014 from the combined toxic effects of illicit drugs obtained by use of the Internet</t>
  </si>
  <si>
    <t>The supply and importation of drugs, including Class A drugs, in the manner and in the form described in this report, by use of the Internet</t>
  </si>
  <si>
    <t>The regulation of the Internet, which may be difficult if not impossible, in relation to the supply of drugs and delivery of drugs to addresses in the United Kingdom by use of the Postal System</t>
  </si>
  <si>
    <t>2015-0192</t>
  </si>
  <si>
    <t>Thaker Hafid</t>
  </si>
  <si>
    <t>Andrew Barkley</t>
  </si>
  <si>
    <t>Cardiff &amp; the Vale of Glamorgan</t>
  </si>
  <si>
    <t>https://www.judiciary.uk/publications/thaker-hafid/</t>
  </si>
  <si>
    <t>acetylfentanyl</t>
  </si>
  <si>
    <t>acetylfentanyl toxicity</t>
  </si>
  <si>
    <t>known to abuse drugs</t>
  </si>
  <si>
    <t>acetylfentanyl is not licensed for medicinal use and has only been sold illegally as a “designer drug</t>
  </si>
  <si>
    <t>the deceased had ordered it with a view to weaning himself off heroin</t>
  </si>
  <si>
    <t>Such is the potency/toxicity of this drug and the apparent free availability of it, it is likely that further deaths may occur due to it’s use</t>
  </si>
  <si>
    <t>believed to be the 1st known death in the UK caused/contributed by acetylfentanyl, purchased off dark web to wean off heroin</t>
  </si>
  <si>
    <t>2015-0194</t>
  </si>
  <si>
    <t>Hana Elhamid</t>
  </si>
  <si>
    <t>https://www.judiciary.uk/publications/hana-elhamid/</t>
  </si>
  <si>
    <t>Miss Abd Elhamid was a patient being treated for a mental health condition and it became necessary to treat her condition with Clozapine. It is likely that the diabetes was a complication of the use of Clozapine and routine fasting blood tests were not carried out which was a serious failure. It is likely that the diabetes had been developing for some time before Miss Abd Elhamid became seriously unwell whilst on a home visit. Miss Abd Elhamid was taken to the hospital on the 13 th November 2012. There was a medical need to intubate Miss Abd Elhamid and during the process of waking Miss Abd Elhamid extubated herself. Although this is not unusual in these circumstances in this case the result was damage to the airway. Many attempts were made to treat Miss Abd Elhamid at a specialist hospital where a tracheal stent was fitted. Miss Abd Elhamid became unwell with breathing difficulties and was admitted to hospital on the 4 th June 2014. A decision was taken to attempt to treat Miss Abd Elhamid which encountered such difficulties due to the narrowed airway that Miss Abd Elhamid died</t>
  </si>
  <si>
    <t>Respiratory failure</t>
  </si>
  <si>
    <t>Tracheal Stenosis complicating laryngotracheal injury sustained during self-extubation during treatment for a diabetic coma</t>
  </si>
  <si>
    <t>diabetes resulting from clozapine therapy; damage to airways following self-extubation</t>
  </si>
  <si>
    <t>diabetes; lung disease</t>
  </si>
  <si>
    <t>mental health condition (unspecified)</t>
  </si>
  <si>
    <t>this patient developed diabetes whilst on long term Clozapine treatment and that routine blood tests for sugar in the blood are likely to have prevented events, the need for intubation during treatment for a diabetic coma with resultant trachea injury following self -extubation, that directly led to the patients death</t>
  </si>
  <si>
    <t>2015-0217</t>
  </si>
  <si>
    <t>Arti Lakhani</t>
  </si>
  <si>
    <t>https://www.judiciary.uk/publications/arti-lakhani/</t>
  </si>
  <si>
    <t>e-cigarette fluid (AM Serum level of 4.70 ug/ml)</t>
  </si>
  <si>
    <t>accident</t>
  </si>
  <si>
    <t>Multiple Organ Dysfunction</t>
  </si>
  <si>
    <t>Cardiac Arrest leading to Hypoxic Brain Injury</t>
  </si>
  <si>
    <t>Acute Toxic Effects of Nicotine following ingestion of E-Cigarette fluid</t>
  </si>
  <si>
    <t>That the sale of e-cigarette fluid is not regulated or or licenced</t>
  </si>
  <si>
    <t>ref incorrect on website ("20150-0217")</t>
  </si>
  <si>
    <t>acute toxic effects of nicotine following ingestion of e-cig fluid; drunk 1 bottle of e-cigarette fluid before becoming unwell.</t>
  </si>
  <si>
    <t>2015-0220</t>
  </si>
  <si>
    <t>Darren Neville</t>
  </si>
  <si>
    <t>https://www.judiciary.uk/publications/darren-neville/</t>
  </si>
  <si>
    <t>Mr Neville died having taken cocaine, suffering acute behavioural disturbance and following restraint by police</t>
  </si>
  <si>
    <t>cardiac arrest encephalopathy</t>
  </si>
  <si>
    <t>fatal dysrhythmia</t>
  </si>
  <si>
    <t>restraint and struggling in association with acute behavioural disturbance, in an individual with evidence of cocaine use (acute and chronic)</t>
  </si>
  <si>
    <t>cocaine use</t>
  </si>
  <si>
    <t>Police did not give sufficient consideration to the risks associated with prolonged restraint to a person suffering from acute behavioural disturbance; more specifically, the risk of death following prolonged restraint.</t>
  </si>
  <si>
    <t>Given the jury’s concern, I report to you to enable action to be taken.</t>
  </si>
  <si>
    <t>2015-0229</t>
  </si>
  <si>
    <t>Isaac Bahar</t>
  </si>
  <si>
    <t>Veronica Hamilton-Deeley</t>
  </si>
  <si>
    <t>Brighton and Hove</t>
  </si>
  <si>
    <t>https://www.judiciary.uk/publications/isaac-bahar/</t>
  </si>
  <si>
    <t>codeine; naloxone</t>
  </si>
  <si>
    <t>opioid; antidote</t>
  </si>
  <si>
    <t>On the 10th of November, during the early hours Mr. Isaac BAHAR suffered an unwitnessed fall. At approximately 9:00am on the 10 th November emergency services were called and Mr. BAHAR was admitted to The Royal Sussex County Hospital, where following examination it was determined that he had sustained four fractured ribs and a traumatic pneumothorax for which he was treated. His medical records stated that he had stage four chronic kidney disease. As part of his treatment he was prescribed codeine by the locum doctors on duty at that time, which was in contravention of the national and local guidelines. The prescription was reviewed by the pharmacist the next day and was withdrawn. Mr. BAHAR appeared to stabilise but suddenly deteriorated on the 13th of November. He was tended by the Medical Emergency Team at which stage the decision was taken to administer Naloxone to counter the toxic effects of codeine to which he partially responded. However, his condition continued to deteriorate rapidly, resulting in his death. It was later discovered by the pathologist that Mr. BAHAR had chronic obstructive pulmonary disease, which was deemed to be a contributory factor in his death.</t>
  </si>
  <si>
    <t>opioid toxicity</t>
  </si>
  <si>
    <t>COPD</t>
  </si>
  <si>
    <t>Kidney failure</t>
  </si>
  <si>
    <t>four fractured ribs and a traumatic pneumothorax; stage four chronic kidney disease; COPD</t>
  </si>
  <si>
    <t>trauma; kidney disease; lung disease</t>
  </si>
  <si>
    <t>Bi-polar affective disorder</t>
  </si>
  <si>
    <t>voluntary admission to Mill View Hospital</t>
  </si>
  <si>
    <t>Mr. Bahar was admitted to the Royal Sussex County Hospital on 10 th November 2014 with pneumothorax due to fractured ribs. He was treated urgently and appropriately until his analgesia. He was a man with known Stage 4 Chronic Kidney Disease, yet in breach of the hospital's own policy and in breach of national guidance he was prescribed and given four doses of Codeine over 18 hours. Although this was stopped by the ward Pharmacist as soon as she was able to review his drug chart, Mr. Bahar collapsed with severe opiate/opioid toxicity 30 hours later and died just under three hours after the collapse. The Jury at his Inquest found this error to be one of the causes of his death</t>
  </si>
  <si>
    <t>The Codeine was directed by a locum surgical consultant and the fatal error was compounded when a locum junior doctor wrote up the Codeine in Mr. Bahar's drug chart.</t>
  </si>
  <si>
    <t>Their locum status must be relevant and if the Trust employs locum staff they must satisfy themselves that those staff are aware of such guidance particularly in such a common scenario (elderly patient with Chronic Kidney Disease needing analgesia).</t>
  </si>
  <si>
    <t>The Trust is responsible for ensuring their patients are in safe hands. Senior nurses should also be aware of such common pitfalls. They would then be in a position when caring for their patients to pick up anomalies.</t>
  </si>
  <si>
    <t>Inappropriate dosage for patient; failure to follow protocol; inadequate training</t>
  </si>
  <si>
    <t>In my opinion action should be taken to prevent future deaths and I believe you AND your organisation have the power to take such action</t>
  </si>
  <si>
    <t>2015-0231</t>
  </si>
  <si>
    <t>Andre Mickley</t>
  </si>
  <si>
    <t>ARW Forrest</t>
  </si>
  <si>
    <t>https://www.judiciary.uk/publications/andre-mickley/</t>
  </si>
  <si>
    <t>cocaine; diazepam; pregabalin; citalopram; methadone; heroin</t>
  </si>
  <si>
    <t>cocaine; hypnotic; antiepileptic; antidepressant; opioid; opioid</t>
  </si>
  <si>
    <t>Andre was a long term multiple drug user who had used Methadone, Cocaine, Diazepam, Heroin and Pregabalin for several years without major ill effects. On the morning of 17th February 2015 he used heroin and cocaine. He collapsed shortly thereafter, suffering a massive subarachnoid haemorrhage. Despite neurosurgical intervention, he died on 23 rd February 2015. A few days before his collapse he had been prescribed Citalopram and this drug and its metabolites were present in hospital admission blood samples, together with Cocaine, Methadone and Heroin metabolites</t>
  </si>
  <si>
    <t>massive subarachnoid haemorrhage</t>
  </si>
  <si>
    <t xml:space="preserve">Citalopram, cocaine, methadone and heroin poisoning </t>
  </si>
  <si>
    <t>long term multiple drug user who had used Methadone, Cocaine, Diazepam, Heroin and Pregabalin for several years without major ill effects</t>
  </si>
  <si>
    <t>There are clear potentially adverse Pharmacokinetic interactions between Cocaine and the SSRI group of drugs, as well as case reports. (e.g. FU K.et al. ). Journal of Analytical Toxicology. 24C7):648-50, 2000). r In general, the Summary of Product Characteristics (SPC) and the Patient Information Leaflet (PIL) do not suggest prescribers seek a history of substance misuse or patients exert caution and seek advice before prescribing or using medicines that have the potential to interact adversely with drugs of misuse. This includes adverse interactions other than just those between SSRI and cocaine</t>
  </si>
  <si>
    <t>2015-0237</t>
  </si>
  <si>
    <t>Jan McLean</t>
  </si>
  <si>
    <t>https://www.judiciary.uk/publications/jan-mclean/</t>
  </si>
  <si>
    <t>cocaine; butylone; amphetamine</t>
  </si>
  <si>
    <t>cocaine; psychoactive substance; stimulant</t>
  </si>
  <si>
    <t>Cocaine, Amphetamine and Butylone toxicity</t>
  </si>
  <si>
    <t>history of self-harm</t>
  </si>
  <si>
    <t>previously swallowed class A drugs following arrest by the police; history of drug abuse</t>
  </si>
  <si>
    <t>Consideration should be given to providing full and adequate training to all police officers of the need to interrogate fully all details relating to warning markers held on the PNC, whether by means of an MDT or by enquiry through the FCR</t>
  </si>
  <si>
    <t>In my opinion action should be taken to prevent future deaths and I believe that the people listed in paragraph one above have the power to take such action</t>
  </si>
  <si>
    <t>2015-0241</t>
  </si>
  <si>
    <t>Lottie Reid</t>
  </si>
  <si>
    <t>https://www.judiciary.uk/publications/lottie-reid/</t>
  </si>
  <si>
    <t>the deceased died from bleeding duodenal ulcers on a background of other significant natural disease. Her death was probably accelerated by a short time due to the bleeding being exacerbated by a recognised complication of antigoagulant drug therapy</t>
  </si>
  <si>
    <t>bleeding duodenal ulcers</t>
  </si>
  <si>
    <t>liver cirrhosis</t>
  </si>
  <si>
    <t>anticoagulant therapy</t>
  </si>
  <si>
    <t>atrial fibrillation; hypertension; congestive heart failure; hypertension; chronic kidney disease; hypothyroidism; frailty; hematemesis; melena</t>
  </si>
  <si>
    <t>cardiovascular disease; kidney disease; hormonal imbalance; frality</t>
  </si>
  <si>
    <t>That following discharge from Good Hope Hospital to Perry Trees Intermediate Care Centre the Printed Electronic Prescribing Medication Admin Chart did not mirror the medication referred to in the Discharge Letter and Prescription</t>
  </si>
  <si>
    <t>There did not appear to be a protocol in place whereby such discrepancies could be easily checked and this appeared to be especially difficult to do at weekends</t>
  </si>
  <si>
    <t>incorrect drug administered; poor monitoring of prescribing</t>
  </si>
  <si>
    <t>In my opinion action should be taken to prevent future deaths and I believe you or your organisation have the power to take such action.</t>
  </si>
  <si>
    <t>2015-0244</t>
  </si>
  <si>
    <t>Brian Gillard</t>
  </si>
  <si>
    <t>https://www.judiciary.uk/publications/brian-gillard/</t>
  </si>
  <si>
    <t>asbestos; oxygen; diuretics; antibiotics</t>
  </si>
  <si>
    <t>diuretic; antibiotic</t>
  </si>
  <si>
    <t>industrial disease</t>
  </si>
  <si>
    <t>Industrial Disease</t>
  </si>
  <si>
    <t>Congestive cardiac failure</t>
  </si>
  <si>
    <t>Asbestosis</t>
  </si>
  <si>
    <t>previous history of rapidly progressive breathlessness; Asbestosis; long term Oxygen therap</t>
  </si>
  <si>
    <t>had been exposed to asbestos during his working life at various locations and at various times between 1951 and 1999 when he worked as a Pipe Lagger</t>
  </si>
  <si>
    <t>Mr Gillard had been diagnosed with Asbestosis and he was started on Oxygen at home after seeing a Consultant Respiratory Physician and a Specialist Respiratory Nurse on the 8th September 2014. He was reviewed on a monthly basis by various Respiratory Nurses with regard to his Oxygen requirements. During his admission to the Royal Bolton Hospital on the 28th February 2015 his oxygen requirements increased and he was seen by the Respiratory Nurses who arranged for him to have increased Ambulatory Oxygen at home following his discharge from the Hospital on the 14th March 2015.</t>
  </si>
  <si>
    <t>When Mr Gillard was admitted to the Royal Bolton Hospital Emergency Department on the 18 th March 2015 he was receiving Oxygen and he was known to require Ambulatory Oxygen, which continued until he was transferred to D1 Ward at the Hospital</t>
  </si>
  <si>
    <t>There was no handover in relation to Mr Gillard's transfer from the Emergency Department at the Hospital to D1 Ward at the Hospital, particularly in relation to his need for Ambulatory Oxygen and subsequently he was taken to the toilet without the use of Oxygen. He was left in the toilet on his own, and without supervision by a Nurse outside the door, for approximately four minutes during which he suffered a cardiac arrest believed to be secondary to Hypoxia.</t>
  </si>
  <si>
    <t>It was accepted that there was a facility to use a portable Oxygen supply for use between his bed and the toilet but the portable supply was not used because Mr Gillard was happy to go to the toilet without Oxygen and his need for Ambulatory Oxygen was not known to the Ward Staff on D1 Ward.</t>
  </si>
  <si>
    <t>The handover of patients from one department to another department within the Hospital particularly in relation to the need for Oxygen and other treatment</t>
  </si>
  <si>
    <t>The use of portable Oxygen units for the supply of Oxygen to a patient whilst being transferred from the bed to the toilet or any other facility within a Ward at the Hospital</t>
  </si>
  <si>
    <t>The information available to Ward Staff and the knowledge of Ward Staff when receiving a patient to the Ward, particularly in relation to necessary and continuing treatment and the need to identify and highlight the continuation of necessary treatment, particularly in relation to the use of Oxygen</t>
  </si>
  <si>
    <t>The training of all staff in relation to the transfer of patients from one department to another department in the Hospital and the need to identify and highlight the need for necessary treatment to continue, particularly in relation to the use of Oxygen</t>
  </si>
  <si>
    <t>failure to monitor/observe patient; poor communication between staff; inadequate training</t>
  </si>
  <si>
    <t>I request you to consider the above concerns and to carry out a review with regard to the following: i. The handover of patients from one department to another department within the Hospital particularly in relation to the need for Oxygen and other treatment. ii. The use of portable Oxygen units for the supply of Oxygen to a patient whilst being transferred from the bed to the toilet or any other facility within a Ward at the Hospital. iii. The information available to Ward Staff and the knowledge of Ward Staff when receiving a patient to the Ward, particularly in relation to necessary and continuing treatment and the need to identify and highlight the continuation of necessary treatment, particularly in relation to the use of Oxygen. iv. The training of all staff in relation to the transfer of patients from one department to another department in the Hospital and the need to identify and highlight the need for necessary treatment to continue, particularly in relation to the use of Oxygen. v. The evidence raised concerns that there is a risk that future deaths will occur unless action is taken to review the above issues.</t>
  </si>
  <si>
    <t>2015-0247</t>
  </si>
  <si>
    <t>Alec Mathias</t>
  </si>
  <si>
    <t>https://www.judiciary.uk/publications/alec-mathias/</t>
  </si>
  <si>
    <t>flucloxacillin</t>
  </si>
  <si>
    <t>Liver Failure</t>
  </si>
  <si>
    <t>Flucloxacillin Induced Cholestatic Liver Injur</t>
  </si>
  <si>
    <t>Treatment for Cellulitis of the Left Index Finger</t>
  </si>
  <si>
    <t>Radiation Proctitis following Radiotherapy for Carcinoma of the Prostate</t>
  </si>
  <si>
    <t xml:space="preserve">during previous infection, suffered drug induced jaundice and the Flucloxacillin was stopped; Carcinoma of the Prostate </t>
  </si>
  <si>
    <t>Discharge letters have not been sent to the patients GP in a case where a dangerous side effect to treatment has been noted</t>
  </si>
  <si>
    <t>That the hospital has not highlighted its own records with vital information on drug sensitivity discovered and diagnosed on an in-patient</t>
  </si>
  <si>
    <t>poor communication between organisations; failure to keep accurate medical records/care plans</t>
  </si>
  <si>
    <t>2015-0254</t>
  </si>
  <si>
    <t>Patricia Holmes</t>
  </si>
  <si>
    <t>Rachel Redman</t>
  </si>
  <si>
    <t>Kent Central and South East</t>
  </si>
  <si>
    <t>https://www.judiciary.uk/publications/patricia-holmes/</t>
  </si>
  <si>
    <t>Haemothorax</t>
  </si>
  <si>
    <t>Rib fracture with lung laceration</t>
  </si>
  <si>
    <t>Hypertensive heart disease, Coronary atheroma</t>
  </si>
  <si>
    <t>previous pulmonary embolus treated with anticoagulants</t>
  </si>
  <si>
    <t>The staff grade A&amp;E doctor who treated Mrs Holmes on 1 February did not consider what action was necessary given the history of trauma and multiple fractured ribs on x-ray and that she was at risk of internal bleeding since she was receiving anticoagulation therapy</t>
  </si>
  <si>
    <t>A protocol should be drawn up for the A&amp;E Department to provide for the consideration of reversal of anticoagulation therapy in all cases where a patient has sustained trauma and is in receipt of this type of medication</t>
  </si>
  <si>
    <t>2015-0260</t>
  </si>
  <si>
    <t>Michael Thorley</t>
  </si>
  <si>
    <t>https://www.judiciary.uk/publications/michael-thorley/</t>
  </si>
  <si>
    <t>opiate/opioid</t>
  </si>
  <si>
    <t>The deceased was at his home address which is a first floor flat reached by a staircase from the ground floor. There was a telephone call made to the North West Ambulance Service, by a female voice, saying that 'she' was Michael Thorley and that he was unable to breathe. The caller then collapsed and nothing further was heard and an ambulance was despatched to the scene. The ambulance call taker notified the police and police officers attended. When they got to the scene they found that the outer door was locked and there was a metal grille type door over that front door, and that too was locked. Consideration was given to breaking down the door, but instead, despite two of the officers being trained in the use of wham-rams, one officer then went off to try to find the next of kin to see whether a key could be obtained to gain entry. By the time that officer returned to the flat with the next of kin (who did not have a key) some 23 minutes had passed since the police first arrived at the scene. The pathologist gave evidence to me, that had the deceased been treated with a dose of naloxone (the 'antidote' to morphine) immediately upon their arrival, there "is a chance that his life might have been saved". The officers then broke down the door, which took about 30 seconds and found the deceased in the property</t>
  </si>
  <si>
    <t>Combined opiate/opioid toxicity</t>
  </si>
  <si>
    <t>There was an inordinate and inexcusable delay in gaining entry to the premises where it was known that the caller to the ambulance service had apparently collapsed mid-call</t>
  </si>
  <si>
    <t>There was no clearly thought-out and applied policy as to whether it was better to risk breaking down a door unnecessarily or whether to risk the life of someone who may be collapsed inside</t>
  </si>
  <si>
    <t>When the officers searched the premises they failed to find approximately five empty methadone bottles which were in a kitchen cupboard</t>
  </si>
  <si>
    <t>The telephone which was used to make the call was found (after the ambulance service re-called it), well away from the body. No explanation for this was forthcoming. This issue was not even considered as needing examination by the attending officers</t>
  </si>
  <si>
    <t>None of the investigating officers considered that a third party may have made the phone call and then tidied up the flat and left, locking the door from the outside. When the officers gained entry there was no drug paraphernalia nor were there any opened prescribed medication packets. There was a large quantity of prescribed medication, none of which had been opened. There was no explanation as to why or how this situation may have arisen: This despite the fact that it was known that the deceased's friend had been present the previous night/early morning, and that she could have had a key. It was assumed that the door had been locked from the inside although there was no evidence to support that contention</t>
  </si>
  <si>
    <t>The Detective Inspector did not attend the scene on the day as it was deemed not a Special Procedure Death and not one where he needed to attend. The representative of the Professional Standards Branch concurred with the view expressed by the Coroner that a D.I. should turn out to this type of death</t>
  </si>
  <si>
    <t>delayed response; lack of protocol</t>
  </si>
  <si>
    <t>in my opinion action should be taken to prevent future deaths and I believe you have the power to take such action</t>
  </si>
  <si>
    <t>2015-0262</t>
  </si>
  <si>
    <t>Alun Walters</t>
  </si>
  <si>
    <t>Sarah Jane-Richards</t>
  </si>
  <si>
    <t>Powys, Bridgend and Glamorgan Valleys</t>
  </si>
  <si>
    <t>https://www.judiciary.uk/publications/alun-walters/</t>
  </si>
  <si>
    <t>alcohol, warfarin</t>
  </si>
  <si>
    <t>gastro-intestinal haemorrhage in the circumstance of suspected elevated levels of Warfarin and failed INR monitoring’</t>
  </si>
  <si>
    <t>Gastro-intestinal haemorrhage</t>
  </si>
  <si>
    <t>Suspected elevated levels of warfarin</t>
  </si>
  <si>
    <t>Failed INR monitoring</t>
  </si>
  <si>
    <t>Warfarin as an anticoagulation therapy since 2011 following the receipt of a metallic heart valve</t>
  </si>
  <si>
    <t>longstanding mental health difficulties</t>
  </si>
  <si>
    <t>alcohol misuse for which he was receiving community psychiatric support</t>
  </si>
  <si>
    <t>The Lawn Medical Practice failed to use any computer software programmes to support its prescription decisions</t>
  </si>
  <si>
    <t>The Lawn Medical Practice breached its contract with the Aneurin Bevan University Health Board in the development and maintenance of an anti-coagulation treatment register</t>
  </si>
  <si>
    <t>The Lawn Medical Practice failed to put into place a system of notification to the GP and the Health Care Assistant of a patient’s failed attendance for INR testing</t>
  </si>
  <si>
    <t>The Lawn Medical Practice failed to advise the Rhymney Pharmacy Ltd. that Warfarin had been withdrawn dueto a lack of INR safety testing</t>
  </si>
  <si>
    <t>Ensuring pathways of communication are in place in respect of a patient’s anticoagulation dosing, INR testing, failed attendance for INR testing and changes of prescription both within the GP Practice and to external agencies including pharmacies providing anti-coagulation prescriptions</t>
  </si>
  <si>
    <t>2015-0282</t>
  </si>
  <si>
    <t>John Lloyd</t>
  </si>
  <si>
    <t>Cardiff and the Vale of Glamorgan</t>
  </si>
  <si>
    <t>https://www.judiciary.uk/publications/john-lloyd/</t>
  </si>
  <si>
    <t>antidepressants; morphine</t>
  </si>
  <si>
    <t>Hypoxic brain injury</t>
  </si>
  <si>
    <t>Overdose of opiates</t>
  </si>
  <si>
    <t>suffered a serious injury to his left foot in 2002, as a result of which he was in chronic pain for the rest of his life</t>
  </si>
  <si>
    <t>trauma; chronic pain</t>
  </si>
  <si>
    <t>previous accidental overdose</t>
  </si>
  <si>
    <t>The notification that should have been sent to the GP after the first admission to UHW on 29th January 2015 was not sent. I heard evidence that this was not an isolated incident but arose quite often particularly in times of stress</t>
  </si>
  <si>
    <t>an electronic system of notification had been introduced in mid-2014. This electronic system should therefore have been in place for Mr Lloyd but was not apparently utilised.</t>
  </si>
  <si>
    <t>Had this information been available to the GP then it may have caused more questions to be asked at his consultation on the 16th February 2015 and may have led to a different course of treatment and outcome. The Coroner is concerned that UHW should employ systems to ensure the notification of admission to GPs in future cases to aid with the continuity of treatment. The Coroner is particularly concerned that failures in notification of admission occur quite frequently</t>
  </si>
  <si>
    <t>[REDACTED] informed me that he is now being put in charge of the notification system and that he intends to conduct an audit to ensure compliance. He is therefore in a key position to ensure that the electronic system of notification is used as intended</t>
  </si>
  <si>
    <t>The Coroner is concerned that [REDACTED] should be given adequate support from the management of UHW to carry out his important role in overhauling the notification system to GPs</t>
  </si>
  <si>
    <t>In my opinion action should be taken to prevent future deaths and I believe that (1) Mr Adam Cairns, Chief Executive, UHW and (2) Consultant UHW have the power to take such action</t>
  </si>
  <si>
    <t>2015-0295</t>
  </si>
  <si>
    <t>Lynn Poyser</t>
  </si>
  <si>
    <t>https://www.judiciary.uk/publications/lynn-poyser/</t>
  </si>
  <si>
    <t>spironolactone; lisinopril</t>
  </si>
  <si>
    <t>aldosterone antagonist; ACE inhibitor</t>
  </si>
  <si>
    <t>Hyperkalaemic cardiac arrhythmia</t>
  </si>
  <si>
    <t>Acute on chronic renal failure</t>
  </si>
  <si>
    <t>Co-prescription of spironolactone and lisinopril</t>
  </si>
  <si>
    <t>impaired kidney function; fatty liver disease; Type 2 Diabetes Mellitus; Fibromyalgia; heart failure; treated with 22 different meds</t>
  </si>
  <si>
    <t>kidney disease; liver disease; diabetes; chronic pain; cardiovascular disease</t>
  </si>
  <si>
    <t>Evidence was presented at the inquest to the effect that the interaction between Lisinopril and Spironolactone is well known, and that Lisinopril can precipitate deterioration in a patient's renal function. NICE published guidelines on initiation of Angiotensin converting enzyme inhibitor therapy indicates that patients should be reviewed one to two weeks after initiation of therapy and have their renal function and electrolyte status checked 10 — 14 days after initiation of ACEI therapy. This is reiterated in LCHS guidance</t>
  </si>
  <si>
    <t>The expert evidence at the inquest pointed out that, following a report of a trial in 1999 "The Randomised Aldactone Evaluation Study", there was an increase in the co-prescription of Spironolactone and Lisinopril in heart failure, immediately followed by an increase in hospital admissions and subsequent deaths associated with hyperkalaemia</t>
  </si>
  <si>
    <t>Those to whom I make this report may wish to consider whether or not the current guidance relating to the co-prescription of ACEI drugs, such as Lisinopril, and Spironolactone draws sufficient attention to the need for caution and the need to take a holistic view of the best interests of the patient</t>
  </si>
  <si>
    <t>2015-0298</t>
  </si>
  <si>
    <t>Carl Smith</t>
  </si>
  <si>
    <t>Alcohol, drug and medication related deaths; State Custody related deaths</t>
  </si>
  <si>
    <t>https://www.judiciary.uk/publications/carl-smith/</t>
  </si>
  <si>
    <t>speed; valium; cannabis; methadone; heroin</t>
  </si>
  <si>
    <t>stimulant; hypnotic; cannabinoid; opioid; opioid</t>
  </si>
  <si>
    <t>Methadone toxicity</t>
  </si>
  <si>
    <t>a long history of drug abuse including heroin, speed, Valium and cannabis; heroin dependancy; prisoner</t>
  </si>
  <si>
    <t>drug abuse; prisoner</t>
  </si>
  <si>
    <t>The quality of custodial and welfare checks were insufficient for a prisoner on an ACCT and Methadone Stabilisation Programme and information sharing in relation to the checks made, appeared to be deficient.</t>
  </si>
  <si>
    <t>To Dorset HealthCare and HMP Exeter 1. To review the systems for information sharing re: those on drug treatment stabilisation programmes for substance misuse 1DTS with Prison Officers so that all Prison Officers are aware of prisoners concerned. 2. To review training of Prison Officers as to when they ought to involve HealthCare when prisoners behaviour could be construed as erratic/odd, need assessment by HealthCare BEFORE deleterious consequences occur</t>
  </si>
  <si>
    <t>To HMP Exeter 3. To review training and audit the operation of the ACCT document system so that it is made as robust as possible. 4. To ensure that there is a clear directive on the operation and retention of all CCTV footage which is not just a "live camera" — the Coroner received information that the footage outside the cell had been seen but was not available to the Police when called to investigate</t>
  </si>
  <si>
    <t>improve communication between organisations; improve training</t>
  </si>
  <si>
    <t>2015-0301</t>
  </si>
  <si>
    <t>William Bows</t>
  </si>
  <si>
    <t>South Yorkshire (East)</t>
  </si>
  <si>
    <t>https://www.judiciary.uk/publications/william-bows/</t>
  </si>
  <si>
    <t>antidysrhythmic</t>
  </si>
  <si>
    <t>He was admitted to Bassetlaw Hospital on the 3rd Jan 15 due to increasing shortness of breath. He deteriorated further and on the 6th Jan was transferred to DRI where he was moved to the Intensive Care Unit. Blood cultures were normal with him having routine daily blood tests. Influenza swabs were normal. Echo cardiogram showed evidence of pulmonary hypertension and chest x-ray showed opacity in both lungs. Despite supportive treatment he continued to deteriorate. He passed away on 15th January whilst investigations were still ongoing.</t>
  </si>
  <si>
    <t>Diffuse alveolar damage</t>
  </si>
  <si>
    <t>Amiodarone toxicity</t>
  </si>
  <si>
    <t>Ischaemic heart disease</t>
  </si>
  <si>
    <t>Hypertension</t>
  </si>
  <si>
    <t>Polymyalgia rheumatica</t>
  </si>
  <si>
    <t>heart bypass; AF (treated with amiodarone); prostate problems; hypertension; polymyalgia rheumatica</t>
  </si>
  <si>
    <t xml:space="preserve">cardiovascular disease; chronic pain; surgery </t>
  </si>
  <si>
    <t>There was no evidence of any protocols in place or guidance for advising primary care providers of the need to closely monitor patients who have been prescribed Amiodarone, particularly in relation to liver function tests, thyroid tests and respiratory difficulties</t>
  </si>
  <si>
    <t>With regard to the development of Amiodarone toxicity, I heard evidence that should this complication develop it usually does so within the first twelve months or so of commencing this drug and linked with (1) above, there was nothing before me to suggest primary care providers, or indeed secondary care prescribers, were taking steps to ensure there was adequate monitoring during this period</t>
  </si>
  <si>
    <t>lack of protocol; failure to monitor/observe patient</t>
  </si>
  <si>
    <t>In the event there are policies dealing with how patients prescribed Amiodarone should be monitored and assessed, such protocols need to be reviewed to ensure that patients are properly followed up. This should ensure clear guidance as to how communications with Primary Care Healthcare providers should be informed</t>
  </si>
  <si>
    <t>2015-0315</t>
  </si>
  <si>
    <t>Lorraine Bird</t>
  </si>
  <si>
    <t>Bedfordshire and Luton</t>
  </si>
  <si>
    <t>https://www.judiciary.uk/publications/lorraine-bird/</t>
  </si>
  <si>
    <t>aspirin</t>
  </si>
  <si>
    <t>Lorraine Joyce Bird fell over and fractured her ankle on 19th August 2014. She was treated at Colchester General Hospital on 20th August 2014 and the ankle was put in plaster. She was not treated with low molecular weight Heparin but elected to take Aspirin instead. She attended the Plaster Room at the Queen Elizabeth Hospital in Welwyn Garden City on loth September 2014 complaining of numbness. There was a failure to recognise the development of a Deep Vein Thrombosis on loth September, 2014, which resulted in a lost opportunity to render further medical treatment and she died on 13th September 2014</t>
  </si>
  <si>
    <t>Fractured right ankle</t>
  </si>
  <si>
    <t>That on the 10th September 2014 Mrs. Bird attended the Plaster Room at the Queen Elizabeth Hospital complaining of numbness in her foot and possible swelling; this was at least three weeks following the original injury. She was probably developing a deep vein thrombosis (DVT) and yet she was sent home after treatment by the Plaster Technician without a medical review</t>
  </si>
  <si>
    <t>There appears to be a complete lack of a Protocol for the assessment of patients who attend for treatment at the Plaster Room</t>
  </si>
  <si>
    <t>The evidence before me was that if the DVT had been detected, and the appropriate treatment had been administered on that date, it is unlikely that she would have suffered a fatal pulmonary embolism on the 13th September 2014</t>
  </si>
  <si>
    <t>When Lorraine Bird attended Colchester Hospital she was not given LMWH. The hospital had not yet introduced the Guideline, although they were in the process of trying to agree the funding to enable them to adopt it</t>
  </si>
  <si>
    <t>I believe consideration should be given as to whether the Guideline should be adopted by all Hospitals to avoid the development of DVTs by similar patients in the future.</t>
  </si>
  <si>
    <t>In my opinion action should be taken to prevent future deaths and I believe you as Chief Executive have the power to take such action</t>
  </si>
  <si>
    <t>2015-0315A</t>
  </si>
  <si>
    <t>James Adams</t>
  </si>
  <si>
    <t>Emma Carlyon</t>
  </si>
  <si>
    <t>Cornwall and the Isle of Scilly</t>
  </si>
  <si>
    <t>https://www.judiciary.uk/publications/james-adams/</t>
  </si>
  <si>
    <t>helium; alcohol</t>
  </si>
  <si>
    <t>James Adams was found dead between 17.30 — 17.40 at his home address on 10th August 20'12. He was found fully clothed on the sofa with a clear plastic bag over his head with two plastic tubes leading from the bag to two helium cylinders which were adapted to provide a continuous stream of helium. His mobile phone was on his lap and he had head phones attached to the phone in his ears. An almost empty bottle of vodka was on the floor next to his feet. Suicide notes were found nearby his body. The downstairs doors to the property were secure and the police entered through an upstairs window. A handwritten note was seen in the window of his front door between 10.00 - 10.30am that morning saying "Call Police". The police were informed at 10.55am and did not action the request until a further phone call at around 5.00pm that day. He was last heard alive the evening before but his door was seen open at around 1.30am that morning. He suffered from persistent depressive disorder, alcohol dependency; and a mixed type personality disorder and was chronically depressed. He was known to have purchased a helium suicide kit to take his own life and was being treated by the mental health services. The post mortem toxicological result found ethanol level of 243 mg/100m1which may have had a detrimental effect on motor and cognitive function. It was not clear the intention of the note at the door window nor was it possible to establish the time of death</t>
  </si>
  <si>
    <t>Self asphyxiation (using a plastic bag and helium)</t>
  </si>
  <si>
    <t>Persistent depressive disorder</t>
  </si>
  <si>
    <t>Alcohol dependency</t>
  </si>
  <si>
    <t>Mixed type personality disorder</t>
  </si>
  <si>
    <t>Chronic depression</t>
  </si>
  <si>
    <t>persistent depressive disorder; and a mixed type personality disorder and was chronically depressed</t>
  </si>
  <si>
    <t>depression; personality disorder</t>
  </si>
  <si>
    <t>purchased helium suicide kit; alcohol dependency</t>
  </si>
  <si>
    <t>The inquest heard how lessons had been learnt from the inquest and that the working relationship with the Devon and Cornwall Police and the local Mental Health Services (provided by Cornwall Partnership NHS Foundation Trust) had been improved and formalised through appropriate protocols and Memorandum of Understanding. One continuing difficulty was the "lack of acute psychiatric beds" in Cornwall. In addition, the police had found that on a regular basis, the designated mental health places of safety were not staffed to the appropriate level and the patient could not be left there. The result of this was that patients were being inappropriately detained in police cells by way of a safety net or were regularly being transported out of County as far as Manchester and Bournemouth to access the appropriate acute mental health bed</t>
  </si>
  <si>
    <t>Cornwall Partnership NHS Foundation Trust representative advised the Coroner that Cornwall has pro-rata less acute mental health beds than the national average. The preferred option for the mental health professionals was to treat local patients locally where they are known or are able to build up relationships with the local mental health team which is something that cannot happen if the patient is transported out of County. Further, the treating Psychiatrist is required to travel to the out of county unit to review the patient which results in valuable Consultant time not being available to local patients which may need access to them at a critical time. The result of this is that unnecessary stress is put on patients which can result in a deterioration of the patients mental health (and possibility death) at a time when the patient needs increased support and treatment.</t>
  </si>
  <si>
    <t>lack of/shortage of medical equipment/facilities</t>
  </si>
  <si>
    <t>A review of the provision of acute psychiatric beds in Cornwall to avoid the transfer of patients out of county or the use of police custody centres as a safety net</t>
  </si>
  <si>
    <t>2015-0317</t>
  </si>
  <si>
    <t>John Hills</t>
  </si>
  <si>
    <t>Christopher Wilkinson</t>
  </si>
  <si>
    <t>https://www.judiciary.uk/publications/john-hills/</t>
  </si>
  <si>
    <t>cetraben emollient cream</t>
  </si>
  <si>
    <t>fire</t>
  </si>
  <si>
    <t>40% burns to his face, trunk and limbs</t>
  </si>
  <si>
    <t>Hypertensive heart disease</t>
  </si>
  <si>
    <t>blind; wheelchair-bound; incontinence; skin condition</t>
  </si>
  <si>
    <t>blind; poor mobility; skin condition</t>
  </si>
  <si>
    <t>history of self-neglect; smoker</t>
  </si>
  <si>
    <t>Cetraben emollient cream is a paraffin-based product. It contains 23-24% paraffin content (13.2% white soft paraffin and 10.5% light liquid paraffin). Neither the prescription label (nor prescription guidance) nor the bottle contain the necessary warnings</t>
  </si>
  <si>
    <t>Diprobase emollient cream (the next ‘greasy’ preparation product and next step up from Cetraben) contains 21% paraffin content (15% white soft paraffin and 6% liquid paraffin) but 7.2% alcohol, and carries a fire hazard warning on prescription: “Dressings and clothing in contact with this product are easily ignited by a naked flame – Keep away” (the product bottle itself has not been examined for warnings during the course of my enquiries).</t>
  </si>
  <si>
    <t>The British National Formulary does not list either product specifically as being flammable, but does contain a general warning for paraffin based emollients that reads: “Fire hazard with paraffin-based emollients: Emulsifying ointment or 50% liquid paraffin and 50% white soft paraffin ointment in contact with dressings and clothing is easily ignited by a naked flame. The risk is greater when these preparations are applied to large areas of the body, and clothing or dressings become soaked with the ointment. Patients should be kept away from fire or flames and not to smoke when using these preparations. The risk of fire should be considered when using large quantities of any paraffin-based emollient”</t>
  </si>
  <si>
    <t>Mr Hills was clearly recorded (in his medical notes) as being a chronic smoker with acute bronchitis. He was also recorded as being a pipe smoker (in his medical records on 13/10/14) yet had a repeat prescription for Cetraben 500 gram being recorded on 11/09/14. There is nothing to evidence that any risk was considered or communicated by either the GP surgery or the prescribing pharmacy</t>
  </si>
  <si>
    <t>The NPSA carried a Rapid Response Warning (and report) on 26 November 2007 providing background and recommendations on the use of paraffin based products, but focused (as does the BNF) on (non-proprietary emollient preparations, specifically) emulsifying ointments or 50% plus paraffin content emollients. It is not clear whether this has been recently reviewed or whether the potential risk of lower % paraffin content creams has been considered and addressed.</t>
  </si>
  <si>
    <t>Rapid Response (and report) 4 of 26/11/07 cites a reported death occurring in similar circumstances and a similar incident is reported in the British Journal of Dermatology in 2001. The NPSA commissioned the HSE to undertake fire hazard testing with White Soft Paraffin as a result, but it is not clear if subsequent cases have occurred or have been highlighted or whether any other cases have involved lower % content emollient creams</t>
  </si>
  <si>
    <t>I am concerned about the potential risks associated with Cetraben (and associated lower % creams) and the level of awareness, communication and prevention of such risks in the community. I believe this should be considered, the risks assessed and action taken, as appropriate</t>
  </si>
  <si>
    <t>inadequate labelling; failure to appreciate risks</t>
  </si>
  <si>
    <t>2015-0372</t>
  </si>
  <si>
    <t>Catherine Findlay</t>
  </si>
  <si>
    <t>Simon Jones</t>
  </si>
  <si>
    <t>The Home Office; The Minister of State for Crime Prevention; The Advisory Council on the Misuse of Drugs</t>
  </si>
  <si>
    <t>https://www.judiciary.uk/publications/catherine-findlay/</t>
  </si>
  <si>
    <t>methoxyphenidine; cocaine</t>
  </si>
  <si>
    <t>hypnotic; cocaine</t>
  </si>
  <si>
    <t>legal high; illicit</t>
  </si>
  <si>
    <t>Methoxyphenidine and cocaine toxicity</t>
  </si>
  <si>
    <t>history of drug abuse; obtaining drugs over internet</t>
  </si>
  <si>
    <t>The toxicological evidence, supported by the evidence of the Consultant Pathologist who carried out the Post Mortem examination, concluded that the cause of death was a combination of cocaine (a controlled substance under the Misuse of Drugs Act) and MXP</t>
  </si>
  <si>
    <t>MXP is not a controlled substance but related to Ketamine (a disassociative anaesthetic) and is thought to be a replacement for another substance — Methoxetomine — which is now a controlled substance under the Misuse of Drugs Act</t>
  </si>
  <si>
    <t>I have concerns that such substances - freely marketed as "research chemicals" are regularly available over the Internet. They are sold with a warning that they are not for human consumption but are misused and consumed by people and are consequently dangerous and potentially life threatening</t>
  </si>
  <si>
    <t>I therefore request that the above concerns are considered and a review is undertaken regarding the status and control of MXP</t>
  </si>
  <si>
    <t>2015-0374</t>
  </si>
  <si>
    <t>Patrick Carrick</t>
  </si>
  <si>
    <t>Karen Dilks</t>
  </si>
  <si>
    <t>Newcastle Upon Tyne</t>
  </si>
  <si>
    <t>North Tyneside General Hospital</t>
  </si>
  <si>
    <t>https://www.judiciary.uk/publications/patrick-carrick/</t>
  </si>
  <si>
    <t>Rare but recognised complication for laparoscopic high anterior resection for colorectal carcinoma</t>
  </si>
  <si>
    <t>Acute pancreatitis</t>
  </si>
  <si>
    <t>There was a significant departure from a patients management plan without explanation</t>
  </si>
  <si>
    <t>The above was compounded as it occurred in a period of rapid deterioration</t>
  </si>
  <si>
    <t>Crucial blood analysis results were not actioned</t>
  </si>
  <si>
    <t>Inadequate completion of nursing and medical notes</t>
  </si>
  <si>
    <t>failure to follow protocol; failure to keep accurate medical records/care plans</t>
  </si>
  <si>
    <t>2015-0378</t>
  </si>
  <si>
    <t>Adrian Smith</t>
  </si>
  <si>
    <t>Louise Hunt</t>
  </si>
  <si>
    <t>Heart of England NHS Foundation Trust; NHS England</t>
  </si>
  <si>
    <t>https://www.judiciary.uk/publications/adrian-smith/</t>
  </si>
  <si>
    <t>antibiotics; heparin</t>
  </si>
  <si>
    <t>anticoagulant; antibiotic</t>
  </si>
  <si>
    <t>the deceased died from a complication of heparin treatment which was given for a sagittal sinus thrombosis</t>
  </si>
  <si>
    <t>Complication of heparin treatment</t>
  </si>
  <si>
    <t>Sagittal sinus thrombosis</t>
  </si>
  <si>
    <t>seizures; chest infection</t>
  </si>
  <si>
    <t>epilepsy; infection</t>
  </si>
  <si>
    <t>Clear instruction was given by the Queen Elizabeth hospital to undertake an MRI scan to confirm the possible diagnosis. This instruction was not followed by the staff at Good Hope Hospital. Systems need to be put in place to ensure that specialist advice is followed</t>
  </si>
  <si>
    <t>2015-0381</t>
  </si>
  <si>
    <t>Lee Bates</t>
  </si>
  <si>
    <t>The Cambian Group; Guys and St Thomas NHS Trust</t>
  </si>
  <si>
    <t>https://www.judiciary.uk/publications/lee-bates/</t>
  </si>
  <si>
    <t>zopiclone; benzodiazepine (lorazepam)</t>
  </si>
  <si>
    <t>hypnotic; hypnotic</t>
  </si>
  <si>
    <t>Zopiclone and benzodiazepine usage</t>
  </si>
  <si>
    <t>Obstructive sleep apnoea</t>
  </si>
  <si>
    <t>Severe obesity</t>
  </si>
  <si>
    <t>severe obesity; sleep apnoea requiring CPAP</t>
  </si>
  <si>
    <t>The court heard that neither the psychiatrists sought advice from the sleep apnoea clinic nor did the clinic inform the psychiatrists of the importance of using CPAP, the risks of not doing so and the risks of sedative medication especially if not using it and the desirability of oximetry director of the hospital, said that there was no guidance from GSTT about the use of the CPAP machine, of which psychiatric staff would not be familiar. He presumed that none of the psychiatrists sought guidance about medication, observation or use of the machine in a patient with severe sleep apnoea, as they did not see the need. He expected that the sleep clinic would provide any advice that psychiatrists needed in managing the OSA in a psychiatric unit</t>
  </si>
  <si>
    <t>consultant psychiatrist at Cambian, acknowledged that there were risks of death to people with severe OSA given drugs and then not taking CPAP. Physical health care needs were advised by GPs. He said that psychiatric staff did not know about the importance of CPAP, nor whether introduction of a drug required monitoring. There is the facility to use pulse oximetry in the hospital, but the implications, if it were to be used in all OSA patients, would need to be considered. There are many OSA patients in Cambian</t>
  </si>
  <si>
    <t>It is clear that there is an on going risk of avoidable death in patients with OSA in Cambian Churchill hospital (especially if severe and associated with morbid obesity), Although this risk is reduced by use of CPAP machine and increased by use of sedative drugs, and may be mitigated by use of oximetry, such measures require dialogue between specialist physicians and psychiatrists and might require special provision for monitoring of patients that are high risk and require sedation. Neither hospital has addressed how this dialogue is to be instigated when required, nor how these risks should be addressed; reliance on GP advice seeming to be insufficient</t>
  </si>
  <si>
    <t>In my opinion action should be taken to prevent future deaths and I believe that the Trust has the power to take such action</t>
  </si>
  <si>
    <t>2015-0382</t>
  </si>
  <si>
    <t>Liam Smith</t>
  </si>
  <si>
    <t>Governor HMP Hewell; Worcestershire Health and Care Trust</t>
  </si>
  <si>
    <t>https://www.judiciary.uk/publications/liam-smith/</t>
  </si>
  <si>
    <t>mirtazipine; olanzapine; zopiclone; methadone</t>
  </si>
  <si>
    <t>antidepressant; antipsychotic; hypotic; opioid</t>
  </si>
  <si>
    <t>He was a known high risk drug users who took a cocktail of his prescribed medication and other illicitly obtained medication in his cell and died as a result</t>
  </si>
  <si>
    <t>Combined methadone, mirtazipine, olanzapine and zopiclone toxicity</t>
  </si>
  <si>
    <t>prisoner; known high-risk drug user</t>
  </si>
  <si>
    <t>Evidence suggested that Mr Smith was at risk of inadvertant self harm and that therefore in accordance with PS164/2011 ACCT procedures should have been opened in respect of him. Witnesses confirmed their understanding of that mandetory requirement but indicated that they would use their clinical judgement in deciding whether or not to open an ACCT. It is of concern that stall may therefore may therefore not be following mandetory PSI instructions and that prisoners are not receiving appropriate protection by way of the ACCT process</t>
  </si>
  <si>
    <t>Evidence was given that certain medical information which arrived at the prison with Mr Smith was not disemminated to those in reception or those who had later dealings with him which meant that they were unaware of the potential risk of suicide or self harm. It was suggested by some witnesses that documentation "goes astray" and is only found much later</t>
  </si>
  <si>
    <t>Healthcare Staff indicated that they do not always read relevant sections of the System 1 notes and that the "summary page" of System 1 does not always "pull through" relevant important information with a result that staff may be unaware of that information</t>
  </si>
  <si>
    <t>Evidence suggested only limited interaction between members of Healthcare Staff and prisoners who were deemed as "high risk drug users" with a concern that warning signs are missed</t>
  </si>
  <si>
    <t>failure to follow advice; poor systems; poor communication between organisations</t>
  </si>
  <si>
    <t>In my opinion action should be taken to prevent future deaths and I believe you have the power to take such action; specifically to review the processes and procedures to deal with the matters outlined above</t>
  </si>
  <si>
    <t>2015-0391</t>
  </si>
  <si>
    <t>Harry Pryal</t>
  </si>
  <si>
    <t>Department of Health; Wigan Borough Clinical Commissioning Group; 5 Boroughs Partnership NHS Trust</t>
  </si>
  <si>
    <t>https://www.judiciary.uk/publications/harry-pryal/</t>
  </si>
  <si>
    <t>Harry Pryal died as a consequence of injuries sustained in an accidental fall in circumstances where an X-Ray identifying a suspected cervical spine fracture was not reported and the fracture was not diagnosed for a period of 5 days following the X-Ray and 6 days following the fall in which the injury was sustained</t>
  </si>
  <si>
    <t>Bronchopneumonia</t>
  </si>
  <si>
    <t>Traumatic spinal cord injury</t>
  </si>
  <si>
    <t>ongoing low mood with reduced energy levels, poor motivation, hopelessness and decreased appetite</t>
  </si>
  <si>
    <t>5BP contact WWL for advice in relation to medical treatment for patients at the Lakeside Unit on a regular basis as a matter of protocol. The Doctors in psychiatry at the Lakeside Unit, are dependent upon such advice for the treatment and care of patients. The evidence identified that there is no note of the advice in the records maintained by WWL, neither to identify the Doctor giving advice nor the content of the advice. Furthermore evidence was given that this was a situation arising on a nationwide scale. The absence of any notes prevents a record of the advice for the purpose of continuity of treatment and any subsequent referrals, particularly in a case when the Doctor giving the advice is no longer available and further advice is requested by the referring Doctor for medical treatment.</t>
  </si>
  <si>
    <t>The Service Agreement entered into between 5BP and WWL for the period from the 1st April 2014 to the 31st March 2015 was the subject of different interpretations by each Trust. There was confusion in relation to the prioritisation of imaging and there was a fundamental conflict in relation the interpretation of clause 2.1. The Agreement provided for meetings between nominated officers from each trust at intervals not exceeding every 3 months from the effective date of the Agreement to consider any issues arising from the operation and performance of the Agreement, as provided in paragraph 14.1 on page 10 of the Agreement. The evidence of the Inquest confirmed that no meetings had taken place during the concurrence of the Agreement and there was no proactive involvement of the nominated officers to identify any issues arising from the operation and performance of the Agreement. Furthermore evidence was given that there were similar Service Agreements for the period from 1 st April 2013 to the 31st March 2014 and from the 1st April 2015 to the 31st March 2016 with similar provisions for meetings during the concurrence of the Agreements but no meetings between nominated officers had ever taken place. The evidence identified a lack of liaison and understanding between 5BP and WWL in relation to the Agreement and their relationship, even in circumstances where both trusts are operating on the same site at Leigh Infirmary, Leigh. During the Inquest WWL confirmed that they had similar Service Agreements in relation to the provision of services to health professionals in other areas of treatment and the provisions of all Agreements were similar and the provisions in all Agreements may not be performed in accordance with the requirements of each Agreement</t>
  </si>
  <si>
    <t>The evidence given by WWL was that there were no time lines in relation to the reporting of x-rays performed at the Leigh Infirmary, other than national timelines, although it was accepted 5 that the Service Agreement provided that "urgent or unexpected significant clinical findings will be communicated to referring clinicians at the time of the Consultant Radiological reporting". It was accepted that if there was an unexpected significant clinical finding it would be necessary to communicate the finding to the referring clinician without delay. WWL do not have any triage procedures in relation to x-ray examinations so that any "urgent or unexpected significant clinical finding" would not be reported to the referring clinician for some time after the examination. An early triage of the x-ray examination within a short period of the examination would allow any urgent or unexpected significant clinical finding to be communicated to the referring clinician without delay</t>
  </si>
  <si>
    <t>5BP accepted that the Service Agreement provided for web viewing of the x-rays but accepted that the software operated by 5BP does not allow web viewing of x-rays and 5BP did not have network connections to view the x-rays electronically by access to the WWL network. In any event the Consultant Psychiatrist from the Lakeside Unit indicated that the Doctors in her team based at the Lakeside Unit, may not have the expertise to interpret the xrays on web view and the Doctors would be dependent upon a formal report, either verbal or written, from the Radiologist</t>
  </si>
  <si>
    <t>The evidence at the Inquest revealed that the notes completed by clinicians at the Lakeside Unit, failed to identify the times of actions by them and in one note failed to identify the identity of the clinician making the note. The notes were inadequate, particularly the notes which accompanied Mr Pryal on his transfer from the Lakeside Unit, to RAEI. The details to be included in a request for x-ray examination and the fact that an urgent x-ray examination required either a telephone call to the Radiologist or a note of priority on the x-ray form did not appear to be understood by clinicians at the Lakeside Unit, and demonstrated a lack of liaison and understanding between the two Trusts, which would be necessary to allow the terms of the Service Agreement to be operated and performed</t>
  </si>
  <si>
    <t>Evidence was given at the Inquest that there was no physiotherapy or occupational therapy at the Lakeside Unit to deal with the physical health needs of any patients on the Unit. There was no Service Agreement for the provision of physiotherapy and occupational therapy and no understanding as to who would provide such services. The evidence indicated that the Clinical Commissioning Group in Wigan would provide the services and 5BP were not in a position to enter into agreements for the provision of services from elsewhere. Evidence was given by 5BP that the Clinical Commissioning Group in Wigan had not provided services so that the physical health needs of 6 patients in the Lakeside Unit, were not being satisfied in relation to physiotherapy and occupational therapy</t>
  </si>
  <si>
    <t>The provision of notes within hospital records in relation to any telephone referrals or other referrals from health professionals for advice in relation to the treatment and care of a patient. The review should include the retention of such notes for observation by other clinicians who may become involved subsequently to ensure continuity of advice in relation to treatment and care. The review is requested by the Secretary of State in view of the evidence that the absence of notes is a problem on a nationwide scale.</t>
  </si>
  <si>
    <t>A review of the liaison, understanding and interpretation of the provisions of the Service Agreement in relation to Radiology for the period from the 1 st April 2015 to 31st March 2016 and any subsequent years, taking account of the evidence heard at the Inquest. The review should include the operation and performance of the terms of the Agreement and should extend to the involvement of the two Trusts, particularly on the same site at Leigh Infirmary, Leigh. The review should also take account of any other Service Agreements in existence and entered into by both trusts either collectively or individually</t>
  </si>
  <si>
    <t>A review of the electronic systems, which allow access by 5BP to network connections in relation to WWL systems, particularly to allow web viewing of x-ray examinations in accordance with the Service Agreement</t>
  </si>
  <si>
    <t>A review of the notes in relation to names, times and content and the provision of training or retraining of clinicians and all staff in relation to the recording of appropriate notes, including requests for x-ray or other examinations and transfers to other hospitals</t>
  </si>
  <si>
    <t>A review of the reporting times for x-ray examinations with particular reference to triage to identify any urgent or unexpected significant clinical findings, which will need to be communicated to the referring clinicians at the earliest time.</t>
  </si>
  <si>
    <t>A review of the provision of physiotherapy and occupational therapy to deal with the physical health needs of patients at the Lakeside Unit, to ensure that appropriate treatment is available to those patients</t>
  </si>
  <si>
    <t>failure to keep accurate medical records/care plans; poor communication between organisations; lack of protocol; lack of/shortage of medical equipment/facilities</t>
  </si>
  <si>
    <t>review protocol; improve record keeping</t>
  </si>
  <si>
    <t>2015-0392</t>
  </si>
  <si>
    <t>Tania Hristova</t>
  </si>
  <si>
    <t>Claire Balysz</t>
  </si>
  <si>
    <t>New Court Surgery</t>
  </si>
  <si>
    <t>https://www.judiciary.uk/publications/tania-hristova/</t>
  </si>
  <si>
    <t>citalopram; mirtazapine</t>
  </si>
  <si>
    <t>antidepressant; antidepressant</t>
  </si>
  <si>
    <t>Depression</t>
  </si>
  <si>
    <t>son with ADHD</t>
  </si>
  <si>
    <t>This patient was prescribed antidepressant medication for 5 '/4 years without adequate review</t>
  </si>
  <si>
    <t>This patient was not offered additional therapy such as counselling or CBT to help her deal with her illness.</t>
  </si>
  <si>
    <t>2015-0394</t>
  </si>
  <si>
    <t>Lee Boden</t>
  </si>
  <si>
    <t>Milton Keynes</t>
  </si>
  <si>
    <t>National Probation Service</t>
  </si>
  <si>
    <t>https://www.judiciary.uk/publications/lee-boden/</t>
  </si>
  <si>
    <t>probation hostel</t>
  </si>
  <si>
    <t>Central respiratory depression</t>
  </si>
  <si>
    <t>Illicit heroin use</t>
  </si>
  <si>
    <t>prisoner on probation; expressed that he did not wish to be in Milton Keynes as he wished to return home to care for his mother</t>
  </si>
  <si>
    <t>the deceased was not informed of his intended placement in Milton Keynes until the day before his release</t>
  </si>
  <si>
    <t>The sudden arrival at the hostel would have increased his risk of using heroin</t>
  </si>
  <si>
    <t>That he had been in the bathroom for almost four hours before he was discovered</t>
  </si>
  <si>
    <t>Having just been released from prison and being unable to return to his home, he should have been recognised as a vulnerable resident</t>
  </si>
  <si>
    <t>There appears to be no protocol in place for continuing monitoring of new arrivals who remain vulnerable</t>
  </si>
  <si>
    <t>failure to inform patient; failure to monitor/observe patient; lack of protocol</t>
  </si>
  <si>
    <t>In my opinion action should be taken to prevent future deaths and I believe you, The National Probation Service, have the power to take such action.</t>
  </si>
  <si>
    <t>2015-0402</t>
  </si>
  <si>
    <t>Dorothy Delaney</t>
  </si>
  <si>
    <t>Alexander House Health Centre</t>
  </si>
  <si>
    <t>https://www.judiciary.uk/publications/dorothy-delaney/</t>
  </si>
  <si>
    <t>rivoroxaban; clopidogrel</t>
  </si>
  <si>
    <t>Dorothy Delaney died as a consequence of naturally occurring disease exacerbated by a recognised complication of anticoagulation therapy, in circumstances where antiplatelet medication was prescribed and administered.</t>
  </si>
  <si>
    <t>Spontaneous intracerebral haemorrhage</t>
  </si>
  <si>
    <t>Amyloid angiopathy</t>
  </si>
  <si>
    <t>Atrial fibrillation</t>
  </si>
  <si>
    <t>Recognised complication of anticoagulation therapy, in circumstances where antiplatelet medication was prescribed and administered</t>
  </si>
  <si>
    <t>prescribed Rivoroxaban and Clopidogrel due to atrial fibrillation and TIAs</t>
  </si>
  <si>
    <t>The Consultant Neuropathologist gave evidence during the inquest that Mrs Delaney had died as a consequence of a spontaneous intracerebral haemorrhage which had been caused by amyloid angiopathy, which is naturally occurring disease of the vessels within the brain that can cause the vessels to rupture, resulting in haemorrhage. Evidence was given that when a person who suffers from amyloid angiopathy takes anticoagulation medication there is an enhanced risk of a haemorrhage occurring. The fact that Mrs Delaney was taking Rivoroxaban was determined to be a contributory factor in her death. Evidence was also given that there is an increased risk of bleeding when a person takes both antiplatelet and anticoagulant medication together</t>
  </si>
  <si>
    <t>The policy adopted at Salford Royal Hospital, Salford is that if a person who is prescribed antiplatelet medication requires anticoagulation therapy, they would discontinue one of the medications, in order to reduce the risk of a haemorrhage, unless there is a specific reason why both should be prescribed at the same time</t>
  </si>
  <si>
    <t>Guidance provided by the National Institute for Health and Care for oral anticoagulation was referred to during the inquest and this guidance states that if a person is prescribed Rivoroxaban there is an increased risk of bleeding if anti platelet medication, such as Clopidogrel, it is taken at the same time. The Guidance states that the use of both medications should be avoided, except on specialist advice</t>
  </si>
  <si>
    <t>Following Mrs Delaney's diagnosis of atrial fibrillation and the subsequent prescription of Rivoroxaban, no specialist advice was sought regarding the appropriateness of continuing to prescribe both Clopidogrel and Rivoroxaban together. Evidence was given at the inquest that advice is not sought on an individual basis for patients at Alexander House Health Centre who are prescribed both Clopidogrel and Rivoroxaban as they rely on advice previously sought in respect of other patients in similar circumstances</t>
  </si>
  <si>
    <t>I therefore have concerns that there are patients under the care of Alexander House Health Centre who are being prescribed both anticoagulation therapy and antiplatelet medication at the same time, which increases the risk of a haemorrhage occurring, in circumstances where specialist advice has not been sought, taking into account the individual patient's previous medical history and circumstances</t>
  </si>
  <si>
    <t>I therefore request review the treatment of all patients in his practice who are being treated with Clopidogrel, or any other antiplatelet medication at the same time as Rivoroxaban, or any other anticoagulation medication, having regard to the NICE guidelines in relation to oral anticoagulation</t>
  </si>
  <si>
    <t xml:space="preserve">Inappropriate dosage for patient; failure to follow protocol; failure to follow advice </t>
  </si>
  <si>
    <t>2015-0410</t>
  </si>
  <si>
    <t>Glenda Day</t>
  </si>
  <si>
    <t>Nottinghamshire Healthcare NHS Trust</t>
  </si>
  <si>
    <t>https://www.judiciary.uk/publications/glenda-day/</t>
  </si>
  <si>
    <t>quetiepine; morphine (oramorph)</t>
  </si>
  <si>
    <t>Opiate toxicity</t>
  </si>
  <si>
    <t>long history of mental health issues (undefined)</t>
  </si>
  <si>
    <t>It would appear that [REDACTED] twice granted Glenda home leave by telephone, without seeing the patient himself. On the first occasion (5 March), he did ask a trainee to see her first. On the second (12 March), he appears simply to have repeated his view of 9 March (when he last saw Glenda) without seeing her first, or asking a colleague to see her, despite the significant events which had occurred between 9 and 12 March. Her risk assessment had also not been updated since her overdose on 10 March</t>
  </si>
  <si>
    <t>Ward B2 have addressed this and I was satisfied that current ward and medical staff are now clear that before any patient is granted home leave, he/she must have : a. been reviewed by a doctor ; and b. had his/her risk assessment reviewed. I remain concerned however for patients across the wider trust and indeed for this ward when new staff are taken on, who may not be familiar with this tragic case. It seems to me very important to have these requirements enshrined in written policies. I understand that some work has already gone into this</t>
  </si>
  <si>
    <t>I was advised that a Home Leave Policy does exist for the Ward B2, but neither the ward manager nor the most senior nurse was able to tell me with any certainty whether these were in fact new requirements, or requirements that were already contained with the existing policy, which had been overlooked</t>
  </si>
  <si>
    <t>I was also concerned that the focus was very much on this ward, rather than the trust as a whole. Whilst I was advised that a trustwide review is ongoing (dealing with involuntary patients as well), no witness could tell me whether these requirements are likely to be included in a trustwide policy, and when this review will be completed</t>
  </si>
  <si>
    <t>I remain concerned that the focus of this investigation has been too narrow. It is clearly important that these requirements are included in the written Home Leave Policy, and communicated to all relevant staff, across the trust</t>
  </si>
  <si>
    <t>It is also concerning that there appears to be no timescale for the two requirements referred to above — ie how contemporary does a doctor review and risk assessment review need to be before the patient can be granted home leave ?</t>
  </si>
  <si>
    <t>I am also concerned to know about the trust's plan in terms of staff awareness of home leave policies, across the trust, as well as auditing, to ensure that the policy is being adhered to</t>
  </si>
  <si>
    <t>2015-0432</t>
  </si>
  <si>
    <t>Guy Robinson</t>
  </si>
  <si>
    <t>Pennine Care NHS Trust</t>
  </si>
  <si>
    <t>https://www.judiciary.uk/publications/guy-robinson/</t>
  </si>
  <si>
    <t>exposure</t>
  </si>
  <si>
    <t>oderate depression</t>
  </si>
  <si>
    <t>post-traumatic stress disorder</t>
  </si>
  <si>
    <t>opiate dependence syndrome</t>
  </si>
  <si>
    <t>physical health problems (not specified)</t>
  </si>
  <si>
    <t>emotionally unstable personality disorder, moderate depression; post-traumatic stress disorder; opiate dependence syndrome</t>
  </si>
  <si>
    <t>The ‘AWOL’ protocol was not applied appropriately/in a timely manner and during the course of the evidence it became apparent that some of clinicians lacked familiarity with the protocol and process. Whilst the Trust has taken steps to ensure that the protocol has been discussed with all staff based on the ward in question, action has not been taken Trust-wide to ensure that all staff are fully familiar with this policy</t>
  </si>
  <si>
    <t>Clinical Psychology Service - the only access afforded to a Clinical Psychologist depends upon three pre-requisites being met - i) discharge ii) to a fixed abode iii) onward referral by the Community Mental Health Team. There is no inpatient Clinical Psychology facility and no ability for hospital clinicians to refer a patient directly. This is a significant service gap and potentially prejudices/puts at risk some of the most vulnerable people e.g. those who are of no fixed abode.</t>
  </si>
  <si>
    <t>failure to follow protocol; lack of/shortage of medical equipment</t>
  </si>
  <si>
    <t>opiate dependency syndrome was mentioned in the report, however, no opioids were named</t>
  </si>
  <si>
    <t>2015-0437</t>
  </si>
  <si>
    <t>David White</t>
  </si>
  <si>
    <t>Jacqueline Devonish</t>
  </si>
  <si>
    <t>Barts Health NHS Trust</t>
  </si>
  <si>
    <t>https://www.judiciary.uk/publications/david-white/</t>
  </si>
  <si>
    <t>warfarin; heparin</t>
  </si>
  <si>
    <t>accident contributed to by neglect</t>
  </si>
  <si>
    <t>Acute on chronic transplant kidney failiure</t>
  </si>
  <si>
    <t>Valvular, ischaemic and hypertensive heart disease</t>
  </si>
  <si>
    <t>Right foot ischaemia</t>
  </si>
  <si>
    <t>Fractured neck of right femur</t>
  </si>
  <si>
    <t>arterial vascular disease</t>
  </si>
  <si>
    <t>hallucinations; confusion</t>
  </si>
  <si>
    <t>The effect of Heparin, in causing confusion, was not in the records, and therefore not acted upon</t>
  </si>
  <si>
    <t>Nursing notes documented a risk of falls/mobilisation and action to be taken, but there was no supervision arrangement in place. One to one care had been in contemplation.</t>
  </si>
  <si>
    <t>Whilst nursing notes were being kept about the risks, the records were not being reviewed and acted upon</t>
  </si>
  <si>
    <t>failure to keep accurate medical records/care plans; failure to monitor/observe patient</t>
  </si>
  <si>
    <t>2015-0438</t>
  </si>
  <si>
    <t>Emma Bray</t>
  </si>
  <si>
    <t>Laura Johnson</t>
  </si>
  <si>
    <t>Policy and Patient Safety Directorate</t>
  </si>
  <si>
    <t>https://www.judiciary.uk/publications/emma-bray/</t>
  </si>
  <si>
    <t>ecitalopram; sertraline; quetiapine; alcohol</t>
  </si>
  <si>
    <t>antidepressant; antidepressant; antipsychotic</t>
  </si>
  <si>
    <t>history of problems with mood dating back to her teens; suicidal intention</t>
  </si>
  <si>
    <t>mood disorder; self-harm; suicide</t>
  </si>
  <si>
    <t>During the evidence I was told that a number of things had not happened that ought to have done: (a) A proper medication history was not taken on assessment (b) EB's treatment and medication history were not obtained from either public or private sector providers. (c) Had EB's history been obtained she should have been referred to a psychiatrist followin assessment, to be seen and assessed within 14 days. (d) felt that there was an underestimate of the level and complexity of EB's condition. (e) EB remained with the Intake team for the whole period of her contact with the service. This appears to have occurred because of a failure to make a referral rather than because of any positive decision to retain her within the team. (f) EB should have been referred to an appropriate service, probably initially the BIT. This would have provided her with better support and regular monitoring. (g) Even within the 1T there was a failure to follow EB up. Telephone contact should have been made with her by seven days after the initial assessment. (h) There should have been regular contact with EB thereafter, initiated by IT. (i) Important information was provided by EB's family about the change in her presentation, most notably on 19 January, 22 January and then from 19 February 2015 onwards. Nothing happened in response to these reports. The information should have been placed before the Intake Team MDT to discuss her care. (j) Had the information been provided EB should have been seen by the team and, in 5 2 response to the information of 19 February 2015 at the latest, had a psychiatric assessment. (k) The emails sent by EB's family were not placed on her notes; accordingly other members of staff looking at her care were not aware of the family's concerns. (I) Risks associated with the drug Sertraline do not appear to have been communicated to EB and her family. Where the drug was recommended by a psychiatrist who had not seen or assessed EB it was unclear where responsibility for advising about risk lay</t>
  </si>
  <si>
    <t>Absence of guidelines about what information must be obtained on assessment, including the medical history</t>
  </si>
  <si>
    <t>Absence of guidance about where that information should be obtained from: the patient I primary sources</t>
  </si>
  <si>
    <t>A lack of clarity amongst staff about when to retain patients under the IT and when to refer out of intake to other services</t>
  </si>
  <si>
    <t>Lack of clarity about what contact there should be between patients and the IT</t>
  </si>
  <si>
    <t>Lack of guidance about what to do when patients are not engaging directly with the IT but there is reason for concern about them</t>
  </si>
  <si>
    <t>A lack of monitoring / auditing of the passage of patients through the service to see whether cases are being managed and progressed as they ought to be</t>
  </si>
  <si>
    <t>An absence of guidelines giving staff timescales within which referrals should take place</t>
  </si>
  <si>
    <t>A lack of appreciation of the need to create a plan with timescales for further treatment / referral to take place</t>
  </si>
  <si>
    <t>A lack of clear information about the circumstances in which it is appropriate for a psychiatrist to make recommendations about the medication without a full medical history</t>
  </si>
  <si>
    <t>A lack of clear information about the circumstances in which it is appropriate for a psychiatrist to make recommendations about the medication without seeing the patient in person</t>
  </si>
  <si>
    <t>A lack of clarity about whose responsibility it is to communicate risks about medication to the individual when the medication is recommended by the WFAAT psychiatrist but prescribed by the GP. This was particularly the case with the Sertraline prescribed to EB, which apparently does have specific associated risks that must be warned of</t>
  </si>
  <si>
    <t>The lack of apparent process or procedure to ensure that emails sent to staff directly are placed on an individual's notes</t>
  </si>
  <si>
    <t>Any proper understanding by staff of risk assessment in the context of self-harm. The risk assessment tool in use appeared very basic and not one that provided any real assistance to staff</t>
  </si>
  <si>
    <t>failure to take history; failure to inform family; failure to keep accurate medical records/care plans; lack of protocol; failure to follow protocol</t>
  </si>
  <si>
    <t>2015-0444</t>
  </si>
  <si>
    <t>Wayne O’Neill</t>
  </si>
  <si>
    <t>Worcestershire Health and Care NHS Trust</t>
  </si>
  <si>
    <t>https://www.judiciary.uk/publications/wayne-oneill/</t>
  </si>
  <si>
    <t>propranolol; citalopram; olanzapine; amitriptyline</t>
  </si>
  <si>
    <t xml:space="preserve">beta-blocker; antidepressant; antipsychotic; antidepressant </t>
  </si>
  <si>
    <t xml:space="preserve">prescribed; illicit </t>
  </si>
  <si>
    <t>Respiratory failiure</t>
  </si>
  <si>
    <t>Broncho spasm following ingesting propanolol</t>
  </si>
  <si>
    <t>prior prescription of propranolol (discontinued); asthma</t>
  </si>
  <si>
    <t>the lawklerme revealed that Mr O'Neill had died from one Of two mixer either : as the July foloicl,. he had laken proprarialol illicitly which Educed the bronchi spasm That caused Ii respiragory failure. It ks worth noting that Mr C1141-a-ill hack previously Izeeri prescritecl procirariolol anCI evidence was given at tie inquest 1:15, a forensic psychiatrist that the fact it win corwtm indicated Wryer! Mr O'Neill's asthma) appeared *to have been lost' to the prescrib.ing clirliCiSr0 at tra time. 1 The altemalive cause of death was ttiat Mr O'Neill died from acuie cardiac. (allure induced by the combination of psychotropic medication prescribed 113 NV including citalopran). Olarizapine and amitnplyline. An alert had pireviousty been raieci by the. MedICIrteg.Frt.al-thaete Reljulatury Authority warning acta iri st the preE.cribmg Qf ttletge OlnUSI5 in CarriblnatiCiri An attempt had been made to take Mr O'Neill of These drugs but subsequent olinic_ans had re-introduced them. at weii not clear from the evidence that when Mr O'Neill was screened in receptor Following his transfer froml-IMP alrrnIngharn l,i H MP Long LarlIcri the sgnificanc.e of Mese ebrtibinalltrrig di MIN:N.00km was recpsnecl. E art evidence was heard duiing be cause of the inquest notably from a Cardiologi:st. He said there was a strong rase for ECG races to be performed on all prisoners Iv' receol of this rneCliUltiori, Th i5 woutd reveal .gvh.ether there wa$ any prOlOngaliori of the QT interval. The evidence revealed than an- ECG trace had not been undertaken during the years that Mr O'Neill was. an inmate at I-1M P arrrilinigharri. A trace was arrariood at HMP Long Login but tiad not taken place by the time of Mr 0 -Neill's ileafli having ea yi been requested as a matter of roullne. The eviclert.ce suggested that the reason why the ECG wins retligtSteil we* clue ti eleverted pulse race deter.ted at the neOeptIon ec:reen rather than recognetion of the potentiagy toxic efforts of the prescribed medication. Evidence was given that obtaining a ECG trace Is a simply.. thiesii and straight forward metier_ It would seem sentabie. accordingly fOr all the prirSoner5 in MAO of thiG ttirrthinalliari eir medlcotion to .undergo ECC traces as part of ihe nardeption screening prCiq5s.</t>
  </si>
  <si>
    <t>incorrect drug administered; failure to follow protocol</t>
  </si>
  <si>
    <t>In my opinion action should be taken to prevent future deaths and I believe you [AND/OR your organisation] have the power to take such action. I have indicated about what you may feel to be a sensible way to proceed</t>
  </si>
  <si>
    <t>2015-0463</t>
  </si>
  <si>
    <t>Nadine Brookes-Walker</t>
  </si>
  <si>
    <t>Elaine Moloney</t>
  </si>
  <si>
    <t>Teva UK Ltd</t>
  </si>
  <si>
    <t>https://www.judiciary.uk/publications/nadine-brookes-walker/</t>
  </si>
  <si>
    <t>Accidental overdose of prescribed medication”</t>
  </si>
  <si>
    <t>Fentanyl toxicity</t>
  </si>
  <si>
    <t>Accidental overdose of prescribed medication</t>
  </si>
  <si>
    <t>extensive medical history dating back to her birth; chronic pain</t>
  </si>
  <si>
    <t>chronic pain; undefined</t>
  </si>
  <si>
    <t>Warning regarding the seriousness of the consequences of using damaged Fentanyl patches may not be apparent to the patient from the packaging</t>
  </si>
  <si>
    <t>2015-0474</t>
  </si>
  <si>
    <t>Jake Robinson</t>
  </si>
  <si>
    <t>Hospital Death (Clinical Procedures and medical management) related deaths; Suicide (from 2015)</t>
  </si>
  <si>
    <t>Greater Manchester NHS Area Team; Greater Manchester West Health NHS Trust; Bodmin Road Health Centre</t>
  </si>
  <si>
    <t>https://www.judiciary.uk/publications/jake-robinson/</t>
  </si>
  <si>
    <t>benzodiazepine</t>
  </si>
  <si>
    <t>Illicit drug use</t>
  </si>
  <si>
    <t>buying significant illicit benzodiazepine over the internet; good relationship with his Substance Misuse worker; history of substance abuse; Following the death of a family member in 2013 there had been a deterioration in Jake's behaviour</t>
  </si>
  <si>
    <t>drug abuse; death in family</t>
  </si>
  <si>
    <t>The Court heard evidence that his GP had written to Greater Manchester West on the 23` 1 June 2015 ( exactly to whom this letter was addressed is not known as it was not provided in the evidence from the GP practice) indicating that Jake could be prescribed diazepam following the investigation for his seizure. There was no indication in the review by GM West as to whether this letter had been received and if not why not. However neither of the Drug Services who were involved with Jake were aware of this information and therefore he was not commenced on any benzodiazepine reduction. This issue is being brought to the attention of all the recipients of this Regulation 28 report including the Medical Director for the Greater Manchester NHS Area who will be aware of the same concern raised in a separate recent case</t>
  </si>
  <si>
    <t>The fact that Phoenix Futures have no ability to prescribe medication to their services users was a concern. It meant that young people with substance misuse issues have to be referred to Trafford Aim, who are a service for people over the age of 26. Jake had a good relationship with Phoenix Futures but he did struggle to engage with services. The fact that he then had to engage with two services added to what in the Courts view was a disconnected approach to dealing with Jakes increasing difficulties</t>
  </si>
  <si>
    <t>There was no explanation in the review as to why the appointment clash between Trafford Aim and the Community Mental Health Team led to the appointment with the CMHT being rearranged. Particularly as Jake had made two recent serious attempts of self-harm in July 2015 and was at the very least recognised as a high risk of accidental self-harm. Given that Trafford Aim were not prescribing Jake at this time the Court had some difficulties in understanding what their role was given that he was also under Phoenix Futures for his substance misuse</t>
  </si>
  <si>
    <t>In my opinion action should be taken to prevent future deaths and I believe you have the power to take such action. It should be noted that both of the medical practices involved in this particular case had themselves noted flaws in the systems and taken steps to address some of the issues themselves, however the findings of the Court highlight an issue which may impact on medical practices across Manchester</t>
  </si>
  <si>
    <t>2015-0486</t>
  </si>
  <si>
    <t>Dean Boland</t>
  </si>
  <si>
    <t>NOMS; Birmingham Prison; Birmingham Community Healthcare NHS Trust</t>
  </si>
  <si>
    <t>https://www.judiciary.uk/publications/dean-boland/</t>
  </si>
  <si>
    <t>diazepam; quetiapine; pregabalin; gabapentin; hyoscine; 5F-AKB48 (synthetic cannabinoid); mirtazapine; methadone; buprenorphine</t>
  </si>
  <si>
    <t>hypnotic; antipsychotic; antiepileptic; antiepileptic; antimuscarinic; cannabinoid; antidepressant; opioid; opioid</t>
  </si>
  <si>
    <t>Dean Ronald Edmund Boland was discovered on the floor in Cell 12, 3rd Landing, B Wing in HMP Birmingham on 17th April 2015 at approximately 3:30 am by his cell mate. He was pronounced dead at 04:12 am. He died of mixed drug toxicity. Heading up to this he self‐administered various medication. A combination of prescribed and illicitly obtained medication were found to be present in the samples taken from him and subsequently found in his cel</t>
  </si>
  <si>
    <t>Mixed drug toxicity</t>
  </si>
  <si>
    <t>known drug addiction</t>
  </si>
  <si>
    <t>There was a general lack of awareness and understanding of the drugs issues in the prison by prison officers. Two prison officers who worked on B wing said they were unaware of any problems with prisoners using illicit drugs including general medications. Prison officers need a comprehensive education program to understand what drugs are being used and sold and how prisoners come by those drugs.</t>
  </si>
  <si>
    <t>There is a lack of multi‐disciplinary approach to drug issues within the prison. The evidence heard at the inquest confirmed that prison officers, health workers and DART workers do not adequately discuss trends and general drugs issues to ensure all staff are up to date and aware of the problems. It is accepted that patient’s confidentiality needs to be maintained but it is essential to discuss trends and significant events in a multi‐disciplinary way.</t>
  </si>
  <si>
    <t>General medicine administration does not involve a check of the mouth so prisoners can easily conceal tablets to sell later</t>
  </si>
  <si>
    <t>Cell searches only take place for a certain number of cells each month on a random basis as prescribed by NOMS, or for targeted cells when there is sufficient intelligence. Intelligence searches only take place when there is at least 2 pieces of intelligence. Given the extent of the drug problem on B wing this seems insufficient</t>
  </si>
  <si>
    <t>Prisoners on B wing are not viewed or monitored at all overnight unless they are on an ACCT. This gives them a considerable period of time to smoke and use drugs knowing there will be no supervision or observation from prison officers</t>
  </si>
  <si>
    <t>The prison deploy a security officer to B wing at night (172 prisoners).This person is unable to interact with prisoners and is only there to answer call bells. This seems inadequate given that this group of prisoners are at high risk of drug use particularly at night when there are no cell checks.</t>
  </si>
  <si>
    <t>DART workers are currently unable to access compact drug results as workers are unable to log onto the computer.</t>
  </si>
  <si>
    <t>Prison officers are unaware of positive drug test results and therefore unable to take any action in response.</t>
  </si>
  <si>
    <t>There are several exercise areas at the prison. Only two have netting. Further consideration needs to be given to netting other areas given the number of packages being thrown over the wall and then secreted by prisoners on their person. The inquest heard that only a small proportion of packages are seized as they come over the wall.</t>
  </si>
  <si>
    <t>The prison should investigate whether 3 prison officer on duty in the exercise area is sufficient for 172 prisoners given the number of packages that are thrown over the walls every week.</t>
  </si>
  <si>
    <t>At present there is no ability to search or screen prisoners or visitors for drugs concealed on their person when they come into prison. Given that this is a major source of drugs coming into the prison further consideration need to be given, on a national level, as to how concealed drugs can be identified for example with the use of a full body scanner. The current scanner can only identify metal objects</t>
  </si>
  <si>
    <t>Birmingham prison has 2 drugs dogs who work on a shift pattern. This means not every area in the prison can be covered as only one dog is on duty at any one time. Given that these dogs are the only current mechanism for identifying certain drugs consideration needs to be given to having more dogs so that prisoners and visitors coming into the prison will always be screened.</t>
  </si>
  <si>
    <t>inadequate training; poor communication between staff; failure to monitor/observe patient; poor medicine control; poor access to medical records/care plans; understaffing; lack of/shortage of safety equipment</t>
  </si>
  <si>
    <t>Given that these dogs are the only current mechanism for identifying certain drugs consideration needs to be given to having more dogs so that prisoners and visitors coming into the prison will always be screened.</t>
  </si>
  <si>
    <t>Given that this is a major source of drugs coming into the prison further consideration need to be given, on a national level, as to how concealed drugs can be identified for example with the use of a full body scanner</t>
  </si>
  <si>
    <t>Further consideration needs to be given to netting other areas given the number of packages being thrown over the wall and then secreted by prisoners on their person</t>
  </si>
  <si>
    <t>2016 – 0143</t>
  </si>
  <si>
    <t>Hayley Clark</t>
  </si>
  <si>
    <t>Mark Beresford</t>
  </si>
  <si>
    <t>Yorkshire South (East District)</t>
  </si>
  <si>
    <t>Rotherham Hospital NHS Foundation Trust</t>
  </si>
  <si>
    <t>https://www.judiciary.uk/publications/hayley-clark/</t>
  </si>
  <si>
    <t>paracetamol; parvolex</t>
  </si>
  <si>
    <t>non-opioid analgesic; antidote</t>
  </si>
  <si>
    <t>Hayley Christine Clark died, at Rotherham Hospital, on 24th May 2015, from the effects of severe malnutrition. Her malnutrition arose from a combination of factors, which did not include anorexia, but which did include poor eating discipline due, in part, to longstanding abdominal discomfor</t>
  </si>
  <si>
    <t>Pulmonary oedema</t>
  </si>
  <si>
    <t>Sever multi-factorial malnutrition</t>
  </si>
  <si>
    <t>Acute pyelonephritis</t>
  </si>
  <si>
    <t>Electrolyte imbalance</t>
  </si>
  <si>
    <t>Anaemia</t>
  </si>
  <si>
    <t>Immune deficiency</t>
  </si>
  <si>
    <t>long term malnutrition; hypogammaglobulinemia; irritable bowel syndrome; anaemia; liver dysfunction</t>
  </si>
  <si>
    <t>nutrient deficit; immune disorder; gastrointestinal disease; liver disease</t>
  </si>
  <si>
    <t>There was a failure, on the part of the staff who prescribed and administered the Paracetamol to Ms Clark, to recognise the need to adjust the dosage (in evidence the required reduction was said to be 50%) to reflect Ms Clark's extremely low body weight.</t>
  </si>
  <si>
    <t>In my opinion action should be taken to prevent future deaths and I believe you Ms Louise Barnett, Chief Executive, have the power to take such action.</t>
  </si>
  <si>
    <t>2016 – 0147</t>
  </si>
  <si>
    <t>Leslie Carswell</t>
  </si>
  <si>
    <t>Sandwell and West Birmingham NHS Trust; University Hospital Birmingham NHS Foundation Trust</t>
  </si>
  <si>
    <t>https://www.judiciary.uk/publications/leslie-carswell/</t>
  </si>
  <si>
    <t>beriplex; warfarin</t>
  </si>
  <si>
    <t>coagulant; anticoagulant</t>
  </si>
  <si>
    <t>the deceased died from a brain bleed following a fall. There was a delay in reviewing the CT scan and administering beriplex more quickly which contributed to his death</t>
  </si>
  <si>
    <t>Bilateral sub-acute on chronic subdural haematoma</t>
  </si>
  <si>
    <t>transcatheter aortic valve implementation</t>
  </si>
  <si>
    <t>There were technical difficulties transmitting the CT scans taken at 00.50 to the Queen Elizabeth Hospital in Birmingham for review which is the protocol for the west midlands. This caused a delay in deciding a treatment plan. I heard evidence at the inquest that these concerns are ongoing and no resolution has been found. There is a concern that patients with urgent conditions could have lifesaving treatment delayed due to technical difficulties between the two trusts</t>
  </si>
  <si>
    <t>In my opinion action should be taken to prevent future deaths and I believe you Sandwell and West Birmingham Hospitals NHS trust have the power to take such action</t>
  </si>
  <si>
    <t>2016 – 0163</t>
  </si>
  <si>
    <t>Christopher Holyoake</t>
  </si>
  <si>
    <t>Christina Swann</t>
  </si>
  <si>
    <t>Leicester City and Leicestershire South</t>
  </si>
  <si>
    <t>Commissioning and Operations, Centra Midlands NHS; Fire Officers Association; Reckitt Benckisher Healthcare (UK) Ltd</t>
  </si>
  <si>
    <t>https://www.judiciary.uk/publications/christopher-holyoake/</t>
  </si>
  <si>
    <t>E45</t>
  </si>
  <si>
    <t>emolient</t>
  </si>
  <si>
    <t>Injuries resulting from a fire (which was accelerated by E45 application)</t>
  </si>
  <si>
    <t>Terminal and inoperable brain tumour</t>
  </si>
  <si>
    <t>terminal and inoperable brain tumour; prescribed E45 cream</t>
  </si>
  <si>
    <t>essentially bed bound, primarily being cared for by his friend and also having carers come in to the home four ti mes a day. The carers were responsible for washing and dressing Mr Holyoake and assisting him with simple activities of daily living. This included applying E45 daily after his wash. They were also responsible for changing his bedding and clothing regularly; smoker</t>
  </si>
  <si>
    <t>E45 is highly flammable as it is a paraffin based product, the residue of which acts as an accelerant In this case there was a distinct lack of awareness of this fact, by the carers and the deceased. This was in part due to lack of communication by the GP but also due to the fact that there were no fire hazard warnings on the prescription or the product itself This product is widely available over the counter to the general public and commonly used for vulnerable individuals such as children and the elderly. Worryingly there would appear to be no warnings on the packaging that this is indeed highly flammable, with the potential risk of ignition</t>
  </si>
  <si>
    <t>failure to inform patient; inadequate labelling</t>
  </si>
  <si>
    <t>2016 – 0170</t>
  </si>
  <si>
    <t>Darren Mindham</t>
  </si>
  <si>
    <t>Selena Lynch</t>
  </si>
  <si>
    <t>London South</t>
  </si>
  <si>
    <t>Alcohol, drug and medication related deaths; Suicide (from 2015)</t>
  </si>
  <si>
    <t>Secretary of State for Health</t>
  </si>
  <si>
    <t>https://www.judiciary.uk/publications/darren-mindham/</t>
  </si>
  <si>
    <t>illicit - employee at veterinary practice</t>
  </si>
  <si>
    <t>acute pentobarbital intoxication</t>
  </si>
  <si>
    <t>vetinary assistant, allowing access to drugs</t>
  </si>
  <si>
    <t>Pentobarbital is a drug that is found in Schedule 3 of the Misuse of Drugs Regulations 2001, and is therefore not subject to the strict control found in Schedule 2. Whilst there may be practical difficulties in complying with stricter control, the use of pentobarbital in suicide has become commonplace. It has been shown that reducing access to the means of suicide can be effective in reducing the rate of suicide.</t>
  </si>
  <si>
    <t xml:space="preserve">two separate reports written with different due dates (2nd: https://www.judiciary.uk/publications/darren-mindham-2/); self-administration of pentobarbital at home, worked as an assistant in a veterinary practice, removed bottle from drugs cupboard at former employer &amp; kept at home before using it to take his life </t>
  </si>
  <si>
    <t>2016 – 0174</t>
  </si>
  <si>
    <t>Carole Lovett</t>
  </si>
  <si>
    <t>London Greater North</t>
  </si>
  <si>
    <t>North Middlesex Hospital</t>
  </si>
  <si>
    <t>https://www.judiciary.uk/publications/carole-lovett/</t>
  </si>
  <si>
    <t>Having become unwell Carole Rita Lovett, a patient under Section 3 of the Mental Health Act 1983 at St Ann's Hospital , was transferred to Northwick Park Hospital on the 16th May 2016. Mrs Lovett had developed a myocarditis as a consequence of the use of Clozapine medication. Mrs Lovett was placed in the Acute Assessment Unit of the hospital where the deterioration of her condition continued until she was found un-responsive in her bed at 14.35 in the early afternoon. Mrs Lovett was resuscitated and transferred to the Critical Care Unit where she died on the 31st May 2015</t>
  </si>
  <si>
    <t>Hypoxic cardiac arres</t>
  </si>
  <si>
    <t>Clozapine associated myocarditis</t>
  </si>
  <si>
    <t>Schizophrenia</t>
  </si>
  <si>
    <t>myocarditis as a consequence of the use of Clozapine medication</t>
  </si>
  <si>
    <t>previous admission to mental health ward under mental health act</t>
  </si>
  <si>
    <t>The level of competence and training of staff working in the Acute Assessment Unit with regard to the use of NEW Score system and communication between all levels of staff</t>
  </si>
  <si>
    <t>That when the monitoring equipment alarmed this did not result in senior staff attending. No consideration was given, when the alarms were continuously sounding, for alternate forms of monitoring</t>
  </si>
  <si>
    <t>2016 – 0176</t>
  </si>
  <si>
    <t>Jack Susianta</t>
  </si>
  <si>
    <t>Mary Hassell</t>
  </si>
  <si>
    <t>London Inner North</t>
  </si>
  <si>
    <t>Child Death (from 2015); Hospital Death (Clinical Procedures and medical management) related deaths</t>
  </si>
  <si>
    <t>East London NHS Foundation Trust</t>
  </si>
  <si>
    <t>https://www.judiciary.uk/publications/jack-susianta/</t>
  </si>
  <si>
    <t>cannabis; ecstasy</t>
  </si>
  <si>
    <t>cannabinoid; hallucinogenic substance</t>
  </si>
  <si>
    <t>drug related accident</t>
  </si>
  <si>
    <t>Drowning</t>
  </si>
  <si>
    <t>Substance related psychosis</t>
  </si>
  <si>
    <t>psychiatrist failed to communicate the fact that she expected him now to be free from all psychotic symptoms</t>
  </si>
  <si>
    <t>psychiatrist failed to communicate that any recurrence of these symptoms would be a cause for significant concern and potentially immediate action</t>
  </si>
  <si>
    <t>psychiatrist failed to communicate in exactly what circumstances professional help should be sought on an urgent basis and how to go about this</t>
  </si>
  <si>
    <t>In my opinion, action should be taken to prevent future deaths and I believe that you have the power to take such action</t>
  </si>
  <si>
    <t>2016 – 0268</t>
  </si>
  <si>
    <t>Lee Grimes</t>
  </si>
  <si>
    <t>Manchester West</t>
  </si>
  <si>
    <t>Next Stage; 5 Boroughs Partnership NHS Foundation Trust, Warrington</t>
  </si>
  <si>
    <t>https://www.judiciary.uk/publications/lee-grimes/</t>
  </si>
  <si>
    <t>cocaine; procyclidine</t>
  </si>
  <si>
    <t>cocaine; antimuscarinic</t>
  </si>
  <si>
    <t>Acute left ventricular failiure</t>
  </si>
  <si>
    <t>Cocaine induced cardiac ischaemia</t>
  </si>
  <si>
    <t>multiple past overdoses; supported in the community by support workers from Next Stage</t>
  </si>
  <si>
    <t>Mr Grimes suffered with schizophrenia and was under the care of the Mental Health Services. Since 2004 he had been supported in the community by support workers from Next Stage which is a home health care service. They provided assistance to Mr Grimes on a daily basis, Monday to Friday. They would attend at his home address to assist him with basic activities and monitor his mental health. If there was a deterioration in his mental health they would contact the appropriate service to ensure Mr Grimes was assessed and provided with treatment as required. ii. On Thursday 17th March 2016 a support worker attended upon Mr Grimes and noted that he was not himself. At that time, he disclosed to her that he had taken an excessive dose of his prescribed medication. A note was made of this disclosure but no action was taken following that information being provided to the support worker.</t>
  </si>
  <si>
    <t>The following day, Friday 18th March, another support worker, attended upon Mr Grimes at about 10am, when he again disclosed that he had taken an overdose of his Procyclidine medication, explaining he had taken 12 tablets. At that time, called Wigan Recovery North, the Community Mental Health Team which is governed by 5 Borough Partnerships NHS Foundation Trust, to speak to a Community Psychiatric Nurse (CPN), to report that Mr Grimes had taken excessive medication. A message was left on an answerphone by requesting a call back and explaining that Mr Grimes had taken an overdose of medication. No return call was made to nor was any further call made to Wigan Recovery North by employees at Next Stage to follow up the initial message left. Mr Grimes did not have any contact with anyone after Friday 18th March and was found dead at his home address on Monday 21st March</t>
  </si>
  <si>
    <t>Evidence was given that if a service user discloses they have taken an overdose of medication to a support worker from Next Stage, that support worker should then speak to a CPN from Wigan Recovery North, if the disclosure is made during their operating hours of 9am to 5pm Monday to Friday. If the disclosure is made out of office hours, Next Stage have an out of hours system where action is taken by the person contacted out of hours to further investigate or manage the service user’s wellbeing</t>
  </si>
  <si>
    <t>Evidence was given by that there is training that Next Stage offer in respect of how to deal with a report of an overdose by a service user, and other situations that may arise when providing support to a service user, but that he had not had any training in 3 years as his workload did not allow him to undertake training. confirmed that he felt he, and the other employees from Next Stage, would benefit from further training, which could prevent a future death.</t>
  </si>
  <si>
    <t>That no action was taken by an employee of Next Stage following Mr Grimes’ disclosure of an overdose of medication on Thursday the 17th March. I have further concern that when action was taken on the Friday 18th March, a message was left for the Community Mental Health Team which was not followed up by Next Stage, or answered and actioned by the Community Mental Health Team. Although Mr Grimes’ death was not as a result of an overdose, he did not receive any assessment, or treatment, in respect of the overdose he disclosed. In view of the fact that there was no contact from the Next Stage or the Community Mental Health team over the weekend, he was vulnerable to taking a further overdose of medication.</t>
  </si>
  <si>
    <t>I have concerns that if this situation occurs in the future, another person could die. In view of that I would ask that the current policies and procedures in place at Next Stage to deal with the disclosure of an overdose of medication by a service user, are reviewed, and cascaded down to all employees. I would also request that a review is carried out by 5 Boroughs Partnership of the policies and procedures in place regarding the processing of referrals to Wigan Recovery North given the fact that the message left by on the Friday morning was never acted upon, as if this were to happen again in the future I believe there could be a further death.</t>
  </si>
  <si>
    <t>poor communication between organisations; inadequate training</t>
  </si>
  <si>
    <t>2016 – 0269</t>
  </si>
  <si>
    <t>James Hedge</t>
  </si>
  <si>
    <t>South Wale Central</t>
  </si>
  <si>
    <t>Hospital Death (Clinical Procedures and medical</t>
  </si>
  <si>
    <t>Medicines and Healthcare Products Regulatory Agency; Roche Diagnostics Limited; NHS Wales; NHS England</t>
  </si>
  <si>
    <t>https://www.judiciary.uk/publications/james-hedge/</t>
  </si>
  <si>
    <t>university accomodation</t>
  </si>
  <si>
    <t>James Michael HEDGE died from the effects of diabetic ketoacidosis in circumstances in which he had high blood sugar levels and there was a leakage in the insulin pump he was using. The most likely cause of that was the incorrect usage of the machine</t>
  </si>
  <si>
    <t>Leakage of the insulin pump he was using</t>
  </si>
  <si>
    <t>type 1 diabetes mellitus</t>
  </si>
  <si>
    <t>The evidence showed that the advice and guidance in relation to the use of the insulin pump, which is one of several on the market, does not adequately highlight the dangers of misuse and the potential consequences which may follow if the device is not used correctly – in this case, the incorrect insertion of the insulin cartridge leading to a leak and loss of insulin at a time when blood sugars were high.</t>
  </si>
  <si>
    <t>The evidence showed that the education of diabetic patients does not adequately focus upon the potential consequences of failing to properly manage a hyperglycaemic state and in particular, how quickly such a state can become life threatening.</t>
  </si>
  <si>
    <t>inadequate labelling; failure to inform patient</t>
  </si>
  <si>
    <t>2016 – 0270</t>
  </si>
  <si>
    <t>Patricia Cleghorn</t>
  </si>
  <si>
    <t>Birmingham and Solihull Mental Health Trust; NHS England</t>
  </si>
  <si>
    <t>https://www.judiciary.uk/publications/patricia-cleghorn/</t>
  </si>
  <si>
    <t>amitriptyline; morphine (MST tablets and oramorph); diazepam</t>
  </si>
  <si>
    <t xml:space="preserve">antidepressant; opioid; opioid; hypnotic </t>
  </si>
  <si>
    <t>Intentional overdose</t>
  </si>
  <si>
    <t>history of low mood and depression following the death of her mother; She had stated several times that she intended to take her own life by an overdose</t>
  </si>
  <si>
    <t>A decision had been made for voluntary admission to hospital on 09/12/15 as she had suicidal ideation. As no beds were available she received twice daily visits from the home treatment team. Death in family</t>
  </si>
  <si>
    <t>hospitalisation; death in family</t>
  </si>
  <si>
    <t>The deceased could not be admitted to hospital as there were no inpatient beds available. I heard evidence at the inquest that had she been admitted it is unlikely she would have died when she did. The availability of acute mental health beds means the most vulnerable people are being cared for in the community with limited resources and care</t>
  </si>
  <si>
    <t>The deceased had repeatedly stated that she would end her life by taking an overdose. Despite this she was left at home self-medicating drugs including amitriptyline, MST and oramoprh. No formal risk assessment was undertaken and staff failed to appreciate what drugs she had available to her</t>
  </si>
  <si>
    <t>lack of/shortage of medical equipment/facilities; failure to review medicines</t>
  </si>
  <si>
    <t>2016 – 0275</t>
  </si>
  <si>
    <t>Danny Sweet</t>
  </si>
  <si>
    <t>Cornwall Partnership Foundation Trust</t>
  </si>
  <si>
    <t>https://www.judiciary.uk/publications/danny-sweet/</t>
  </si>
  <si>
    <t>While I felt it was highly likely that Mr Sweet had taken his own life and intended to do so, I could not be sure of this.</t>
  </si>
  <si>
    <t>Fulminant hepatic failiure</t>
  </si>
  <si>
    <t>Paracetamol overdose</t>
  </si>
  <si>
    <t>long history of mental health issues extending back nearly 20 years</t>
  </si>
  <si>
    <t>previous hospitalisation on mental heath grounds and overdose</t>
  </si>
  <si>
    <t>Mr Sweet presented in equivocal and contradictory fashion. Accordingly, he was very difficult to assess and it was equally difficult for clinicians to form a view of the likely risk he posed to himself. I was concerned, however, that the very day after a Consultant Psychiatrist contemplated informal admission into hospital, a nurse from the HTT felt able to refer Mr Sweet to the Community Mental Health team where he was not seen for a month.</t>
  </si>
  <si>
    <t>I wondered if it may be appropriate to reflect on how to deal with patients who present in an inconsistent manner. In particular, I questioned whether it was appropriate simply to presume the best case scenario</t>
  </si>
  <si>
    <t>I was further concerned whether or not it was appropriate for a check to be built into the assessment process to ensure consistency in treatment decisions. There appeared to be obvious inconsistencies first in the concern of and the decision the very next da to discharge Mr Sweet from the caseload of the HTT and secondly, in the decision of to refer to CMHT yet discharging Mr Sweet from caseload after a first assessment</t>
  </si>
  <si>
    <t>Mr Sweet's case raises a more general issue namely, how the Trust deals with patients (within the confines of the Law as currently drawn) who appear to have capacity and yet decline treatment/care even where family/friends state their condition is deteriorating</t>
  </si>
  <si>
    <t>I recognise this is a difficult issue. I wonder, however, whether in such situations, clinicians should record in the notes and records their concerns that patients have capacity and yet may go on to self-harm. Furthermore, I feel it may be worth reviewing if clinicians should share those concerns with family/friends who try and bring to attention the patient's deteriorating condition. I recognise there will be an obvious need to respect the rules on confidentiality</t>
  </si>
  <si>
    <t>I raise also whether there should be training to ensure that the entries notes and records are consistent. By way of illustration, where anddecide to discharge Mr Sweet from their respective caseloads, they should justify those decisions in light of _s earlier concern that Mr Sweet may need an informal admission into hospital</t>
  </si>
  <si>
    <t>A final matter that came out of the in uest was that the Serious Incident Report was _ incomplete. In particular, neither nor had been formally interviewed as part of the review process. You may ee that there would be merit in getting the respective clinicians from the relevant departments (Hospital Liaison, HTT and CMHT) together to see if there are any lessons to be learned</t>
  </si>
  <si>
    <t>lack of protocol; unsafe protocol; failure to keep accurate medical records/care plans</t>
  </si>
  <si>
    <t>In my opinion action should be taken to prevent future deaths and I believe you (AND/OR your organisation] have the power to take such action</t>
  </si>
  <si>
    <t>While it was highly likely that he had taken his own life and intended to do so, the coroner could not be certain of this</t>
  </si>
  <si>
    <t>2016 – 0292</t>
  </si>
  <si>
    <t>Harry Glibbery</t>
  </si>
  <si>
    <t>Plymouth Torbay and South Devon</t>
  </si>
  <si>
    <t>Plymouth Hospitals NHS Trust</t>
  </si>
  <si>
    <t>https://www.judiciary.uk/publications/harry-glibbery/</t>
  </si>
  <si>
    <t>clexane</t>
  </si>
  <si>
    <t>Mr Glibbery died from a known complication (bleeding) of a necessary medical procedure (anti-coagulation)</t>
  </si>
  <si>
    <t>Catastrophic intracerebral haemorrhage</t>
  </si>
  <si>
    <t>Over-administration of clexane (an anti-coagulant)</t>
  </si>
  <si>
    <t>chronically infected left total hip replacement; multiple pulmonary emboli</t>
  </si>
  <si>
    <t>infection; cardiovascular disease; surgery</t>
  </si>
  <si>
    <t>The doctor who originally prescribed the Clexane did not do so in accordance with Derriford Protocol;</t>
  </si>
  <si>
    <t>The doctor's prescription error was not identified during Pharmacy reviews intended to pick up precisely this sort of shortcoming</t>
  </si>
  <si>
    <t>I was advised that during Mr Glibbery's admission he lost a substantial amount of weight estimated at between 6—10 kilograms. [REDACTED] (who gave evidence) expressed their difficulties in having patients weighed. This is particularly difficult for patients who have undergone hip replacements where, I was told, a hoist that is available is not high enough to return patients back to their beds. The importance of this is obvious in patients whose medication is weight-dependent. It is believed that Mr Glibbery was on the cusp of requiring a downward review of the amount of Clexane prescribed to him</t>
  </si>
  <si>
    <t>failure to follow protocol; lack of/shortage of medical equipment; failure to review medicines</t>
  </si>
  <si>
    <t>In my opinion action should be taken to prevent future deaths and I believe you Dr. P Hughes have the power to take such action.</t>
  </si>
  <si>
    <t>Could be considered a cardiovascular event</t>
  </si>
  <si>
    <t>2016 – 0308</t>
  </si>
  <si>
    <t>Raymond Woodward</t>
  </si>
  <si>
    <t>Emma Brown</t>
  </si>
  <si>
    <t>Medicines and Healthcare Products Regulatory Agency</t>
  </si>
  <si>
    <t>https://www.judiciary.uk/publications/raymond-woodward/</t>
  </si>
  <si>
    <t>buscopan</t>
  </si>
  <si>
    <t>antimuscarinic</t>
  </si>
  <si>
    <t>Death during a routine medical investigation as a result of a reaction to medication given in conjunction with previously undiagnosed coronary artery disease</t>
  </si>
  <si>
    <t>Cardiorespiratory arrest</t>
  </si>
  <si>
    <t>Coronary artery disease</t>
  </si>
  <si>
    <t>Reaction to administered buscopan</t>
  </si>
  <si>
    <t>abdominal pain, dyspepsia and constipation</t>
  </si>
  <si>
    <t>The risk of an adverse reaction to Buscopan in the presence of coronary artery disease is not widely known despite the wide use of Buscopan</t>
  </si>
  <si>
    <t>The SPC relating to the use of intravenous Buscopan references the following in relation to the cardiovascular system — `Buscopan Ampoules should be used with caution in conditions characterised by tachycardia such as thyrotoxicosis, cardiac insufficiency or failure and in cardiac surgery where it may further accelerate the heart rate'</t>
  </si>
  <si>
    <t>The term 'cardiac insufficiency' is unwieldy and does not immediately relate to a specific diagnosis, lacks specificity and does not necessarily encompass those patients with ischaemic heart disease.</t>
  </si>
  <si>
    <t>Deceased's Consultant Physician and Gastroenterologist, gave firm evidence, having extensively researched the issue, that the wider medical community needs to be alerted to potential cardiovascular problems in using 1V Buscopan and this could be achieved by incorporating into the SPC 'additional caution should be exercised in administering IV Buscopan to patients with ischaemic heart disease'.</t>
  </si>
  <si>
    <t>2016- 0078</t>
  </si>
  <si>
    <t>Susan George</t>
  </si>
  <si>
    <t>Pennine Care NHS Trust; Rochdale, Heywood and Middleton Clinical Commissioning Group</t>
  </si>
  <si>
    <t>https://www.judiciary.uk/publications/susan-george/</t>
  </si>
  <si>
    <t>sedative</t>
  </si>
  <si>
    <t>neglect</t>
  </si>
  <si>
    <t>misadventure contributed to by neglect</t>
  </si>
  <si>
    <t>Ingestion of an excessive quantiity of prescribed medication</t>
  </si>
  <si>
    <t>Anxiety</t>
  </si>
  <si>
    <t>Dysthymia</t>
  </si>
  <si>
    <t>Obsessive compulsive disorder (OCD) triats</t>
  </si>
  <si>
    <t>depression, anxiety, dysthymia, OCD</t>
  </si>
  <si>
    <t>depression; anxiety; OCD</t>
  </si>
  <si>
    <t>No review of the decision to discharge was sought or conducted when it became apparent that there had been a material change in Susan’s presentation on the 10th November. Had a review taken place then it is likely that the discharge would have been deferred or cancelled.</t>
  </si>
  <si>
    <t>The discharge process was disjointed, lacked co-ordination and did not involve Susan’s Primary/Associate Nurse</t>
  </si>
  <si>
    <t>The Discharge Policy was perfunctory and staff failed to follow it in any event.</t>
  </si>
  <si>
    <t>Poor record keeping, predominantly on the part of the nursing staff.</t>
  </si>
  <si>
    <t>There is no protocol/guidance on what steps should be taken when an inpatient contacts the emergency services (e.g. police via 999). This is important as it goes to risk assessment/management.</t>
  </si>
  <si>
    <t>Unprofessional staff attitudes towards patient/care provision – two qualified nurses involved in Susan’s care used inappropriate language and demonstrated negative ways of thinking during both conversations with colleagues and the police communications operator. Prevailing attitudes such as this, particularly towards vulnerable adult, puts care standards at risk.</t>
  </si>
  <si>
    <t>Poor advocacy on the part of the nursing staff whose decisions appear to have been clouded by the rigidity of the medical decision to discharge.</t>
  </si>
  <si>
    <t>Staff were unaware of how to support and advise patients on the issue of obtaining a second medical opinion where the patient disagrees with the first doctor’s decision (in this case, to proceed to discharge).</t>
  </si>
  <si>
    <t>There is no inpatient Clinical Psychologist service available within Pennine Care. This is the second (possibly third) PFD Form on the same issue. The Trust maintains that this is as a result of commissioning issues. Without inpatient clinical psychology, there is a marked service gap that puts patients such as Susan at risk.</t>
  </si>
  <si>
    <t xml:space="preserve">poor communication between organisations; failure to triage patients appropriately; unclear protocols; lack of protocol; failure to follow protocol; understaffing </t>
  </si>
  <si>
    <t>In my opinion action should be taken to prevent future deaths and I believe each of you respectively have the power to take such action</t>
  </si>
  <si>
    <t>2016-0010</t>
  </si>
  <si>
    <t>Arenijus Nedzelskies</t>
  </si>
  <si>
    <t>Home Office; DVLA Medical Branch</t>
  </si>
  <si>
    <t>https://www.judiciary.uk/publications/arenijus-nedzelskies/</t>
  </si>
  <si>
    <t>alcohol; synthetic cannabinoids receptor agonists; 5F AKB-48; 5F PB-22</t>
  </si>
  <si>
    <t xml:space="preserve">cannabinoid; cannabinoid; cannabinoid </t>
  </si>
  <si>
    <t>Arenijus died as a result of self suspension by the neck. Intoxication with alcohol and synthetic cannabinoids receptor agonists impaired his ability to form an informed intention to kill himself</t>
  </si>
  <si>
    <t>Alcohol intoxication</t>
  </si>
  <si>
    <t>Intoxication with cannabinoids receptor agonists</t>
  </si>
  <si>
    <t>in financial difficulties as a result of spending large amount of money on 'Legal Highs', specifically cannabinoid receptor agonists</t>
  </si>
  <si>
    <t>financial issues; drug abuse</t>
  </si>
  <si>
    <t>That neither 5F AKB-48 nor 5F PB-22 are currently controlled by regulations made under the Misuse of Drugs Act 1971</t>
  </si>
  <si>
    <t>That the deceased had not reported his chronic misuse of cannabinoid receptor agonists to the DVLA Medical Branch</t>
  </si>
  <si>
    <t>inadequate drug regulations (or failure to enforce); failure to take history</t>
  </si>
  <si>
    <t>2016-0014</t>
  </si>
  <si>
    <t>Irene Pearson</t>
  </si>
  <si>
    <t>Churchgate Surgery</t>
  </si>
  <si>
    <t>https://www.judiciary.uk/publications/irene-pearson/</t>
  </si>
  <si>
    <t>fentanyl (patches, matrifen)</t>
  </si>
  <si>
    <t>opiate toxicity</t>
  </si>
  <si>
    <t>carcinomatosis</t>
  </si>
  <si>
    <t>carcinoma of the colon</t>
  </si>
  <si>
    <t>terminal cancer of the colon which had then spread to various other organs (carcinomatosis)</t>
  </si>
  <si>
    <t>The package leaflet of advice on the use of Matrifen is very extensive running to several pages of closely printed words. It is not until half way down the eighth page (and then contained in the middle of a 4 bullet point) that there is reference to the danger of taking a hot bath whilst wearing the patch. The Forensic Consultant Toxicologist gave evidence to me that heating of the body will cause an onrush of the delivery of the drug. (Takeda UK)</t>
  </si>
  <si>
    <t>Even when the said warning phrase is reached in the leaflet, it then refers to “a prolonged hot bath “ without in any way defining the words “prolonged” or “hot”. These terms are easily open to subjective interpretation, which may lead to an unsafe usage environment. (Takeda UK)</t>
  </si>
  <si>
    <t>I heard evidence that the Macmillan Nurses had advised the deceased to take a bath when preparing to remove the ‘exhausted’ patch so as to aid removal. The toxicologist pointed out that even when due for change, the patch contains (and therefore can release) a very considerable level of the drug. The advice to use this  method of removal would therefore seem to be inherently potentially dangerous.(Macmillan Cancer Care)</t>
  </si>
  <si>
    <t>I was told that the Macmillan Nurses will prescribe additional opiate pain-control, but there seemed little or no liaison with the GP Practice as to the regulation of this.(Macmillan Cancer Care)</t>
  </si>
  <si>
    <t>The GP Practice’s electronic notes of the attendances upon the patient were unclear and there appeared to be discrepancies between what was noted as prescribed by way of opiate patches, and what the patient actually had in her possession. The notes were on occasions ‘scanty’ in detail and the doctor giving evidence accepted this and told me that this was because they, as doctors, are limited to ten-minute appointments and they do not always have time properly to record their notes. (Churchgate Surgery)</t>
  </si>
  <si>
    <t>When HM Coroner asks for a full report of the care of the patient from the General Practitioner, it is insufficient (as in this case), for the practice simply to photocopy part of the patient’s records. (Churchgate Surgery)</t>
  </si>
  <si>
    <t>inadequate labelling; failure to keep accurate medical records/care plans</t>
  </si>
  <si>
    <t>In my opinion action should be taken to prevent future deaths and | believe you have the power to take such action</t>
  </si>
  <si>
    <t>diagnosed with terminal cancer of the colon which spread to other organs (carcinomatosis), for palliative care, she was prescribed Matrifen patches, ill-advised on level of medication she needed, had hot bath &amp; found death in the bath with hot tap running</t>
  </si>
  <si>
    <t>2016-0019</t>
  </si>
  <si>
    <t>Leslie Summerfield</t>
  </si>
  <si>
    <t>Central Manchester NHS Trust</t>
  </si>
  <si>
    <t>https://www.judiciary.uk/publications/leslie-summerfield/</t>
  </si>
  <si>
    <t>Subdural haematoma resulting from minor trauma</t>
  </si>
  <si>
    <t>Clostridium difficile infection</t>
  </si>
  <si>
    <t>Previous stroke</t>
  </si>
  <si>
    <t>Anticoagulation therapy</t>
  </si>
  <si>
    <t>previous stroke (treated with anticoagulation)</t>
  </si>
  <si>
    <t>The Consultant Physician giving evidence to me indicated that she felt he needed an urgent endoscopy and that such a facility used to be available on site at Trafford, and indeed the equipment and staff members are still there, but only for use as a planned facility, not as an urgent request. If this is the case, is it safe to continue to treat patients with this type of illness at a hospital where the Management has withdrawn this essential service? In fact he was transported by ambulance to and from the Manchester Royal Infirmary despite the fact that he was a very sick man. The urgent endoscopy was not done at the MRI and he was sent back to Trafford for a "planned" endoscopy to take place. At the very least this caused him considerable unnecessary discomfort, and at worst may have weakened him such as to aggravate his preexisting co-morbiditie</t>
  </si>
  <si>
    <t>2016-0042</t>
  </si>
  <si>
    <t>Elvis Snelson</t>
  </si>
  <si>
    <t>Fiona Borrill</t>
  </si>
  <si>
    <t>https://www.judiciary.uk/publications/elvis-snelson/</t>
  </si>
  <si>
    <t>Acetylfentanyl toxicity</t>
  </si>
  <si>
    <t>The evidence I heard confirmed that acetylfentanyl is a 'designer drug' and isdescribedasa 'legal high'.Itis an opioidanalgesicandIheardevidencethat it reported asbeing 5-15 timesmore potent thanheroinand 80times morepotentthan morphine. Iunderstand that ithasnever beenlicensedformedicaluse andhas only been sold illegally, but as a'legal high</t>
  </si>
  <si>
    <t>It appears to me that although the number offatalities arisingasaresult of acetylfentanyl toxicity are low,the toxic effects of this drug being sedationand respiratory depressionwillbeaparticular problemifthe useris unaware that they have purchased/usedanopioid drug</t>
  </si>
  <si>
    <t>publicise more widely the potential toxic effects of this drug, whichcanlead to fatalities</t>
  </si>
  <si>
    <t>To circulate updated information with regard tothisdrugwithinthe NHSand viatheCoroners' Society</t>
  </si>
  <si>
    <t>I would be grateful if you would inform measto thenumber of fatalities the Department of Health isaware of having occurredas a result of acetylfentanyltoxicityfrom 2014 to date</t>
  </si>
  <si>
    <t>Coroner reported 1st death in 2014/2015 and now another death from acetylfentanyl, they asked for data but no response!!! could have prevented these deaths</t>
  </si>
  <si>
    <t>2016-0056</t>
  </si>
  <si>
    <t>Terence Brooks</t>
  </si>
  <si>
    <t>Peter Harrowing</t>
  </si>
  <si>
    <t>Royal United Hospitals Bath NHS Trust; Bath and North East Somerset Clinical Commissioning Group</t>
  </si>
  <si>
    <t>https://www.judiciary.uk/publications/terence-brooks/</t>
  </si>
  <si>
    <t>antibiotics; chemotherapy</t>
  </si>
  <si>
    <t>antibiotic; anticancer</t>
  </si>
  <si>
    <t>The deceased was fatally infected with legionella contracted from the William Budd Ward due to a malfunctioning water supply and distribution system, which had subsequently tested positive for Legionella</t>
  </si>
  <si>
    <t>Legionella pneumophilla pneumonia</t>
  </si>
  <si>
    <t>Neutropenic spesis</t>
  </si>
  <si>
    <t>Acute myeloid lukaemia (treated with chemotherapy)</t>
  </si>
  <si>
    <t>Fatal infection with legionella contracted from the hospital's malfunctioning water supply and distribution system</t>
  </si>
  <si>
    <t>lymphoma; acute myeloid leukaemia; anaemia; pancytopenia; neutropenia</t>
  </si>
  <si>
    <t>cancer; immune disorder</t>
  </si>
  <si>
    <t>Those who conducted the investigation and root cause analysis on the part of the hospital did not appreciate that notwithstanding the absence of the specific subgroup of Legionella serotype 1 in the water samples from the ward as compared to samples from the deceased that this was not conclusive as to the ward not being the source of the infection</t>
  </si>
  <si>
    <t>There was a lack of understanding on the part of the hospital as to how to interpret the results of the microbiological analysis of the water samples and the limitations of testing including the meaning of any results obtained, the reliability which may be placed on those results and any conclusions which may be drawn from those results</t>
  </si>
  <si>
    <t>As a result of this lack of understanding the hospital misinterpreted the results and conducted their investigation and root cause analysis on a false premise which led them to conclude erroneously that the William Budd ward was not the source of the Legionella infection</t>
  </si>
  <si>
    <t>The hospital, although responding promptly to the infection, had no procedure in place detailing how the investigation of the cause of a legionella infection should be undertaken</t>
  </si>
  <si>
    <t>The hospital should put in place an approved procedure for the investigation of any future outbreaks of Legionella infection should they occur. This procedure should describe and define clearly inter alia the nature, limitations and interpretation of the results of any microbiological testing undertaken</t>
  </si>
  <si>
    <t>The responsibility for putting such a procedure in place should be that of the Director of infection Prevention and Control who, in drafting the procedure, should seek the support and guidance of appropriate professionals including Public Health 5 England and the Health Safety Executive</t>
  </si>
  <si>
    <t>failure to learn from past events; lack of protocol</t>
  </si>
  <si>
    <t>two enteries 2016-0056A with two hyperlink (https://www.judiciary.uk/publications/terence-brooks-2/)</t>
  </si>
  <si>
    <t>2016-0058</t>
  </si>
  <si>
    <t>Philip Denning</t>
  </si>
  <si>
    <t>Nottinghamshire healthcare NHS Foundation Trust; NHS England</t>
  </si>
  <si>
    <t>https://www.judiciary.uk/publications/philip-denning/</t>
  </si>
  <si>
    <t>anti-depressants; diamorphine</t>
  </si>
  <si>
    <t>prescribed; not listed</t>
  </si>
  <si>
    <t>Diamorphine intoxication</t>
  </si>
  <si>
    <t>had a history of depression and had been prescribed antidepressants by his GP for a number of years</t>
  </si>
  <si>
    <t>history of substance abuse with multiple overdoses</t>
  </si>
  <si>
    <t>Patients with both substance misuse and mental health issues used to be managed under the same 'umbrella' ie by Nottinghamshire Healthcare. Since October 2014, Nottinghamshire Healthcare has only dealt with a small subsection of these patients (broadly speaking, those with severe and enduring mental illness).</t>
  </si>
  <si>
    <t>Since the introduction of the CRI in October 2014, patients with both categories of problem, have, in the county, been managed by CRI. They are not equipped or commissioned to deal with the additional psychology needs of their patients. We were told that the only way that they can try to arrange this for their patients is via their GPs. It appears that, on the facts of this tragic case,even an employee of CRI itself may have mistaken their remit.</t>
  </si>
  <si>
    <t>The CR1 is an entirely separate entity from Nottinghamshire Healthcare and has no access to RIO, Nottingham Healthcare's electronic record-keeping system. If, for instance, one of their patients had been seen regularly by Nottinghamshire Healthcare following overdoses, they would not be aware of this unless their patient told them about this</t>
  </si>
  <si>
    <t>As I understand it, the question of patients giving their consent for access to RiO records by CRI (and indeed for Nottinghamshire Healthcare to have access to CRI records) has not been considered by either organisation. Aside from potential cost and governance issues, none of the senior clinicians involved could tell me any disadvantage to such access being considered. It appears not to have been considered at all to date. There appears to be very little currently by way of joint working or information-sharing between CR1 and Nottinghamshire Healthcare</t>
  </si>
  <si>
    <t>Even aside from the question of shared access to key records held by Nottinghamshire Healthcare and CRI, I am concerned that the current approach of having a separate organisation dealing only with substance misuse carries a risk of future deaths. Commissioners and providers will need to consider these matters carefully</t>
  </si>
  <si>
    <t>It is also clear that there is a significant lack of understanding in primary care about how to access help for patients like Philip. The respective roles of CRI, Nottinghamshire Healthcare and primary care talking therapies appear to be widely misunderstood. I have included reference to GPs and primary care largely with a view to raising awareness in this area</t>
  </si>
  <si>
    <t>It is important that the response to this report includes reference to the following matters : a. Information sharing — particularly between Nottinghamshire Healthcare and separate providers for substance misuse patients, as matters currently stand. b. Whether it remains appropriate for services to be provided in this more fragmented way, with all the risks highlighted by this case. c. Awareness of the relevant services available — particularly to those working in primary care</t>
  </si>
  <si>
    <t>In my opinion action should be taken to prevent future deaths and I believe you and your organisations have the power to take such action</t>
  </si>
  <si>
    <t>improve communication between organisations; review protocol</t>
  </si>
  <si>
    <t>2016-0075</t>
  </si>
  <si>
    <t>Devinder Seth</t>
  </si>
  <si>
    <t>Royal London Hospital</t>
  </si>
  <si>
    <t>https://www.judiciary.uk/publications/devindar-seth/</t>
  </si>
  <si>
    <t>naloxone; morphine (oramorph); codeine; fentanyl</t>
  </si>
  <si>
    <t>antidote; opioid; opioid; opioid</t>
  </si>
  <si>
    <t>Mr Seth suffered a fractured hip following a fall at his home on the 14 th July 2013. He was admitted to Newham General Hospital where he underwent a dynamic hip screw procedure. Post-operatively, his pain was managed with opiate medication. He showed signs of opiate accumulation from the 19th July 2013. This was not identified or addressed until family members raised the alarm on the 23rd July 2013. When the opiate toxicity was identified, Mr Seth was transferred to ICU for close monitoring. He suffered aspiration on the ICU at around 18:50 on the 24th July 2013. Ventilation was required at this time, to robustly protect his airway. Ventilation was not carried out promptly after the aspiration and Mr Seth suffered a cardiac arrest at 23:45. Prompt ventilation following the aspiration at 18:50 on the 24th July 2013, would have prevented the cardiac arrest and his death on the 24th August 2013 would have been avoided</t>
  </si>
  <si>
    <t>Failiure to carry out prompt ventilation following an episode of aspiration</t>
  </si>
  <si>
    <t>Cardiac arrest</t>
  </si>
  <si>
    <t>Sepsis</t>
  </si>
  <si>
    <t>Multiorgan failiure</t>
  </si>
  <si>
    <t>Fall resulting in a fractured hip (treated with surgery)</t>
  </si>
  <si>
    <t>post-operative opioid therapy</t>
  </si>
  <si>
    <t>During the Inquest I heard evidence in relation to the risks of orthogeriatric patients being placed on opiate medication. I was informed that these risks include slow metabolism of these drugs (particularly in the elderly), constipation, confusion, hallucinations, respiratory depression and excessive drowsiness. There is no indication within the medical records that the side effects from the opiate medication upon Mr Seth were considered by the ward staff and his care plan adjusted accordingly</t>
  </si>
  <si>
    <t>It was a family member who raised the alarm regarding opiate toxicity, based upon the pinpoint pupils and excessive drowsiness. The alarm was raised by the family member on the 21 st July 2013. confirmed that there was evidence of opiate accumulation from the 19 July 2013</t>
  </si>
  <si>
    <t>During the course of the evidence, it was confirmed that there is no clear guidance available to ward staff on the risk of opiate medications in orthogeriatric patients and side effects to look out for</t>
  </si>
  <si>
    <t>I have been provided with the WHO Analgesic Ladder and the Guidelines for Acute Pain Management in Adults. The guidelines provide substantial amounts of information in relation to the contra-indications of NSAIDs. The only information relating to opioids in the Guidelines is that regular opioids can cause constipation. It is clear that none of the ward staff in this case recognised the effect that the opiate medication was having upon Mr Seth and I consider that it would be helpful for easily accessible guidance to be available for both nursing and medical staff</t>
  </si>
  <si>
    <t>2016-0079</t>
  </si>
  <si>
    <t>Derrick Twiate</t>
  </si>
  <si>
    <t>Murray Spittal</t>
  </si>
  <si>
    <t>Royal Pharmaceutical Society; Dispensing Doctors Association</t>
  </si>
  <si>
    <t>https://www.judiciary.uk/publications/derrick-twaite/</t>
  </si>
  <si>
    <t>finasteride</t>
  </si>
  <si>
    <t>Gut perforation caused by swallowing on tablet of Finasteride still in its sharp edged bubble pack segment</t>
  </si>
  <si>
    <t>on multiple medications</t>
  </si>
  <si>
    <t>That although this practice of snipping tablets from the unit dose packs, still in their bubble, and place them in the compartments of multi-dose compliance aids is contrary to the advice of the relevant professional bodies, it apparently still being done by dispensing pharmacists and dispensing general practices</t>
  </si>
  <si>
    <t>2016-0096</t>
  </si>
  <si>
    <t>Patricia Thomas</t>
  </si>
  <si>
    <t>Paul Bennett</t>
  </si>
  <si>
    <t>Swansea</t>
  </si>
  <si>
    <t>General Dental Council; BMA; Royal Pharmaceutical Society; Royal College of GPs; NHS England</t>
  </si>
  <si>
    <t>https://www.judiciary.uk/publications/patricia-thomas/</t>
  </si>
  <si>
    <t>warfarin; miconazole</t>
  </si>
  <si>
    <t>the deceased died from an intracerebral haemorrhage the effects of which may have been contributed to by the combined use of Warfarin and Miconazole gel medications</t>
  </si>
  <si>
    <t>Intracerebral haemorrhage</t>
  </si>
  <si>
    <t>Combined use of Warfarin (for atrial fibrillation) and Miconazole (given as treatment for oral thrush)</t>
  </si>
  <si>
    <t>There is a potential for Miconazole Gel to have an interaction with Warfarin such as to increase the blood clotting time and hence a higher INR reading than should be expected. This could lead to significant uncontrolled bleeding</t>
  </si>
  <si>
    <t>There is a significant lack of knowledge of the interaction among health professionals</t>
  </si>
  <si>
    <t>The resources available to check the interaction may not be entirely clear on this issue or readily straight forward to locate</t>
  </si>
  <si>
    <t>2016-0101</t>
  </si>
  <si>
    <t>Richard Parkes</t>
  </si>
  <si>
    <t>The Black Country Family Practice</t>
  </si>
  <si>
    <t>https://www.judiciary.uk/publications/richard-parkes/</t>
  </si>
  <si>
    <t>analgesia; naproxen; antiinflammatory cream</t>
  </si>
  <si>
    <t>NSAID; NSAID; NSAID</t>
  </si>
  <si>
    <t>Pulmonary infarction</t>
  </si>
  <si>
    <t>Bilateral pulmonary thromboembolism</t>
  </si>
  <si>
    <t>musculoskeletal leg pain</t>
  </si>
  <si>
    <t>repeatedly missed diagnosis of DVT</t>
  </si>
  <si>
    <t>There was evidence of poor record keeping at the Black Country Family Medical Practice. Specifically records of the August appointment were not available and there was a police of not seeing patients who were more than 10 minutes outside of their appointment time. Evidence emerged during the inquest that the GP who had seen Mr Parkes initially on 12 October 2015 and arranged a further appointment on 23 October 2015 and crucially, was aware of his medical history had decided not to see him on the later date when he was late for his appointment</t>
  </si>
  <si>
    <t>Continuity of care and knowledge of medical history is extremely important in the management of patient care and this GP practice may wish to consider reviewing their policy and management of record keeping</t>
  </si>
  <si>
    <t>In addition they may wish to consider reviewing the systems in place for excluding patients who are more than 10 minutes late for their appointments. There are inherent risks in adopting this policy and each case should be considered on a case by case basis based on risk assessment</t>
  </si>
  <si>
    <t>unsafe protocol; failure to keep accurate medical records/care plans</t>
  </si>
  <si>
    <t>this GP practice may wish to consider reviewing their policy and management of record keeping</t>
  </si>
  <si>
    <t>Could potentially be considered a cardiovascular event</t>
  </si>
  <si>
    <t>2016-0115</t>
  </si>
  <si>
    <t>Alwyn Head</t>
  </si>
  <si>
    <t>Patricia Harding</t>
  </si>
  <si>
    <t>Mid Kent and Medway</t>
  </si>
  <si>
    <t>Medway NHS Foundation Trust</t>
  </si>
  <si>
    <t>https://www.judiciary.uk/publications/alwyn-head/</t>
  </si>
  <si>
    <t>Alwyn Ann Head died from a recognised complication of a consented and necessary procedure</t>
  </si>
  <si>
    <t>Fall in which her left femur at the site of a prosthesis was fractured</t>
  </si>
  <si>
    <t>Post-operative wound infection</t>
  </si>
  <si>
    <t>MRSA</t>
  </si>
  <si>
    <t>history of MRSA infection</t>
  </si>
  <si>
    <t>That Mrs Head had a history of MRSA was not established prior to surgery despite opportunities in 3 different hospital departments to obtain this information from Mrs. Head or her family</t>
  </si>
  <si>
    <t>Prophylactic Teicoplanin was not provided pre- or post-operatively even though the results of an MRSA screen would not have been available at the time of surgery (MRSA —ve written on pre-op form erroneously)</t>
  </si>
  <si>
    <t>A post-operative wound care plan was not instituted contrary to NICE guidelines</t>
  </si>
  <si>
    <t>There was no evidence of the surgical wound having been inspected by nursing staff or doctors between 13 th August and 25th August 2015</t>
  </si>
  <si>
    <t>Entries in the nursing notes relating to dressing and wound were meaningless and would not assist a determination of whether there was deterioration in the wound</t>
  </si>
  <si>
    <t>failure to follow protocol; failure to monitor/observe patient; failure to keep accurate medical records/care plans; failure to take history</t>
  </si>
  <si>
    <t>2016-0123</t>
  </si>
  <si>
    <t>Christine Stevenson</t>
  </si>
  <si>
    <t>Medicine and Healthcare Products Regulatory Agency</t>
  </si>
  <si>
    <t>https://www.judiciary.uk/publications/christine-stevenson/</t>
  </si>
  <si>
    <t>morphine, mirtazapine; pregabalin; morphine (oramorph); tramadol</t>
  </si>
  <si>
    <t>opioid; antidepressant; antiepileptic; opioid; opioid</t>
  </si>
  <si>
    <t>Combined drug toxicity (from prescribed and illicit drug use)</t>
  </si>
  <si>
    <t>had a number of medical issues and undergone a right leg amputation in February 2015; multiple prescribed medications</t>
  </si>
  <si>
    <t>surgery; undefined</t>
  </si>
  <si>
    <t>living with mother</t>
  </si>
  <si>
    <t>Concerns were raised at the Inquest as to the lack of control for Oramorph medication. A 10mgs per 5m1 solution does not fall under the controlled drug requirements in the BNF. It is noted that whilst the Misuse of Drugs Act 1971 lists morphine as a Schedule 2, Part 1, Class A Controlled drug, Section 5 gives and exemption for preparation that contain not more than 0.2% morphine Oramorph (10 mg per 5 millilitres) has a morphine content that is under the 0.2% (as the 10 mg is present as morphine sulphate). However even though the solution at this strength is not to be subject of control, should there be restrictions on the amount of the solution which can be prescribed? This lady was prescribed 500mls (a total available dose of 1000 mg) of this solution which poses as a dose a serious risk to health.</t>
  </si>
  <si>
    <t>The Court heard evidence that in a naïve user 50mls of the solution at this strength can be a risk to life. Given that Oramorph has an increasing street value and is a commonly abused drug whilst the strength of the solution may not require control the issuing of 500mIs without control seems a matter which requires consideration</t>
  </si>
  <si>
    <t>2016-0131</t>
  </si>
  <si>
    <t>William Higgleton</t>
  </si>
  <si>
    <t>North East London Foundation Trust Goodmayes Hospital; Redbridge CCG</t>
  </si>
  <si>
    <t>https://www.judiciary.uk/publications/william-higgleton/</t>
  </si>
  <si>
    <t>citalopram; mirtazapine; tramadol</t>
  </si>
  <si>
    <t>antidepressant; antidepressant; opioid</t>
  </si>
  <si>
    <t>Mr Higgleton suffered anti-social personality disorder and mixed anxiety and depressive disorder. He had reported multiple overdoses in the period November 2013 to March 2015. He was assessed as high risk to self from November 2013 to July 2015. Despite the history of overdoses and the considered high risk to self, his access to medication was not limited. He did not have any support in the community from the mental health team, to assist him with compliance with medication or to assess his mental state more frequently and in his home environment. On the 22nd July 2015 he was found deceased in his home address. Mr Higgleton had taken his own life by ingesting excessing amounts of medication. He had taken his own life while suffering from a mental disorder</t>
  </si>
  <si>
    <t>Multiple drug overdose</t>
  </si>
  <si>
    <t>anti-social personality disorder and mixed anxiety and depressive disorder</t>
  </si>
  <si>
    <t>personality disorder; depression; anxiety; self-harm</t>
  </si>
  <si>
    <t>history of overdoses</t>
  </si>
  <si>
    <t>[REDACTED] considered that Mr Higgleton's primary diagnosis was anti-social personality disorder. She confirmed that the primary treatment for this condition would be psychotherapy services. confirmed however that there is a lack of service provision for psychotherapy care to be provided to persons suffering from anti-social ersonalit disorder. The lack of service provision in this regard was confirmed by [REDACTED] (Assistant Director Adult Mental Health and Learning Disabilities). I consider that the lack of provision of psychotherapy services to this group of patients presents a risk of future deaths occurring</t>
  </si>
  <si>
    <t>2016-0208</t>
  </si>
  <si>
    <t>Jessica Birkhead</t>
  </si>
  <si>
    <t>John Tomalin</t>
  </si>
  <si>
    <t>Seaton and Colyton Medical Practice; Northern, Eastern and Western Devon Clinical Commissioning Group</t>
  </si>
  <si>
    <t>https://www.judiciary.uk/publications/jessica-birkhead/</t>
  </si>
  <si>
    <t>paracetamol; pregabalin</t>
  </si>
  <si>
    <t>non-opioid analgesic; antiepileptic</t>
  </si>
  <si>
    <t>not controlled; prescribed to mother-in-law</t>
  </si>
  <si>
    <t>Jessica Mary BIRKHEAD died on 28 July 2015 from Acute Hepatic Necrosis (probably due to Paracetamol toxicity) and Pregabalin overdose, a drug not prescribed for her, at a time when her judgement was impaired as a result of her existing medical conditions</t>
  </si>
  <si>
    <t>Acute hepatic necrosis (probably due to paracetamol toxicity)</t>
  </si>
  <si>
    <t>Pregabalin overdose</t>
  </si>
  <si>
    <t>Down's Syndrome (mosaic variety)</t>
  </si>
  <si>
    <t>depressive illness, with possible psychosomatic symptoms secondary to psychosocial stressors; learning difficulties</t>
  </si>
  <si>
    <t>depression; psychosis</t>
  </si>
  <si>
    <t>Although Jessica had been referred to a Consultant Psychiatrist in learning disability, the other support services offered to Jessica were main stream adult services, Jessica's mother, a GP, is of the view that they were not equipped to deal with someone of Jessica's intellectual disabilities</t>
  </si>
  <si>
    <t>Perhaps Jessica's case could be looked at to consider the appropriate pathway for others in the future in a similar situation to Jessica to give appropriate support and care at a level appropriate taking into account any learning difficulties and associated medical problems</t>
  </si>
  <si>
    <t>2016-0222</t>
  </si>
  <si>
    <t>Kinga Cieciorska</t>
  </si>
  <si>
    <t>Hospital Death (Clinical Procedures and medical management) related deaths; Child Death (from 2015)</t>
  </si>
  <si>
    <t>Walsall Healthcare NHS Trust</t>
  </si>
  <si>
    <t>https://www.judiciary.uk/publications/kinga-cieciorska/</t>
  </si>
  <si>
    <t>diclofenac; movicol</t>
  </si>
  <si>
    <t>NSAID; laxative</t>
  </si>
  <si>
    <t>natural causes contributed to by neglect</t>
  </si>
  <si>
    <t>peritonitis</t>
  </si>
  <si>
    <t>perforated gastric ulcer</t>
  </si>
  <si>
    <t>cerebral palsy; scoliosis; dislocated hip; visual impairment</t>
  </si>
  <si>
    <t>movement disorder; chronic pain; blindness</t>
  </si>
  <si>
    <t>Evidence emerged during the inquest that the abnormal ECG trace and tachycardia needed further investigation and she should have been subject to further tests and admitted for further observation to establish the cause of the tachycardia. This was effectively a missed opportunity to render basic medical care. On the balance of probability it is more likely than not, she may have survived or life may have been extended if tests had been done to confirm the diagnosis of peritonitis and appropriate treatment commenced.</t>
  </si>
  <si>
    <t>During the inquest it emerged there was evidence of systemic failings in recording of and transmission of information. The Junior Doctor failed to record the name of the Specialist Paediatric Registrar giving advice. More worryingly the Paediatric Registrar at inquest could not recollect giving any advice in relation to the patient. It also emerged during the inquest that medical notes provided by the GP were given to reception staff by the parents on admission. Unfortunately these documents were not forwarded or seen by the Junior Doctor on examination of the patient.</t>
  </si>
  <si>
    <t>It also emerged during the inquest that details of her medication including the significance of the drug, Diclofenac was not considered. One of the contraindications of this drug for long term users is gastric ulcers. Many people take NSAIDs without having any side effects, but there's always a risk the medication could cause problems, such as stomach ulcers, particularly if taken for a long time or at high doses</t>
  </si>
  <si>
    <t>failure to monitor/observe patient; poor communication between staff</t>
  </si>
  <si>
    <t>Although some improvements have been made by the Trust through the findings of the Root Cause Analysis investigation. You may consider that expediting some of the action points including the creation of a single patient file should happen sooner rather than later. In addition you may wish to consider refresher training for those individuals involved in record keeping and systems for transfer of information.</t>
  </si>
  <si>
    <t>You may also wish to consider expediting the process to establish direct access for children to the Paediatric Department with complex medical needs. A review should also be considered of checking history of patient medication to rule out any contra-indications of drugs during diagnosis.</t>
  </si>
  <si>
    <t>diclofenac adverse events undiagnosed in 16-year old</t>
  </si>
  <si>
    <t>2016-0224</t>
  </si>
  <si>
    <t>Ronnie Olliffe</t>
  </si>
  <si>
    <t>Kate Thomas</t>
  </si>
  <si>
    <t>HMP Rochester</t>
  </si>
  <si>
    <t>https://www.judiciary.uk/publications/ronnie-olliffe/</t>
  </si>
  <si>
    <t>anabolic steroids</t>
  </si>
  <si>
    <t>At approximately 1.08 am on the 1st of October 2014 Ronnie Olliffe was found collapsed on the floor of his cell at HMP Rochester gasping for breath with a probable pulmonary embolism due to ventricular tachycardia. The Operational Support Grade Worker (OSG) working alone on the Wing that night called for immediate assistance over his radio but did not call a “Code Blue’ which would have prompted the Control Room to immediately summon an ambulance. He did not open the cell but waited for assistance. In evidence the OSG explained that he believed that only health care or a more senior officer could make the decision to call an ambulance. Further, whilst he was aware that there was a policy which required a Code Blue to be called where someone was experiencing breathing difficulties, he did not appreciate that it would result in an ambulance 2 being called. He did not recall why he hadn’t called a Code Blue in these circumstances. Assistance arrived at approximately 1.15 am which included the Night Orderly Officer (Oscar 1) who had had first aid training including the use of a defibrillator. All the officers then tried to assist Mr Olliffe and ascertain what the problem was. Mr Olliffe did not respond to questions and fought efforts by officers to place him in the recovery position. No officer called a Code Blue at any stage. Oscar 1 then took the decision to summon an ambulance, which he did from the Wing Office, pausing to talk to a number of prisoners on the way to try and ascertain what the source of the problem may have been. The call to the Ambulance Emergence Call Centre was made at 1.31.50 am (although there may have been some disparity between the prison CCTV clock and the Ambulance Service of approximately 2 minutes). The Emergency Call Operator wrongly interpreted Mr Olliffe as conscious when told that he was fighting with staff and terminated the call in circumstances where she should have remained on the line to provide ongoing advice including the use of a defibrillator in the event of a collapse. The Operator would have known that the prison had a defibrillator as it was recorded on the ambulance system and would have been flagged up on her screen. Between 1.45 am and 1.56 am Mr Olliffe went limp and ceased to breathe. Immediate CPR was started by the officers present (including Oscar 1) although no officer thought to retrieve or use the defibrillator which was located in the Wing Office. The Ambulance First Responder arrived on site at 1.44 am and was with Mr Olliffe between 1.58 am and 2.01 am. Mr Olliffe was found to be asystole and despite the attempts of two further ambulance crews, including a specialist critical care paramedic. Mr Olliffe never regained a shockable rhythm and was confirmed dead at the scene at 2.32 am. Mr Olliffe was 34 years of age and died from Anabolic Steroid-related Cardiac Hypertrophy. His physical appearance and the weight of his heart were such that he had been abusing anabolic steroids for a number of months at the very least. As a result, his heart was over 50% larger than that of a normal heart for a man of his size and the risk of sudden death was 20% higher. That said, Mr Olliffe was a young man without any history of a heart complaint or any other significant physical illness which would have militated against his recovery from this acute cardiac event</t>
  </si>
  <si>
    <t>Anabolic steroid-related cardiac hypertrophy</t>
  </si>
  <si>
    <t>his heart was over 50% larger than that of a normal heart for a man of his size and the risk of sudden death was 20% higher</t>
  </si>
  <si>
    <t>he had been abusing anabolic steroids for a number of months at the very leas</t>
  </si>
  <si>
    <t>there was a failure to issue a Code Blue pursuant to both a local and national policy in circumstances where it was appropriate to do so</t>
  </si>
  <si>
    <t>there was a lack of understanding as to what consequences flowed from the issuing of a Code Blue, namely that an ambulance would be summoned immediately</t>
  </si>
  <si>
    <t>there was a failure to consider or use a defibrillator when it was appropriate to do so and when one was available</t>
  </si>
  <si>
    <t>2016-0228</t>
  </si>
  <si>
    <t>Michael Hutchence</t>
  </si>
  <si>
    <t>Stockport NHS Foundation Trust</t>
  </si>
  <si>
    <t>https://www.judiciary.uk/publications/michael-hutchence/</t>
  </si>
  <si>
    <t>Pulmonary embolus</t>
  </si>
  <si>
    <t>Fractured tibia and fibula</t>
  </si>
  <si>
    <t>For no other reason than the convenience of the hospital bed-managers, he was moved at least four times from ward to ward in the hospital.</t>
  </si>
  <si>
    <t>The quality and accuracy of the nursing and medical notes left much to be desired and it was noted that he was cared for by non-specialist nurses on a number of occasions and even when he was in the I.T.U. he was looked after by a trainee nurse.</t>
  </si>
  <si>
    <t>He was administered his anti-coagulant simply on the basis of his body weight. He weighed 99.8Kg and the difference between a daily dose of 40mg of Clexane and a twice daily dose of 40mg of Clexane is arbitrarily set at a body weight of 100Kg. Should there not be a rather more refined way of assessing the dose required?</t>
  </si>
  <si>
    <t>In addition to the above problem, the body weight was recorded on some occasions in metric and others in imperial weights. This can and does lead to confusion. On one page of the notes, the predicted weight was shown as 15stone 10Ibs which was in fact the actual weight and NOT the predicted weight. For the purpose of the accurate delivery of many drugs including anticoagulants, accurate weight recording is essentia</t>
  </si>
  <si>
    <t>There was a shortage of trained nurses in the hospital, and this may have led to at least one of the "ward moves". Ward D2 was closed due to lack of staff</t>
  </si>
  <si>
    <t>I was told that the ideal way of elevating a patient's leg is by using a Braun's Frame. There was (and apparently still is) a shortage of these within the hospital, such that his leg was at all times elevated by using pillows. This was a potential for causing or contributing to the formation of DVT's</t>
  </si>
  <si>
    <t>The patient was taken to theatre for the operation and this could not be started as the "kit" for the operation was found to have a non-sterile status as the outer wrapping had been breached. The operation was delayed whilst another kit was obtained but this was also found to be defective. The operation was then aborted and put off for a further two days, during which time the patient was immobile and the risk of DVT and PE was inevitably increased.</t>
  </si>
  <si>
    <t>failure to keep accurate medical records/care plans; unsafe protocol; understaffing; lack of/shortage of medical equipment/facilities</t>
  </si>
  <si>
    <t>The report raised the question as to whether we should rethink the way we assess the dose required for anti-coagulant therapy</t>
  </si>
  <si>
    <t>2016-0238</t>
  </si>
  <si>
    <t>John Betteridge</t>
  </si>
  <si>
    <t>County Durham and Darlington</t>
  </si>
  <si>
    <t>Suicide (from 2015); State Custody related deaths; Hospital Death (Clinical Procedures and medical management) related deaths</t>
  </si>
  <si>
    <t>Spectrum Community Health; NOMS; G4S</t>
  </si>
  <si>
    <t>https://www.judiciary.uk/publications/john-betteridge/</t>
  </si>
  <si>
    <t>antidepressants; anti-anxiety; opiates</t>
  </si>
  <si>
    <t>antidepressant; hypnotic; opiate</t>
  </si>
  <si>
    <t>Pressure on the neck due to hanging</t>
  </si>
  <si>
    <t>on prescription medication</t>
  </si>
  <si>
    <t>depression; anxiety; history of self-harm</t>
  </si>
  <si>
    <t>depression; anxiety; self-harm</t>
  </si>
  <si>
    <t>prisoner; access to medications denied</t>
  </si>
  <si>
    <t>A member of the Healthcare staff indicated that at the time of the death, though she was working in the prison, she had not received any ACCT training. I was told that ACCT training is now part of Healthcare staff induction training. A prison GP with 11 years' experience of working in prisons stated that he had never received ACCT training thou • h he had o ■ ened ACCTs. A Senior Officer who chaired the first review of the ACCT (at which the ACCT was closed) believed it was good practice but did not know it was mandatory that healthcare staff should be present at such a review. The inquest has shown that notwithstanding that the ACCT system has been in existence for a number of years, some staff were working without having received any training and some either had not had sufficient training or had forgotten it or were not applying it with the result that mandatory provisions in the ACCT process were not being adhered to. The inquest has indicated a clear training need.</t>
  </si>
  <si>
    <t>2016-0239</t>
  </si>
  <si>
    <t>Lee Davies</t>
  </si>
  <si>
    <t>The Wallich Centre</t>
  </si>
  <si>
    <t>https://www.judiciary.uk/publications/lee-davies/</t>
  </si>
  <si>
    <t xml:space="preserve">recreational </t>
  </si>
  <si>
    <t>resettlement hostel for homeless</t>
  </si>
  <si>
    <t>combined drug toxicity</t>
  </si>
  <si>
    <t>history of drug use</t>
  </si>
  <si>
    <t>previously homeless; history of drug use</t>
  </si>
  <si>
    <t>homeless; drug abuse</t>
  </si>
  <si>
    <t>The evidence revealed that staff, including night staff at the hostel, have no direct training or guidance on what steps should be taken when a resident is found in circumstances which suggest that they may have injected or otherwise take illicit drugs. The training which they are given, known as a Harm Reduction Course, has some focus on recognising the signs of an overdose and, in appropriate cases, administering opiate drug antidotes, but does not give any guidance or training on monitoring and safeguarding a resident in this situation. Given that many of the residents in this hostel are likely to have alcohol or drug issues, a lack of guidance or training is likely to lead to future deaths in circumstances in which residents are simply put to bed and left without any form of ongoing monitoring.</t>
  </si>
  <si>
    <t>inadequate training; failure to monitor/observe patient; failure to learn from past events; lack of/shortage of safety equipment</t>
  </si>
  <si>
    <t>known to be an intravenous user of ilicit drugs, assumed opioids as 'intravenous'</t>
  </si>
  <si>
    <t>2016-0242</t>
  </si>
  <si>
    <t>Peter Rowe</t>
  </si>
  <si>
    <t>Andrew Bridgman</t>
  </si>
  <si>
    <t>Central Manchester University Hospitals NHS Foundation Trust</t>
  </si>
  <si>
    <t>https://www.judiciary.uk/publications/peter-rowe/</t>
  </si>
  <si>
    <t>coamoxiclav</t>
  </si>
  <si>
    <t>Multi-organ failiure</t>
  </si>
  <si>
    <t>Toxic epidermal necrolysis</t>
  </si>
  <si>
    <t xml:space="preserve">lipoma; penicillin allergy; stroke </t>
  </si>
  <si>
    <t>cancer; allergy; stroke</t>
  </si>
  <si>
    <t>poor memory</t>
  </si>
  <si>
    <t>That despite the GPs referral letter stating an allergy to penicillin, a penicillin based prophylactic antibiotic was prescribed and administered.</t>
  </si>
  <si>
    <t>The fact of the GPs referral letter stating an allergy to both penicillin and aspirin appears to have been transferred on to the Adult Inpatient Prescription and Administration record and then deleted, albeit it is not clear by whom and when</t>
  </si>
  <si>
    <t>On the evidence heard at the Inquest Mr Rowe suffered from very poor memory following his stroke in 1993. In the premises I am concerned that negative answers to uestions regarding any allergies stated to have been put to both Mr Rowe and were accepted at face value when, a) Mr Rowe suffered from significant memory loss and decreased cognitive function, and b) When would not necessarily have known of her husband's allergy (and indeed did not)</t>
  </si>
  <si>
    <t>incorrect drug administered; failure to take history; failure to keep accurate medical records/care plans</t>
  </si>
  <si>
    <t>In my opinion action should be taken to develop a system, and to ensure its operation, such that in circumstances where a patient is stated to have an allergy by a referring doctor or other healthcare provider the fact of that statement should not be ignored unless the patient him/herself is of full capacity and full cognitive function and is able to deny any allergy so stated or the referring doctor is contacted for confirmation or further information</t>
  </si>
  <si>
    <t>2016-0246</t>
  </si>
  <si>
    <t>Thomas Pearson</t>
  </si>
  <si>
    <t>Doncaster Royal Infirmary</t>
  </si>
  <si>
    <t>https://www.judiciary.uk/publications/thomas-pearson/</t>
  </si>
  <si>
    <t>fluticasone/salmeterol (seretide)</t>
  </si>
  <si>
    <t>airway obstruction</t>
  </si>
  <si>
    <t>Mr Thomas William Pearson died at Doncaster Royal Infirmary on 11th February 2016 from a combination of a lung disease, which was attributable to his work as an underground coal miner and to his cigarette smoking, and of rheumatoid arthritis</t>
  </si>
  <si>
    <t>Chronic obstructive pulmonary disease</t>
  </si>
  <si>
    <t>Rheumatoid arthritis</t>
  </si>
  <si>
    <t>chronic obstructive pulmonary disease; rheumatoid arthritis; repeated history of pneumonia</t>
  </si>
  <si>
    <t>lung disease; arthritis; infection</t>
  </si>
  <si>
    <t>worked underground as a coal miner for approximately 26 years and had been a heavy smoker</t>
  </si>
  <si>
    <t>Mr Pearson suffered from chronic obstructive pulmonary disease and rheumatoid arthritis. He had worked underground as a coal miner for approximately 26 years and had been a heavy smoker. For approximately 4 years (up to January 2016) Mr Pearson was using an inhaler containing seretide, one of the component elements of which is fluticasone. In the latter months of his life Mr Pearson suffered a number of bouts of pneumonia</t>
  </si>
  <si>
    <t>Dr T Rogers (Consultant Respiratory Physician), who gave evidence at the inquest, confirmed that fluticasone causes a reduction in the body's defence mechanisms and, as a result, carries with it an increased risk (estimated at 1.7 fold) increase in the risk of the patient developing pneumonia</t>
  </si>
  <si>
    <t>For a proportion of patients, the increased risk of developing pneumonia may be justified by the benefits that the use of fluticasone brings. However, Dr Rogers also stated that, for the majority of patients, namely those without a raised eosinophil count (a group which included Mr Pearson), fluticasone, whilst still carrying an increased risk of the development of pneumonia, would bring no benefits</t>
  </si>
  <si>
    <t>In response to an enquiry put to him, Dr Rogers agreed that it would be helpful for the use of inhaled steroids (in particular fluticasone) to be reviewed</t>
  </si>
  <si>
    <t>incorrect drug administered; unsafe protocol</t>
  </si>
  <si>
    <t>In my opinion action should be taken to prevent future deaths and 1 believe you The Chief Executive have the power to take such action</t>
  </si>
  <si>
    <t>2016-0249</t>
  </si>
  <si>
    <t>Fred Whittaker</t>
  </si>
  <si>
    <t>Heaton Moor Medical Centre; NHS England</t>
  </si>
  <si>
    <t>https://www.judiciary.uk/publications/fred-whittaker/</t>
  </si>
  <si>
    <t>benzodiazepines; alcohol; naxalone; codeine; methadone</t>
  </si>
  <si>
    <t>hypnotic; antidote; opioid; opioid</t>
  </si>
  <si>
    <t>Mr Whittaker died from the combined effects of a developing bronchopneumonia and the consumption of excessive amounts of codeine, methadone and alcohol.</t>
  </si>
  <si>
    <t>Combined codeine, methadone and alcohol toxicity</t>
  </si>
  <si>
    <t>Cirrhosis of the liver due to alcoholism</t>
  </si>
  <si>
    <t>Hepatitis C</t>
  </si>
  <si>
    <t>Type 2 diabetes mellitus</t>
  </si>
  <si>
    <t>Cirrhosis of the Liver due to Alcoholism and Hepatitis C; Type 2 Diabetes Mellitus; Hypertensive Heart Disease</t>
  </si>
  <si>
    <t>liver disease; infection; diabetes; cardiovascular disease</t>
  </si>
  <si>
    <t>known to abuse drugs, namely benzodiazepines, codeine and alcohol; history of overdose</t>
  </si>
  <si>
    <t>drug abuse; overd</t>
  </si>
  <si>
    <t>An important issue in the Inquest was the continued prescription of Clonazepam by the Heaton Moor Medical Centre despite a written request on 17 th August 2015, from Mr Whittaker's treating psychiatrist, that this medication be stopped. The evidence given to me by a partner at the Heaton Moor Medical Centre, suggests that although the prescription was stopped it was started again in error.</t>
  </si>
  <si>
    <t>On receipt of [REDACTED] request the drug was moved from the Repeat Prescription list to the Past Prescription list, without any reference in the records of the reason as to why the Clonazepam was being stopped. b) On or about the 19th August 2015 the pharmacy which administered Mr Whittaker's medications requested a repeat prescription. c) It was likely that upon receiving that request Clonazepam was simply moved back on to the repeat prescription by one of the doctors at the Practice on being advised by an administrator of the Pharmacy's request. This is clearly an unacceptable error</t>
  </si>
  <si>
    <t>there were no standard directions as to how to manage this as a situation and that other practices may adopt the same simple policy of transferring the drug from one list to another</t>
  </si>
  <si>
    <t>That Heaton Moor Medical Centre does not have a mechanism whereby the reasons or requests or decisions that a patient is no longer to be prescribed a particular drug are recorded in the clinical records</t>
  </si>
  <si>
    <t>That this poor practice may not be limited to Heaton Moor Medical Centre and is replicated in many GP practices in the Northwest and indeed, nationally</t>
  </si>
  <si>
    <t>incorrect drug administered; lack of protocol; failure to keep accurate medical records/care plans</t>
  </si>
  <si>
    <t>In my opinion action should be taken by Heaton Moor Medical Centre to develop a system such the risk of the inadvertent re-prescription of discontinued medications is reduced to its minimum or negated.</t>
  </si>
  <si>
    <t>In my opinion NHS England should draw to the attention of all GP practices this potential for the inadvertent re-prescription of discontinued medications and to take steps to ensure the risks are reduced to its minimum or negated.</t>
  </si>
  <si>
    <t>improve monitoring of prescriptions; review systems</t>
  </si>
  <si>
    <t>2016-0252</t>
  </si>
  <si>
    <t>Valerie Ellis</t>
  </si>
  <si>
    <t>David Skipp</t>
  </si>
  <si>
    <t>Western Sussex Hospital NHS Trust</t>
  </si>
  <si>
    <t>https://www.judiciary.uk/publications/valerie-ellis/</t>
  </si>
  <si>
    <t>apixaban</t>
  </si>
  <si>
    <t>Mrs Ellis died on 6 September 2015 at home as a consequence of taking a prescribed blood thinning agent, Apixaban. Counselling as to the side effects of the drug was not given by the hospital and this, with non-compliance call handling by 111 and inexplicable premature closure of the case within IC24 may have contributed to death</t>
  </si>
  <si>
    <t>Massive gastrointestinal bleed due to apixaban, a blood thinning agen</t>
  </si>
  <si>
    <t>cardiac arrhythmia; ischaemic heart disease</t>
  </si>
  <si>
    <t>On discharge from the hospital the use of Apixaban in an elderly confused patient being cared for by a carer with hearing loss should have merited careful counselling by the clinicians and the use of a warning card. Whilst the hospital is taking steps to assess this area, my understanding is that no policy has been adopted and I feel it should be made a matter of urgency</t>
  </si>
  <si>
    <t>KMSS 111 provides a valuable lifeline for many patients and although health advisors are trained to follow algorithms they only have 4 weeks training followed by 2 weeks of sitting in with an experienced advisor. I am concerned about the training schedule, particularly for those with little or no background medical knowledge. Whilst reliant on algorithms, advisors must be able to recognise potentially fatal illnesses and deteriorating conditions as thousands of patients rely on this service for medical help. Clinical advisors on duty were not consulted in this complex case. The senior manager for Quality and Clinical Governance at KMSS 111 expressed concern at the algorithm used in the case of Mrs Ellis .The clinical algorithm called NHS Pathways is owned by the Department of Health and was felt to be imprecise but despite representations to the Department of Health by KMSS 111 for changes and improvement there has been no positive communication since February</t>
  </si>
  <si>
    <t>A disposition from 111 was made to IC24 for a telephone consultation by an on call clinician. This was received and logged and a call was made within one hour. There was no response by the carer and a note was made to call back within 5 minutes. Apparently the case was closed before this could occur; no explanation could be given as to why this happened. Training for clinical staff in the use of the computer system used by IC24 is essential but did not appear well organised and should be rectified</t>
  </si>
  <si>
    <t>The results of investigations by both KMSS and IC24 should result in a joint RCA. This has not occurred as yet and no date has apparently been arranged</t>
  </si>
  <si>
    <t>lack of protocol; inadequate training; failure to learn from past events</t>
  </si>
  <si>
    <t>2016-0254</t>
  </si>
  <si>
    <t>Edward Mallen</t>
  </si>
  <si>
    <t>Belinda Cheney</t>
  </si>
  <si>
    <t>Cambridgeshire and Peterborough</t>
  </si>
  <si>
    <t>Community health care and emergency services related deaths; Suicide (from 2015)</t>
  </si>
  <si>
    <t>Cambridge and Peterborough NHS Trust; GP Practice Orchard Surgery; Cambridgeshire and Peterborough Clinical Commissioning Group; NHS England</t>
  </si>
  <si>
    <t>https://www.judiciary.uk/publications/edward-mallen/</t>
  </si>
  <si>
    <t>citalopram</t>
  </si>
  <si>
    <t>Multiple traumatic injuries sustained as a result of being struck by a train</t>
  </si>
  <si>
    <t>suicidal inclination</t>
  </si>
  <si>
    <t>delayed NHS mental health treatment</t>
  </si>
  <si>
    <t>The GP understood that he had been instructed by a member of the Assessment and Referral Team to prescribe citalopram. The member of staff with whom he spoke was a nurse with no prescriber status. The GP felt bound to follow the advice given seemingly without appreciating that prescribing was his responsibility and with it the obligation to advise the patient about the medication.</t>
  </si>
  <si>
    <t>The trust acknowledges that it would be inappropriate for non psychiatrist members of staff to be advising GPs on medication and that this must be communicated to all staff.</t>
  </si>
  <si>
    <t>Edward received no advice about the contraindications of the medication and critically that he may well feel worse before he felt better and may feel more suicidal. In either event he should have been told who to call to get further assistance</t>
  </si>
  <si>
    <t>The fact that Edward did not receive this information could be due to there being no clear sense of who would be responsible for his care pending further mental health team appointments</t>
  </si>
  <si>
    <t>[REDACTED] did not appear to appreciate that he could ask to speak with a consultant psychiatrist if he had any concerns and wanted to discuss any aspect of care or treatment.</t>
  </si>
  <si>
    <t>Apparently all GPs should have been made aware by the CCG that there is a duty psychiatrist with whom they can speak but according to the trust many GPs remain unaware of this.</t>
  </si>
  <si>
    <t>failure to follow protocol; failure to inform patient</t>
  </si>
  <si>
    <t>In my opinion action should be taken to prevent future deaths and I believe that you have the power to take such action</t>
  </si>
  <si>
    <t>2016-026</t>
  </si>
  <si>
    <t>Rio Andrew</t>
  </si>
  <si>
    <t>Community health care and emergency services related deaths; Child Death (from 2015)</t>
  </si>
  <si>
    <t>Department of Health; Lifeskills</t>
  </si>
  <si>
    <t>https://www.judiciary.uk/publications/rio-andrews/</t>
  </si>
  <si>
    <t>multiple organ failure due to acute MDMA (3,4-Methylenedioxymethylamphetamine) intoxication</t>
  </si>
  <si>
    <t>attended unlicensed rave</t>
  </si>
  <si>
    <t>The regulation of the private company by the CQC provided false security as to what was in fact being regulated. The only activity that was regulated was transport from the rave in an ambulance on a public road, which activity was not in fact needed because Rio was handed over to the London Ambulance Service outside the venue. The level of medical knowledge displayed by the private medical staff was poor. The exemption for temporary arrangements means that the provision of medical assistance at events is entirely unregulated. This includes not only illegal raves, but legal events such as sporting events, fetes and festivals.</t>
  </si>
  <si>
    <t>This lack of regulation extends to individuals calling themselves ambulance technicians. They are not regulated and the title is not protected</t>
  </si>
  <si>
    <t>Individuals undergoing training at Lifeskills UK Ltd (and possibly other private training providers) are left to find their own mentor(s) without checks being made by the company as their suitability or any register or panel from which the choice can be made</t>
  </si>
  <si>
    <t xml:space="preserve">ref ID missing numbers on website ("2016-026") so not sure what the PDFs were saved as... </t>
  </si>
  <si>
    <t>2016-0260</t>
  </si>
  <si>
    <t>Patricia Mercieca</t>
  </si>
  <si>
    <t>Dr Fiona Wilcox</t>
  </si>
  <si>
    <t>London Inner (West)</t>
  </si>
  <si>
    <t>Tunstall Response</t>
  </si>
  <si>
    <t>https://www.judiciary.uk/publications/patricia-mercieca/</t>
  </si>
  <si>
    <t>natural causes and drug dependance</t>
  </si>
  <si>
    <t>Methadone intoxification</t>
  </si>
  <si>
    <t>severe COPD and asthma</t>
  </si>
  <si>
    <t>lung disease; asthma</t>
  </si>
  <si>
    <t>long standing history of drug dependence; living in assisted living accommodation</t>
  </si>
  <si>
    <t>drug abuse; care home</t>
  </si>
  <si>
    <t>That the call handlers need to be refresher trained in relation to contacting resident managers for Westminster residents following a medical emergency call</t>
  </si>
  <si>
    <t>That wherever there is a person contacting them in an emergency where there is a manager, that manager should be contacted whatever authority covers the person contacting the call handler</t>
  </si>
  <si>
    <t>That if a call handler is directed by emergency services such as the LAS, or other relevant professionals such as a doctor to obtain further information or reassess then they should do so and pass any information so gained back to the agency or professional that requested it</t>
  </si>
  <si>
    <t>That call handlers be trained such that if they get no response when contacting a person who has contacted them and that person is a user of the emergency call system, then immediate concerns should be raised with the appropriate agencies for example the LAS and resident scheme manger</t>
  </si>
  <si>
    <t>In my opinion action should be taken to prevent future deaths and I believe you [AND/OR your organisation] have the power to take such action. It is for each addressee to identify the concerns relevant to their own areas of responsibility.</t>
  </si>
  <si>
    <t>2016-0305</t>
  </si>
  <si>
    <t>Michael Dundon</t>
  </si>
  <si>
    <t>David Hinchliff</t>
  </si>
  <si>
    <t>Department of Health</t>
  </si>
  <si>
    <t>https://www.judiciary.uk/publications/michael-dundon/</t>
  </si>
  <si>
    <t>safety liquid gel absorbing crystals</t>
  </si>
  <si>
    <t>aspiration of foreign material into the airway leading to asphyxiation (asphyxiation on safety gel liquid absorbing crystals)</t>
  </si>
  <si>
    <t>micro-infarcts in the brain with leukomalacia caused by cerebral arteriolosclerosis</t>
  </si>
  <si>
    <t>mental health problems which had caused changes to his personality, which had caused him to become violent on occasions</t>
  </si>
  <si>
    <t>I understand that liquid absorbing crystals in sachet form are used throughout NHS England. The crystals are a nationally recognised product available from the NHS supply chain and used nationwide. There are variations in practice regarding the use of the gel sachets. The liquid absorbing crystals are a dry granule that quickly dissolve to absorb liquid. The sachet is placed into a urinal bottle, bed pan or vomit bowl to ensure a swift absorption of unwanted liquids. The sachet opens on contact with a liquid and the granules quickly absorb up to 1.2 litres of hazardous/unwanted liquid. A manageable dwell is formed to be safely disposed of which reduces the risk of infections and spillage. In the original form the sachets could be mistaken for salt or sugar</t>
  </si>
  <si>
    <t>The crystals had been pre-inserted into two empty urine bottles in the deceased's room. The staff did not recognise that such sachets could be hazardous when left in this way. The deceased was able, whilst unsupervised, to swallow crystals, causing a cardiorespiratory arrest and death</t>
  </si>
  <si>
    <t>The risks associated with the use of these crystals may not be fully understood. The manufacturer of the product has been informed and the packaging has already been changed and a display poster has been produced for display in relevant clinical areas</t>
  </si>
  <si>
    <t>All relevant staff throughout the country need to be made aware as to the harm to a person if the crystals are ingested, and an appropriate risk assessment should be carried out</t>
  </si>
  <si>
    <t>failure to appreciate risks; failure to monitor/observe patient</t>
  </si>
  <si>
    <t>In my opinion action should be taken to prevent future deaths and 1 believe you have the power to take such action</t>
  </si>
  <si>
    <t>I request that the Secretary of State bring this to the attention of all NHS Trusts so that risk assessments, staff awareness and training can be carried out</t>
  </si>
  <si>
    <t>2016-0316</t>
  </si>
  <si>
    <t>Samantha Hopkins</t>
  </si>
  <si>
    <t>Portsmouth and South East Hampshire</t>
  </si>
  <si>
    <t>Product related deaths; Community health care and emergency services related deaths</t>
  </si>
  <si>
    <t>South Central Ambulance Service; Warwick Medical School</t>
  </si>
  <si>
    <t>https://www.judiciary.uk/publications/samantha-hopkins/</t>
  </si>
  <si>
    <t>adrenaline</t>
  </si>
  <si>
    <t>sympathomimetic</t>
  </si>
  <si>
    <t>delivered in trial; prescribed</t>
  </si>
  <si>
    <t>Subdural haematoma</t>
  </si>
  <si>
    <t>36 weeks pregnant</t>
  </si>
  <si>
    <t>issued trial drug despite being in inclusion group</t>
  </si>
  <si>
    <t>Although the SCAS staff participating in the PARAMEDIC 2 Trial had been instructed as to the classes of patients to be excluded in the trial and information was provided inside the trial drug packet about the exclusions, they overlooked that pregnant women were expressly excluded and the exclusion warning inside the packet was also overlooked. If the exclusions had been prominently listed on the outsideof the packet, this oversight might have been avoided. I was also told in evidence that Warwick Medical School (which is responsible for the PARAMEDIC 2 trial) had given the participating ambulance services no guidance on how the exclusions were to be highlighted to trial participants and that this had been left to the ambulance services themselves. I am concerned that exclusions should be prominently highlighted on the outsideof the trial drug packet. As there are only four categories of exclusion, this should be easily achievable</t>
  </si>
  <si>
    <t>exclusions should be prominently highlighted on the outsideof the trial drug packet</t>
  </si>
  <si>
    <t>In my opinion action should be taken to prevent future deaths as suggested in my concerns and I believe your organisation have the power to take such action</t>
  </si>
  <si>
    <t>2016-0322</t>
  </si>
  <si>
    <t>Louise Turner</t>
  </si>
  <si>
    <t>NHS Northern Eastern and Western Clinical Commissioning Group; Department of Health; Devon Partnership Trust</t>
  </si>
  <si>
    <t>https://www.judiciary.uk/publications/louise-turner/</t>
  </si>
  <si>
    <t>suicide contributed to by neglect</t>
  </si>
  <si>
    <t>Helium asphyxiation</t>
  </si>
  <si>
    <t>serious mental illness (undefined)</t>
  </si>
  <si>
    <t>recently been discharged home after a lengthy in-patient stay</t>
  </si>
  <si>
    <t>The Devon Partnership trust had no adequate mental health care for Louise after she was discharged. There was inadequate contact and no explanation at Inquest as to why this had not taken place</t>
  </si>
  <si>
    <t>The duty system arrangements and buddying system referred to at Inquest were not effective or robust and need to be reconsidered in the light of the outcome of this case</t>
  </si>
  <si>
    <t>There was a suggestion at Inquest that the patients themselves were expected to be in charge of making contact. In cases of severe mental health, this does not appear to be appropriate or realistic, and the Devon Partnership Trust should reconsider this and/or the training of their staff who hold this belief</t>
  </si>
  <si>
    <t>There are no female intensive care beds for psychiatric patients in Devon. This does not match the desired parity of mental health care with physical health care. Devon Partnership Trust needs to consider future planning and provision to ensure the needs of patients can be met</t>
  </si>
  <si>
    <t>unsafe protocol; lack of/shortage of medical equipment/facilities</t>
  </si>
  <si>
    <t>2016-0324</t>
  </si>
  <si>
    <t>David Wade</t>
  </si>
  <si>
    <t>Blackburn, Hyndburn and Ribble Valley</t>
  </si>
  <si>
    <t>NHS England</t>
  </si>
  <si>
    <t>https://www.judiciary.uk/publications/david-wade/</t>
  </si>
  <si>
    <t>David Wade died from natural causes contributed to by Warfarin therapy</t>
  </si>
  <si>
    <t>Cerebellar hemispheric haematoma with surrounding oedema contributed to by Warfarin therapy</t>
  </si>
  <si>
    <t>atrial fibrillation requiring warfarin therapy</t>
  </si>
  <si>
    <t>Patients who are provided with anti-coagulant therapy are at an increased risk of the development of haemorrhagic strokes. There appears to be no system in place to provide patients with literature setting out the symptoms of a bleed on the brain and the steps that patients should take in response</t>
  </si>
  <si>
    <t>lack of protocol; failure to inform patient</t>
  </si>
  <si>
    <t>Can be considered as a cardiovascular event. There appears to be no system in place to provide patients with literature setting out the symptoms of a bleed on the brain. This is despite them recieving ant-coagulant therapy which increases their risk of developing haemorrhagic strokes.</t>
  </si>
  <si>
    <t>2016-0325</t>
  </si>
  <si>
    <t>same as previous case</t>
  </si>
  <si>
    <t>2016-0326</t>
  </si>
  <si>
    <t>Benjamin Brown</t>
  </si>
  <si>
    <t>Edgware Community Hospital</t>
  </si>
  <si>
    <t>https://www.judiciary.uk/publications/benjamin-brown/</t>
  </si>
  <si>
    <t>mental health unit</t>
  </si>
  <si>
    <t>Sudden cardiac death due to cardiac arrhythmia</t>
  </si>
  <si>
    <t>Identification of cardiac arrest outside the time window for successful resuccitation</t>
  </si>
  <si>
    <t>Fatty liver disease</t>
  </si>
  <si>
    <t>The auditing of those persons carrying out 15 minute observations.</t>
  </si>
  <si>
    <t>Training of staff for resuscitation in the event that a patient collapses</t>
  </si>
  <si>
    <t>The auditing for the prescription and management of clozapine</t>
  </si>
  <si>
    <t>failure to monitor/observe patient; inadequate training</t>
  </si>
  <si>
    <t>2016-0330</t>
  </si>
  <si>
    <t>Richard Breatnach</t>
  </si>
  <si>
    <t>Veronia Hamilton-Deeley</t>
  </si>
  <si>
    <t>H R Healthcare Limited; NHS England</t>
  </si>
  <si>
    <t>https://www.judiciary.uk/publications/richard-breatnach/</t>
  </si>
  <si>
    <t>MISADVENTURE (DEPENDENCE ON DRUGS)</t>
  </si>
  <si>
    <t>Misadventure (dependence on drugs)</t>
  </si>
  <si>
    <t>Inappropriate prescribing of dihydrocodeine, a potentially addictive drug</t>
  </si>
  <si>
    <t>migraine</t>
  </si>
  <si>
    <t>Mr Breatnach (and anybody else) is able to apply online for medications. Applying online, if the application form is not thoroughly checked , allows the applicant to lie or give false or misleading answers to critical questions which is what Mr Breatnach did. There was no evidence that the prescriber made any effort to contact Mr Breatnach's GP to find out if the answers that he gave were true</t>
  </si>
  <si>
    <t>Prescribing Dihydrocodeine, a potentially addictive drug, used for the treatment of moderate to severe pain to a patient who the prescriber has never seen appears to fly in the face of good prescribing practice. The amount of Dihydrocodeine prescribed appears to be excessive</t>
  </si>
  <si>
    <t>I understand from the evidence that I heard at the Inquest that Dihydrocodeine should not be prescribed for migraine which is the reason Mr Breatnach gave for asking for this medication</t>
  </si>
  <si>
    <t>The instructions were that the Dihydrocodeine should be taken every four to six hours as required. The evidence at the Inquest was that taking Dihydrocodeine in this way, potentially suggesting that eight tablets could or should be taken every twenty four hours until the whole of the one hundred and twenty six tablets given are used up is I heard not the way Dihydrocodeine should be prescribed</t>
  </si>
  <si>
    <t>Prescribing this number of tablets would therefore seem to be completely inappropriate and fails to understand that medications such as Dihydrocodeine can be used as currency. The medication came in three packets — one containing one hundred tablets and the other two containing twenty eight tablets each. The two packets containing twenty eight tablets each were never found and this raises the possibility that Mr Breatnach was able to sell them, although I have no evidence that he did.</t>
  </si>
  <si>
    <t>This way of prescribing completely undermines the diligent and careful GP's efforts to control this man's medication over use.</t>
  </si>
  <si>
    <t>poor communication between organisations; Inappropriate dosage for patient; excessive supply of substance/drugs</t>
  </si>
  <si>
    <t>https://www.dailymail.co.uk/health/article-6008307/The-EU-loophole-means-dangerous-painkillers-doled-click-mouse.html</t>
  </si>
  <si>
    <t>2016-0334</t>
  </si>
  <si>
    <t>David Phillips</t>
  </si>
  <si>
    <t>Colin Phillips</t>
  </si>
  <si>
    <t>Swansea Neath and Port Talbot</t>
  </si>
  <si>
    <t>South Wales Police; Mitie Group; NHS Wales</t>
  </si>
  <si>
    <t>https://www.judiciary.uk/publications/david-phillips/</t>
  </si>
  <si>
    <t>alcohol; diazepam</t>
  </si>
  <si>
    <t>Strong possibility of suicide, however this could not be proven beyond reasonable doubt</t>
  </si>
  <si>
    <t>type 2 diabetes mellitus</t>
  </si>
  <si>
    <t>depression; history of suicidal thoughts</t>
  </si>
  <si>
    <t>alcohol abuse; believed medication dose to be insufficient</t>
  </si>
  <si>
    <t>Many people who come into custody or police contact do so with physical or mental vulnerabilities or both. The safer detention and handling of persons in police custody guidance, strongly promotes and advises engaging the right healthcare professional at the right time and in the right place. David Phillips was aged 71. Generally people over 65 years who self-harm should be assessed by mental health professionals experienced in the assessment of older people who self-harm. A mini- mental state examination tool was used</t>
  </si>
  <si>
    <t>An experienced mental health doctor or nurse should have been called to carry out the assessment rather than a nurse. The quality of the assessment is critical rather than a box ticking exercise</t>
  </si>
  <si>
    <t>The Health Care Professional did not have access to detainee's medical records to accurately identify reasons as to why and how medications are changed or as to when this may or may not have occurred.</t>
  </si>
  <si>
    <t>An ability to review medication and if necessary prescribe medication would be helpful and access to medical notes is critical. Access to electronic Individual Heath Records to include mental health records</t>
  </si>
  <si>
    <t>poor clinical decision making; poor access to medical records/care plans</t>
  </si>
  <si>
    <t>In my opinion action should be taken to prevent future deaths and I believe organisations have the power to take such action</t>
  </si>
  <si>
    <t>2016-0353</t>
  </si>
  <si>
    <t>Daniel Paylor</t>
  </si>
  <si>
    <t>Community health care and emergency services related deaths; Product related deaths</t>
  </si>
  <si>
    <t>Medicine and Health Care Products Regulatory Agency</t>
  </si>
  <si>
    <t>https://www.judiciary.uk/publications/daniel-paylor/</t>
  </si>
  <si>
    <t>codeine; morphine (oramorph)</t>
  </si>
  <si>
    <t>illicit - paramedic</t>
  </si>
  <si>
    <t>Opiate overdose</t>
  </si>
  <si>
    <t>bipolar disorder; intermittent depression</t>
  </si>
  <si>
    <t>Bipolar; depression</t>
  </si>
  <si>
    <t>codeine addiction (disclosed)</t>
  </si>
  <si>
    <t>I am concerned when comparing the regulation and control of drugs, say, within an hospital and in Dan's case insofar as his primary employer is concerned, an ambulance service, that compared to the level of control in relation to his secondary employment that the degree of regulatory control including safeguards and auditing appear to be very much dependent on trust. There appears to be little requirement for peer supervision and say double authorisation for say unlocking a safe comprising of two locks. My experience in relation to local hospitals is that in relation to drugs cabinets procedures have developed that require more than 1 health care professional's authority to remove drugs to administer them to a patient. There have been instances whereby health care professionals within hospitals have had addictions to prescription drugs however at least in that environment there is a stiff regime for supervision which appears absent in the scenario outlined above. I fully accept that even with regulation unless it includes the use of double locked safes with separate key holders that even with the most rigorous regulation that Dan's death may not have been avoided. I was satisfied on a balance of probabilities that he consumed the whole bottle of Oramorph within that 36 hour period prior to his death. I am, however, of the view that consideration ought to be given as regards improving the regulatory regime and control with a view to the prevention of future deaths in perhaps a slightly different scenario</t>
  </si>
  <si>
    <t>In my opinion action should be taken to prevent future deaths and I believe you have the power to take such action to address the concern highlighted above</t>
  </si>
  <si>
    <t>2016-0362</t>
  </si>
  <si>
    <t>Peter Keep</t>
  </si>
  <si>
    <t>Frimley Park Hospital</t>
  </si>
  <si>
    <t>https://www.judiciary.uk/publications/peter-keep/</t>
  </si>
  <si>
    <t>diazepam; diamorphine</t>
  </si>
  <si>
    <t>Died from a recognised complication of a necessary procedure</t>
  </si>
  <si>
    <t>Pulmonary Oedema</t>
  </si>
  <si>
    <t>Perforation of the right ventricle</t>
  </si>
  <si>
    <t>Insertion of a pacemaker for heart block</t>
  </si>
  <si>
    <t>Mobitz type 2 heart block</t>
  </si>
  <si>
    <t>phobia of needles</t>
  </si>
  <si>
    <t>Inappropriate use of sedation and a lack of a sedation policy for cardiac electrophysiological procedures</t>
  </si>
  <si>
    <t>An absence or a lack of knowledge of a Trust policy for safe sedation outside the operating theatre environment, which could therefore not be considered or implemented.</t>
  </si>
  <si>
    <t>An incoherent approach to sedation for procedures in the catheter Lab. with different clinicians using different drugs inconsistently e.g. use of an anxiolytic for discomfort.</t>
  </si>
  <si>
    <t>No regular training for safe and appropriate use of anxiolytics and analgesics e.g. understanding their action and possible adverse effects or consideration of appropriate age related dosing</t>
  </si>
  <si>
    <t>Lack of an action plan for patients who do not tolerate the procedure</t>
  </si>
  <si>
    <t>Lack of an action plan as to who to call for assistance in circumstances when a patient's airway is lost or there is difficulty in placing a pacemaker wire</t>
  </si>
  <si>
    <t>Lack of understanding as to what observations are taken and are required during the procedure e.g. belief that the pulse oximeter measures respiratory rate</t>
  </si>
  <si>
    <t>lack of protocol; incorrect drug administered; failure to monitor/observe patient</t>
  </si>
  <si>
    <t>In my opinion action should be taken to prevent future deaths and I believe you and your organisation: Frimley Park Hospital NHS Trust has the power to take such action</t>
  </si>
  <si>
    <t>2016-0364</t>
  </si>
  <si>
    <t>Rohid Shergill</t>
  </si>
  <si>
    <t>https://www.judiciary.uk/publications/rohid-shergill/</t>
  </si>
  <si>
    <t>analgesic, non-opioid</t>
  </si>
  <si>
    <t>Insertion of a naso-gastric tube into lung</t>
  </si>
  <si>
    <t>liquid paracetamol in lung</t>
  </si>
  <si>
    <t>DMD</t>
  </si>
  <si>
    <t>Ensuring that parents of children fed in this way are completely happy with what they have to do, and understand the significance of it. There was clear confusion about whether this was the responsibility of the school nurse or the community nurses (then working separately). Urgent consideration should be given to an agreed protocol to ensure parental competence wherever an NGT is first used – in the community or in hospital.</t>
  </si>
  <si>
    <t>Information‐sharing between the two trusts – by way of shared IT and / or the use of shared care folders kept in the family home – with clear training to staff on what information should be recorded there.</t>
  </si>
  <si>
    <t>Clear guidance on a named keyworker / lead nurse who is responsible for coordinating the care of children cared for in the community.</t>
  </si>
  <si>
    <t>Training to physiotherapy teams regarding the importance of pH testing (or at least confirming this has been done) before administration of medication. This should be considered for other disciplines who routinely visit sick children at home and prescribe medication – such as occupational therapists / speech and language therapists</t>
  </si>
  <si>
    <t>There should be a review of the policy of syringes being used multiple times for pH testing aspirate from NGTs – and whether this results in a risk of contamination and therefore falsely reassuring results</t>
  </si>
  <si>
    <t>failure to follow protocol; poor communication between organisations; failure to inform family</t>
  </si>
  <si>
    <t>2016-0368</t>
  </si>
  <si>
    <t>Captain James Bedforth</t>
  </si>
  <si>
    <t>Christopher Dorries</t>
  </si>
  <si>
    <t>Barnsley Hospital NHS Trust; Secretary for State for Health</t>
  </si>
  <si>
    <t>https://www.judiciary.uk/publications/captain-james-bedforth/</t>
  </si>
  <si>
    <t>alteplase; heparin</t>
  </si>
  <si>
    <t>Captain James Michael Bedforth died at the Barnsley Hospital on 30th June 2015 in consequence of treatment given to him, in accordance with the hospital protocol, for a pulmonary embolus including a paradoxical embolus to the brain.</t>
  </si>
  <si>
    <t>Cerebral haemorrhage due to over-anticoagulation with Heparin</t>
  </si>
  <si>
    <t>Significant pulmonary embolus and paradoxical embolus to the brain (treated)</t>
  </si>
  <si>
    <t>Deep vein thrombosis (left)</t>
  </si>
  <si>
    <t>over-anticoagulation</t>
  </si>
  <si>
    <t>airline pilot</t>
  </si>
  <si>
    <t>The inquest heard that the scanning practice followed after the first attendance was in accordance with NICE guidelines (indeed possibly a little in excess of the guidance) which did not include scanning of the lower leg. This was said to be on the basis that not all lower leg DVTs will be visible. Yet it became apparent that that there is mixed practice on this point, some hospitals clearly consider that lower leg scanning is worthwhile. Hindsight strongly suggested that Captain Bedforth was developing clots in the left lower leg at the time of the first visit. The inquest found that a full leg scan might have provided the hospital with an opportunity to treat Captain Bedforth although it was accepted that no-one could be certain of this. Whilst a separate Regulation 28 report is being sent to the Secretary of State for Health seeking further consideration of the NICE guidelines on lower leg scanning, the Trust may wish to consider their own practice on this point in the meantime. The Trust may also wish to consider whether discharge after a negative scan may be more closely supervised by a doctor in certain circumstances</t>
  </si>
  <si>
    <t>The evidence of 'safety-netting' after the first attendance (and/or subsequent attendance for scans) was poor and of considerable concern. As made clear in my written findings this was possibly of relevant as to Captain Bedforth's subsequent decision on seeking medical attention in or upon return from China</t>
  </si>
  <si>
    <t>Whilst it is accepted that Emergency Departments are often busy, and sometimes exceptionally so, there was criticism at the inquest of the priority given to Captain Bedforth on his second admission when he was displaying classical symptoms of a DVT/PE. It appears that he was not medically assessed for at least two and a half hours after admission by ambulance. Dalteparin was not prescribed until 3 three hours post-admission and there was no evidence as to exactly when it was given (although likely shortly thereafter).</t>
  </si>
  <si>
    <t>An expert witness (an ED physician) was critical of the placement in AMU and clerking in by a medical student although it is not suggested this of itself made a difference as to survival.</t>
  </si>
  <si>
    <t>There was no criticism of the use of 50mg Alteplase but there was a lack of clarity as to whether this was followed by an infusion. A further expert witness (a haematologist) criticised the subsequent use of unfractionated Heparin and a test of Heparin level seems to have taken a long time from sampling to delivery to the laboratory and later result. The evidence was strongly suggestive of overanticoagulation by Heparin.</t>
  </si>
  <si>
    <t>A number of issues were raised as to note-keeping or clarity of note-keeping, most particularly as regards delivery of medications.</t>
  </si>
  <si>
    <t>In my opinion action should be taken to prevent future deaths and I believe the Trust has the power to take such action.</t>
  </si>
  <si>
    <t>2 pdfs for 1 case</t>
  </si>
  <si>
    <t>2016-0401</t>
  </si>
  <si>
    <t>Rachal Murphy</t>
  </si>
  <si>
    <t>Pennine Care Health Foundation NHS Trust; Tameside General Hospital; Medical Centre Stalybridge; Tameside Council</t>
  </si>
  <si>
    <t>https://www.judiciary.uk/publications/rachal-murphy/</t>
  </si>
  <si>
    <t>prescribed to family member</t>
  </si>
  <si>
    <t>evidence of attempts to self-harm</t>
  </si>
  <si>
    <t>There was a failure to undertake annual liver function tests in 2014 and 2015</t>
  </si>
  <si>
    <t>The CAF documentation was completely overlooked and simply placed in the medical records as read only which led to no GP involvement in the inter-agency framework and handling of this case</t>
  </si>
  <si>
    <t>There was a lack of understanding between medical professionals as to the means by which someone could be referred to Psychological services and whether there was a unclear message from Psychological services as to whether they were accepting referrals</t>
  </si>
  <si>
    <t>Lack of understanding amongst medical professionals as to the cases which may or may not be suitable for referral to CAMHS.</t>
  </si>
  <si>
    <t>There was as significant delay in the reporting of Rachals EEG and the Court heard that this remained the case in respect of reporting of EEGs at the time of the Inquest</t>
  </si>
  <si>
    <t>The Court heard that there was a significant delay in the allocation of cases within Early Help Services and from the evidence the Court was not satisfied that this had been resolved.</t>
  </si>
  <si>
    <t>failure to monitor/observe patient; unclear protocols; failure/delay in assessment of patient</t>
  </si>
  <si>
    <t>2016-0403</t>
  </si>
  <si>
    <t>Mark Yafai</t>
  </si>
  <si>
    <t>Delroy Henry</t>
  </si>
  <si>
    <t>Police related deaths; Alcohol, drug and medication related deaths</t>
  </si>
  <si>
    <t>West Midlands Police</t>
  </si>
  <si>
    <t>https://www.judiciary.uk/publications/mark-yafai/</t>
  </si>
  <si>
    <t>drug related with a narrative</t>
  </si>
  <si>
    <t>On 30th June 2015 Mark Yafai was staying at the Allesley Hotel in Coventry. At about 04:00am on 1st July 2015, Mark Yafai was arrested by [REDACTED] in the hotel car park for affray. Mr Yafai was searched prior to arrest and taken to Coventry Central Police station, arriving at 04:20am. His detention was authorised at 04:47am. As part of this process, Mr Yafai was again searched at the custody desk, declared that he had used cocaine. Mr Yafai had a marker on the Police National Computer about drug use. Mr Yafai was placed in a cell at about 05:10am. Hourly observations were prescribed but in fact Mr Yafai was checked in his cell every 30 minutes. At 05:56am, Mr Yafai’s was found him on the floor in his cell convulsing and frothing at the mouth. An ambulance was called at 05:57am. The ambulance arrived at 06:07am leaving the station at 06:36am and arriving at hospital at 06:43am. Mark Yafai was in cardiac arrest and, in spite of efforts by hospital staff to resuscitate him for 30 minutes, was pronounced life extinct at 07:10am</t>
  </si>
  <si>
    <t>cocaine toxicity</t>
  </si>
  <si>
    <t>The Safer Detention Policy and Handling of Person in Custody Composite Policy as updated August 2014 was replaced by the WMP Detention and Custody Policy Inc. Standard Operating Procedure with effect from the 22nd December 2015. The earlier policy was in operation at the time Mark Yafai died. The earlier policy lacked clarity or guidance in how the phrase “under the influence” must be interpreted. The phrase is unsuitable since it confers a very broad discretion upon a custody officer to not have the detainee examined by a Health Care Professional, despite a detainee has disclosed recently consuming drugs. The impact upon risk assessment and levels of observation is clear and significant. A broad discretion of an officer when determining risk concerning medical matters including drug use is inadequate. The jury made a determination in similar terms.</t>
  </si>
  <si>
    <t>The evidence was the policy is accessible. Accordingly, it is paramount that the policy must provide clear unambiguous guidance/ direction to custody officers particularly in relation to drugs which can have serious consequences for an individual who has consumed. The circumstances of this inquest touching upon the death of Mark Yafai accentuated this point. The evidence was that cocaine can have toxic effects even from small quantities (as little as 0.03g). Consumption can be via a number of means and the effects delayed depending upon the method of ingestion. There is no antidote to cocaine toxicity. The evidence was custody officers range of knowledge about drugs and the effects can and do differ and this can have a bearing upon risk assessment given the terminology in the policy and broad discretion officers have.</t>
  </si>
  <si>
    <t>The 2015 policy retains that same unclear terminology i.e. “believed to be under the influence of drugs or withdrawing from drugs” and “will be seen by a Health Care Professional (HCP) as a matter of course”.</t>
  </si>
  <si>
    <t>It does not deal with the instances in which a detainee irrespective of presentation (which is not itself any easy assessment when a detainee is being observed by an officer most likely for the first time with no information against which a comparison may be made as whether their current presentation is indeed “normal”) has disclosed the recent consumption of drugs. What is “a line” or any quantitative opinion on drugs consumed is a very subjective assessment by the detainee and/ or the custody officer.</t>
  </si>
  <si>
    <t>An assessment as to the effect of any drugs is best assessed a by a Heath Care Professional. That was the evidence and information that emerged in the inquest. Standard medical observations can be undertaken ranging from a check as body temperature to elevated heart rate or blood pressure which may be indicators that drugs are having an adverse effect upon the body.</t>
  </si>
  <si>
    <t>Earlier identification of these matters may prevent death particularly since treatment for many drugs, particularly cocaine, is symptomatic. Close observation of a detainee is clearly significant since early treatment of symptoms can have an impact upon an individual’s survivability.</t>
  </si>
  <si>
    <t>The policy in other respects does use directional/ non discretion type terminology in some respects when dealing with drug issues. It is thus currently inconsistent in this respect on this topic and in interrelation with Risk assessment and appropriate observation levels which are a focus of custody personnel.</t>
  </si>
  <si>
    <t>In my opinion, action should be taken to prevent future deaths and I believe that you have the power to take such action.</t>
  </si>
  <si>
    <t>2016-0408</t>
  </si>
  <si>
    <t>Karen Thorne</t>
  </si>
  <si>
    <t>https://www.judiciary.uk/publications/karen-thorne/</t>
  </si>
  <si>
    <t>natalizumab</t>
  </si>
  <si>
    <t>Karen Ann Thorne died as a consequence of recognised complications of Natalizumab treatment for Multiple Sclerosis and subsequent Plasma Exchange treatment where Progressive Multifocal Leukoencephalopathy identifiable from a Scan conducted in October 2015 was not identified and diagnosed until February 2016 and the delay led to an adverse effect on her response to treatment and prognosis</t>
  </si>
  <si>
    <t>progressive multifocal leukoencephalopathy</t>
  </si>
  <si>
    <t>immune reconstitution inflammatory syndrome</t>
  </si>
  <si>
    <t>natalizumab treated multiple sclerosis</t>
  </si>
  <si>
    <t>multiple sclerosis</t>
  </si>
  <si>
    <t>There are delays in reporting neuroradiology within the Salford Royal NHS Foundation Trust and at the present time the longest wait is 60 days, which is a slight improvement from the end of 2015 when the Scan conducted on the Deceased was not reported for 65 days but a delay of 60 days is still unacceptable</t>
  </si>
  <si>
    <t>There is an increasing demand for neuroradiology, and radiology in general, and there is a national shortage of Radiologists</t>
  </si>
  <si>
    <t>The delay in reporting radiology is of greater concern in cases where a patient is receiving treatment on a regular basis, namely every 28 days in the case of the Deceased, and the Scans are not reported for a period in excess of 60 working days, during which time the Deceased received 2 or 3 additional Natalizumab infusions, which would have been stopped had the Scan been reported and identified PML before the next infusion</t>
  </si>
  <si>
    <t>Evidence was given at the Inquest, on the basis of information received from the Royal College of Radiologists, that the national shortage of Radiologists was due to the fact that there are a fixed number of training positions for Radiologists each year and the number is insufficient to produce the number of Radiologists required to give an appropriate service and to report radiology within a reasonable, necessary and expected time period. The information referred to the fact that there was no shortage of clinicians prepared to train as Radiologists and that there were more applicants than training positions.</t>
  </si>
  <si>
    <t>The evidence given to the Inquest was that an increase in the number of training positions would increase the number of Radiologists to address the national shortage of Radiologists, which is creating the delays in reporting radiology and delays in the diagnosis of conditions requiring either immediate treatment or the cessation of treatment with recognised complications.</t>
  </si>
  <si>
    <t>I request you to consider the above concerns in relation to a national shortage of Radiologists and to review the number of training positions to address the national shortage of Radiologists and to address delays in the reporting of radiology and the diagnosis of disease, either requiring treatment or the cessation of treatment.</t>
  </si>
  <si>
    <t>delayed response; understaffing</t>
  </si>
  <si>
    <t>In my opinion urgent action should be taken to prevent future deaths and I believe that you have the power to take such action</t>
  </si>
  <si>
    <t>2016-0412</t>
  </si>
  <si>
    <t>Michelle Lawrence</t>
  </si>
  <si>
    <t>MOJ; Serco; Metropolitan Police</t>
  </si>
  <si>
    <t>https://www.judiciary.uk/publications/michelle-lawrence/</t>
  </si>
  <si>
    <t>"cocktail of prescription &amp; illegal drugs"; heroin</t>
  </si>
  <si>
    <t>drug related misadventure</t>
  </si>
  <si>
    <t>multiple sedative drug overdose</t>
  </si>
  <si>
    <t>hepatitis C</t>
  </si>
  <si>
    <t>drug concealment</t>
  </si>
  <si>
    <t>That there is no independent investigation into the deaths of persons following release from private providers of custody analogous to the IPCC such that important evidence is lost that upon analysis may be used to learn lessons and thus prevent future deaths</t>
  </si>
  <si>
    <t>That detainees are currently not asked about concealment. Such questions at booking in by police and on transfer between custody providers and when in consultation with health care professionals would provide an opportunity for some individuals who conceal to be identified either by positive responses to such questions or by allowing staff to assess their credibility. Ms Lawrence had admitted to taking drugs whilst in custody in February 2015.</t>
  </si>
  <si>
    <t>That facilities for strip searching appear to be virtually non-existent for those in the custody of SERCO.</t>
  </si>
  <si>
    <t>That SERCO staff do not appear to routinely check toilets for concealed items after they have been used by detainees</t>
  </si>
  <si>
    <t>That all custody suites have sufficient facilities for CCTV monitoring of detainees at risk in custody whether held by the State or private custody providers.</t>
  </si>
  <si>
    <t>That the number of characters on the PNC where risks are described and highlighted need to be increased to allow sufficient meaningful detail to be recorded to allow accurate risk assessment by staff without having to trawl through multiple electronic documents</t>
  </si>
  <si>
    <t>cocktail of prescription &amp; illegal drugs which caused respiratory depression, AC &amp; RF cross check: Related (on balance of probabilities, which is Coroners’ standard of proof): ‘Multiple sedative drug overdose’ – ‘likely to have taken heroin’ – ‘prescription and illegal drugs’</t>
  </si>
  <si>
    <t>2016-0416</t>
  </si>
  <si>
    <t>Brian Mills</t>
  </si>
  <si>
    <t>Geoffrey Sullivan</t>
  </si>
  <si>
    <t>Hertfordshire</t>
  </si>
  <si>
    <t>East of England Ambulance Service</t>
  </si>
  <si>
    <t>https://www.judiciary.uk/publications/brian-mills/</t>
  </si>
  <si>
    <t>antibiotics; warfarin</t>
  </si>
  <si>
    <t>anticoagulant; antibiotics</t>
  </si>
  <si>
    <t>On the 26th January 2016 Brian Mills fell on the stairs at home sustaining multiple injuries including a number of broken ribs. An ambulance was called at 11:16 hours but a rapid response vehicle arrived at 13:23 hours. An ambulance arrived at 13:38 hours and conveyed Brian Mills to the Lister Hospital. He was deemed unsuitable for surgical intervention and treated conservatively with intravenous antibiotics and fluids, Brian Mills died at 11:15 hours on the 13th April 2016.</t>
  </si>
  <si>
    <t>multiple injuries</t>
  </si>
  <si>
    <t>head trauma</t>
  </si>
  <si>
    <t>broken ribs</t>
  </si>
  <si>
    <t>on warfarin therapy</t>
  </si>
  <si>
    <t>Consistently high levels of outstanding emergency calls and waiting times that far exceed the service's own target response times are likely to put lives at risk</t>
  </si>
  <si>
    <t>2016-0421</t>
  </si>
  <si>
    <t>Timothy Jones</t>
  </si>
  <si>
    <t>Richmond Medical Centre; Clinical Commissioning Group</t>
  </si>
  <si>
    <t>https://www.judiciary.uk/publications/timothy-jones/</t>
  </si>
  <si>
    <t>amoxicillin</t>
  </si>
  <si>
    <t>downs syndrome</t>
  </si>
  <si>
    <t>PEG feeding</t>
  </si>
  <si>
    <t>down's syndrome; epilepsy; history of chest problems</t>
  </si>
  <si>
    <t>down's syndrome; epilepsy</t>
  </si>
  <si>
    <t>required PEG feeding</t>
  </si>
  <si>
    <t>I have concerns about record keeping at the practice. The residential home records recorded that the GP had visited the patient on 25 May 2016, however the GP could not find a record of that visit in the electronic notes. It is vital the accurate records are kept of contact with patients and clinical decisions made</t>
  </si>
  <si>
    <t>I heard evidence at the inquest that the residential home had requested several home visits from the GP, on 5 July 2016, 12 July 2016 and 13 July 2016, but the GP disputed this. The mechanism of communication within the GP practice caused concern in that several aspects of care were classified as "admin tasks" when they required further clinical assessment. The process of requesting and documenting requests for home visits needs to be clearer. The role of "admin tasks" needs to be clarified so that these are only used for true administration tasks</t>
  </si>
  <si>
    <t>There was no clinical assessment of the deceased by a GP after the 25 May 2016 despite his deteriorating condition and complex needs.</t>
  </si>
  <si>
    <t>The GP's policy for home visits (copy attached) did not contain any reference to those with complex chronic conditions who were residents in care or residential facilities. The policy actively seeks to avoid home visits which may have influenced decision making in this case</t>
  </si>
  <si>
    <t>The deceased was diagnosed with aspiration pneumonia when he was admitted to hospital. He was at high risk of aspiration pneumonia. I heard evidence that the best antibiotics for aspiration pneumonia are co-amoxiclay. The deceased was not prescribed these in the community he was given amoxicillin instead. Consideration needs to be given whether guidelines should be produced to clarify which antibiotics are required in specific situations</t>
  </si>
  <si>
    <t>failure to keep accurate medical records/care plans; poor communication between organisations; failure/delay in assessment of patient; unclear protocol</t>
  </si>
  <si>
    <t>2016-0424</t>
  </si>
  <si>
    <t>Marjorie Bassendine</t>
  </si>
  <si>
    <t>MHRA; Royal College of Psychiatrists; Department of Health</t>
  </si>
  <si>
    <t>https://www.judiciary.uk/publications/marjorie-bassendine/</t>
  </si>
  <si>
    <t>olanzapine; mirtazapine; indapamide</t>
  </si>
  <si>
    <t>antipsychotic; antidepressant; diuretic</t>
  </si>
  <si>
    <t>Died from a recognised complication of necessary therapeutic agents</t>
  </si>
  <si>
    <t>cardiac arrhythmia</t>
  </si>
  <si>
    <t>long QT syndrome</t>
  </si>
  <si>
    <t>combination of long term therapeutic drug use</t>
  </si>
  <si>
    <t>long QT syndrome (unconfirmed)</t>
  </si>
  <si>
    <t>To recognise use of multiple psychotropic medication has the potential to prolong the QT interval.</t>
  </si>
  <si>
    <t>To undertake an Electrocardiogram (ECG) prior to commencing such medication</t>
  </si>
  <si>
    <t>To undertake regular ECG's to ensure long QT syndrome has not developed and to help plan continuing treatment</t>
  </si>
  <si>
    <t>In my opinion action should be taken to prevent future deaths and I believe you and your organisation: MHRA and the Royal Colleges of Psychiatrists and General Practitioners have the power to take such action</t>
  </si>
  <si>
    <t>To recognise use of multiple psychotropic medication has the potential to prolong the QT interval</t>
  </si>
  <si>
    <t>To undertake an Electrocardiogram (ECG) prior to commencing such medication and to undertake regular ECG's to ensure long QT syndrome has not developed and to help plan continuing treatment</t>
  </si>
  <si>
    <t>improve awareness of risks; improve monitoring/observing of patients</t>
  </si>
  <si>
    <t>2016-0428</t>
  </si>
  <si>
    <t>Peter Usher</t>
  </si>
  <si>
    <t>North East London NHS Trust</t>
  </si>
  <si>
    <t>https://www.judiciary.uk/publications/peter-usher/</t>
  </si>
  <si>
    <t xml:space="preserve">cocaine; alcohol </t>
  </si>
  <si>
    <t>Mr Usher took his own life. This was in part because the risk of his doing so was not fully and carefully assessed and appropriate precautions were not taken to prevent him doing so</t>
  </si>
  <si>
    <t>hanging</t>
  </si>
  <si>
    <t>depression; history of suicidal intention</t>
  </si>
  <si>
    <t>had just received some upsetting news about his relationship; detained by police on prior suicide attempt</t>
  </si>
  <si>
    <t>The assessing team did not carry out a detailed assessment of Mr Usher, to include not only a personal assessment but also to obtain relevant clinical information from both professional and non-professional sources. This would have included information from the family and GP. There was also relevant information available to the paramedics and police that was not elicited by the assessing team</t>
  </si>
  <si>
    <t>The Trust policy requires that the assessment should be carried out by the duty doctor and member of the Home Treatment Team. The policy also requires that the doctor must inform the on-call doctor of the arrival and discuss the outcome of the assessment with them. The Home Treatment Team member was not present during the course of the assessment. He was gathering relevant clinical information from a previous Section 136 attendance. The information appears to have been requested shortly after 03:00 and not received until around 04:47. This was partly due to safe haven procedures which had to be complied with, before a fax could be sent. The Home Treatment team member attended as the assessment was wrapping up. The on-call doctor was not informed of Mr Usher</t>
  </si>
  <si>
    <t>The Trust policy requires that an AMHP (Approved Mental Health Professional) be notified of the planned assessment. This also did not take place</t>
  </si>
  <si>
    <t>The police had received contact from family members whilst they were present at the hospital, confirming the concerns of family members due to the text received. This was not passed on to the hospital staff. It became apparent during the course of the Inquest that the police also had access to information which was relevant to the circumstances of the preceding events which would have been relevant to the mental state of the deceased. It would appear that inadequate questions were asked by the receiving hospital team in relation to the circumstances leading to admission</t>
  </si>
  <si>
    <t>The junior doctor gave evidence to confirm that he was the only doctor available for 11 wards and 200 patients. It would appear from information provided by the Trust, that the number of Section 136 assessments is increasing substantially and therefore there is a concern in relation to adequate medical staffing</t>
  </si>
  <si>
    <t>The evidence during the course of the Inquest and the evidence received from the independent psychiatrist raised a number of concerns in relation to the quality of the overall assessment and risk assessment carried out by the duty doctor. No issues relating to the medical input were identified in the Trust's own Root Cause Analysis. Further concern was raised during the course of the Inquest by the apparent lack of insight by the duty doctor and by the apparent inability to reflect on practice.</t>
  </si>
  <si>
    <t>It is unclear from the evidence heard during the course of the Inquest whether there is any audit of clinical decision making during Section 136 assessments</t>
  </si>
  <si>
    <t>The Section 136 policy contains a 6 hour target for assessments to be completed. Section 136 itself, allows a period of up to 72 hours. It is unclear from the evidence as to whether the 6 hour limit places undue pressure upon staff to carry out assessments without gathering all of the available relevant evidence</t>
  </si>
  <si>
    <t>There were inefficiencies in practice which resulted in the member of the Home Treatment Team missing the 136 assessment. He had to wait for approximately 1 hour 45 minutes for clinical information to be provided. He had to go through Safe Haven procedures and to wait for a fax. An email to a secure email address may have avoided these delays</t>
  </si>
  <si>
    <t>poor communication between organisations; failure to inform family; failure to follow protocol; understaffing; failure to learn from past events</t>
  </si>
  <si>
    <t>2016-0430</t>
  </si>
  <si>
    <t>Matthew Russell</t>
  </si>
  <si>
    <t>State Custody related deaths; Suicide (from 2015)</t>
  </si>
  <si>
    <t>HMP High Down; Central and North West London NHS Trust</t>
  </si>
  <si>
    <t>https://www.judiciary.uk/publications/matthew-russell/</t>
  </si>
  <si>
    <t>history of depression, suicide attempts and self-harm; ADHD; Dyspraxia</t>
  </si>
  <si>
    <t>depression; ADHD; self-harm; suicide</t>
  </si>
  <si>
    <t>The proper and regular monitoring of all medication that is prescribed by way of a repeat prescription</t>
  </si>
  <si>
    <t>The preparation of structured care plans for each patient</t>
  </si>
  <si>
    <t>An effective procedure for following up patients who fail to attend pre-booked appointments with clinicians</t>
  </si>
  <si>
    <t>The effective use of Read Codes on the System One record, to flag up and highlight significant risk factors in a patient’s care</t>
  </si>
  <si>
    <t>Ensuring that all staff with responsibility for patients in prison have received adequate foundation training and on-going training in the ACCT procedure</t>
  </si>
  <si>
    <t>Ensuring that caseworkers are aware of and attend ACCT Case Reviews for patients under their care</t>
  </si>
  <si>
    <t>Ensuring that there is regular effective communication about a patient’s needs with the GPs and the primary healthcare practitioners at HMP High Down</t>
  </si>
  <si>
    <t>Ensuring that all staff have received adequate foundation and ongoing training in the ACCT procedure, with particular emphasis on: • Requiring ACCT Case Reviews to be multidisciplinary and thereby ensuring that all relevant medical practitioners are aware of the date and time of any such review and have been invited to attend. • Risk Assessments in relation to individual prisoners.</t>
  </si>
  <si>
    <t>Ensuring that all Gate House staff understand the proper procedure to adopt when receiving a call from a prisoner's family or friends expressing concerns for that prisoner’s safety or wellbeing</t>
  </si>
  <si>
    <t>failure to monitor/observe patient; lack of protocol; inadequate training; poor communication between organisations</t>
  </si>
  <si>
    <t>In my opinion action should be taken to prevent future deaths and I believe that you, the persons listed in paragraph one above, have the power to take such action.</t>
  </si>
  <si>
    <t>improve training; improve communication between organisations; improve monitoring/observing of patients; review protocol</t>
  </si>
  <si>
    <t>2016-0435</t>
  </si>
  <si>
    <t>Dominic Travis</t>
  </si>
  <si>
    <t>Department of Health; Pennine Care NHS Trust</t>
  </si>
  <si>
    <t>https://www.judiciary.uk/publications/dominic-travis/</t>
  </si>
  <si>
    <t>olanzapine; cannabis; 'legal highs'</t>
  </si>
  <si>
    <t>antipsychotic; cannabinoid; undefined</t>
  </si>
  <si>
    <t>prescribed, illicit, legal</t>
  </si>
  <si>
    <t>psychotic episode</t>
  </si>
  <si>
    <t>catastrophic injuries</t>
  </si>
  <si>
    <t>non-organic psychosis; Asperger’s Syndrome/Autistic Spectrum Disorder</t>
  </si>
  <si>
    <t>psychosis; ASD</t>
  </si>
  <si>
    <t>regular use of cannabis and so called ‘legal highs’</t>
  </si>
  <si>
    <t>Given: i) the very stark differences between the mental health needs of younger adults and older aduIts, ii) an overall increase in the levels of vulnerability in such young people (by virtue of their age, condition, varying levels of maturity etc.), iii) that acute psychiatric ward environments often care for older adult patients with profound and enduring mental health problems (that are extremely frightening to the younger adult inpatient) &amp; iv) the very different mental health requirements of young people, I am concerned that the needs of the latter are not being appropriately or adequately met, in the absence of specialist/specific inpatient provision.</t>
  </si>
  <si>
    <t>The vulnerability of young adults is clearly recognised and acknowledged in other areas such as young offenders under the age of 21 who are sentenced to YOl establishments rather than being sent to an adult prison, however no such recognition appears to exist in relation to young adults with mental health problems.</t>
  </si>
  <si>
    <t>The internal investigation into the circumstances surrounding Dominic’s death was inadequate as it lacked transparency and independence. The manager to whom the investigation was allocated subsequently delegated it to a Nurse who had been directly involved in Dominic’s care - he was the HTT attending clinician on the 17th May when Dominic absconded in a floridly psychotic state.</t>
  </si>
  <si>
    <t>Whilst the Trust’s Medical Director has agreed to direct that a fresh investigation into the care that Dominic received be conducted (by an independent team), it became apparent during the course of the inquest that ‘lower level’ investigations are still being conducted by those directly involved in the patient’s care due — it was said - to financial constraints.</t>
  </si>
  <si>
    <t>lack of/shortage of medical equipment/facilities; unsafe protocol; conflict of interest present</t>
  </si>
  <si>
    <t>2016-0447</t>
  </si>
  <si>
    <t>Francis Lea</t>
  </si>
  <si>
    <t>Leicester (City and South)</t>
  </si>
  <si>
    <t>Northfield Medical Practice; Hazelmere Medical Centre; East Leicestershire and Rutland CCG</t>
  </si>
  <si>
    <t>https://www.judiciary.uk/publications/francis-lea/</t>
  </si>
  <si>
    <t>anticonvulsants</t>
  </si>
  <si>
    <t>seizure</t>
  </si>
  <si>
    <t>Jim died on 25 July 2016 in Leicester Royal Infirmary following admission 1 week earlier in status epilepticus. At the time he was not taking prescribed anti-epileptic medication. The appropriate medication had been prescribed following a previous hospital admission in April: Jim also presented on that occasion with a seizure. Jim's general practitioner had been changed without appropriately recording this information in the home's "hospital pack" or advising his family, thus allowing the discharge letter to be sent erroneously to the previous GP. Attempts to notify the new GP were unsuccessful, and so the hospital medication finished and no new medication was received. On a balance of probabilities, this caused Jim's death:</t>
  </si>
  <si>
    <t>failure to prescribe anti-epileptics</t>
  </si>
  <si>
    <t>status epilepticus</t>
  </si>
  <si>
    <t>For a patient in a care situation, with declining cognitive function (as set out in his home care plan) it would seem appropriate to consider involving the next of kin in any significant decision such as change of GP. This would have enabled the family (who always ensured they accompanied Mr Lea for any medical care) to pass on the updated i nformation, and this outcome would have been avoided.</t>
  </si>
  <si>
    <t>There appeared to be no notes on the patient's medical record regarding the rationale for this change, or any consent from the patient that he was in agreement that it should take place. There was also no record of whether any consideration of his capacity had been undertaken, and if so what the outcome of that decision was.</t>
  </si>
  <si>
    <t>Given this was a joint decision between the GP surgeries and the care home, it would seem that each surgery should share responsibility for a safe and effective transfer of care and therefore this report is being sent to each surgery for further consideration and the CCG.</t>
  </si>
  <si>
    <t>failure to keep accurate medical records/care plans; failure to inform family</t>
  </si>
  <si>
    <t>I n my opinion action should be taken to prevent future deaths and I believe you have the power to take such action.</t>
  </si>
  <si>
    <t>2016-0453</t>
  </si>
  <si>
    <t>Mark Lilliott</t>
  </si>
  <si>
    <t>Julie Goulding</t>
  </si>
  <si>
    <t>Liverpool and Wirral</t>
  </si>
  <si>
    <t>State Custody related deaths; Alcohol, drug and medication related deaths</t>
  </si>
  <si>
    <t>HMP Liverpool</t>
  </si>
  <si>
    <t>https://www.judiciary.uk/publications/mark-lilliott/</t>
  </si>
  <si>
    <t>early pneumonia</t>
  </si>
  <si>
    <t>When the two Prison Officers discovered Mr Lilliott they immediately tried to identify an Officer with a radio to request immediate assistance from HOTEL1 (the urgent nursing response within the prison) and subsequently determining that this was a CODE Blue and therefore an emergency ambulance was also required. The two Prison Officers therefore left the cell to seek the Senior Officer with the radio. It was reportedly noisy on the wing at the time. The Prison Officers tried to shout down from level 5 to attract the Senior Officer who they believed was on level 2 but this action was unsuccessful.</t>
  </si>
  <si>
    <t>One of the Prison Officers therefore left the 5’s landing to go down to the lower levels and find 2 the Senior Officer, as he passed through level 4 he saw another Prison Officer who he thought might have a radio but he didn’t and therefore he proceeded to lean over the landing and shout again to try to attract the attention of the Senior Officer with a radio and again it was reported that the Prison Officers shouts were not heard because of the noise, it was a busy period with prisoners making their way to their daily activity</t>
  </si>
  <si>
    <t>When the Prison Officer shouted again to get the attention of the Senior Officer he was on this occasion heard and the appropriate radio dispatches were immediately made in respect of HOTEL1 and Code Blue. The delay, albeit relatively short, in accessing a Senior Officer in possession of a radio on this occasion did not affect the outcome, Mr Lilliott was already dead when he was discovered and had been for some time</t>
  </si>
  <si>
    <t>However, it might not have been the case that the prisoner was already deceased and it might have been the case and it might be the case in the future that the fastest possible response and action to radio for emergency help could make a difference to the outcome</t>
  </si>
  <si>
    <t xml:space="preserve">lack of/shortage of safety equipment </t>
  </si>
  <si>
    <t>2016-0456</t>
  </si>
  <si>
    <t>Jean McHale</t>
  </si>
  <si>
    <t>Luton and Dunstable Hospital; South Essex Partnership NHS Trust</t>
  </si>
  <si>
    <t>https://www.judiciary.uk/publications/jean-mchale/</t>
  </si>
  <si>
    <t>died from Sepsis from infected pressure ulcers</t>
  </si>
  <si>
    <t>infected pressure ulcers</t>
  </si>
  <si>
    <t>That if pressure ulcers are not treated appropriately then the elderly in the community will suffer, develop Osteomyelitis leading to Sepsis and death</t>
  </si>
  <si>
    <t>That there are not enough Tissue Viability Nurses working in the community or in the hospital to meet the needs of the patients</t>
  </si>
  <si>
    <t>An urgent review is necessary.</t>
  </si>
  <si>
    <t>2016-0464</t>
  </si>
  <si>
    <t>Demi Williams</t>
  </si>
  <si>
    <t>Camden and Islington NHS Foundation Trust</t>
  </si>
  <si>
    <t>https://www.judiciary.uk/publications/demi-williams/</t>
  </si>
  <si>
    <t>Ms Williams was detained by CANDI under the Mental Health Act in January 2016, following the development of new psychotic symptoms. During the assessment process Ms Williams stated she had purchased helium gas with the intention of using it to kill herself. Her mental health improved and she was eventually discharged home in early March 2016. However, she was still experiencing suicidal thoughts (but no plans to harm herself) and some anxiety about being back at her own residence. At no point was it was it clarified whether the helium she had purchased had been delivered to her flat. Concerns were raised after Ms Williams did not attend a planned appointment and she was found deceased in her flat on 15 March 2016. Her death resulted from inhalation of helium. A delivery note dated 6 January 2016 was found by police officers who investigated her death.</t>
  </si>
  <si>
    <t>psychosis; suicidal thoughts; anxiety</t>
  </si>
  <si>
    <t>psychosis; suicide; anxiety</t>
  </si>
  <si>
    <t>anxious about returning home from hospital</t>
  </si>
  <si>
    <t>The method that Ms Williams later used to take her own life was specifically described to CANDI during the assessment process in January 2016. I am concerned that, although a general risk assessment was undertaken on several occasions, there was no consideration of the specific risk which Ms Williams had previously described.</t>
  </si>
  <si>
    <t>Furthermore, I am concerned that, as it stands, the Trust’s own investigation does not reflect this issue and that the potential for further learning from Ms Williams’ death could be missed.</t>
  </si>
  <si>
    <t>In my opinion action could be taken to prevent future deaths and I believe that the addressee, has the power to take such action</t>
  </si>
  <si>
    <t>2016-0489</t>
  </si>
  <si>
    <t>Khazna Khalaf</t>
  </si>
  <si>
    <t>St Marien Hospital Trust</t>
  </si>
  <si>
    <t>https://www.judiciary.uk/publications/khazna-khalaf/</t>
  </si>
  <si>
    <t>On 12 November 2014 Khazna Jane Sara Khalaf was taken by ambulance to St Marien's Hospital in Cologne, Germany, after ingesting ecstasy under circumstances which remain unclear. Upon arrival she was monitored until she suddenly collapsed. When she was transferred to Merheim Hospital, Cologne, Germany, she was found to have suffered a cerebral oedema caused by hyponatraemia, a rare complication of ecstasy use, to which she succumbed and died on 20 November 2014. It is found more likely than not that there were several lost opportunities to monitor and treat her low sodium blood levels whilst at St Marien's Hospital and that, had she been treated, it would have prevented her death</t>
  </si>
  <si>
    <t>hypoxic-ischaemic encephalopathy</t>
  </si>
  <si>
    <t>cerebral oedema</t>
  </si>
  <si>
    <t>UK student studying in Germany</t>
  </si>
  <si>
    <t>During the course of the inqest I noted the full contents of the report provided by [REDACTED] who could not attend to give oral evidence, and it was his view that upon Jane's initial arrival at the hospital she did not present with sufficient clinical signs to justify a blood sample to determme serum sodium levels, and that there was no evidence to suggest that an early blood sample would have led to a much longer survival. This was at variance to the oral evidence I heard from an independent expert in Anaesthesia and Intensive Care Medicine, and I accepted his view that had an early blood sample been taken prior to her collapse, it would have identified her low sodium levels such that she would have received effective treatment that would on the balance of probabilities have prevented her death</t>
  </si>
  <si>
    <t>The effectiveness of local protocols and the sufficiency of existing hospital guidelines alerting clinicians to the risks of ecstasy toxicity, the symptoms and signs it might present.</t>
  </si>
  <si>
    <t>To consider the appropriateness of a clinical protocol which provides the initial decison intervene or simply monitor, and guidance on what that monitoring should consist of (and when to be concerned and reassess the initial decision)</t>
  </si>
  <si>
    <t>In my opinion action should be taken to prevent future deaths and I believe that St Marien's Hospital Trust, Cologne, Germany has the power to take such action</t>
  </si>
  <si>
    <t>2017-0002</t>
  </si>
  <si>
    <t>Sarah Tyler</t>
  </si>
  <si>
    <t>North Wale (East and Central)</t>
  </si>
  <si>
    <t>BCUHB</t>
  </si>
  <si>
    <t>https://www.judiciary.uk/publications/sarah-tyler/</t>
  </si>
  <si>
    <t>codeine (co-codamol)</t>
  </si>
  <si>
    <t>brain anoxia</t>
  </si>
  <si>
    <t>hanging (whilst awaiting admission, used ECG leeds as a ligature)</t>
  </si>
  <si>
    <t>co-codamol overdose</t>
  </si>
  <si>
    <t>That there are invariably delays in admissions to hospital as there are insufficient beds available to accommodate all admissions</t>
  </si>
  <si>
    <t>That the issue of "bed blocking" is more acute at weekends due to reduced numbers of patients being discharged from hospital</t>
  </si>
  <si>
    <t>death stated as accidental, individual had overdosed on co codamol and hung herself while waiting for treatment in hospital- this was not stated as suicide but unclear why not</t>
  </si>
  <si>
    <t>2017-0006</t>
  </si>
  <si>
    <t>Charles Rendell</t>
  </si>
  <si>
    <t>Bayer Plc</t>
  </si>
  <si>
    <t>https://www.judiciary.uk/publications/charles-rendell/</t>
  </si>
  <si>
    <t>ciprofloxacin</t>
  </si>
  <si>
    <t>ciprofloxacin related side effects</t>
  </si>
  <si>
    <t>suicidal ideation</t>
  </si>
  <si>
    <t>Apart from the fact that Mr Rendell had undergone a diagnostic biopsy to test for the possibility of Prostate Cancer, the only change in his daily routine was the prescription of Ciprofloxacin medication.</t>
  </si>
  <si>
    <t>Ciprofloxacin carries warnings/precautions that, in rare cases, depression or psychosis can progress to suicidal ideations/thoughts culminating in attempted suicide or completed suicide. However, it is unclear how clearly this is made known to Ciprofloxacin users.</t>
  </si>
  <si>
    <t>The literature suggests that this type of side effect can occur even soon after commencing Ciprofloxacin at a comparatively low dose. As it is an antibiotic, there is no compelling reason why patients should expect to have this effect unless this fact, and potential symptoms, are brought clearly to their attention by prescribing clinicians.</t>
  </si>
  <si>
    <t>One of Mr Rendell’s family members is a general practitioner in New Zealand. At the Inquest, she advised that she had no knowledge of the potential effect of Ciprofloxacin and, in conversation with her colleagues, nor did they. I am therefore concerned that this potential risk has not been given sufficient emphasis and that consideration should be given to prescribing clinicians highlighting the symptoms and suggesting to patients that they are alert of the possibility and react appropriately</t>
  </si>
  <si>
    <t>2017-0008</t>
  </si>
  <si>
    <t>David Moran</t>
  </si>
  <si>
    <t>5 Boroughs NHS Foundation Trust</t>
  </si>
  <si>
    <t>https://www.judiciary.uk/publications/david-moran/</t>
  </si>
  <si>
    <t>metformin</t>
  </si>
  <si>
    <t>biguanide</t>
  </si>
  <si>
    <t>the deceased who died as a result of a metformin overdose took a fatal overdose of his medication but that his intention in doing so could not be determined.</t>
  </si>
  <si>
    <t>metformin overdose</t>
  </si>
  <si>
    <t>bipolar disorder; suicidal intention; suicide attempts</t>
  </si>
  <si>
    <t>Bipolar; suicide</t>
  </si>
  <si>
    <t>The Trust Guidance for categorising the urgency of a referral appeared imprecise. Further, in that the referral system will often depend on a telephone conversation only, there did not appear to be a default to urgent in a case where a screening assessment was not possible or in a case of doubt or ambiguity</t>
  </si>
  <si>
    <t>Communication between administrative staff and nursing / clinical staff did not appear to be effective.</t>
  </si>
  <si>
    <t>poor communication between staff; unclear protocols</t>
  </si>
  <si>
    <t>unclear if intention was death, previous attempts on life</t>
  </si>
  <si>
    <t>2017-0028</t>
  </si>
  <si>
    <t>Matthew Roberts</t>
  </si>
  <si>
    <t>Bridget Dolan QC</t>
  </si>
  <si>
    <t>Sussex Partnership NHS Trust</t>
  </si>
  <si>
    <t>https://www.judiciary.uk/publications/matthew-roberts/</t>
  </si>
  <si>
    <t>insulin; psychotropics</t>
  </si>
  <si>
    <t>insulin; antipsychotic</t>
  </si>
  <si>
    <t>Mr Roberts died on 7 March 2016 from a complication of necessary medical treatment</t>
  </si>
  <si>
    <t>insulin overdose</t>
  </si>
  <si>
    <t>acute arteritis of innominate artery</t>
  </si>
  <si>
    <t>haemorrhage at tracheostomy site</t>
  </si>
  <si>
    <t>coma</t>
  </si>
  <si>
    <t>hypoglycaemia</t>
  </si>
  <si>
    <t>talented music student studying at the University of Chichester; history of overdose</t>
  </si>
  <si>
    <t>student; overdose</t>
  </si>
  <si>
    <t>That there was no relevant policy, procedure or practice requiring faxes to the Bognor EI team be logged and scrutinised on receipt so that it might noted if faxed pages were missing and potentially important information not received.</t>
  </si>
  <si>
    <t>That there was no policy, procedure or practice, requiring a member of the El team to read written information provided by a referrer before the zoning meeting and initial risk assessment. Additionally it was practice, on occasions, for the information to be left unread until shortly before the first face to first appointment with the patient. Hence the determination of patient's needs, the current level of risk and the urgency with which the first contact should be made with a patient was not informed by all the available information being fully considered</t>
  </si>
  <si>
    <t>That there was no relevant policy, procedure or practice whereby the Bognor EI team would clearly confirm with the referrer the date on which contact with a newly referred patient would be made</t>
  </si>
  <si>
    <t>That SPFT did not appear to have undertaken any formal review of the death of someone known to the organisation and, although SPFT were aware a RCA was being conducted by Avon and Wiltshire NHS Trust, SPFT had not received nor sought that final RCA report from Wiltshire. An opportunity to learn relevant lessons from the above events had therefore been delayed until the inquest, almost a year after events</t>
  </si>
  <si>
    <t>lack of protocol; failure to keep accurate medical records/care plans</t>
  </si>
  <si>
    <t>2017-0033</t>
  </si>
  <si>
    <t>Anna Phillips</t>
  </si>
  <si>
    <t>Cornwall and Isle of Scilly</t>
  </si>
  <si>
    <t>Community health care and emergency services related deaths; Mental Health related deaths</t>
  </si>
  <si>
    <t>Home Office</t>
  </si>
  <si>
    <t>https://www.judiciary.uk/publications/anna-phillips/</t>
  </si>
  <si>
    <t>2,4-DNP</t>
  </si>
  <si>
    <t>uncoupling agent</t>
  </si>
  <si>
    <t>2,4-DNP toxicity</t>
  </si>
  <si>
    <t>psychosis; previoius suicide attempts</t>
  </si>
  <si>
    <t>psychosis; suicide</t>
  </si>
  <si>
    <t>Anna took an overdose of a drug called 2,4 Dinitrophenol. This is a compound that I heard is used as an unlicensed weight loss drug. It has been associated with several fatalities in the past and I attach in that regard a report from with a reference to a relevant article. Police Investigations revealed that Anna had obtained this drug over the internet from Turkey. It was brought into the country by Royal Mail.</t>
  </si>
  <si>
    <t>I am sure you will be concerned that unlicensed and unprescribed drugs can be brought into this Country simply by using the normal Postal Service. This may be something where there are steps that can be taken by you to prevent such action</t>
  </si>
  <si>
    <t>2017-0041</t>
  </si>
  <si>
    <t>Ceriann Richards</t>
  </si>
  <si>
    <t>Welsh Ambulance Service NHS Trust; Royal Gwent Hospital; Neville Hall Hospital; Welsh Minister for Health</t>
  </si>
  <si>
    <t>https://www.judiciary.uk/publications/ceriann-richards/</t>
  </si>
  <si>
    <t>venlafaxine</t>
  </si>
  <si>
    <t>Cenann Richards died from the effects of Venlafaxine Toxicity. but the circumstances in which she came to be affected by it, remains unclear</t>
  </si>
  <si>
    <t>seizures</t>
  </si>
  <si>
    <t>The delay in an ambulance being despatched to the home address of the deceased who was clearly experiencing seizures. its The evidence shz.)wed that the main reason for the delay was the significant hand over delays being experienced at the 2 district general hospitals within the Aneurin Bevan University Health Board Areas which on that day for the Royal Gwent Hospital were of an average of 107 minutes up to a maximum of 279 minutes and for the Neville Hall Hospital with an average delay of 43 minutes and the longest delay of 93 minutes The evidence revealed that the agreed "handover time is 15 minutes. The evidence further revealed that since guidance was issued in the spring of 2015 in relation to the handover from ambulance crews to hospital staff the position has worsened and in the order of 140 to 200 hours are lost each day equating to 10 to 20 vehicles being off road for the whole day across the Welsh Ambulance Trusts Area</t>
  </si>
  <si>
    <t>unclear if intention was death</t>
  </si>
  <si>
    <t>2017-0046</t>
  </si>
  <si>
    <t>Wendy Telfer</t>
  </si>
  <si>
    <t>Royal Devon and Exeter NHS Foundation Trust; Devon Partnership NHS Trust; NHS Northern, Eastern and Western Devon Clinical Commissioning Group</t>
  </si>
  <si>
    <t>https://www.judiciary.uk/publications/wendy-telfer/</t>
  </si>
  <si>
    <t>paracetamol overdose</t>
  </si>
  <si>
    <t>liver failure</t>
  </si>
  <si>
    <t>history of self-ha</t>
  </si>
  <si>
    <t>It was recognised at inquest that there is a frequent need for patients with significant mental health needs to increasingly be cared for in a physical care environment, due to concurrent physical and mental health needs, and due to an increasing difficulty in sourcing psychiatric beds, which often requires a wait on a general ward. It was also acknowledged that the training of the physical healthcare staff "needs to improve", although it must be said that efforts have been made and are continuing to address this issue. From the evidence there was clear confusion regarding the application of the Mental Health Act in the physical care environment, which led in this case to Wendy being allowed to leave the ward unaccompanied and without transport, which could have been avoided with better understanding of the available restrictive legislation</t>
  </si>
  <si>
    <t>Wendy was to be admitted to a psychiatric bed at one stage of this final hospital stay, but she could not be transferred immediately due to the lack of beds. The Devon Partnership Trust was candid and open regarding their considerable difficulties in this regard, that have been worsening over a number of years. Currently the Court was advised that a block booking of beds has been secured in the North Somerset region, but this short term solution is financially unsustainable, and not a good solution in term of patient need and geographical location. It is accepted that the problem of psychiatric in-patient beds is a national one, but on this occasion, had a bed been available when needed for Wendy, her death is likely to have been avoided. The Court was advised that much of the difficulty is delayed discharge of patients, and it is acknowledged that this is a wider issue of social and community care and resources. This report is therefore being copied to the commissioners as well for their further consideration of the current untenable situation</t>
  </si>
  <si>
    <t>inadequate training; failure to follow protocol; lack of/shortage of medical equipment/facilities</t>
  </si>
  <si>
    <t>self harm death</t>
  </si>
  <si>
    <t>2017-0048</t>
  </si>
  <si>
    <t>Grant Burns</t>
  </si>
  <si>
    <t>Grahame Short</t>
  </si>
  <si>
    <t>Southampton and New Forest</t>
  </si>
  <si>
    <t>Solent NHS Trust</t>
  </si>
  <si>
    <t>https://www.judiciary.uk/publications/grant-burns/</t>
  </si>
  <si>
    <t>alprazolam; methadone; heroin</t>
  </si>
  <si>
    <t>morphine, methadone and alprazolam toxicity</t>
  </si>
  <si>
    <t xml:space="preserve">paranoid schizophrenia, drug and alcohol abuse </t>
  </si>
  <si>
    <t>drug and alcohol abuse</t>
  </si>
  <si>
    <t>The death was the subject of Root Cause Analysis report by Southern Health NHS Foundation Trust who provided the Early Intervention in Psychosis Service (EIPS) for the deceased, which found there was a lack of co-operative working between the EIPS and the Substance Misuse Service based at New Road Southampton provided by Solent NHS Trust</t>
  </si>
  <si>
    <t>The Southern Health report highlighted that their report was incomplete because there was no input from the key worker at New Road despite best efforts</t>
  </si>
  <si>
    <t>There was a lack of communication between partner agencies</t>
  </si>
  <si>
    <t>In my opinion action should be taken to prevent future deaths and I believe you Solent NHS Trust have the power to take such action</t>
  </si>
  <si>
    <t>2017-0049</t>
  </si>
  <si>
    <t>Jack Portland</t>
  </si>
  <si>
    <t>Crispin Butler</t>
  </si>
  <si>
    <t>Hospital Death (Clinical Procedures and medical management) related deaths; State Custody related deaths</t>
  </si>
  <si>
    <t>HMP Woodhill; Central and North West Hospital NHS Trust; Oxford Health NHS Trust</t>
  </si>
  <si>
    <t>https://www.judiciary.uk/publications/jack-portland/</t>
  </si>
  <si>
    <t>ethanol; morphine</t>
  </si>
  <si>
    <t>Mr Portland was a prisoner at HMP Woodhill until release at the end of a sentence on 16th October 2015. Whilst at HMP Woodhill he was diagnosed with substance-induced psychosis. Two separate ACCT documents were opened during his last period of detention at HMP Woodhill. Following release he could not be assessed at Stoke Mandeville Hospital as he was under the influence of substances and he was subsequently detained at HMP Lewes from 18th October 2015. Upon release from HMP Lewes on 4th November 2015, Mr Portland was sectioned under Section 2 of the Mental Health Act and detained at the Dene Hospital. On 4 th December he was detained under Section 3 of the Mental Health Act and was transferred to the Whiteleaf Centre, Aylesbury, Buckinghamshire on 5 th December 2015 where he remained a patient until his death on 27 th December 2015, which occurred at Wycombe Hospital, High Wycombe whilst Mr Portland was on unescorted S17 leave from the Whiteleaf Centre. Mr Portland had been found and was attended to by paramedics at a house in High Wycombe</t>
  </si>
  <si>
    <t xml:space="preserve">morphine and ethanol toxicity </t>
  </si>
  <si>
    <t>drug induced psychosis</t>
  </si>
  <si>
    <t>substance-induced psychosis</t>
  </si>
  <si>
    <t>released prisoner</t>
  </si>
  <si>
    <t>It was identified that some elements of the management of the ACCT documents during Mr Portland's detention at HMP Woodhill, in particular insufficient detail of prisoner issues in the caremap and in post-closure review, late completion of a post-closure review, communication between healthcare staff (who have access to the healthcare SystmOne records) and prison staff (who do not) were of concern and remain so, notwithstanding general evidence indicating that the prison have been implementing ACCT quality review measures, automatic referral for a mental health assessment on opening of an ACCT and a NOMS-led taskforce</t>
  </si>
  <si>
    <t>The standard letter notifying a family of the opening of an ACCT was non-specific and dependent upon prisoner consent, yet it was identified that the engagement of families in the ACCT process was important, particularly in the context of risk assessment. It appeared that the same letter is still in use, directing families to telephone extensions for prison staff and healthcare or a 24-hour help line. The family evidence was that communication with the prison in response to a letter received during the first ACCT was of significant concern and that they were not notified of the second ACCT. There was evidence suggesting that the helpline is now attended regularly and messages dealt with but the overall communication paths appear to remain the same</t>
  </si>
  <si>
    <t>There were concerns about the assessment and management of Mr Portland's discharge needs from admission, particularly with regard to post-release accommodation and positive identification of registration with a GP, given that Mr Portland was homeless and that aftercare ultimately would be dependent upon GP engagement. It was accepted that it is mandatory for prisoner discharges to be undertaken in accordance with the relevant Prison Service instruction and Early Days and Discharge Specification with all that those encompass. There remains a concern regarding the discharge of prisoners presenting with issues such as those of Mr Portland — a risk of self-harm, substance addiction, homelessness, resolving substanceinduced psychosis, vulnerability</t>
  </si>
  <si>
    <t>In relation to the coronial investigation and the inquest itself, there were significant concerns surrounding the co-ordination of disclosure by HMP Woodhill, initially by volume disclosure direct to the coroner, and subsequently in a piecemeal, partial fashion via Government Legal Department. Emails in which prison staff and/or healthcare staff were participants and which were very relevant to issues raised in the inquest became identifiable only through probation records and there was a concern that relevant communications should have formed part of the specific prisoner records and been part of the HMP Woodhill disclosure. Whilst significant urgent work was undertaken by Government Legal Department during the inquest itself to assist the court with additional and correct documentation, these concerns, together with late identification of relevant witnesses and provision of witness statements caused delays to the coronial investigation which may have also have delayed the overall learning process and compromised the ability of HMP Woodhill to implement change in a manner specific to the issues and concerns identified, rather than in the broader terms described during the inquest</t>
  </si>
  <si>
    <t>The practical implementation of S17 leave involved, firstly, the grant of leave by the consultant psychiatrist and it was mandatory to provide copies of those Records of Grant not only to the patient, but also to the family of a patient along with the Inpatient clinical team and the MHA administrator. The Care Co-ordinator and GP were also optional recipients. No copies of any of Mr Portland's S17 Records of Grant of Leave appeared to have been provided to anyone other than the patient. The family were unaware of changes to leave and were unable to participate in the leave process or assist Whiteleaf with regard to any heightened risks</t>
  </si>
  <si>
    <t>A specific request for leave from the patient would be actioned by a nursing-level assessment, authorisation of the specific leave by the nurse in charge and implementation of the leave by a staff member. A Record of Leave of Absence would be completed and signed by the patient and the staff member and that staff member would usually then write up that patient's name and the times out and due back on a whiteboard in the office. Evidence from witnesses confirmed that there was no particular order to the whiteboard. in the case of Mr Portland, his final leave had not been written on the whiteboard correctly and his absence was not identified until well over an hour after he was due back. The evidence indicated that the whiteboard is still used in the same way, notwithstanding that it was acknowledged that there was scope for human error and that addressing the issue was a matter of urgency</t>
  </si>
  <si>
    <t>The manually-completed observation charts, forming the third element of an effective leave management process, were acknowledged to be filled out sometimes retrospectively, sometimes prospectively, sometimes by reference to the whiteboard (and evidence suggested amended later) rather than always being completed in the ward round. There was scope for human error and discrepancies between the various records of leave</t>
  </si>
  <si>
    <t>The implementation of the AWOL procedure and checklist, including the application of 10-minute buffer time immediately at the end of scheduled leave was not clearly understood by witnesses in person and there appeared to be no proper overarching leave policy including proper recording of who assessed a patient prior to leave and who authorised a particular leave. There was no proper contemporaneous record of all the steps actually taken in connection of Mr Portland's AWOL</t>
  </si>
  <si>
    <t>Whilst evidence from Whiteleaf indicated they were very used to receiving patients with little or no history and assessing them, the evidence in this case indicated that they had taken across the risk assessment from the Dene Hospital on transfer, that this had not been updated during Mr Portland's time at Whiteleaf and that Whiteleaf did not appear to have taken any steps to identify and procure any earlier history in relation to Mr Portland's time at HMP Woodhill. It was acknowledged in evidence that knowledge of risk of self-harm recorded in the HMP Woodhill ACCT documents would have been helpful.</t>
  </si>
  <si>
    <t>The actions taken in relation to the preparation of two Root Cause Analysis reports were of concern in that the first RCA was founded on inaccurate information and the second RCA still contained inaccuracies and was not completed until some 11 months after the fatal event. The ability to react quickly to issues raised and to implement new policies and working practices may have been compromised by the delays and lack of robustness of the reports. The recommendations of the second RCA indicate reviews to be conducted by February/March 2017 but do not appear to address more urgent practical action or possible staff training needs</t>
  </si>
  <si>
    <t>Disclosure, initially to the Coroner, of contemporaneous interviews and information gathered during the early stages of the first RCA may have assisted in preventing subsequent delays and progressing the inquest process, enabling learning from any identified concerns to have been addressed at an earlier stage. In any event such notes and related documents did not form part of the disclosure</t>
  </si>
  <si>
    <t>Whilst there were indications that there were changes being implemented, there was no clear indication of timescales nor did they address the particular concerns identified during this investigation</t>
  </si>
  <si>
    <t>poor communication between organisations; poor communication between staff; failure to inform family; failure to monitor/observe patient; failure to keep accurate medical records/care plans; failure to follow protocol</t>
  </si>
  <si>
    <t>report does not state death was intentional although mental health assessments were done</t>
  </si>
  <si>
    <t>2017-0059</t>
  </si>
  <si>
    <t>Carol Harvey</t>
  </si>
  <si>
    <t>John Gittens</t>
  </si>
  <si>
    <t>https://www.judiciary.uk/publications/carol-harvey/</t>
  </si>
  <si>
    <t>Carol Ann Harvey was a seventy four year old lady who had been receiving medical treatment at the Wrexham Maelor Hospital. By the 6th of April 2016 plans were being made for her discharge home with care and support being provided to her by her family, carers and district nurses. On the 6 th of April 2016 here INR was higher than was clinically ideal and this was being addressed by a reduction in her dosage. At around 4.15pm on the 7th of April 2016, following a delay arising from some confusion relating to a Tissue Viability Review, confirmation was received that Carol was to be discharged and a telephone call was made to the generic health care team to advise them of this so that the care plan could commence. A message was left on an answerphone to this effect but no confirmation was obtained that these instructions had been received. The answerphone was not checked until the following morning, notwithstanding that staff had returned to the office briefly around 7.00pm that evening. No carers attended Carol Harvey during the evening of the 7th of April and it is probable that in the course of that evening and overnight she was in considerable pain as a result of a calf haematoma and consequently took an accidental overdose of painkillers. At around 7.40am on the 8th of April she was found, drowsy and vomiting and she had suffered a large loss of blood which necessitated her readmission to hospital. Despite appropriate treatment for her condition she continued to decline and passed away at the Maelor Hospital in the early hours of the 9th of April 2016 due to a combination of the effects of the paracetamol overdose and a pre-existing cardiac condition</t>
  </si>
  <si>
    <t>cardiac condition</t>
  </si>
  <si>
    <t>calf haematoma</t>
  </si>
  <si>
    <t>calf haematoma; cardiac condition (undefined)</t>
  </si>
  <si>
    <t>That although a referral had been made to the District Nurse Team, there is no procedure in place to ensure that such a referral has been both received and actioned</t>
  </si>
  <si>
    <t>The Action Plan which has been produced by the Health Board following an investigation into this death indicates that a Standard Operating Procedure for the safe discharge of patients from the Acute Hospital environment is being developed, however it was not possible to provide a completion and implementation date for this, notwithstanding that the death was eleven months ago. I am concerned that delays in undertaking work of this kind could place existing patients at risk</t>
  </si>
  <si>
    <t>2017-0065</t>
  </si>
  <si>
    <t>Vadims Aleksejevs</t>
  </si>
  <si>
    <t>Hassan Shah</t>
  </si>
  <si>
    <t>Northamptonshire</t>
  </si>
  <si>
    <t>Northampton County Council</t>
  </si>
  <si>
    <t>https://www.judiciary.uk/publications/vadims-aleksejevs/</t>
  </si>
  <si>
    <t>synthetic cannabinoid; alcohol</t>
  </si>
  <si>
    <t>On the balance of probability, the synthetic cannabinoid use in conjunction with alcohol are the likely causes of death, exacerbated by the outdoor location and cold temperatures. The susceptibility to hypothermia would be increased by alcohol intoxication and all three factors are likely to have been significant, probably acting together</t>
  </si>
  <si>
    <t>synthetic cannabinoid toxicity</t>
  </si>
  <si>
    <t>homeless; alcohol abuse</t>
  </si>
  <si>
    <t>There are "lots of people" living on this campsite. At the time of the deceased's death there were 7 tents containing Latvian, Polish and other nationals.</t>
  </si>
  <si>
    <t>The circumstances of this case may present themselves again over winter.</t>
  </si>
  <si>
    <t>It is not known if adult social care or addiction services provide any form of outreach service to the homeless.</t>
  </si>
  <si>
    <t>It is not known if the campsite houses other vulnerable individuals, such as children or the elderly</t>
  </si>
  <si>
    <t>It is unclear if there are any other housing options available or indeed if there is any statutory duty to house vulnerable individuals living on such campsites</t>
  </si>
  <si>
    <t>unsafe environment; lack of access to care</t>
  </si>
  <si>
    <t>In my opinion action should be taken to prevent future deaths and I believe you AND/OR your organisation, have the power to take such action</t>
  </si>
  <si>
    <t>response online</t>
  </si>
  <si>
    <t>2017-0072</t>
  </si>
  <si>
    <t>James Spencer</t>
  </si>
  <si>
    <t>Stoneham Bass</t>
  </si>
  <si>
    <t>https://www.judiciary.uk/publications/james-spencer/</t>
  </si>
  <si>
    <t>illegal street drugs self injected'</t>
  </si>
  <si>
    <t>hostel</t>
  </si>
  <si>
    <t>drug toxicity</t>
  </si>
  <si>
    <t>released from prison; believed to be ex-addict; previous addiction</t>
  </si>
  <si>
    <t>The deceased was found in a classic posture of drug-related collapse, but no action was taken due to inadequate training -- "mandatory training" had not been given at the time of induction. Support officers working in this role will be likely to encounter this type of situation in a vulnerable population of recently released prisoners, and it is well recognised that the user's tolerance will have decreased after a period of withdrawal and therefore the risk of death significantly increases.</t>
  </si>
  <si>
    <t>The induction policy, the quality of induction of staff and ongoing training updates should all be considered to ensure better awareness of officers, and better safety for residents</t>
  </si>
  <si>
    <t>mention of injection and the "user's tolerance" infers its opioids, AC &amp; RF cross check: Related – likely to be opioids from descriptions of ‘illegal street drugs’ and injection and recent release from prison. AC: In other cases the judgement is deemed unrelated due to no naming of opioids in cocktails of drug overdose and no further analysis, but in this one we are inducing that opioids are likely due to circumstances? I would be tempted to go with unrelated for consistency?</t>
  </si>
  <si>
    <t>2017-0073</t>
  </si>
  <si>
    <t>Michael Mahon</t>
  </si>
  <si>
    <t>Alison Mutch</t>
  </si>
  <si>
    <t>Pennine Care NHS Foundation Trust</t>
  </si>
  <si>
    <t>https://www.judiciary.uk/publications/michael-mahon/</t>
  </si>
  <si>
    <t>Died as a result of dilated cardiomyopathy, a known complication of obesity and clozapine therapy.</t>
  </si>
  <si>
    <t>dilated cardiomyopathy</t>
  </si>
  <si>
    <t>alcohol use</t>
  </si>
  <si>
    <t>In the course of the inquest I heard evidence tests should be undertaken where cloza test was required to identify symptoms not necessarily be picked up on monthly annual test. This should have taken place there was no system to identify that the noticed at any of his monthly checks. — that both annual and monthly ine has been prescribed. The annual nd potential side effects that would ; tests. Michael Mahon had not had his in March 2016.1t was accepted that test had been missed and it was no</t>
  </si>
  <si>
    <t>2017-0080</t>
  </si>
  <si>
    <t>Daphne Cherry</t>
  </si>
  <si>
    <t>Katy Skerrett</t>
  </si>
  <si>
    <t>Gloucestershire</t>
  </si>
  <si>
    <t>Care UK</t>
  </si>
  <si>
    <t>https://www.judiciary.uk/publications/daphne-cherry/</t>
  </si>
  <si>
    <t>Daphne Cherry was an 83 year old lady with a significant medical history including diabetes, hypertension and dementia. She had been a resident at a Care Home in Cheltenham since February 2015. At the beginning of February 2016 she had suffered an episode of diarrhoea and vomiting. Thereafter her appetite decreased. On the 17th February she was diagnosed with a urinary tract infection, and her GP prescribed antibiotics. That prescription was further extended on the 19th . Over the weekend of the 20th and 21 st February 2016, staff at the care home were aware that Daphne was suffering an infection, taking antibiotics, and that her fluid intake was lower than her recommended level. Staff and family members were encouraging her to take sips of water. However when her fluid intake continued to decline staff did not escalate the matter, and no medical review was sought until after 6am on Monday 22 nd February. Paramedics attended, and Daphne was transferred to hospital where a severe kidney injury was diagnosed. She was severely dehydrated, and appropriate treatments were instigated. Daphne's condition steadily deteriorated and she passed away at 23.15 hours on the 22 n° February 2016. The post mortem has identified a natural cause, bronchopneumonia as the final factor that caused Daphne's death, in the context of gastric erosions and bladder cancer. The likelihood of Daphne developing bronchopneumonia was increased due to her age, the fact that she had developed an infection, and that she had sustained an injury to her kidneys. There are several possible causes for the latter injury including a lack of fluids, an infection, and the medications Daphne was taking</t>
  </si>
  <si>
    <t>gastric erosions</t>
  </si>
  <si>
    <t>bladder cancer</t>
  </si>
  <si>
    <t>diabetes; hypertension</t>
  </si>
  <si>
    <t>diabetes; cardiovascular disease</t>
  </si>
  <si>
    <t>Whether staff at the Care Home are able to identify when a medical concern should be escalated and a medical review sought</t>
  </si>
  <si>
    <t>2017-0084</t>
  </si>
  <si>
    <t>Lester Stacey</t>
  </si>
  <si>
    <t>Hospital Death (Clinical Procedures and medical management) related deaths; Mental Health related deaths; Suicide (from 2015)</t>
  </si>
  <si>
    <t>South Staffordshire and Shropshire NHS Trust</t>
  </si>
  <si>
    <t>https://www.judiciary.uk/publications/lester-stacey/</t>
  </si>
  <si>
    <t>hypertrophic cardiomyopathy</t>
  </si>
  <si>
    <t>bi-polar affective disorder</t>
  </si>
  <si>
    <t>received some in-patient care but on discharge he failed to engage with community services and was subsequently discharged; recently had some worries regarding his business</t>
  </si>
  <si>
    <t>poor engagement; financial issues</t>
  </si>
  <si>
    <t>The deceased was admitted as an In-patient under S2 Mental Health Act from 16 May 2016 to 19 May 2016. He was discharged without being given follow up appointments. He subsequently failed to respond to telephone calls and letters to attend appointments. He was therefore discharged from the service on the 21 June 2016</t>
  </si>
  <si>
    <t>There was no attempt to visit him during this period to try and re-engage him with services. He may not have received the correspondence inviting him for appointments because he was away on holiday for some of that period. He might have benefitted from having pre-arranged appointments prior to his discharge. His medication was changed during his last admission and thereafter does not appear to have been monitored. The deceased was said to have lacked confidence in the new medication and may not have been totally compliant. Family perception was that he responded less well to the changed medication</t>
  </si>
  <si>
    <t>2017-0087</t>
  </si>
  <si>
    <t>Patricia Donovan</t>
  </si>
  <si>
    <t>Philip Spinney</t>
  </si>
  <si>
    <t>Aneurin Bevan University Health Board</t>
  </si>
  <si>
    <t>https://www.judiciary.uk/publications/patricia-donovan/</t>
  </si>
  <si>
    <t>Patricia Yvonne Donovan was given a general anaesthetic in preparation for total hip replacement surgery. She suffered an unforeseen adverse drug reaction that led to acute cardiac failure</t>
  </si>
  <si>
    <t>reaction to anaesthetic</t>
  </si>
  <si>
    <t>broken hip</t>
  </si>
  <si>
    <t>cardiac failure</t>
  </si>
  <si>
    <t>fractured neck of femur</t>
  </si>
  <si>
    <t>A decision was made for Mrs Donovan to receive total hip replacement as she was able to walk independently of aids prior to her fall. This decision was in accordance with National Institute for Health and Care Excellence (NICE) guidelines. Mrs Donovan was listed for surgery on 14 January 2017; due to insufficient theatre staff the operation was cancelled and it was rescheduled for the following day. The following day the operation was cancelled due to resource availability. The next available . opportunity for surgery with a specialist surgeon was 19 January 2017 (7 days after the fall)</t>
  </si>
  <si>
    <t>NICE guidelines state that treatment of neck of femur fractures should be within 48 hours but recognise that in certain circumstances, it may be appropriate to delay for the correct operation by the correct specialist. Evidence was given at the inquest that ideally surgery should be completed in 3 to 4 days. It is acknowledged that in this case, there were competing priorities on resources and surgery was arranged for the first available list with an appropriate specialist</t>
  </si>
  <si>
    <t>It is also acknowledged that the delay in surgery did not have an impact on Mrs Donovan's cause of death; however, it is recognised that serious complications leading to potentially life threatening conditions can arise where prompt surgery is not undertaken</t>
  </si>
  <si>
    <t>understaffing; delayed response</t>
  </si>
  <si>
    <t>A review of the procedures in respect of the provision of emergency surgery for trauma patients where specialist skills are needed. The review should consider rescheduling elective cases and redeploying specialist staff if necessary</t>
  </si>
  <si>
    <t>2017-0091</t>
  </si>
  <si>
    <t>Olive Daynes</t>
  </si>
  <si>
    <t>Leicestershire (South)</t>
  </si>
  <si>
    <t>United Lincolnshire Hospitals NHS Trust</t>
  </si>
  <si>
    <t>https://www.judiciary.uk/publications/olive-daynes/</t>
  </si>
  <si>
    <t>warfarin; antibiotics</t>
  </si>
  <si>
    <t>Mrs. Daynes was an 86 year old lady who presented to A &amp; E at Pilgrim Hospital on 4/1/2016 with an altered mental state and a suspected fall. She had a past history of heart failure and hypertension and was in receipt of various medications including Warfarin. One of the major issues identified was over the prescription Warfarin with antibiotics and lack of apparent monitoring.</t>
  </si>
  <si>
    <t>heart failure</t>
  </si>
  <si>
    <t>painful/sore legs/ulcers; warfarin therapy</t>
  </si>
  <si>
    <t>On 28/12/2015 Mrs. Daynes was admitted to Accident and Emergency at the Pilgrim Hospital, Fishtoft, and Boston following painful / sore legs/ulcers. Her INR was recorded at 3.6, her medication changed and the matter was referred back to the GP.</t>
  </si>
  <si>
    <t>A doctor from the GP's surgery saw Mrs Daynes the next day on 29th December 2015 but was unaware of the advice provided by the hospital, change in medication or increased IRN levels</t>
  </si>
  <si>
    <t>The hospital wrote to the surgery and the letter arrived on 4/2/2016 (date stamp verified by the Coroner). In the intervening period the patients INR increased to over 9 and she passed away on 5/1/2016</t>
  </si>
  <si>
    <t>In these days of technology could not such communication be sent primarily by email (where known)? Surely, the hospital will have a database of GP surgery email addresses. All parties at the Inquest commented if they were aware of the hospital visit and change of medication sooner following admission the deceased's life could possibly have been extended if more appropriate medication, care and monitoring were provided</t>
  </si>
  <si>
    <t xml:space="preserve">response online </t>
  </si>
  <si>
    <t>2017-0101</t>
  </si>
  <si>
    <t>Steven Fone</t>
  </si>
  <si>
    <t>Christopher Murray</t>
  </si>
  <si>
    <t>Adams Pharmacy</t>
  </si>
  <si>
    <t>https://www.judiciary.uk/publications/steven-fone/</t>
  </si>
  <si>
    <t>cocaine; amitriptyline; pregabalin; tramadol; methadone; heroin</t>
  </si>
  <si>
    <t>cocaine; antidepressant; antiepileptic; opioid; opioid; opioid</t>
  </si>
  <si>
    <t>prescribed to others</t>
  </si>
  <si>
    <t>Combined toxic effects of tramadol, cocaine, amitriptyline, methadone, pregabalin and heroin</t>
  </si>
  <si>
    <t>During the course of evidence at the Inquest I was informed that Adams Pharmacy permitted three separate customers in receipt of prescriptions to interchangeably collect each other's prescriptions. No documentation was before the court to confirm whether consent had been given by any customer</t>
  </si>
  <si>
    <t>I would like to know whether this practice is approved of by the relevant regulator of pharmacies. It seems to me this practice could be open to abuse and facilitate stockpiling leading to an increased risk of harm or death to those prescribed medicines whichhave the propensity to be fatal if taken outside the recommended guidance</t>
  </si>
  <si>
    <t>poor monitoring of prescribing; failure to take informed consent</t>
  </si>
  <si>
    <t>2017-0105</t>
  </si>
  <si>
    <t>Kymberley Holden</t>
  </si>
  <si>
    <t>Elizabeth Didcock</t>
  </si>
  <si>
    <t>The Ivy Grove Surgery; Derbyshire Community Health Services</t>
  </si>
  <si>
    <t>https://www.judiciary.uk/publications/kymberley-holden/</t>
  </si>
  <si>
    <t>oxycodone</t>
  </si>
  <si>
    <t>Kymberley Holden died from Oxycodone toxicity. This drug had been prescribed for pain arising from her neurological condition. The dose prescribed for her, was significantly higher than intended, and contributed to her death</t>
  </si>
  <si>
    <t>oxycodone toxicity</t>
  </si>
  <si>
    <t>Devics disease; opioid prescription</t>
  </si>
  <si>
    <t>The continuing risk of unsafe prescribing of controlled drugs by the Ivy Grove Surgery, and the limited understanding of the duty to report serious prescribing incidents</t>
  </si>
  <si>
    <t>The continuing risk of poorly coordinated management and prescribing in neurological patients under the care of both DCHS and the Derby Hospital</t>
  </si>
  <si>
    <t>In my opinion, action should be taken to prevent future deaths and I believe you have the power to take such action</t>
  </si>
  <si>
    <t>2017-0109</t>
  </si>
  <si>
    <t>Annette Krasinsky-Lloyd</t>
  </si>
  <si>
    <t>Darren Stewart</t>
  </si>
  <si>
    <t>Royal Surrey County Hospital NHS Trust</t>
  </si>
  <si>
    <t>https://www.judiciary.uk/publications/annette-krasinsky-lloyd/</t>
  </si>
  <si>
    <t>heparin; antibiotics; morphine</t>
  </si>
  <si>
    <t>anticoagulant; antibiotic; opioid</t>
  </si>
  <si>
    <t>retroperitoneal haemorrhage</t>
  </si>
  <si>
    <t>hypovolemic shock</t>
  </si>
  <si>
    <t>pelvic fracture</t>
  </si>
  <si>
    <t>cerebral infarction</t>
  </si>
  <si>
    <t>comorbidities (unspecified)</t>
  </si>
  <si>
    <t>It was clear from the evidence that the governance and rapidity of treatment in A&amp;E was inadequate. The SHO who initially provided care to Mrs KRASINSKY-LLOYD was left un-supervised for an extended period resulting in a delay of 90 minutes before the relevant A&amp;E consultant engaged in the care of the patient and appropriate investigations undertaken to establish the nature of the deceased’s condition</t>
  </si>
  <si>
    <t>there were additional delays in obtaining results of tests and the conduct of an appropriate assessment of the deceased’s condition. This in turn led to delays in reversing the deceased’s anti-coagulation therapy and administering blood transfusions</t>
  </si>
  <si>
    <t>At the time the on call consultant for medicine received Mrs KRASINSKY-LLOYD into his care, she had further deteriorated, including the fissuring of her cannula leading to poor intravenous access. Between the end of the crash call at 1147 hours and when Mrs KRASINSKY-LLOYD was transferred from the A&amp;E department (around 1330 hours), the monitoring of Mrs KRASINSKY-LLOYD by the A&amp;E department was inadequate giving rise to the complication relating to poor intravenous access</t>
  </si>
  <si>
    <t>failure to monitor/observe patient; delayed response</t>
  </si>
  <si>
    <t>2017-0115</t>
  </si>
  <si>
    <t>Howard Jeffers</t>
  </si>
  <si>
    <t>Pharmaceutical Chemistry, Drug Misuse and Novel Psychoactive Substance Unit, University of Hertfordshire</t>
  </si>
  <si>
    <t>https://www.judiciary.uk/publications/howard-jeffers/</t>
  </si>
  <si>
    <t>novel psychoactive substances</t>
  </si>
  <si>
    <t>Mr Barr had a longstanding history of mental health problems and polysubstance misuse, including what were then ‘legal highs’. At the time of the inquest such substances had been reclassified by the Psychoactive Substances Act 2016 as being illegal. The term ‘Novel Psychoactive Substances’ (NPS) was used during the inquest. Mr Barr’s final period of detention occurred over February 2016. During this admission concerns were raised that he had obtained substances from patients who had been allowed leave off the ward. On 16 February he was found lying in a shower room in an apparently sedated state. He rapidly improved from this condition after a period of monitoring. Mr Barr was later granted escorted leave, which initially proceeded without incident. However, on 22 February he absconded from his escort and was returned to the ward by police. A urine drug screen was negative but his behaviour was described as more ‘bizarre’ after his return. I heard evidence that NPS cannot be detected through available urine screening. On 23 February his leave was cancelled and he remained unsettled. He was seen to be well at 5pm but was found collapsed and in cardiac arrest at 5.36pm. Resuscitation attempts were began and continued by ambulance services. However, he was pronounced deceased at 6.46pm</t>
  </si>
  <si>
    <t>possibly caused by NPS toxicity- difficult to identify by toxicology</t>
  </si>
  <si>
    <t>history of mental health problems</t>
  </si>
  <si>
    <t>polysubstance misuse</t>
  </si>
  <si>
    <t>In my opinion there is a risk that future deaths may occur unless NPS can be more accurately analysed and detected by toxicological testing. I appreciate that this concern is widely held and that research is being undertaken in order to address this lacuna.</t>
  </si>
  <si>
    <t>In my opinion action could be taken to prevent future deaths and I believe that the addressee, has the power to take or may be actively undertaking such action</t>
  </si>
  <si>
    <t>responses online</t>
  </si>
  <si>
    <t>2017-0119</t>
  </si>
  <si>
    <t>Jamie Fairclough</t>
  </si>
  <si>
    <t>Chri Morris</t>
  </si>
  <si>
    <t>Central and South East Kent</t>
  </si>
  <si>
    <t>Kent and Medway NHS Trust</t>
  </si>
  <si>
    <t>https://www.judiciary.uk/publications/jamie-fairclough/</t>
  </si>
  <si>
    <t>chemical</t>
  </si>
  <si>
    <t>chemical asphyxiation</t>
  </si>
  <si>
    <t>autism spectrum disorder</t>
  </si>
  <si>
    <t>pervasive developmental disorder</t>
  </si>
  <si>
    <t>autism, pervasive developmental disorder and anxiety</t>
  </si>
  <si>
    <t>ASD; anxiety</t>
  </si>
  <si>
    <t>lived in supported accommodation since 2010</t>
  </si>
  <si>
    <t>In the course of the inquest, I heard evidence that the Care Co-ordinator identified in this case had an allocated case-load of around 75 – 80 service-users. Whilst I heard evidence that the Trust has plans in place to reduce the case-loads of Care co-ordinators by August 2017, case-loads currently remain at similar levels to those which pertained when Mr Fairclough was under the care of the CMHT, notwithstanding the findings of the Trust’s own investigation into this case. Indeed, an operational manager who also gave evidence at the inquest confirmed that her current case-load was 86, in addition to managerial responsibilities.</t>
  </si>
  <si>
    <t>2017-0121</t>
  </si>
  <si>
    <t>Luke Moulding</t>
  </si>
  <si>
    <t>Ian Pears</t>
  </si>
  <si>
    <t>East London NHS Trust</t>
  </si>
  <si>
    <t>https://www.judiciary.uk/publications/luke-moulding/</t>
  </si>
  <si>
    <t>alcohol; cannabinoids; opiates</t>
  </si>
  <si>
    <t>cannabinoid; opioid</t>
  </si>
  <si>
    <t>railway</t>
  </si>
  <si>
    <t>severe traumatic injuries</t>
  </si>
  <si>
    <t>drug use</t>
  </si>
  <si>
    <t>mental health problems (undefined)</t>
  </si>
  <si>
    <t>The Deceased saw a Speciality Doctor in Psychiatry, at Beacon House Community Mental Health Team on 11th November 2016. The deceased left part way through the consultation. [REDACTED] decided an "opt in" letter was required. It was not sent</t>
  </si>
  <si>
    <t>The evidence is that "opt in" letters are "normally typed and sent by 10 working days. There seems to be no reason why a typed letter is required. A preprinted letter/brochure/card would suffice and give the service users sufficient information, should they require it</t>
  </si>
  <si>
    <t>In my opinion action should be taken to prevent future deaths and I believe East London NHS Foundation Trust have the power to take such action</t>
  </si>
  <si>
    <t>2017-0136</t>
  </si>
  <si>
    <t>Joleen Linton</t>
  </si>
  <si>
    <t>Coventry &amp; Warwickshire Partnership NHS Trust</t>
  </si>
  <si>
    <t>https://www.judiciary.uk/publications/joleen-linton/</t>
  </si>
  <si>
    <t>not reported</t>
  </si>
  <si>
    <t>drugs</t>
  </si>
  <si>
    <t>drugs toxicity</t>
  </si>
  <si>
    <t>drugs abuse</t>
  </si>
  <si>
    <t>previous overdoses</t>
  </si>
  <si>
    <t>The practicality, adequacy and reliability of hourly observations</t>
  </si>
  <si>
    <t>Evidence indicated that in consequence of lighting, distance and obstructions it was not practical to reliably assess, through the door window, whether a patient was breathing;</t>
  </si>
  <si>
    <t>The recording of the patient's position in bed was not accurately recorded on the observation chart. At least one entry was, having regard to the evidence, obviously erroneous;</t>
  </si>
  <si>
    <t>Potential areas of concern, in relation to the completion of the observation chart, were not detected on the night</t>
  </si>
  <si>
    <t>There was a reluctance by members of staff to enter a patient's room to conduct observations</t>
  </si>
  <si>
    <t>The extant Trust policy, in relation to observations, lacks the necessary clarity, direction and succinctness that can readily be understood and applied by the members of staff who undertake the observations on the ward</t>
  </si>
  <si>
    <t>no mention of suicide, but was in a mental health facility due to previous overdose, AC &amp; RF cross check: Unclear – no direct evidence that abused drugs were opioids</t>
  </si>
  <si>
    <t>2017-0141</t>
  </si>
  <si>
    <t>Charlotte Agnew</t>
  </si>
  <si>
    <t>Alison Hewitt</t>
  </si>
  <si>
    <t>London (City)</t>
  </si>
  <si>
    <t>North NHS Trust</t>
  </si>
  <si>
    <t>https://www.judiciary.uk/publications/charlotte-agnew/</t>
  </si>
  <si>
    <t>alcohol; medication</t>
  </si>
  <si>
    <t>multiple injuries collision with train</t>
  </si>
  <si>
    <t>psychosis; suicidal intention</t>
  </si>
  <si>
    <t>The Deceased was first assessed by the Trust’s Early Intervention and Assertive Psychosis Team who recognised that she was in need of psychiatric treatment and care by another team but, despite referring her on to other psychiatric teams within the Trust, made no effective transfer of her care before discharging her back to her General Practitioner and closing her case. A significant number of clinical and managerial staff were involved in this process and none of them prevented the Deceased’s premature discharge</t>
  </si>
  <si>
    <t>Prior to the Deceased’s discharge no sufficient assessment was made of her risk of suicide. Despite at least two clinical staff being involved, there was insufficient evidence gathering, including from the Deceased’s family, and a wholly inadequate assessment was made despite the use of the Trust’s electronic assessment tool (which was not properly completed). Further, no plan was put in place to manage the Deceased’s recognised risk of suicide.</t>
  </si>
  <si>
    <t>Prior to the Deceased’s discharge no care plan was put in place and no single person had responsibility for ensuring her care was properly assessed, co-ordinated and delivered prior to discharge.</t>
  </si>
  <si>
    <t>The Deceased was discharged back to the care of her General Practitioner with a recommendation for the prescription of psychiatric medication without her having been seen or assessed by the psychiatrist who made the recommendation and with no means of monitoring its subsequent effectiveness.</t>
  </si>
  <si>
    <t>Despite the matters set out in (1) to (4), the General Practitioner’s request, made on 15 March 2016, for an urgent assessment was not granted and the Trust’s Access and Assessment Team provided an appointment for a date five weeks later on 20 April 2016</t>
  </si>
  <si>
    <t>the Trust had adequate relevant policies and procedures in place at the time and that the failings set out above occurred because all the staff involved failed to follow those policies and procedures.</t>
  </si>
  <si>
    <t>In my opinion action should be taken to prevent future deaths by addressing the concerns set out above and I believe you have the power to take such action</t>
  </si>
  <si>
    <t>2017-0142</t>
  </si>
  <si>
    <t>Ahsiyah Bibi</t>
  </si>
  <si>
    <t>Heart of England NHS Trust</t>
  </si>
  <si>
    <t>https://www.judiciary.uk/publications/ahsiyah-bibi/</t>
  </si>
  <si>
    <t>acute kidney injury</t>
  </si>
  <si>
    <t>congestive heart failure</t>
  </si>
  <si>
    <t>obstructive sleep apnea</t>
  </si>
  <si>
    <t>diabetes; Congestive cardiac failure; ischaemic heart disease; obstructive sleep apnoea</t>
  </si>
  <si>
    <t>diabetes; cardiovascular disease; lung disease</t>
  </si>
  <si>
    <t>evidence was that although he has investigated the insulin prescribing error and it has been discussed with the individuals involved there has not been a Trust wide review of the risks of this occurring again and consideration of a system to reduce the risk of error. The problem of missing blood gas results was identified by s ut not considered for further action within the department or across the Trust.</t>
  </si>
  <si>
    <t>2017-0164</t>
  </si>
  <si>
    <t>Kate Dolby</t>
  </si>
  <si>
    <t>Mental Health related deaths; Suicide (from 2015)</t>
  </si>
  <si>
    <t>Nottingham CCG</t>
  </si>
  <si>
    <t>https://www.judiciary.uk/publications/kate-dolby/</t>
  </si>
  <si>
    <t>propranolol</t>
  </si>
  <si>
    <t>beta-blocker</t>
  </si>
  <si>
    <t>propranolol overdose</t>
  </si>
  <si>
    <t>previously prescribed antidepressants</t>
  </si>
  <si>
    <t>anxiety; suicidal thoughts</t>
  </si>
  <si>
    <t>anxiety; suicide</t>
  </si>
  <si>
    <t>As with so many matters like this, a central issue is funding. The NHS, and I think it is fair to say, mental health services in particular, are having to spread resources ever more thinly. The trust has previously raised this issue and appointed 3 more nurses to deal with demand. They have approached the organisation that funds them, Nottingham City CCG, for funding for 6 more nurses. At present, it is somewhat reassuring that most patients are being reviewed by care coordinators from an early stage, but it would appear there is an ongoing problem with having enough doctors to see these patients. The system appears to rely currently on care coordinators identifying those in urgent need and trying to arrange appointments for them, sometimes outside of usual clinical hours. This seems a somewhat precarious system, which relies to some extent on the goodwill of the clinicians themselves. The evidence I heard was that an independently commissioned report concluded that the service requires another full-time consultant in the Elp team. I am aware that recruitment in mental health services is often difficult and time-consuming, and therefore consider that the process for this should be considered without delay</t>
  </si>
  <si>
    <t>I was told that the CCG was to make a decision about a request for further funding shortly after the conclusion of the inquest. The trust requested funding for 6 more nurses and 1 full-time consultant</t>
  </si>
  <si>
    <t>It is clear that there is an ongoing need for more staff to deal with patients requiring the services of the EIP team. I asked the trust to advise me on the outcome of their funding request, and was subsequently advised ( by email from their legal advisor on 24.4.17) that, at present, funding has been agreed for 3 care-coordinators, an administrator, and 0.4 medic to support EIP access. On the basis of this information, I remain concerned, particularly about funding for further medics, in this team, and have elected to formalise these concerns in a Regulation 28 Report</t>
  </si>
  <si>
    <t>There were undoubtedly failings and communication breakdowns contributing to the delay in Kate's case. However I find that the most significant factor in the delay was the workload and waiting list. This was the key cause, certainly from 3 June 2016 onwards, which is very much the bigger part of the delay in this case. The trust has addressed most of these issues and I therefore see no benefit in addressing this report to Nottinghamshire Healthcare NHS Foundation Trust as well. The key area of outstanding concern relates to funding.</t>
  </si>
  <si>
    <t>In my opinion action should be taken to prevent future deaths and I believe you / your organisation have the power to take such action.</t>
  </si>
  <si>
    <t>2017-0172</t>
  </si>
  <si>
    <t>Jamie Pashley</t>
  </si>
  <si>
    <t>Julian Morris</t>
  </si>
  <si>
    <t>South London and Maudsley NHS Trust; Kings College Hospital; Secretary of State for Health</t>
  </si>
  <si>
    <t>https://www.judiciary.uk/publications/james-pashley/</t>
  </si>
  <si>
    <t>alcohol; antidepressants</t>
  </si>
  <si>
    <t>accidental death caused by alcohol intoxication</t>
  </si>
  <si>
    <t>alcohol intoxication</t>
  </si>
  <si>
    <t>alcoholic liver disease</t>
  </si>
  <si>
    <t>alcohol abuse; poor engagement with healthcare services</t>
  </si>
  <si>
    <t xml:space="preserve">drug abuse; poor engagement </t>
  </si>
  <si>
    <t>Whilst understanding and appreciating that dealing with anxiety and alcohol dependence can be difficult, and taking into account the issue of resources, I would ask that the reliance upon an individual to proactively manage their rehabilitation be reviewed and re-assessed.</t>
  </si>
  <si>
    <t>whether, upon discharge after detoxification, individuals ought, in addition to receiving information regarding access to Lorraine Hewitt House Aftercare Programme and signposting them to a drop in clinic, to be provided with a fixed appointment</t>
  </si>
  <si>
    <t>whether telephone contact should also be made with an individual between discharge and first appointment review</t>
  </si>
  <si>
    <t>whether there is a need to increase the availability of an alcohol liaison nurse currently provided between the hours of 0900-1700, Monday to Friday, at the hospital for the individual to access, given they have met that person whilst an in-patient.</t>
  </si>
  <si>
    <t>failure to inform patient; understaffing</t>
  </si>
  <si>
    <t>In my opinion action should be taken to prevent future deaths and I believe you AND/OR your organisation have the power to take such action</t>
  </si>
  <si>
    <t>2017-0179</t>
  </si>
  <si>
    <t>George Cheese</t>
  </si>
  <si>
    <t>Woodley Centre Surgery</t>
  </si>
  <si>
    <t>https://www.judiciary.uk/publications/george-cheese/</t>
  </si>
  <si>
    <t>antidepressants; fluoxetine</t>
  </si>
  <si>
    <t>Mr Cheese was an 18 year old young man who was found hanging in Woodland near his home address on 9th April 2015. He had a number of ongoing issues in his life including the potential loss of a career in the army; a fluctuating relationship with his girlfriend; an unsubstantiated concern that he might have a serious illness and he had been subject to upsetting treatment by his colleagues at work. He was under the care of his GP surgery and the local Mental Health Team who were treating him for anxiety and depression including prescribing antidepressant medication</t>
  </si>
  <si>
    <t>potential loss of a career in the army; fluctuating relationship with his girlfriend; subject to upsetting treatment by his colleagues at work</t>
  </si>
  <si>
    <t>Mr Cheese was prescribed Fluoxetine anti-depressant medication on the 3rd November 2014 by a treating GP, following admitting to fleeting suicidal thoughts. He was reviewed by on 14th January 2015 when Mr Cheese described daily episodes of intense low mood with suicidal thoughts which included taking an overdose. This led to a reference to the Mental Health Team. At an appointment with the Practice’s Nurse Practitioner on 3rd February, Mr Cheese was prescribed 112 tablets of Fluoxetine. In the course of her evidence, [REDACTED] stated that the Nurse Practitioner was probably just repeating the same prescription that the previous Doctor had issued to Mr Cheese but that she would not have done that</t>
  </si>
  <si>
    <t>there was no “flag” on Mr Cheese’s notes to alert treating Clinicians within the GP Practise to limit the amount of medication provided to Mr Cheese in view of his history. She acknowledged that a flag, in such circumstances, was good practise.</t>
  </si>
  <si>
    <t>The concerns arising from the evidence are therefore the amount of medication prescribed to a patient who was known to be suffering from mental health issues and describing suicidal thoughts and a potential overdose and the fact that this was not being flagged to prevent large amounts of medication being provided to him as a matter of repeat prescription</t>
  </si>
  <si>
    <t>In my opinion urgent action should be taken to prevent future deaths in such circumstances and I believe your Surgery has the power to take such action</t>
  </si>
  <si>
    <t>2017-0180</t>
  </si>
  <si>
    <t>David Hamilton</t>
  </si>
  <si>
    <t>https://www.judiciary.uk/publications/david-hamilton/</t>
  </si>
  <si>
    <t>mirtazapine; paracetamol</t>
  </si>
  <si>
    <t>antidepressant; non-opioid analgesic</t>
  </si>
  <si>
    <t>aspiration pneumonia</t>
  </si>
  <si>
    <t>GI haemorrhage</t>
  </si>
  <si>
    <t>insomnia</t>
  </si>
  <si>
    <t>anxiety; thoughts of self-harm; insomnia</t>
  </si>
  <si>
    <t>attending group therapy</t>
  </si>
  <si>
    <t>Healthy Minds had no documentation or system of recording the selection process for therapy including the options given and rationale for the choice of therapy</t>
  </si>
  <si>
    <t>There was a lack of clarity of triggers for referrals other than group therapy</t>
  </si>
  <si>
    <t>The system of sharing information between health professionals(the GP and Healthy Minds ) to identify if the correct services were being accessed or if a referral to a psychiatrist was required was limited and meant that those involved did not have a full picture of his mental health</t>
  </si>
  <si>
    <t>Referrals were not made to sleep clinic services to assist with insomnia</t>
  </si>
  <si>
    <t>There was no evidence of a clear formal escalation process where concerns were held by a health professional</t>
  </si>
  <si>
    <t>lack of protocol; poor communication between organisations; failure to keep accurate medical records/care plans</t>
  </si>
  <si>
    <t>2017-0182</t>
  </si>
  <si>
    <t>Joyce Rumming</t>
  </si>
  <si>
    <t>Great Western Hospitals NHS Trust</t>
  </si>
  <si>
    <t>https://www.judiciary.uk/publications/joyce-rumming/</t>
  </si>
  <si>
    <t>amoxicillin; clarithromycin</t>
  </si>
  <si>
    <t>antibiotic; antibiotic</t>
  </si>
  <si>
    <t>type 2 respiratory failure</t>
  </si>
  <si>
    <t>respiratory acidosis</t>
  </si>
  <si>
    <t>large sliding hiatus hernia</t>
  </si>
  <si>
    <t>chronic asthma</t>
  </si>
  <si>
    <t>lower respiratory tract infection</t>
  </si>
  <si>
    <t>chest infections; amoxicillin allergy; asthma</t>
  </si>
  <si>
    <t>infection; allergy; asthma</t>
  </si>
  <si>
    <t>Helpfully a Route Cause Analysis was undertaken which highlighted as a care service delivery problem the fact that an antibiotic, Amoxicillin, in respect of which it was believed that Joyce was allergic to following a previous allergic reaction had been given to her shortly before her death. The Route Cause Analysis in relation to items (bullet points) under contributory factors documents a number of areas that give rise for concern. It essentially amounts to right hand not communicating with the left hand in that for example unless a Doctor looks in a specific location due to issues as regards the communication between various software packages that the existence of an allergic marker could easily be missed as was the situation in relation to Joyce's case. A number of recommendations have been highlighted which have been documented at items 1-4 in the action plan. I share the concerns highlighted by the Route Cause Analysis and the purpose of this Regulation 28 Report is to enable a mechanism whereby your Trust feeds back both to myself and to the family the results of the recommendations and provides details in respect of what changes will be made and if changes cannot be made as to why they cannot be made. Proceeding in this way will allow the family to secure a full death certificate following discontinuance which will take place a few days after this Regulation 28 Report is sent out. I have attached for ease of reference Appendix A which contains the 4 recommendations.</t>
  </si>
  <si>
    <t>2017-0188</t>
  </si>
  <si>
    <t>Maurice Macdonnell</t>
  </si>
  <si>
    <t>MHRA</t>
  </si>
  <si>
    <t>https://www.judiciary.uk/publications/maurice-macdonnell/</t>
  </si>
  <si>
    <t>nivolumab; sorafenib</t>
  </si>
  <si>
    <t>anti-cancer; anti-cancer</t>
  </si>
  <si>
    <t>prescribed; prescribed as part of trial</t>
  </si>
  <si>
    <t>Unintended consequence of consented pharmaceutical treatment in a drug trial for advanced cancer</t>
  </si>
  <si>
    <t>giant cell and lymphohistiocytic myocarditis and myositis</t>
  </si>
  <si>
    <t>rare immune adverse reaction to drug which is an immune checkpoint inhibitor</t>
  </si>
  <si>
    <t>hepatocellular carcinoma</t>
  </si>
  <si>
    <t>advanced liver cancer</t>
  </si>
  <si>
    <t>participating in clinical trial</t>
  </si>
  <si>
    <t>The decision to administer the second dose after fatigue and ptosis had developed was taken by the doctor who was also the investigator in the research study. There would appear to be a conflict of interest between the benefits of keeping the patient in the trial in the interests of research and the potential risks to health of the patient from receiving the second dose, if that decision is taken by the same doctor.</t>
  </si>
  <si>
    <t>Director BMS R&amp;D advised that the research had received UK Ethics Committee Approval, but this approval was not received as evidence by the court. He advised in his experience in international drug trials, there was no such arrangement of different doctors to deal with this conflict of interest. He pointed out that the severity of reaction was not enough to require stopping the drug, according to the protocol, but he would want the drug stopped if it was likely the changes were related to drug administration. He encouraged clinical exploration of alternative diagnoses. The letter of response to the enquiry made of BMS by the research nurse advised "hold any further study drug administration"</t>
  </si>
  <si>
    <t>After the inquest the R&amp;D director wrote to the coroner explained the extensive training of investigators and they have access to a medical monitor, who attends a committee to see if any modifications are required in the trial for safety reasons. He also informs the court that introducing an independent adjudicator could pose a risk of bias and a burden of bureaucracy</t>
  </si>
  <si>
    <t>conflict of interest present; unsafe protocol</t>
  </si>
  <si>
    <t>The court has not had the benefit of independent opinion as to whether the arrangements in this or indeed other trials, adequately protects patients when the conflict of interest identified above arises. It would seem prima facie to create a potential risk to lives, but the MHRA would seem to be the appropriate body to make a judgment on this matter. It is understood that the adverse reaction has already been reported to the MHRA and that new drug guidance has been issued. If any action is required the MHRA may choose to communicate that to the hospital, pharmaceutical company and/or investigator, who are copied into this report, as they may be in positions to take further actions to prevent future deaths</t>
  </si>
  <si>
    <t>2017-0195</t>
  </si>
  <si>
    <t>Aaron McCaffrey</t>
  </si>
  <si>
    <t>Rachel Galloway</t>
  </si>
  <si>
    <t>https://www.judiciary.uk/publications/aaron-mccaffrey/</t>
  </si>
  <si>
    <t>loperamide</t>
  </si>
  <si>
    <t>antipropolsive/opioid</t>
  </si>
  <si>
    <t>multiple cardiac arrests</t>
  </si>
  <si>
    <t>addicitions to opiates and loperamide</t>
  </si>
  <si>
    <t>Mr McCaffrey's ex-partner gave evidence that Mr McCaffrey would regularly purchase large quantities of loperamide medication. Following the incident on the 13 th January 2017, she counted 250 tablets that had been taken (the empty packets were in the backpack in his possession). The receipts were also present within the bag. She advised that he had purchased large amounts of this medication from a budget store as well as smaller quantities from a supermarket and a chemist. It was clear that Mr McCaffrey would frequently buy large amounts of this medication from a single store.</t>
  </si>
  <si>
    <t>The concern is that there is no apparent limit on the amount of loperamide medication that can be purchased from a single store. This makes the medication easier to purchase in large quantities. I am concerned that action should be taken to limit the amount of loperamide medication that can be purchased from a single store, due to the fact that it is apparently being used (on occasion) to fuel addiction and due to the risk of overdose and death.</t>
  </si>
  <si>
    <t>inadequate drug regulations (or failure to enforce); excessive supply of substances/drugs</t>
  </si>
  <si>
    <t>2017-0197</t>
  </si>
  <si>
    <t>Craig Hamilton</t>
  </si>
  <si>
    <t>Nicola Mundy</t>
  </si>
  <si>
    <t>Manor Field Surgery</t>
  </si>
  <si>
    <t>https://www.judiciary.uk/publications/craig-hamilton/</t>
  </si>
  <si>
    <t>prescription drug related</t>
  </si>
  <si>
    <t>chronic pain from previous assault</t>
  </si>
  <si>
    <t>previous assault</t>
  </si>
  <si>
    <t>Absence of clear procedures to manage patients who routinely access larger amounts of medication than actually prescribed.</t>
  </si>
  <si>
    <t>Absence of clear procedures to monitor and manage patients who endeavour to obtain repeat prescriptions such that it takes them beyond the prescribed dosages</t>
  </si>
  <si>
    <t>Absence of clear procedures to fully explore drug regimes and alternative forms of pain management at annual medication reviews</t>
  </si>
  <si>
    <t>Consideration for improved systems for discussing with patients the implications of them attempting to exceed prescribed dosages and recording that such discussions have taken place</t>
  </si>
  <si>
    <t>In my opinion action should be taken to prevent future deaths and I believe you The Practice Manager, Manor Field Surgery have the power to take such action</t>
  </si>
  <si>
    <t>ingested excess tramadol in an attempt to relieve his chronic pain which unintentionally lead to his death from acute tramadol toxicity</t>
  </si>
  <si>
    <t>2017-0210</t>
  </si>
  <si>
    <t>Anne-Marie James; Melvin James</t>
  </si>
  <si>
    <t>NHS Lothian Scotland</t>
  </si>
  <si>
    <t>https://www.judiciary.uk/publications/anne-marie-james/; https://www.judiciary.uk/publications/melvin-james/</t>
  </si>
  <si>
    <t>alcohol; cigarettes; lorazepam; opioids</t>
  </si>
  <si>
    <t>unlawful killing/psychotic episode</t>
  </si>
  <si>
    <t>On the 07th March 2017, Melvin spent the evening smoking and drinking with his sister and mother. On the morning of the 08th March 2017 Melvin was displaying unusual behaviour. This resulted in the fatal stabbing of his sister Anne-Marie James. This was followed by multiple stabbings of his mother who managed to lock herself in the bathroom and call the police There were 2 confrontations with unarmed and firearm police who used the appropriate level of force in attempting to detain Melvin. At some point that morning Melvin inflicted multiple stab wounds to himself, which ultimately lead to his death at approximately 11.00</t>
  </si>
  <si>
    <t>stab wounds</t>
  </si>
  <si>
    <t>brought on by suspected opioid drug use</t>
  </si>
  <si>
    <t>alcohol and tobacco use</t>
  </si>
  <si>
    <t>Evidence emerged during the inquest that by the time of his discharge on Friday 10th February 2017 and as far as the Hospital were concerned, they recorded he showed no evidence of mental illness. However, the Clinician who dealt with the discharge confirmed that he wasn’t aware of the conversation he had with his brother on the way to Wolverhampton where Mr James was still talking about his delusions including creatures transforming. Significantly, during the inquest he accepted, had he known this he would have formed the view that he was still unwell.</t>
  </si>
  <si>
    <t>He also accepted that there was a missed opportunity in communication and information sharing and it was regrettable they didn’t speak to the family and explain what symptoms to look out for in case of relapse.</t>
  </si>
  <si>
    <t>Evidence also emerged during the inquest that after discharge, there was no formal referral or contact made with Mental Health services or his General Practitioner based in the Wolverhampton area. There was no evidence of any aftercare being delivered after discharge back into the community</t>
  </si>
  <si>
    <t>failure to inform family; failure/delay in assessment of patient; inadequate discharge processes</t>
  </si>
  <si>
    <t>Given the inadequate discharge process, you may wish to consider re-visiting your procedures and systems arising from this incident to ensure that this is not replicated and appropriate lessons are learned</t>
  </si>
  <si>
    <t>two urls for one case</t>
  </si>
  <si>
    <t>2017-0221</t>
  </si>
  <si>
    <t>Frances Greenhalgh</t>
  </si>
  <si>
    <t>Heaton Medical Centre</t>
  </si>
  <si>
    <t>https://www.judiciary.uk/publications/frances-greenhalgh/</t>
  </si>
  <si>
    <t>mirtazapine; dihydrocodeine</t>
  </si>
  <si>
    <t>On the 22nd March 2017 the Surgery received a letter by fax message from the RAID Team in relation to a plan of treatment for the deceased which included actions to be taken by the General Practitioner. On the 4 th April 2017, 13 days following the notification, the General Practitioner had not put the RAID Team notification with the deceased's medical records and there was no record of the notification on the computer systems at The Surgery</t>
  </si>
  <si>
    <t>[REDACTED] who no longer works at The Surgery, was not aware of any systems at The Surgery in relation to the receipt of notifications from Healthcare Professionals or the systems in relation to the recording of notifications and information on a patient's record so that the information is available to a General Practitioner on the next appointment with the patient. On the 4th April 2017 was unaware of the notification from the RAID Team and there was no evidence that the deceased had received any communication from the General Practitioner after the 22 nd March 2017 in relation to the plan agreed with the RAID Team on that date</t>
  </si>
  <si>
    <t>I request the Senior Partner of The Surgery to conduct a review of the documented protocols and systems relating to the processing and recording of notifications received from Healthcare Professionals, particularly where the notification is received from a Healthcare Professional outside The Surgery. The review should consider the training of Healthcare Professionals, including Doctors, and check systems to ensure that any notifications are recorded on the patient notes and on any computerised system available to Healthcare Professionals within The Surgery without delay so that the notification and any plan of treatment are available to a Doctor or Healthcare Professional at the next appointment with the patient. Furthermore the notification should trigger contact with the patient, if appropriate, and in any event, if the the agreed plan requires contact, to enable the patient to receive the benefit of treatment and care in accordance with the plan without delay</t>
  </si>
  <si>
    <t>2017-0222</t>
  </si>
  <si>
    <t>John Griffiths</t>
  </si>
  <si>
    <t>Manchester (City)</t>
  </si>
  <si>
    <t>Comish Way Group Practise</t>
  </si>
  <si>
    <t>https://www.judiciary.uk/publications/john-griffiths/</t>
  </si>
  <si>
    <t>antibiotic; steroids</t>
  </si>
  <si>
    <t>antibiotic; steroid</t>
  </si>
  <si>
    <t>acute left ventricular failure</t>
  </si>
  <si>
    <t>abdominal aneurism which was treated surgically over 20 years ago; suffered a heart attack over 10 years ago and was treated by PCI-Stenting; hypertension; chronic kidney disease; previous deep vein thrombosis; vitamin D deficiency</t>
  </si>
  <si>
    <t>cardiovascular disease; kidney disease; nutrient defecit; surgery</t>
  </si>
  <si>
    <t>exposure to asbestos; in live diagnosis plural plaques and asbestosis</t>
  </si>
  <si>
    <t>UHSM did not appear to have a system or process that when patients attend the emergency department it is checked whether or not they have had any recent relevant presentations or admissions</t>
  </si>
  <si>
    <t>If so, then appropriate records are accessed and considered including the results of previous relevant investigations and assessments. If a completely electronic patient record is introduced then this gives the opportunity for that to be achieved easily. Unless and until that occurs other checking processes need to be considered</t>
  </si>
  <si>
    <t>The learning from these events needs to be shared with the new Trust.</t>
  </si>
  <si>
    <t>2017-0232</t>
  </si>
  <si>
    <t>Mark Berry</t>
  </si>
  <si>
    <t>Karen Harold</t>
  </si>
  <si>
    <t>Hampshire (Central)</t>
  </si>
  <si>
    <t>Community health care and emergency services related deaths;  Hospital Death (Clinical Procedures and medical management) related deaths</t>
  </si>
  <si>
    <t>Royal Hampshire County Hospital; South Central Ambulance Service NHS Trust</t>
  </si>
  <si>
    <t>https://www.judiciary.uk/publications/mark-berry/</t>
  </si>
  <si>
    <t xml:space="preserve">pregabalin; morphine </t>
  </si>
  <si>
    <t>antiepileptic; opioid</t>
  </si>
  <si>
    <t>respiratory depression due to drugs</t>
  </si>
  <si>
    <t>I heard evidence at inquest from and also had sight of a statement frorr. of Hampshire police that he attended RHCH at 05:55 after hospital staff contacted police to report the sudden death of Mr Berry. The officer queried with the sister in charge ,IIMIIM why there had been such a delay (over 4 hours since death) in notifying police about the death. The officer was told that there had been some , confusion about the correct procedure to contact police. It was known that Mr Berry was a heroin user and it had been suspected that he had consumed heroin prior to his death. It was noted that there were two small puncture wounds on Mr Berry's right forearm only one of which was caused by ambulance staff during treatment.</t>
  </si>
  <si>
    <t>confirmed that hospital staff did not have the details of the address where Mr Berry was found so this necessitated , in having to make further enquiries to try and locate the ambulance staff. I rnanaged to locate an ambulance technician , who was part of the second ambulance crew to arrive at . but the first attender, had by then gone off duty. I was also told that when SCAS control room was contacted for the exact details, police were told that a private ambulance attended.</t>
  </si>
  <si>
    <t>PC Headen attended at 06:45 but it again took some time to discover the exact address as the building is multi-occupancy. It was therefore some 6 hours+ after death was confirmed that the officers were able to locate and speak to the occupants of the flat who found Mr Berry. On the evidence I heard, it seemed clear that the occupants were themselves under the influence of drugs.</t>
  </si>
  <si>
    <t>Hospital staff did not contact police in what appeared to be a suspicious and unnatural death for several hours. Further, I was told there appeared to be confusion about the correct procedure with regards to notifying police. This suggests a possible need to revisit who, when and how hospital staff contact the police both before and after death in appropriate cases</t>
  </si>
  <si>
    <t>Although I was not shown the handover paperwork from the ambulance technicians to hospital staff, the lack of basic detail such as the address where Mr Berry was found may mean that handover procedures should be revisited especially if there is a private ambulance service involved</t>
  </si>
  <si>
    <t>Finally, the lack of an address may require further consideration of how basic but potentially important data is conveyed to SCAS control room from a private ambulance service especially before staff go off duty and thereby avoiding delay</t>
  </si>
  <si>
    <t>poor communication between organisations; failure to follow protocol; delayed repsonse; failure to keep accurate medical records/care plans</t>
  </si>
  <si>
    <t>In my opinion action should be taken to prevent future deaths and I believe you have the ower to take such action.</t>
  </si>
  <si>
    <t>2017-0233</t>
  </si>
  <si>
    <t>Gillian O’Keefe</t>
  </si>
  <si>
    <t>Angela Hodes</t>
  </si>
  <si>
    <t>Hospital Death (Clinical Procedures and medical management) related deaths; Community health care and emergency services related deaths; Mental Health related deaths</t>
  </si>
  <si>
    <t>Cricket Green Medical Practice; St George’s Mental NHS Trust; Department of Health</t>
  </si>
  <si>
    <t>https://www.judiciary.uk/publications/gillian-okeefe/</t>
  </si>
  <si>
    <t>Mrs O'Keeffe took her own life whilst the balance of her mind was disturbed</t>
  </si>
  <si>
    <t>poor engagement with healthcare services</t>
  </si>
  <si>
    <t>That the decision to discharge Mrs O'Keeffe 'for non-engagement' from the local Mental Health NHS Foundation Trust care in January 2017 appeared illogical when it was likely, having regard to the facts, that she was in greatest need of their help: she was a service user of long standing, she had an acute deterioration in her mental state in March 2016, that there had been concerns raised by her family in October 2016 and that no professionals had been able to make visual contact with her since October 2016</t>
  </si>
  <si>
    <t>In view of her history and the inability of the Trust or GP surgery to make contact with Mrs O'Keeffe it was highly unlikely that she would self-refer</t>
  </si>
  <si>
    <t>There was no pre-discharge multidisciplinary meeting to include and inform the GP before discharge nor attempt to ensure that there was a seamless transition to the GP surgery</t>
  </si>
  <si>
    <t>Evidence was given at the inquest that there was no procedure or policy in place at the Trust to follow up GP concerns or referrals particularly where there was li kely to be a degree of urgency</t>
  </si>
  <si>
    <t>There appeared no easy or appropriate way that the family were able to share information and their concerns about Mrs O'Keeffe's mental health with the professional team, consequently, notwithstanding the family's continual and concerted attempts to notify Mrs O'Keeffe's care co-ordinator, they felt that the professionals were unaware of the parlous state of Mrs O'Keeffe's mental health and the family's serious concerns</t>
  </si>
  <si>
    <t xml:space="preserve">unsafe protocol; lack of protocol; failure to inform family </t>
  </si>
  <si>
    <t>2017-0252</t>
  </si>
  <si>
    <t>Jennifer Midgley</t>
  </si>
  <si>
    <t>Mid Yorkshire NHS Trust</t>
  </si>
  <si>
    <t>https://www.judiciary.uk/publications/jennifer-midgley/</t>
  </si>
  <si>
    <t>ennifer Ann Midgley suffered with chronic obstructive pulmonary disease which had caused her to become malnourished and underweight. This caused her to have nonalcoholic fatty liver disease with cirrhosis. On 22nd September 2016 she fell at her home, fracturing her left neck of femur which was surgically repaired at Pinderfields Hospital, Wakefield on 24th September 2016. Post-operatively she was prescribed paracetamol for pain relief. This was administered both orally and intravenously. When administered intravenously the dosage should be adjusted to compensate for the patient's weight. Mrs Midgley was given at least one dose of paracetamol intravenously which was not calculated according to weight and was therefore an overdose, causing her to develop organ failure as a contributory factor in her death</t>
  </si>
  <si>
    <t>paracetamol toxicity</t>
  </si>
  <si>
    <t>acute on chronic liver failure</t>
  </si>
  <si>
    <t>non-alcoholic fatty liver disease with cirrhosis</t>
  </si>
  <si>
    <t>fracture of left femur</t>
  </si>
  <si>
    <t>fall; COPD; malnutrition; NAFLD</t>
  </si>
  <si>
    <t>fall; lung disease; nutrient defecit; liver disease</t>
  </si>
  <si>
    <t>I was informed that the drug administration chart does not clearly distinguish between the administration of oral and intravenous paracetamol, nor does it have any reference to a patient's weight in respect of intravenous administration.</t>
  </si>
  <si>
    <t>I recommend that the Trust's drug administration chart should be redesigned and include separate columns indicating oral and intravenous administration of paracetamol</t>
  </si>
  <si>
    <t>When paracetamol is administered intravenously there should be a reference on the chart to the patient's weight, and also a reference as a reminder that intravenous dosage of paracetamol should be modified according to the patient's weight.</t>
  </si>
  <si>
    <t>2017-0270</t>
  </si>
  <si>
    <t>Claire Medhurst</t>
  </si>
  <si>
    <t>https://www.judiciary.uk/publications/77451/</t>
  </si>
  <si>
    <t>ibuprofen; paracetamol</t>
  </si>
  <si>
    <t>NSAID; non-opioid analgesic</t>
  </si>
  <si>
    <t>legal</t>
  </si>
  <si>
    <t>Claire Medhurst died from the consequences of fulminant liver failure caused by a polypharmacy overdose on 24th February 2017 at King’s College Hospital liver unit where she had been transferred after presenting to Medway Maritime Hospital on 27th January 2017. That she had acute liver failure on admission as a result of the ingestion of an unknown quantity of paracetamol was not recognised or treated for some six hours by which time her condition had significantly deteriorated. Claire Medhurst had previously been admitted to Medway Maritime Hospital on 22nd January 2017 following a polypharmacy overdose which was treated and resulted in a discharge as medically fit on 25th January 2017. Although in taking the first overdose she intended to end her life, her intention in ingesting further paracetamol cannot be determined from the evidence</t>
  </si>
  <si>
    <t>fulminant liver failure</t>
  </si>
  <si>
    <t>polypharmacy overdose</t>
  </si>
  <si>
    <t>hepatic steatosis</t>
  </si>
  <si>
    <t>abnormal liver function</t>
  </si>
  <si>
    <t>previous suicide attempts</t>
  </si>
  <si>
    <t>The discharge process on 25th January 2017 did not include any cautionary advice as to the further use of medications such as paracetamol or ibuprofen as an analgesic particularly when Claire Medhurst had been experiencing headaches shortly before discharge and had been prescribed ibuprofen</t>
  </si>
  <si>
    <t>The treating clinicians did not receive an alert from the haematology laboratory for the abnormal results for ALT and toxic levels of paracetamol</t>
  </si>
  <si>
    <t>failure to inform patient; poor communication between staff</t>
  </si>
  <si>
    <t>In my opinion action should be taken to prevent future deaths and I believe you Medway NHS Foundation Trust have the power to take such action</t>
  </si>
  <si>
    <t>2017-0277</t>
  </si>
  <si>
    <t>Christopher Fairhurst</t>
  </si>
  <si>
    <t>https://www.judiciary.uk/publications/christopher-fairhurst/</t>
  </si>
  <si>
    <t>alcohol; paracetamol; methylphenidate</t>
  </si>
  <si>
    <t>non-opioid analgesic; sympathomimetic</t>
  </si>
  <si>
    <t>ADHD; impulsive self-harm</t>
  </si>
  <si>
    <t>ADHD; self-harm</t>
  </si>
  <si>
    <t>There is a shortage of General Practitioners (GPs) as a result of recruitment and retention problems. Surgeries are working with only 50% (or less) of their required establishment. This puts patients at risk and places unmanageable workloads upon those GPs who are in post.</t>
  </si>
  <si>
    <t>As a consequence of 1 above, many surgeries are heavily reliant upon locum GPs. For patients this brings about a lack of continuity of care, putting patient safety at risk.</t>
  </si>
  <si>
    <t>In order to meet ever increasing demand and to reduce delays in accessibility, GPs are being forced to adopt alternative systems such as telephone consultations (upwards of 50 per day; this is over and above all other aspects of their job) rather than face to face appointments, offering patients appointments with other health care professionals rather than a doctor etc. Further, the average appointment with a doctor — where an appointment is secured — has decreased as a direct consequence of demand and is currently an average of 7.5 minutes per patient. This is insufficient in most cases and wholly inadequate in others e.g. where the patient has a complex medical history or mental health problems. Offering double or treble appointments does not solve this problem as it reduces the number of appointments available for others.</t>
  </si>
  <si>
    <t>Patients frequently find themselves held in long telephone queues when trying to get appointments. When they eventually get through (often after half an hour or so of waiting), they are told that all appointments for that day have already gone. When they ring the following day, the situation is repeated. Patients often give up or spend days trying before they eventually get a GP appointment. At peak times (Monday/Friday mornings) surgeries can have as many as 300 incoming calls first thing.</t>
  </si>
  <si>
    <t>GP trainees currently undertake a 3 year training programme. The overall view of the profession is that this is inadequate and ought to be no less than 5 years in order to ensure safe standards of care in general practice. By virtue of their role, GPs require high calibre, ‘across the board’ training in a significant number of specialities. The concept of a 5-year training programme is supported by the Royal College of GPs. Whilst I recognise that a longer training programme may result in a short term reduction in the number of doctors qualified/available for appointment, in the longer term doctors will be better qualified and more able to care for patients with increasingly complex health needs/problems.</t>
  </si>
  <si>
    <t>Both adult and children’s Autism and ADHD/ADD Psychiatric and Psychology services are currently struggling to cope with increasing demand for this area of mental health/neurodevelopmental care provision. The ‘threshold’ for referral and/or treatment has therefore been intentionally increased in order to try and address the problem. I am concerned that this is unsafe. It reduces patient accessibility to specialist diagnosis, care and treatment and places further burden upon GPs to care for patients with complex conditions.</t>
  </si>
  <si>
    <t>2017-0283</t>
  </si>
  <si>
    <t>Christopher Roberts</t>
  </si>
  <si>
    <t>Aled Gruffydd</t>
  </si>
  <si>
    <t>Swansea, Neath and Port Talbot</t>
  </si>
  <si>
    <t>ABMU Health Board</t>
  </si>
  <si>
    <t>https://www.judiciary.uk/publications/christopher-roberts/</t>
  </si>
  <si>
    <t>The deceased died of overdose of prescription medication. The intent to take his own life could not be proven to the required standard</t>
  </si>
  <si>
    <t>bpd</t>
  </si>
  <si>
    <t>depression; anxiety; borderline personality disorder; history of suicide attempts</t>
  </si>
  <si>
    <t>depression; anxiety; borderline personality disorder; suicide</t>
  </si>
  <si>
    <t>During the course of the inquest it was apparent that the decision to maintain the current care plan was not recorded and no clear decision making trail was demonstrated, particularly in view of the fact that the deceased had made an attempt on his life a few weeks before the care plan was due to be reviewed. Furthermore it was established in evidence that the deceased was not coping with taking his medication in the manner prescribed. The nomad trays were in disarray with the deceased sometimes forgetting to take some medication, and sometimes he would take medication not on the day prescribed. As such the deceased may not have received the full benefit of the medication prescribed to control his mental illness. In my opinion there is a risk that future deaths will occur unless action is taken. In the circumstances it is my statutory duty to report to you.</t>
  </si>
  <si>
    <t>The care plan review was not recorded which would not allow another person reviewing the file to ascertain that a care plan review had taken place and what the outcome of that review was. It was also the case that a lack of documentation would not demonstrate whether CMHT had considered the matter of the attempt on his own life by the deceased in the weeks leading up to that review, when considering whether to amend or retain the care plan in place at the time</t>
  </si>
  <si>
    <t>Nomad trays may be unsuitable in dispensing medication to some patients, which may deprive them of the benefits in takingthat medication</t>
  </si>
  <si>
    <t>2017-0294</t>
  </si>
  <si>
    <t>Carol Buchanan</t>
  </si>
  <si>
    <t>Timothy Brennand</t>
  </si>
  <si>
    <t>Royal Bolton Hospital</t>
  </si>
  <si>
    <t>https://www.judiciary.uk/publications/carol-buchanan/</t>
  </si>
  <si>
    <t>simvastatin; itraconazole</t>
  </si>
  <si>
    <t>statin; antibiotic</t>
  </si>
  <si>
    <t>cross reaction of drugs causing rhabdomyolysis</t>
  </si>
  <si>
    <t>urosepsis</t>
  </si>
  <si>
    <t>previous stroke; morbid obesity; COPD; cerebral vascular disease; asthma</t>
  </si>
  <si>
    <t>stroke; obesity; lung disease; cardiovascular disease; asthma</t>
  </si>
  <si>
    <t>The prescription of Itraconazole was undertaken at the Royal Bolton Hospital's Respiratory Outpatient Clinic without the consultation or cross referencing of the information contained in the "GP Summary Care" documentation; .In the absence of access to such documentation, clinicians are instructed to make use of information provided verbally by the patient/family or carer, which in the event of a patient presenting with complex co-morbidities requiring an extensive prescription regime can give rise to incomplete or inaccurate relevant prescription history; .The prescription of Itraconazole on the 27 th April 2017 was not typed up into relevant records — either by way of the "GP clinic letter" or elsewhere in a timely or effective manner</t>
  </si>
  <si>
    <t>The very rare but serious drug interaction between Itraconazole and Simvastatin which contributed to the cause of death was not appreciated</t>
  </si>
  <si>
    <t>In the Divisional review undertaken by the Bolton NHS Foundation Trust it was noted that the correct diagnosis was assisted "with further information from the family" notwithstanding that in fact, between admission on the 18 th May 2017 and the 21st May 2017 the family had made repeated representations and provided specific information in circumstances that demonstrate:- a. The concerns and representations were not noted adequately; b. The importance of the history was not appreciated or acted upon; c. Missed opportunities arose between the 18th and 21st May 2017 to act on concerns relating to dehydration and urine output and a consequent delay in implementation of fluid balance monitoring; d. The delay in specific diagnosis of the underlying cause of the patients presenting symptoms</t>
  </si>
  <si>
    <t>failure to monitor/observe patient; failure to inform family; failure to appreciate risks</t>
  </si>
  <si>
    <t>2017-0295</t>
  </si>
  <si>
    <t>Christina Fletcher</t>
  </si>
  <si>
    <t>General Pharmaceutical Council</t>
  </si>
  <si>
    <t>https://www.judiciary.uk/publications/christina-fletcher/</t>
  </si>
  <si>
    <t>pregabalin; morphine</t>
  </si>
  <si>
    <t>overdose zomorph</t>
  </si>
  <si>
    <t>marked visual impairment due to macular dystrophy</t>
  </si>
  <si>
    <t>macular dystrophy</t>
  </si>
  <si>
    <t>somatisation disorder</t>
  </si>
  <si>
    <t>postal prescriptions</t>
  </si>
  <si>
    <t>There is no specific guidance, policy or protocol from the GPhC on the requirement for a ‘red flag’ system within pharmacies in relation to patients with identical names, similar addresses, living in close proximity etc. as demonstrated by the very tragic circumstances of this case. Whilst the Pharmacy in question did have internal processes in place at the time, concern remains that other Pharmacies throughout England and Wales might not, in the absence of specific guidance from their Regulator.</t>
  </si>
  <si>
    <t>Again, there is no specific guidance, policy or protocol from the Regulator (or indeed legal definition) as to when, where and how the chain of custody (for Controlled Drugs) is completed. It currently appears to be a matter of local practice with some Pharmacies make an entry into the CD Register at the point the CD is handed to the delivery driver, with others making an entry once delivery has been confirmed.</t>
  </si>
  <si>
    <t>2017-0304</t>
  </si>
  <si>
    <t>Christopher Kiernan</t>
  </si>
  <si>
    <t>Yorkshire Ambulance Service</t>
  </si>
  <si>
    <t>https://www.judiciary.uk/publications/christopher-kierman/</t>
  </si>
  <si>
    <t>alcohol; cannabis</t>
  </si>
  <si>
    <t xml:space="preserve">hanging </t>
  </si>
  <si>
    <t>alcohol and cannabis abuse</t>
  </si>
  <si>
    <t>The ineffectiveness of the pathway for communicating information direct to the RDaSH Crisis Team</t>
  </si>
  <si>
    <t>In my opinion action should be taken to prevent future deaths and I believe you The Chief Executive has the power to take such action.</t>
  </si>
  <si>
    <t>2017-0306</t>
  </si>
  <si>
    <t>Ronald Brewer</t>
  </si>
  <si>
    <t>Barchester Homes</t>
  </si>
  <si>
    <t>https://www.judiciary.uk/publications/ronald-brewer/</t>
  </si>
  <si>
    <t>midazolam; morphine</t>
  </si>
  <si>
    <t>Industrial disease</t>
  </si>
  <si>
    <t>morphine and midazolam toxicity</t>
  </si>
  <si>
    <t>chronic asbestosis of the lungs</t>
  </si>
  <si>
    <t>epithelioid mesothelioma</t>
  </si>
  <si>
    <t>atrial fibrillation; mesothelioma</t>
  </si>
  <si>
    <t>The administration of medications, including in particular the documentation of and dispensation of palliative medications</t>
  </si>
  <si>
    <t>2017-0307</t>
  </si>
  <si>
    <t>Stephen Coulson</t>
  </si>
  <si>
    <t>Rashid Sohail</t>
  </si>
  <si>
    <t>Central Manchester University Hospitals; NHS England; Care Quality Commission</t>
  </si>
  <si>
    <t>https://www.judiciary.uk/publications/stephen-coulson/</t>
  </si>
  <si>
    <t>oramorph; fentanyl</t>
  </si>
  <si>
    <t>The deceased was admitted to Manchester Royal Infirmary on 30th December 2015 with abdominal pain. He had a complex past medical history which included operations for diverticular disease and a twisted bowel. He had also sustained severe spinal &amp; nerve damage following a fall for which he was on long term opioid treatment including oral Oramorph and Fentanyl patches. On the 31st December 2015, following review by the Colorectal Surgical Team, his Fentanyl patch prescription was increased from 50mcg to 75mcg with a view to discharging him home with subsequent follow up for a pre-arranged colonoscopy. The deceased had been noted to be self-administering his own Oramorph whilst he had been in the hospital ward. Prior to his discharge a 75mcg Fentanyl patch was applied, though there is no record of his current 50mcg patch having been removed as was required by Trust policy. Later that morning he had telephoned his wife in a somewhat confused and agitated state. The deceased's wife queried whether he should be discharged in that state and was so informed by the nursing staff. There was a policy in place at Manchester Royal Infirmary at the time such that patients exhibiting a change in presentation and/or symptoms of confusion required clinical observation before being discharged. It has been documented that the nurse had discussed this with the House Officer on call who suggested it would be due to the increased dose of Fentanyl. Despite this concern being raised the deceased was not seen or reviewed by any member of the surgical team prior to his discharge on December 31st. Nor was this lack of review escalated to a senior member of the surgical team. The deceased required assistance from his wife to reach his bedroom at home. The deceased was awoken by his wife at 23.30hrs on December 31 5 '2015 as they had been agreed earlier so they could see the New Year celebrations, but he stated that he was too tired and sleepy. At 03.00hrs his wife awoke to find the deceased unwell, an ambulance was called and the deceased was found to be in cardiac arrest. Resuscitation was commenced and he was taken to the Manchester Royal Infirmary. He was admitted to the ICU where despite treatment he died on 1st January 2016.</t>
  </si>
  <si>
    <t xml:space="preserve">left ventricular hypertrophy caused by opioid toxicity </t>
  </si>
  <si>
    <t>operations for diverticular disease and a twisted bowel. He had also sustained severe spinal &amp; nerve damage following a fall for which he was on long term opioid treatment including oral Oramorph and Fentanyl patches</t>
  </si>
  <si>
    <t>surgery; fall; chronic pain</t>
  </si>
  <si>
    <t>Controlled drugs — the system in place for the administration, documentation and audit of processes associated with the use of controlled drugs</t>
  </si>
  <si>
    <t>Observation policy — the lack of escalation of the need to admit patients for observation and review should they fulfil the criteria to require continued observation I review prior to discharge</t>
  </si>
  <si>
    <t>High Level Investigation — the witness did not accept that any lessons could be learnt from the investigation surrounding the death of the deceased</t>
  </si>
  <si>
    <t>inadequate drug regulations (or failure to enforce); failure to learn from past events</t>
  </si>
  <si>
    <t>2017-0310</t>
  </si>
  <si>
    <t>Jane Powell</t>
  </si>
  <si>
    <t>Home Office; Department of Health</t>
  </si>
  <si>
    <t>https://www.judiciary.uk/publications/jane-powell/</t>
  </si>
  <si>
    <t>multiple over the counter/prescription/online drugs</t>
  </si>
  <si>
    <t>prescribed; legal</t>
  </si>
  <si>
    <t>insufficient evidence to conclude, to the required legal standard, that the deceased had intended to take her own life</t>
  </si>
  <si>
    <t>borderline emotionally unstable personality disorder &amp; insecure attachment</t>
  </si>
  <si>
    <t>borderline emotionally unstable personality disorder; insecure attachment; bipolar disorder</t>
  </si>
  <si>
    <t>bipolar; borderline personality disorder</t>
  </si>
  <si>
    <t>lost pharmaceutical licence to practice</t>
  </si>
  <si>
    <t>The evidence in this case .!wr medication (inc! r. Wrikst this pH. i.atory body, demonstrated how easy it is for individuals to obtain large .i nts of ..ose normally deemed to be 'prescription only' drugs) over =ready been recognised by thc: pharmaceutic,71 • 7oless, ;c1-:1 and in order</t>
  </si>
  <si>
    <t>In my opinion action should be taken to prevent future deaths and I believe each of you respective have the power to take such action</t>
  </si>
  <si>
    <t>not enough evidence for suicide - people with BPD often engage in impulsive risky behaviour/self-harm, cross-checked with RF &amp; AC = Unrelated– no evidence of opioids</t>
  </si>
  <si>
    <t>2017-0313</t>
  </si>
  <si>
    <t>Gordon Penistan</t>
  </si>
  <si>
    <t>Adult Social Services</t>
  </si>
  <si>
    <t>https://www.judiciary.uk/publications/gordon-penistan/</t>
  </si>
  <si>
    <t>vascular dementia</t>
  </si>
  <si>
    <t>posterior cortical atrophy</t>
  </si>
  <si>
    <t>posterior cortical atrophy; anticoagulation therapy</t>
  </si>
  <si>
    <t>Adults' services in other local authority areas are likely to experience similar cases and could benefit from the lessons learnt from the review in this case and the actions taken by County Council to address the shortcomings highlighted by the death. The Association would be in a position to share this information with other Adult Services.</t>
  </si>
  <si>
    <t>The cost of the home was depleting his funds and so his family applied for local authority funding which was agreed, but Hampshire Adults' Health and Care insisted that Mr Penistan should be moved to a less expensive home that could meet his needs. From April 2017 responsibility for placement had passed to a newly formed brokerage team who lacked experience in dealing with such referrals. There was no "best interests" meeting and a lack of adequate communication with the case worker and with the family. No consideration was given to renegotiating terms with the existing care home or to the effects of a move on Mr Penistan in light of his condition. In consequence of this death Hampshire County Council instigated a Critical Incident Review as a result of which it has made improvements to the brokerage process by introducing prior senior management authorisation and further training of the brokerage team. In addition it is in the process of issuing guidance both for staff and for families about moving from self funding to local authority funding</t>
  </si>
  <si>
    <t>poor communication between organisations; failure to inform family</t>
  </si>
  <si>
    <t>In my opinion action should be taken to prevent future deaths and I believe you, the Association of Directors of Adult Social Services have the power to take such action</t>
  </si>
  <si>
    <t>2017-0320</t>
  </si>
  <si>
    <t>Carly Gordon</t>
  </si>
  <si>
    <t>Geoffrey Tomalin</t>
  </si>
  <si>
    <t>NHS England; Royal College of General Practitioners; Devon Local Medical Centre; Fremington Medical Centre; Devon NHS Trust</t>
  </si>
  <si>
    <t>https://www.judiciary.uk/publications/carly-gordon/</t>
  </si>
  <si>
    <t>lorazepam</t>
  </si>
  <si>
    <t xml:space="preserve">took her own life while suffering from a depressive disorder and the effects of withdrawal from benzodiazepines </t>
  </si>
  <si>
    <t>withdrawal from lorazepam</t>
  </si>
  <si>
    <t>depression; anxiety; previous suicide attempts</t>
  </si>
  <si>
    <t>depression; anxiety; suicide</t>
  </si>
  <si>
    <t>The long term use of shorter acting Benzodiazepine instead of longer acting Benzodiazepine in accordance with the British Association of Psychopharmacology Guidelines should be followed when patients are prescribed this drug to avoid dependence</t>
  </si>
  <si>
    <t>All patients who receive this drug for an extended period of time should be reviewed by their medical advisors to reassess their suitability for the long term use of this particular medication</t>
  </si>
  <si>
    <t>incorrect drug administered; failure to review medicines</t>
  </si>
  <si>
    <t>improve compliance with protocols; improve monitoring/observing of patients</t>
  </si>
  <si>
    <t>2017-0324</t>
  </si>
  <si>
    <t>Hayley Sheehan</t>
  </si>
  <si>
    <t>Anna Crawford</t>
  </si>
  <si>
    <t>The Moat Surgery</t>
  </si>
  <si>
    <t>https://www.judiciary.uk/publications/hayley-sheehan/</t>
  </si>
  <si>
    <t>fibromyalgia</t>
  </si>
  <si>
    <t>The procedure for issuing repeat prescriptions relies heavily upon the prescription administrators identifying and flagging early requests to GPs. As far aswas aware, the software used by the surgery does not automatically identify early prescription requests.</t>
  </si>
  <si>
    <t>Consideration should be given to introducing more safeguards to ensure that early requests for repeat prescriptions are identified and drawn to the attention of a GP. This should include giving consideration to whether the relevant software can be adapted to automatically identify early prescription requests.</t>
  </si>
  <si>
    <t>2017-0327</t>
  </si>
  <si>
    <t>Pamela Keech</t>
  </si>
  <si>
    <t>Health Education England; JRCALC; British Renal Society; Renal Association; Vascular Access Society of Britain and Ireland</t>
  </si>
  <si>
    <t>https://www.judiciary.uk/publications/pamela-keech/</t>
  </si>
  <si>
    <t>She died as a result of a catastrophic bleed from her haemodialysis graft site, a rare but recognised complication of this life saving treatment.</t>
  </si>
  <si>
    <t>haemorrhage of graft site for haemodialysis</t>
  </si>
  <si>
    <t>end stage renal failure; femoro-femoral graft; dialysis; MRSA infection</t>
  </si>
  <si>
    <t>kidney disease; infection; surgery</t>
  </si>
  <si>
    <t>there is no National Guidance on how to predict and manage a fatal graft/fistula haemorrhage</t>
  </si>
  <si>
    <t>the risk of developing a fatal haemorrhage from a fistula/graft site is not part of the training requirement for A&amp;E doctors/paramedic carers</t>
  </si>
  <si>
    <t>I am concerned that other patients presenting with bleeds from fistula/graft sites might not be escalated for renal/surgical review before a fatal bleed presents</t>
  </si>
  <si>
    <t>In my opinion action should be taken to prevent future deaths and I believe your organisations have the power to take such action as you are responsible for setting the health education requirements for medical professionals and/or disseminating best practice for Renal patients.</t>
  </si>
  <si>
    <t>2017-0330A</t>
  </si>
  <si>
    <t>Pauline Taylor</t>
  </si>
  <si>
    <t>Community health care and emergency services related deaths; Hospital Death (Clinical Procedures and medical management) related deaths</t>
  </si>
  <si>
    <t>Department of Health; MHRA; NHS Improvement; Proprietary Association; Thornton and Ross Ltd; Locala; UK Home Care; CQC; Arjo Huntliegh</t>
  </si>
  <si>
    <t>https://www.judiciary.uk/publications/pauline-taylor-2/</t>
  </si>
  <si>
    <t>zerobase emollient cream; cigarettes</t>
  </si>
  <si>
    <t xml:space="preserve">accidential death </t>
  </si>
  <si>
    <t>smoke inhalation</t>
  </si>
  <si>
    <t>burns</t>
  </si>
  <si>
    <t xml:space="preserve">immobile due to health issues </t>
  </si>
  <si>
    <t xml:space="preserve">psoriasis, treated with zerobase emollient cream </t>
  </si>
  <si>
    <t>psoriasis, treated with zerobase emollient cream; bedbound</t>
  </si>
  <si>
    <t>smoker</t>
  </si>
  <si>
    <t>Zerobase and other emollient creams which contain a low level of paraffin pose a potential fire hazard risk. Warnings of such risks are not displayed on all product packaging. Health care professionals both in a hospital and community setting may not be aware of the potential fire hazard posed by emollient creams which contain a low level of paraffin.</t>
  </si>
  <si>
    <t>I understand from subsequent enquiries I have made that a number of public bodies are presently undertaking a review of the risks posed by emollient creams in order to consider whether further advises/ alerts should be issued to the medical profession and further afield. It is clear that this is a complex area as some of these products are registered as medicines and some as medical devices and therefore different regulatory provisions apply. Notwithstanding such differences I would ask that my concerns be considered by both the medicines and medical devices divisions of the appropriate regulatory bodies and that each division provide a separate response to this repor</t>
  </si>
  <si>
    <t>Members of the public are able to purchase emollient creams across the counter but are not verbally made aware of the potential fire hazards of emollient cream containing a low level of paraffin</t>
  </si>
  <si>
    <t>Private companies who provide carers in the community do not receive alerts with regard to medicines and medical devices which could impact on the risk assessments and the manner in which carers working in the private sector provide care</t>
  </si>
  <si>
    <t>Care homes (in both the local authority and private sector) who provide residential/nursing care may not be aware of the potential fire hazard risk of emollient creams which contain low levels of paraffin</t>
  </si>
  <si>
    <t>The polyurethane coating used in the outer covering of the nimbus 6 airflow mattress appears to have contributed to the speed of the fires development and also its intensity</t>
  </si>
  <si>
    <t>Following a significant change in Mrs Taylor's circumstances in March 2015 a further risk assessment had not been undertaken by Locala.</t>
  </si>
  <si>
    <t>A further fire risk assessment referral/review was not offered to Mrs Taylor by Locala following a major change in her circumstance (she had become bedbound in March 2017.)</t>
  </si>
  <si>
    <t>inadequate labelling; failure to inform patient; failure to appreciate risks; unsafe product</t>
  </si>
  <si>
    <t>In my opinion action should be taken to prevent future deaths and I believe the recipients of this report have the power to take such action</t>
  </si>
  <si>
    <t>2017-0341</t>
  </si>
  <si>
    <t>Linda Baranowski</t>
  </si>
  <si>
    <t>Other related deaths; Product related deaths</t>
  </si>
  <si>
    <t>Hertfordshire Trading Standards; The National Food Crime Unit, Food Standard Agency</t>
  </si>
  <si>
    <t>https://www.judiciary.uk/publications/linda-baranowski/</t>
  </si>
  <si>
    <t>weight loss pills; slimming green tea; anticellulite slimming cream gel</t>
  </si>
  <si>
    <t>supplement; supplement</t>
  </si>
  <si>
    <t>It is likely that Linda Baranowski died as a result of an inflammatory response to the dietary supplements she was using in the period leading up to her death. These supplements were in the form of tablets, tea and body cream. It is not clear if the inflammatory response was to one of these supplements or to a combination of them</t>
  </si>
  <si>
    <t>severe inflammatory reaction</t>
  </si>
  <si>
    <t>thrombotic pupurafulminana</t>
  </si>
  <si>
    <t>adult respiratory syndrome</t>
  </si>
  <si>
    <t>renal failure</t>
  </si>
  <si>
    <t>Whilst I acknowledge that the precise effect of these supplements is not known, the role of the hot slimming cream in particular was highlighted by the consultant at the Specialist Burns Centre as being likely to have contributed to the fatal inflammatory response. It is my understanding that these products, and many products of a similar nature, are still on sale and widely available.</t>
  </si>
  <si>
    <t>2017-0349</t>
  </si>
  <si>
    <t>Penelope Benton</t>
  </si>
  <si>
    <t>Dudley and Walsall Mental Health NHS Trust</t>
  </si>
  <si>
    <t>https://www.judiciary.uk/publications/penelope-benton/</t>
  </si>
  <si>
    <t>tramadol overdose</t>
  </si>
  <si>
    <t>stoma fitted following an obstruction to her bowel. This had caused significant pain over a number of years</t>
  </si>
  <si>
    <t>paranoid schizophrenia; history of self-harm including drug overdoses</t>
  </si>
  <si>
    <t>schizophrenia; self-harm</t>
  </si>
  <si>
    <t>Evidence emerged during the inquest that the General Practitioner wasn’t made aware of the previous tramadol overdose on the discharge letter from Hospital.</t>
  </si>
  <si>
    <t>You may wish to consider urgently reviewing the discharge process and information shared with primary health services on discharge of patients.</t>
  </si>
  <si>
    <t>On the 22 September 2016 she was admitted to Bushey Field Hospital after a relapse and sectioned under S3 Mental Health Act. She disclosed to her care co-coordinator on the 26 September 2016 that she had taken an overdose of 60 Tramadol tablets and that she had had enough of her pain and wanted it to go away. After making improvement she was discharged with support in the community on the 18 October 2016. The discharge note did not record any details of the Tramadol overdose and the GP continued to give her Tramadol medication for pain relief.</t>
  </si>
  <si>
    <t>2017-0358</t>
  </si>
  <si>
    <t>Stuart Walls</t>
  </si>
  <si>
    <t>Michael Mellun</t>
  </si>
  <si>
    <t>East Riding and Kingston Upon Hull</t>
  </si>
  <si>
    <t>NHS England; Hull and East Riding NHS Trust, The Local Medical Committee</t>
  </si>
  <si>
    <t>https://www.judiciary.uk/publications/stuart-walls/</t>
  </si>
  <si>
    <t>cannabis; diazepam; pregabalin; amitriptyline; promethazine; methadone</t>
  </si>
  <si>
    <t>cannabinoid; hypnotic; antiepileptic; antidepressant; antihistamine; opioid</t>
  </si>
  <si>
    <t>homeless shelter</t>
  </si>
  <si>
    <t>Stuart Andrew WALLS was found dead on the 12th March 2017 in room 38 of The Crossings, Great Union Street, Hull. He died as a result of drug poisoning due to the combined effects of prescribed medication</t>
  </si>
  <si>
    <t>drug poisoning</t>
  </si>
  <si>
    <t>known drug user, principally heroin, but he was said to be clean (drug free) and had stopped taking drugs weeks before his death</t>
  </si>
  <si>
    <t>Stuart died as a result of drug poisoning. However, there was no evidence of illicit drug use (other than cannabis which the Consultant Histopathologist confirmed had not played a part in the death). All prescribed drugs in his blood were within the therapeutic range. The Consultant Histopathologist explained that the prescribed drugs had combined in a synergistic effect, acting together to poison Stuart. My concern is that in the prescription of medication, particularly those that act on the central nervous system and affect respiration control, full account should be taken of the totality of drugs prescribed and their potential synergistic effect.</t>
  </si>
  <si>
    <t>Four prescription drugs namely Diazepam, Pregabalin, Amitriptyline and Promethazine were all found at a level consistent with therapeutic use. Each of these alone was at a level not expected to kill however each can exacerbate the effect of the other. I understood from the evidence that each of the drugs have a direct effect on the central nervous system. In particular a depressive effect on respiration. The Consultant Histopathologist confirmed this to be the case.</t>
  </si>
  <si>
    <t>In addition to those prescribed drugs, methadone was also prescribed at 60 mg daily. That is well within normal prescription range. It was found at a level of 507ng/mL in blood. Methadone also has an effect on the central nervous system and is another respiratory depressor. The toxicology report said: “….the deceased was prescribed 60mg of methadone daily. It has been reported that in 20 long-term opiate addicts who were administered a mean oral dose of 60mg methadone (range 10-225mg), the peak blood methadone concentrations ranged between 124-1255 ng/mL. It has been reported that in a study of 18 patients maintained on methadone 7.5 to 130 mg daily for at least 2 months, peak plasma concentrations of 69-698 ng/ml (pre-dose concentrations: 44-614 ng/ml) were achieved in 3 hours. The blood methadone level in the deceased was 507 ng/mL which may, therefore, reflect therapeutic use”. It is of course, not known how much methadone Stuart had taken or when. However, properly taking the prescribed dose could still achieve the recorded level. To put the amount of methadone into context, the toxicology evidence indicated a therapeutic range of 75 – 1100 ng/ml in blood; a toxic range of 200 – 2000 ng/ml and a fatal range of 400–2000 ng/ml. A level of tolerance builds with regular use. Methadone is a potent opioid narcotic analgesic and would also have a synergistic effect together with the other four drugs mentioned above.</t>
  </si>
  <si>
    <t>Therefore, even taking the properly prescribed medication as prescribed could have led to the situation that resulted in the death of Stuart WALLS. That is, drugs properly prescribed and properly taken could achieve a level, acting synergistically, that caused drug toxicity sufficient to cause death.</t>
  </si>
  <si>
    <t xml:space="preserve">getting life together, stopped taking heroin, starting back at gym, but combination of prescribed medications led to death </t>
  </si>
  <si>
    <t>2017-0371</t>
  </si>
  <si>
    <t>Joseph Dune</t>
  </si>
  <si>
    <t>Caroline Sumeray</t>
  </si>
  <si>
    <t>Isle of Wight</t>
  </si>
  <si>
    <t>Isle of Wight NHS Trust; St Mary’s Hospital; CQC</t>
  </si>
  <si>
    <t>https://www.judiciary.uk/publications/joseph-dune/</t>
  </si>
  <si>
    <t>analgesia; antibiotics; antihypertensives; alcohol</t>
  </si>
  <si>
    <t>non-opioid analgesic; antibiotic; antihypertensive</t>
  </si>
  <si>
    <t>Joseph Peter DUNNE initially presented at his GP's surgery on 14th July 2015 complaining of pain around his ribs. The examining GP consulted a senior colleague and they requested a 999 ambulance fearing that this was Cardiac related. Upon arrival at St Marys Hospital, a junior doctor took a history and examined the patient before requesting various tests and investigations. The abnormally high d-dimer result was phoned back to the A&amp;E department and although there is evidence that this was added to the patient's electronic notes before being deleted again, due to Information Governance breaches, it cannot be said that the junior doctor saw this abnormal result before discharging the patient back to his home address with analgesia and antibiotics. The deceased subsequently saw his GP the next day and was examined and plans were made for the District Nurse to visit him. He was found collapsed at home by the District Nurse the next day and died shortly thereafter</t>
  </si>
  <si>
    <t>perforated duodenal ulcer</t>
  </si>
  <si>
    <t>diabetes; hypertension; recent weight loss</t>
  </si>
  <si>
    <t>drinking approximately 10 cans of lager a day and smoking approximately 20 cigarettes a day.</t>
  </si>
  <si>
    <t>I am concerned that there are clear breaches in Information Governance protocols. It is clear that there are IG issues which allow one Clinician to make entries or delete information from a patient’s medical records, when they are not correctly logged in to the database, or are doing so under a colleague’s log-in (which remains live after they’ve walked away from the computer terminal).</t>
  </si>
  <si>
    <t>Matters are compounded inasmuch as these edits are then found to be invisible to those clinicians who are actually treating the patient, and are only ascertainable when an IT audit trail is undertaken. It should not be possible for Doctor A to be able to access records made by Doctor B and to alter those medical records</t>
  </si>
  <si>
    <t>2017-0373</t>
  </si>
  <si>
    <t>Pamela Hands</t>
  </si>
  <si>
    <t>Royal College of Emergency Medicine; Royal College of Surgeons</t>
  </si>
  <si>
    <t>https://www.judiciary.uk/publications/pamela-hands/</t>
  </si>
  <si>
    <t>bupivacaine; morphine</t>
  </si>
  <si>
    <t>local anaesthetic; opioid</t>
  </si>
  <si>
    <t>Pamela Margaret Hands died from multiple organ failure following a collapse in the hospital Accident and Emergency Department on 26.11.15 due to the effects of relative opiate toxicity following the administration of a local anesthetic for necessary pain relief for a periprosthetic fracture due to a fall. The lack of adequate patient observations from the time of administration of the Local Anesthetic prevented the recognition of opioid toxicity and reversal of the opioid side effects with an antidote and or medical intervention to avoid the cardiac arrest</t>
  </si>
  <si>
    <t>Multi Organ Failure</t>
  </si>
  <si>
    <t>Cardiac Arrest</t>
  </si>
  <si>
    <t>Effects of Relative Opiate Toxicity following administration of Local Anaesthetic Nerve Block for a Periprosthetic fracture of the femur due to a fall</t>
  </si>
  <si>
    <t>Coronary Artery Atherosclerosis</t>
  </si>
  <si>
    <t>The Expert Consultant in Pain Medicine explained that after the fascia iliac block was administered analgesia will occur over 10-15 minutes. As the patient obtains better analgesia from the fascia iliac block, the opioids in the circulation would have a more toxic effect than an analgesic effect. Pain is a potential arousal stimulus keeping the patient awake and aware of their surroundings. Pain is also a respiratory stimulant. There is an intimate link between the neurophysiology of pain and the respiratory stimulant. It was recognised that removing a painful stimulus using a local anaesthetic block can pre-dispose patients who have had opioids to respiratory depression. The risk can be increased if the patient has other respiratory depressant risks such as alcohol which can act synergistically with the opioid. In order to avoid this, the patient would need to be observed during the first 30 minutes after the administration of the block to reverse the effect of the opioid or support the respiration if required to avoid a cardiac arrest and death.</t>
  </si>
  <si>
    <t>At the time of the death were no National Guidelines to advise on the need to monitor patients post procedure or application of the anaesthetic nerve block</t>
  </si>
  <si>
    <t>At inquest it was clear from the evidence of the Clinical Director of Emergency Medicine that in 2015 the effect of relative opioid toxicity following the administration of a local anaesthetic nerve block for proximal femur fractures was not widely recognised within Emergency Medicine. As there was an increase in the use of fascia iliac block in conjunction with opioid analgesia in emergency medicine, this risk should be highlighted to health professionals so that they were aware of the risk and the appropriate guidelines put in place.</t>
  </si>
  <si>
    <t>In my opinion action should be taken to prevent future deaths and believe you [AND/OR your organisation] have the power to take such action.</t>
  </si>
  <si>
    <t>To increase awareness to health professionals within your organisation or in general of this risk so that the appropriate preventative measures, guidance and protocols are in place within organisations to reduce the risk of respiratory depression, arrest or death after the administration of fascia iliac block.</t>
  </si>
  <si>
    <t>2017-0378</t>
  </si>
  <si>
    <t>Lindsey Parker</t>
  </si>
  <si>
    <t>Salford Royal Hospital</t>
  </si>
  <si>
    <t>https://www.judiciary.uk/publications/lindsey-parker/</t>
  </si>
  <si>
    <t>naproxen</t>
  </si>
  <si>
    <t>the deceased died as a result of the rare but recognised complications of medical therapy (Naproxen).</t>
  </si>
  <si>
    <t>result of the rare but recognised complications of medical therapy (Naproxen)</t>
  </si>
  <si>
    <t>primary lung cancer</t>
  </si>
  <si>
    <t>A lack of continuity in medical care. According to the family’s evidence, Mrs Parker was seen by 16 different doctors during the course of her last admission. Of these, seven were junior doctors (FY grade).</t>
  </si>
  <si>
    <t>Matron’s review identified gaps in basic nursing care — vital signs/observations not recorded, potentially affecting the NEWS and inadequate fluid balance chart completion. Both are critical to patient care and safety, particularly given Mrs Parker’s serious clinical diagnosis (TEN), against a backdrop of an already life limiting/threatening diagnosis.</t>
  </si>
  <si>
    <t>Failure to adequately recognise the deteriorating patient and to act and/or escalate matters accordingly</t>
  </si>
  <si>
    <t>During the course of the evidence, Trust staff were unsure as to what qualifications the ‘Hospital at Night’ site co-ordinators held. They believed that most, if not all, were likely to be Nurses. My concern here is how/why nurses are deemed suitably qualified to manage out of hours medical prioritisation of care</t>
  </si>
  <si>
    <t>2017-0385</t>
  </si>
  <si>
    <t>Russell Robb</t>
  </si>
  <si>
    <t>Trafford Clinical Commissioning Group</t>
  </si>
  <si>
    <t>https://www.judiciary.uk/publications/russell-robb/</t>
  </si>
  <si>
    <t>combination of prescribed and non-prescribed drugs; alcohol</t>
  </si>
  <si>
    <t>Mr Robb did not intend the outcome to be fatal. Mr Robb had taken a fatal combination of prescribed and non-prescribed drugs, mixed with alcohol. Due to Mr Robb's vulnerable mental state along with his level of intoxication, it is more likely than not that Mr Robb was unaware of the high level of substances that he consumed. Mr Robb displayed very anxious, aggressive and erratic behaviour, which were heightened after receiving a letter regarding his benefits. In the past, it is evident that there was a lack of communication between multiple agencies along with the fact that Mr Robb failed to comply and engage with professional help. There was inadequate monitoring of Mr Robb's administration of prescribed drugs</t>
  </si>
  <si>
    <t>vulnerable mental state</t>
  </si>
  <si>
    <t>recently recieved letter changing his benefits</t>
  </si>
  <si>
    <t>financial issue</t>
  </si>
  <si>
    <t>There was no evidence of regular reviews of his medication. There appeared to be no guidelines in place to reduce the quantity of drugs available to Mr Robb at any one time. (CCG; Secretary of State for Health)</t>
  </si>
  <si>
    <t>There was limited evidence of information sharing between the members of the Trafford Adult Safeguarding Board. This meant that the Local Authority were unaware of the volume of interaction between the Police and Mr Robb.(Adult Safeguarding Board).As a result only 1 strategic meeting took place over a 6 year period</t>
  </si>
  <si>
    <t>failure to monitor/observe patient; lack of protocol; poor communication between organisations</t>
  </si>
  <si>
    <t>did not intend the outcome to be fatal, cross-checked with AC &amp; RF: Unclear – prescribed and non-prescribed drugs mixed with alcohol; high level of substances - therefore omit unless further information on toxicology is obtained either from the Coroner or from press reports</t>
  </si>
  <si>
    <t>2017-0388</t>
  </si>
  <si>
    <t>Peter Cotter</t>
  </si>
  <si>
    <t>South Central Ambulance Service NHS Trust</t>
  </si>
  <si>
    <t>https://www.judiciary.uk/publications/peter-cotter/</t>
  </si>
  <si>
    <t>head injury</t>
  </si>
  <si>
    <t xml:space="preserve">fractured femur </t>
  </si>
  <si>
    <t xml:space="preserve">recieving anticoagulants </t>
  </si>
  <si>
    <t>My concern is that the clinical decision support software system did not appear to register that Mr Carter had suffered a head injury. He was receiving anticoagulant drugs and even a minor head injury could have had catastrophic results if the head injury was not recognised and treated</t>
  </si>
  <si>
    <t>I believe that there should be a review of the triage system to ensure that all head injuries are recognised and treated as emergencies.</t>
  </si>
  <si>
    <t>2017-0390</t>
  </si>
  <si>
    <t>Stuart Campbell</t>
  </si>
  <si>
    <t>ADS</t>
  </si>
  <si>
    <t>https://www.judiciary.uk/publications/stuart-campbell/</t>
  </si>
  <si>
    <t>alcohol; "cocktail of drugs"</t>
  </si>
  <si>
    <t>Died as a consequence of suspension from a ligature whilst under the influence of a cocktail of drugs and alcohol</t>
  </si>
  <si>
    <t>fatal pressure on the neck</t>
  </si>
  <si>
    <t>under the influence of a cocktail of drugs and alcohol</t>
  </si>
  <si>
    <t>significant emotional distress</t>
  </si>
  <si>
    <t>history of drug and alcohol abuse; engagement with healthcare services</t>
  </si>
  <si>
    <t>drug abuse; good engagement</t>
  </si>
  <si>
    <t>The inquest was told that ADS were the lead contractor for the provision of services. The protocol between ADS and Pennine Care had an escalation policy to be followed where an ADS worker felt the needs of an individual felt the needs could not be met via ADS. An escalation had not taken place in this case. L It was unclear what guidance was available to ADS workers. There was no provision for clinical support for ADS workers</t>
  </si>
  <si>
    <t>Care was shared care between ADS and the GP. The GP had not seen the deceased and it was unclear how shared care discussions could be facilitated and documented</t>
  </si>
  <si>
    <t>2017-0391</t>
  </si>
  <si>
    <t>John Scallan</t>
  </si>
  <si>
    <t>Bina Patel</t>
  </si>
  <si>
    <t>Coventry and Warwickshire NHS Trust</t>
  </si>
  <si>
    <t>https://www.judiciary.uk/publications/john-scallan/</t>
  </si>
  <si>
    <t>zopiclone; codeine; morphine</t>
  </si>
  <si>
    <t>Mr Scallan was prescribed the drugs found in his body post-mortem but the levels of codeine, morphine and zopiclone exceeded those actually prescribed</t>
  </si>
  <si>
    <t>respiratory depression from sedative drugs codeine, morphine and zopiclone</t>
  </si>
  <si>
    <t>in hospital after sustaining injuries as a result of an alleged assault.</t>
  </si>
  <si>
    <t>following an outburst on the ward, he was transferred to the Hearsall Ward at the Caludon Centre on the 28th May 2016 as an informal patient where he was placed on Level 2 – intermittent observations otherwise known as 15 minute observations</t>
  </si>
  <si>
    <t>During the inquest the court heard evidence from [REDACTED] Consultant Physician and Clinical Pharmacologist. He highlighted the inconsistences in the observation chart from Hearsall ward and the statements from the staff that compiled it. The Observation Chart also implied protocol that required staff to enter the room of patients who had not moved since the last check i.e. “that if the patient is asleep and not moved since the last check welfare is assessed and recorded”. There was no record of this having happened, despite runs of readings by different observers that indicated Mr Scallan was in the same position on consecutive observations. Professor Ferner’s evidence was that the observations undertaken would not have sufficed to detect deterioration in the clinical state of a patient who was poisoned with sedative drugs. The NHS Coventry &amp; Warwickshire Partnership Trust Observation and Engagement Policy states the checks should be seen in terms of positive engagement with the patient and involve, whenever possible, interaction and positive contact with the patient.</t>
  </si>
  <si>
    <t>1. The adequacy and reliability of the intermittent observations.</t>
  </si>
  <si>
    <t>2. The Observation and Engagement Policy indicates checks should be seen in terms of positive engagement with the patient and involve, whenever possible, interaction and positive contact with the patient and sighting the patient from a distance and recording whereabouts is not acceptable intermittent observation.</t>
  </si>
  <si>
    <t>The evidence from the front-line health care assistants showed little insight into the requirements of intermittent observations as well as awareness of the new observation sheets and how these should be completed in line with the policy. There was a clear reluctance by members of staff to enter a patient’s room to conduct observations in particular, when the patient was sleeping in the middle of the day.</t>
  </si>
  <si>
    <t>In my opinion action should be taken to prevent future deaths and I believe that you have the power to take such action.</t>
  </si>
  <si>
    <t>2017-0403</t>
  </si>
  <si>
    <t>Paul Mullen</t>
  </si>
  <si>
    <t>Mental Health related deaths; Other related deaths</t>
  </si>
  <si>
    <t>Greater Manchester Mental Health NHS Trust; Hindley Health Centre Pharmacy</t>
  </si>
  <si>
    <t>https://www.judiciary.uk/publications/paul-mullen/</t>
  </si>
  <si>
    <t>cocaine; diazepam; heroin; tramadol; methadone</t>
  </si>
  <si>
    <t>cocaine; hypnotic; opioid; opioid; opioid</t>
  </si>
  <si>
    <t>combined toxic effects of heroin and methadone</t>
  </si>
  <si>
    <t>taking drugs from age 18, prescribed 60ml methadone daily as part of a recovery plan</t>
  </si>
  <si>
    <t>released from prison on the 12th April 2016; known long term user of heroin, crack cocaine, diazepam and tramadol; He was well known to treatment services and he had numerous treatment episodes in Wigan and Leigh (Addaction) since 2008</t>
  </si>
  <si>
    <t>The deceased was receiving a daily prescription of methadone to be collected and administered on a daily basis from the Pharmacy. The prescriptions were not collected from the Pharmacy on Monday the 18th June 2017, Tuesday the 19th June 2017 and Wednesday the 20th June 2017.</t>
  </si>
  <si>
    <t>There is a system, referred to at the Inquest as a “red flag system”, for a pharmacy to report the non-collection of a prescription of methadone when a patient has not collected the medication on three consecutive occasions. The evidence at the Inquest indicated that the purpose of the report by a pharmacy of non-collection is to enable the Key Worker to be made aware of the non-collection of the medication so that the Key Worker could take appropriate action to contact the patient and to check whether any concerns need to be addressed.</t>
  </si>
  <si>
    <t>The Key Worker attached to the deceased was [REDACTED] who is a Key Worker employed by Addaction, and she gave evidence that the procedure relating to the deceased, and other patients, to report noncollection of medication is for the report to be sent by a pharmacy to GMMH and not directly to the Key Worker. In the case of the deceased, [REDACTED] the deceased’s Key Worker, did not receive a report hat the deceased had not collected his methadone on the above dates and she only became aware of his non-collection of methadone by her own enquiry when she telephoned the Pharmacy to request that the prescription of methadone be placed on hold.</t>
  </si>
  <si>
    <t>[blank] also gave evidence that some patients, particularly those patients who are known to be diligent and to collect their medication on time each and every day, may require a report of noncollection of medication earlier than three days because, in relation to those patients, a single failure to collect medication may raise concerns and require enquiries by the Key Worker as to any concerns, in view of the fact that those patients always collect their medication each and every day.</t>
  </si>
  <si>
    <t>GMMH is a Mental Health NHS Foundation Trust and is separate in terms of governance, even though working in partnership to an extent, from Addaction, which is described as a Drug, Alcohol and Mental Health Treatment Charity. Accordingly, any report relating to the non-collection of medication addressed to GMMH requires a further onward report from GMMH to Addaction. The governance of GMMH has no control over Practitioners employed by Addaction and GMMH and Addaction do not share computer reporting systems.</t>
  </si>
  <si>
    <t>I request a review of the system referred to at the Inquest as the “red flag system” in relation to the reporting of patients who fail to collect prescribed medications, particularly where the patient is due to collect prescribed medications on a daily basis. The review should consider: 1) The reporting of a failure to collect prescribed medication direct to a designated and named Key Worker, who may not be within the employment of GMMH, to avoid the report being processed by an intermediary, who does not employ or control the Key Worker. The review should consider the most expeditious route to report the failure to collect prescribed medications to a Key Worker, who has the responsibility in relation to the patient and who will have direct contact with the patient. The Key Worker will be the most expedient method of contact with the patient. 2) The timescale in relation to a report being submitted to the Key Worker, taking account of the fact that the present three day timescale may not be appropriate for patients who are known to be very compliant and who collect prescriptions on a regular daily basis. In those circumstances the concern and the need to check the concern may arise after either one or two failures to collect the prescribed medication. 3) The training of pharmacy, mental health practitioners and any other healthcare professionals in relation to the reporting of failures to collect prescribed medication taking account of the circumstances relating to the case of the deceased, where the failure to collect the prescribed medication was not reported, as soon as practicable, after the third consecutive failure to collect the medication.</t>
  </si>
  <si>
    <t>2017-0404</t>
  </si>
  <si>
    <t>Peter Saint</t>
  </si>
  <si>
    <t>Sean Horstead</t>
  </si>
  <si>
    <t>NHS England; North West Anglia NHS Trust; Royal College of Anaesthetists; The Difficult Airway Society</t>
  </si>
  <si>
    <t>https://www.judiciary.uk/publications/peter-saint/</t>
  </si>
  <si>
    <t>died from extensive hypoxic brain damage sustained when deprived of effective lung ventilation after an endotracheal tube was located in his oesophagus for a period of some 25 minutes whilst under general anaesthetic for routine knee replacement surgery</t>
  </si>
  <si>
    <t>incorrect placing of endotracheal tube</t>
  </si>
  <si>
    <t xml:space="preserve">general anaesthetic </t>
  </si>
  <si>
    <t>elective knee replacement surgery</t>
  </si>
  <si>
    <t>During the course of evidence I heard that an (admitted) "misunderstanding of physiology" led the lead consultant anaesthetist involved in the treatment of Mr Saint to conclude that whilst the patient was receiving appropriate chest compressions during resuscitation efforts, the capnography indicating an absence of a CO2 end tidal wave on the monitor could be explained by the fact that Mr Saint was in cardiac arrest. This was a mistake since exhaled CO2 can virtually always be observed during cardiac arrest with correctly applied compressions and lung ventilation. The clear expert evidence was that, discounting a technical problem with the monitoring equipment (not applicable here), the absence of a proper CO2 end tidal wave could only in the most exceptional circumstances be accounted for by anything other than oesophageal intubation and certainly not by cardiac arrest. Further, the expert evidence indicated that such a "misunderstanding of the physiology" is one that is known to be shared by other anaesthetists. This is of particular concern given that the issue was specifically addressed in the 4th National Audit Project (NAP4) of the Royal College of Anaesthetists and the Difficult Airway Society: 'Major Complications in Airway Management in the UK' Report and Findings as long ago as March 2011 (at page 101): "Unsurprisingly, the outcome of unrecognised oesophageal intubation is usually very poor indeed. Tracheal intubation in theatre is nowadays carried out in the presence of a trained assistant and a tested and functioning capnograph. The latter, in particular, means that unrecognised oesophageal intubation rarely occurs in the theatre environment. In contrast to the ICU and emergency department cases where capnography was not used, in the cases of oesophageal intubation during anaesthesia capnography was in use during the event. The event progressed due to failure to correctly interpret capnography in the face of situations of peri-arrest or cardiac arrest. Capnography can become difficult to interpret during low cardiac output states and in cardiac arrest. However a flat line is not usual and even in cardiac arrest, during CPR, carbon dioxide is produced leading to an attenuated but visible capnography trace (see Figure 1). A completely flat capnograph in any circumstances should immediately raise the possibility that the tracheal tube is not in the trachea, or is obstructed. Active measures should be undertaken to confirm or exclude these diagnoses. Clinical signs are unreliable in these circumstances and it is recognised that oesophageal intubation may present both after apparent normal auscultation of the lungs and as cardiovascular collapse." (Emphasis added). The Report made the following recommendation: "Training of all clinical staff who may intubate patients should include interpretation of capnography. Teaching should include recognition of the abnormal (but not flat) capnography trace during low cardiac output states and during cardiopulmonary resuscitation."(page 103). I a m concerned that the evidence in this case, including the expert evidence, established that notwithstanding the findings and recommendations of the 2011 NAP4 there is a continuing failure to ensure that capnography is sufficiently understood and utilised by all clinical staff who may intubate patients</t>
  </si>
  <si>
    <t>The evidence heard, including the expert evidence, confirmed that an integral part of the process of intubating a patient requires that the anaesthetist, following the placement of the intubation tube 2 into the patient, observes the capnography for a period of up to 15 to 20 seconds to ensure that a "proper CO2 end tidal wave" can be detected; failure to do so would be a "fundamental and basic error" and a "serious error". I am concerned that this procedure was not followed by either the lead consultant anaesthetist in this case or the anaesthetists who attended to assist him. The expert evidence indicated a lack of widespread, regular, mandatory on-going training for anaesthetists in drills dealing with crisis situations potentially facing an anaesthetic team particularly in relation to the issues of "task fixation" and "confirmatory bias", and that such training would be beneficial</t>
  </si>
  <si>
    <t>poor awareness of symptoms/events; inadequate training</t>
  </si>
  <si>
    <t>In my opinion action should be taken to prevent future deaths and I believe you (and/or your organisation) have the power to take such action</t>
  </si>
  <si>
    <t>2 responses in 1 pdf (RCoA; DAS)</t>
  </si>
  <si>
    <t>2017-0419</t>
  </si>
  <si>
    <t>Terence Davies</t>
  </si>
  <si>
    <t>Terence Moore</t>
  </si>
  <si>
    <t>Road (Highways Safety) related deaths</t>
  </si>
  <si>
    <t>Banes Park and Services; Banes Highways; Canal Trust Bath</t>
  </si>
  <si>
    <t>https://www.judiciary.uk/publications/terence-davies/</t>
  </si>
  <si>
    <t>anticoagulan</t>
  </si>
  <si>
    <t>intracranial bleed</t>
  </si>
  <si>
    <t>anticoagulation for atrial fibrillation</t>
  </si>
  <si>
    <t>mobility scooter</t>
  </si>
  <si>
    <t>The dangerous "informal" pathway seen in attached photo and plan is extant. It is used by pedestrians and cyclists alike who may be in danger by using it to access or egress the tow path</t>
  </si>
  <si>
    <t>2017-0424</t>
  </si>
  <si>
    <t>Shaun Berryman</t>
  </si>
  <si>
    <t>Simon Fox</t>
  </si>
  <si>
    <t>Wells Road Surgery</t>
  </si>
  <si>
    <t>https://www.judiciary.uk/publications/shaun-berryman/</t>
  </si>
  <si>
    <t>In evidence it was established that Mr. Berryman was assessed by at Wells Road Surgery on 28.4.17 in.respect of a chest infection but: 1. The clinical assessment took place in the waiting area, not a consultation room;</t>
  </si>
  <si>
    <t>2. No examination of the chest was performed;</t>
  </si>
  <si>
    <t>3. No-clinical record was made.</t>
  </si>
  <si>
    <t>In my opinion action should be taken to prevent future deaths and believe you have the power to take such action.</t>
  </si>
  <si>
    <t>very limited information in report</t>
  </si>
  <si>
    <t>2017-0426</t>
  </si>
  <si>
    <t>Edna Collett</t>
  </si>
  <si>
    <t>Andrew Haigh</t>
  </si>
  <si>
    <t>North Midlands NHS Trust</t>
  </si>
  <si>
    <t>https://www.judiciary.uk/publications/edna-collett/</t>
  </si>
  <si>
    <t>prescribed medication</t>
  </si>
  <si>
    <t>Mrs Collett was admitted to County Hospital on 10th March 2017. It was soon established that she could be discharged but needed a suitable care package in the community. There were delays in arranging this. She remained in hospital and died there on 19th May. The main factor in her death was a bleed by her brain linked with a medicine she was taking. It is possible that a fall she had on 7th May had been a contributory factor</t>
  </si>
  <si>
    <t>bleed on her brain</t>
  </si>
  <si>
    <t>in hospital for 2 months</t>
  </si>
  <si>
    <t>Mrs Collett was in hospital for more than 2 months. For the great majority of that time she did not need to be in hospital and the reason for her being there was that a suitable social placement could not be found for her. You will be well aware of the pressure on hospital beds. Although it may to some extent be out of your control I wonder if you could please look at the existing system to see if there can be improvements in moving patients on from hospital when they are fit to go</t>
  </si>
  <si>
    <t>I wonder if you could please look at the existing system to see if there can be improvements in moving patients on from hospital when they are fit to go</t>
  </si>
  <si>
    <t>In my opinion action should be taken to prevent future deaths and 1 believe you and/or your organisation have the power to take such action</t>
  </si>
  <si>
    <t>2017-0429</t>
  </si>
  <si>
    <t>Lindsey Hassall</t>
  </si>
  <si>
    <t>Pennine Care NHS Trust; Change Grow Live; Heaton Norris Health Centre</t>
  </si>
  <si>
    <t>https://www.judiciary.uk/publications/lindsey-hassall/</t>
  </si>
  <si>
    <t>alcohol; amphetamine; propranolol; promazine; sertraline</t>
  </si>
  <si>
    <t>stimulant; beta blocker; antipsychotic; antidepressant</t>
  </si>
  <si>
    <t>Died as a result of suspension from a ligature whilst under the influence of a cocktail of alcohol and drugs</t>
  </si>
  <si>
    <t>sertraline/promazine overdose</t>
  </si>
  <si>
    <t>subarachnoid haemorrhage</t>
  </si>
  <si>
    <t>history of suicidal ideation</t>
  </si>
  <si>
    <t>substance abuse, primarily alcohol; engagement with healthcare services</t>
  </si>
  <si>
    <t>There is no provision for a record to be kept of the information, which Police Officers provide verbally to the RAID practitioners in the s.136 suite. The inquest heard that there was a record of the initial circumstances but no further record was kept. (Pennine Care)</t>
  </si>
  <si>
    <t>Lifeline now known as CGL had dealt with the deceased in the period leading up to her death. The notes relating to that engagement were not input into the electronic system at the time. The inquest was told that the electronic system was updated from the notes after her death. Contemporaneous notes were then destroyed by the worker on the advice of her manager. (Lifeline/CGL)</t>
  </si>
  <si>
    <t>The documentation held by Pennine Care was not easily accessible to all of the staff working for Pennine Care which meant that the full history of engagement was not known to workers dealing with her</t>
  </si>
  <si>
    <t>The form completed by the 136 suite team was sent to the GP with the box refer to GP ticked. After receipt by the GP practice there was an assumption that any necessary referral had already been made and no referral was discussed or made</t>
  </si>
  <si>
    <t>2017-0432</t>
  </si>
  <si>
    <t>David Lee</t>
  </si>
  <si>
    <t>Julie Robertson</t>
  </si>
  <si>
    <t>NWAS</t>
  </si>
  <si>
    <t>https://www.judiciary.uk/publications/david-lee/</t>
  </si>
  <si>
    <t>overdose of diphenhydramine</t>
  </si>
  <si>
    <t>lived alone</t>
  </si>
  <si>
    <t>isolation</t>
  </si>
  <si>
    <t>That the call was inappropriately terminated and that this may continue in the future.</t>
  </si>
  <si>
    <t>That there was a missed opportunity to escalate the urgency of the requirement for medical assistance due to the call being terminated.</t>
  </si>
  <si>
    <t>Since the call guidance has not been circulated to members of call handling staff regarding in what circumstances it is appropriate to terminate call and when a call handler should, as a matter of best practice, remain on the line with the patient. Such guidance was circulated twice prior to the deceased’s death but was not adhered to on this occasion</t>
  </si>
  <si>
    <t>That there has been no training given to staff since the deceased’s death to address when it is appropriate to terminate calls with patients</t>
  </si>
  <si>
    <t>response online, Mr Lee stated he had taken multiple pills but PFD report does not mention mental health - is this a potential suicide(?)</t>
  </si>
  <si>
    <t>2017-0458</t>
  </si>
  <si>
    <t>Conall Gould</t>
  </si>
  <si>
    <t>Northern Health and Social Care Trust</t>
  </si>
  <si>
    <t>https://www.judiciary.uk/publications/conall-gould/</t>
  </si>
  <si>
    <t>mental health related</t>
  </si>
  <si>
    <t>delusional disorder</t>
  </si>
  <si>
    <t>admitted to mental health ward previously</t>
  </si>
  <si>
    <t>At the time of discharge from Holywell Hospital on the 30th January 2017 Mr. Gould had been referred to the community mental health team for a 7 day review and had been given an appointment on the 2'' February 2017. There is no evidence in the Trust's records that the time, date and location of this appointment was given to Conall or his parents</t>
  </si>
  <si>
    <t>The evidence of Consultant Psychiatrist, who saw Conall and his father on the 30 th January 2017 was that he anticipated that the discharge nurse would tell Conall and his mother or father, as his carers, the date of his review at the point of discharge as this is the usual practice</t>
  </si>
  <si>
    <t>Mr. Gould, Conall's father, gave evidence that not only were he and his wife not told verbally of the appointment nor were they given an written information about it: on a previous discharge from an inpatient stay at another Trus had been given a letter setting out the appointment arrangements for his son following discharge. Conall was 21 at the time of his discharge on the 30th January and his parents had taken a very active role in his care. If they had been aware of the appointment they would have made every effort to secure Conall's attendance, as it was, believing there to be no plan for follow up, they did not prevent him from travelling to Birmingham for a period of rest with relatives (during which time he took the fatal overdose of MDMA)</t>
  </si>
  <si>
    <t>the Trust does not have a protocol or policy stipulating the arrangements for notifying services users and their carers of follow up arrangements on discharge and current practice does not require written confirmation of follow up arrangements to be given to the service user or their carers</t>
  </si>
  <si>
    <t>The system currently creates a risk that services users and their carers will not be aware of follow up appointments and therefore may not attend giving rise to a danger that opportunities to review the service user's condition and treatment will be lost</t>
  </si>
  <si>
    <t>failure to inform family; lack of protocol</t>
  </si>
  <si>
    <t>response found online, unclear if taking MDMA was directly related to his mental health. Age may be 22 but was stated as being 21 prior to his death</t>
  </si>
  <si>
    <t>2017-0459</t>
  </si>
  <si>
    <t>Ernest Smith</t>
  </si>
  <si>
    <t>Surrey and Borders Partnership NHS Trust</t>
  </si>
  <si>
    <t>https://www.judiciary.uk/publications/ernest-smith/</t>
  </si>
  <si>
    <t>depression; not improving despite medication</t>
  </si>
  <si>
    <t>appointment non-compliance</t>
  </si>
  <si>
    <t>The system for considering correspondence received from GPs, including requests for medication reviews, appears to remain the same as the system which was in place at the time of Mr Smith’s death and which failed to identify [REDACTED]'s request for a medical review on 7 March 2016.</t>
  </si>
  <si>
    <t>There are a number of CMHRS service users who, like Mr Smith, are not under the CMHRS medical team, but whose care is led by other members of the multi-disciplinary team, including clinical psychologists and care co-ordinators. The court heard that there is a clear system in place in the medical team for updating GPs on progress and also in the event of failures to attend appointments (DNAs)</t>
  </si>
  <si>
    <t>it did not appear to the court that there was a clear system for updating GPs when the medical team was not involved in a patient’s care. This risks GPs being unaware, as was in this inquest, of instances in which their patient begins to display signs of disengagement with the service</t>
  </si>
  <si>
    <t>In my opinion action should be taken to prevent future deaths and I believe that the people listed in paragraph one above have the power to take such action.</t>
  </si>
  <si>
    <t>2018-0005</t>
  </si>
  <si>
    <t>Marcus Hamilton</t>
  </si>
  <si>
    <t>Hospital Death (Clinical Procedures and medical management) related deaths; Mental Health related deaths</t>
  </si>
  <si>
    <t>Greater Manchester Mental Health NHS Foundation Trust</t>
  </si>
  <si>
    <t>https://www.judiciary.uk/publications/marcus-hamilton/</t>
  </si>
  <si>
    <t>combined respiratory depressive effects of a number of drugs talen in slight excess and at such levels that none of the alone wold have given rise to fatality</t>
  </si>
  <si>
    <t>long-term drug user known to services</t>
  </si>
  <si>
    <t>For a number of years MDH was on a maintenance programme with MXL, which he received on a 28 days prescription. In December 2015 MDH informed GMMH that he was taking a long trip of 51 days, to Goa, India. MDH was advised that he could only have a 28 day prescription of MXL to take with him. He was only given a 28 day prescription along with the necessary documentation for travelling with the drug. In discussion with the witness from GMMH (MDH's Recovery Worker) regarding the fact that MDH would clearly run out of his prescription maintenance MXL part way through his holiday the answer I received was that there were drugs in India and MDH would be able to obtain some more MXL. The witness accepted that it could not be certain that MDH (or any other service user) would be able to obtain their maintenance drug (MXL or other) and that such MXL that MDH managed to get hold of would probably have been from the illicit drug market. The same applying to any other service user for whatever maintenance drug.</t>
  </si>
  <si>
    <t>Whilst I accept that what was said does not likely represent GMMH policy what the witness was telling me was, in fact, the reality of the situation created by GMMHs policy/protocol.</t>
  </si>
  <si>
    <t>In my opinion there should be a review of GMMH's policy that currently appears to fail to accommodate the needs of service users leaving the UK for longer periods than the protocol provides for their prescription of maintenance mediation</t>
  </si>
  <si>
    <t>2018-0009</t>
  </si>
  <si>
    <t>Pauline Pryor</t>
  </si>
  <si>
    <t>https://www.judiciary.uk/publications/pauline-pryor/</t>
  </si>
  <si>
    <t>lithium</t>
  </si>
  <si>
    <t>lithium salts</t>
  </si>
  <si>
    <t>copd</t>
  </si>
  <si>
    <t xml:space="preserve">renal failure </t>
  </si>
  <si>
    <t>lithium toxicity</t>
  </si>
  <si>
    <t>Mrs Pryor suffered from bipolar affective disorder and was on Lithium treatment which had been successful for many years in controlling her mood. Patients on Lithium are required to have quarterly blood tests to check kidney function and lithium levels. This was not carried out for a number of reasons to do with unclear communication between the Nursing Home and GP surgery. The practice did have in place a computer system to highlight test/reviews for certain groups of patients based on "Quality Outcome Framework Targets" (QOF) guidelines and were unaware these did not necessarily mirror the NICE Guidelines or Local Prescribing /Care Guidelines such as in the case of Lithium Toxicity</t>
  </si>
  <si>
    <t>A Blood test on 29th April 2015 showed Mrs Pryor's kidney function dropped (EGFR 25) and despite a lithium test being requested by Nursing Home and GP it did not occurred. As a result of the kidney function test result the GP wrote to Mrs Pryor's Consultant Psychiatrist for advice on medication. The Psychiatrist replied by e-mail on the 15.6.15 and advised the GP to reduce and stop the Lithium medication. The E-mail was sent to the GP Practice e-mail but was not seen by the GP for reasons unknown nor was the reply chased up</t>
  </si>
  <si>
    <t>poor communication between organisations; failure to monitor/observe patient</t>
  </si>
  <si>
    <t>highlight the importance/requirement of good clear communication between health agencies when medical and nursing care is shared between the Mental Health Trust, GP and Nursing Homes especially where the patient is suffering from Mental Health issues</t>
  </si>
  <si>
    <t>ensure that all GP's are aware the QOF targets do not necessarily mirror NICE Guidelines or Local Prescribing /Care Guidelines e.g. Lithium Treatment; and the requirement for GP's to have their own systems in place to monitor the timeliness of tests/reviews</t>
  </si>
  <si>
    <t>improve communication between organisations; improve compliance with protocols</t>
  </si>
  <si>
    <t>2018-0012</t>
  </si>
  <si>
    <t>John O’Meara</t>
  </si>
  <si>
    <t>Sarah Ormond-Walshe</t>
  </si>
  <si>
    <t>HMP Wormwood Scrubs</t>
  </si>
  <si>
    <t>https://www.judiciary.uk/publications/john-omeara/</t>
  </si>
  <si>
    <t>methadone; multiple prescribed drugs</t>
  </si>
  <si>
    <t>methadone in conjunction with other drugs</t>
  </si>
  <si>
    <t>history of alcohol and drug misuse causing liver damage</t>
  </si>
  <si>
    <t>liver damage</t>
  </si>
  <si>
    <t>mental health issues (undefined)</t>
  </si>
  <si>
    <t>history of drug and alcohol misuse on arrest; undergoing a drug stabilisation programme involving prescription of Methadone in line with nation guidelines</t>
  </si>
  <si>
    <t>Activation of Code Blue/Red The sad facts leading up to the death of John Kevin O'MEARA have not been the first set of facts where I have heard about a death where the activation of codes has not been immediate. I am concerned that Prison Officers are not strictly following the Code Blue/Red system which is meaning there is a delay in the London Ambulance being called. Whilst I can see in many cases that, by the time the prisoner has been found, there may be nothing that can be done to resuscitate them with the number of deaths happening relating to opiate use, the prompt administration of Naloxone is important to give the deceased the best chance; and this is only one resuscitative measure. I gather the current way that Officers are trained is by the use of Notices and Pocket—sized Cards. The Officer finding Mr O'Meara, even after questioning by myself and the Counsel for Interested Persons, left the witness stand still not understanding that by not immediately calling a Code Blue, and despite prison medical staff coming quickly, an ambulance would not have been called. Even presumably having reflected on the case, she did not appear to understand the reason why a Code is called. I am asking for more consideration to be given to ensure the right message is getting across and that Prison Officers understand the importance of and reasons for the use of the codes.</t>
  </si>
  <si>
    <t>Passive Dog Use The Prison GP expert in this inquest was emphatic that Novel Psychoactive Substance played a part in the death. I understand that these drugs can be brought into the prison in a number of ways and one is NPS contaminated paper or even childrens' photographs, arriving into Prisons in the post. I appreciate how challenging it is to control the use of Novel Psychoactive Substances in prisons. So, the use of trained passive dogs is particularly helpful In fact it appears to be one of the only failsafe ways to controlling NPS use in prisons. There are only two at HMP Wormwood Scrubs whereas HMP Highdown has eight. Although dogs can be 'borrowed' from other London prisons when handlers are away, I wish to put on record my support for funding for more of these dogs at this current challenging time</t>
  </si>
  <si>
    <t>failure to follow protocol; failure to monitor/observe patient; lack of/shortage of safety equipment</t>
  </si>
  <si>
    <t>In my opinion action should be taken to prevent future deaths.</t>
  </si>
  <si>
    <t>Prison Officers should receive better and/or more training on the prompt activation of Codes Red and Blue at HMP Wormwood Scrubs</t>
  </si>
  <si>
    <t>More passive dogs should be available at HMP Wormwood Scrubs</t>
  </si>
  <si>
    <t>improve training; provide safety equipment</t>
  </si>
  <si>
    <t>2018-0016</t>
  </si>
  <si>
    <t>Edwin Hooper</t>
  </si>
  <si>
    <t>Manchester University NHS Trust</t>
  </si>
  <si>
    <t>https://www.judiciary.uk/publications/edwin-hooper/</t>
  </si>
  <si>
    <t xml:space="preserve">accidental </t>
  </si>
  <si>
    <t>traumatic intracranial haemorrhage</t>
  </si>
  <si>
    <t>decompensated heart failure</t>
  </si>
  <si>
    <t>chronic liver/kidney disease</t>
  </si>
  <si>
    <t>peripheral vascular disease</t>
  </si>
  <si>
    <t>Atrial fibrillation, End-stage Heart failure (EF&lt;25%), Pacemaker implantation, Myocardial infarction, CABG, Type 2 Diabetes Mellitus, Aortic aneurysm, Sever Peripheral vascular disease, Aortic stenosis, Mitral and Tricuspid Regurgitation, Asthma, Chronic kidney disease Stage 3, Gout, hyperthyroidism, Chronic Cholecystitis, ERCP; Sphincterotomy; Decompensated heart failure; Acute chronic kidney diseasel Sepsis — possibly biliary due to derange liver function; Peripheral vascular disease — pain left leg; Left foot ulcer; Ischemic Heart disease</t>
  </si>
  <si>
    <t>cardiovascular disease; diabetes; asthma; kidney disease; hormonal imbalance; infection; surgery</t>
  </si>
  <si>
    <t>what measures have been put into place to ensure patients with head injuries, especially those taking anticoagulant medication, undergo CT scans in accordance with NICE guidelines</t>
  </si>
  <si>
    <t>2018-0029</t>
  </si>
  <si>
    <t>Lakhminder Kaur</t>
  </si>
  <si>
    <t>Lodge Road Surgery; Black Country NHS Trust</t>
  </si>
  <si>
    <t>https://www.judiciary.uk/publications/lakhminder-kaur/</t>
  </si>
  <si>
    <t>zopiclone; antidepressants</t>
  </si>
  <si>
    <t>recurrent depressive disorder; insomnia</t>
  </si>
  <si>
    <t>high medication reliance</t>
  </si>
  <si>
    <t>Evidence emerged during the inquest that Mrs Kaur had been a long term user of zopiclone and had effectively become addicted to this drug.</t>
  </si>
  <si>
    <t>To prevent serious risk of self-harm a decision was taken to effectively stop the drug with immediate effect.</t>
  </si>
  <si>
    <t>There appears to have been little or inconsistent management of patients on long term zopiclone medication and lack of communication between the GP and secondary mental health services in managing medication</t>
  </si>
  <si>
    <t>poor communication between organisations; Inappropriate dosage for patient</t>
  </si>
  <si>
    <t>you may wish to consider working in collaboration with the Black Country Partnership NHS Trust to review your systems and procedures in identifying long term users</t>
  </si>
  <si>
    <t>2018-0032</t>
  </si>
  <si>
    <t>Michael Spencer</t>
  </si>
  <si>
    <t>Alexander Forrest</t>
  </si>
  <si>
    <t>https://www.judiciary.uk/publications/michael-spencer/</t>
  </si>
  <si>
    <t>rivaroxiban</t>
  </si>
  <si>
    <t>prescribed (trial)</t>
  </si>
  <si>
    <t>fatal midbrain haemorrhage when being treated with Rivaroxaban as part of a clinical trial</t>
  </si>
  <si>
    <t>Rivaroaxban anticoagulant treatment</t>
  </si>
  <si>
    <t>Ischaemic stroke</t>
  </si>
  <si>
    <t>Ischaemic stroke; hypertension</t>
  </si>
  <si>
    <t>clinical trial</t>
  </si>
  <si>
    <t>Rivaroxaban is one of 4 Factor Xe inhibiter anticoagulants currently available. Potentially fatal bleeding can take place following overdose of these drugs or following even relatively injury when patients are taking them</t>
  </si>
  <si>
    <t>A drug specifically designed to reverse the anti-coagulant effect of the Factor Xa antagonist, Andexanet alfa, is available in some countries which can be used in such circumstances to reverse the anticoagulant effect of these drugs. Evidence was given at the inquest to the effect It is not yet available in the UK, even for compassionate use, and that its availability could be lifesaving when severe bleeding occurs during treatment with Factor Xa inhibitor anticoagulant drugs</t>
  </si>
  <si>
    <t>The concern expressed was in relation to the current non-availability of this specific reversal agent in the face of the increasing clinical use of Factor Xa inhibitor anticoagulants</t>
  </si>
  <si>
    <t>2018-0042</t>
  </si>
  <si>
    <t>Angela Byrne</t>
  </si>
  <si>
    <t>Fiona Wilcox</t>
  </si>
  <si>
    <t>Wandsworth Consortium Drug and Alcohol Services</t>
  </si>
  <si>
    <t>https://www.judiciary.uk/publications/angela-byrne/</t>
  </si>
  <si>
    <t>methadone; prescription drugs</t>
  </si>
  <si>
    <t>Hepatitic Cirrhosis</t>
  </si>
  <si>
    <t>long list of prescribed medication, namely pregabalin, metformin,,mirtazapine and zopiclone and had recently been started on methadone</t>
  </si>
  <si>
    <t>very long history of drug dependence and drug misuse for which she was under the care of Wandsworth Consortium Drug and Alcohol Services</t>
  </si>
  <si>
    <t>The staff at W-CDAS are not applying the training that they receive in practice.</t>
  </si>
  <si>
    <t>That as a result of this, vulnerable patients such as Ms Byrne do not have their risks appropriately assessed and planned for.</t>
  </si>
  <si>
    <t>That communications between the inpatient and community services need to be improved</t>
  </si>
  <si>
    <t>That consideration be given to one consistent set of clinical records for both inpatients and for use in the community</t>
  </si>
  <si>
    <t>That patients with complex needs such as Ms Byrne are treated by the core WC DAS team rather that via shared care with the GP.</t>
  </si>
  <si>
    <t>failure to follow protocol; poor communication between organisations; failure to keep accurate medical records/care plans; failure to appreciate risks</t>
  </si>
  <si>
    <t>In my opinion action should be taken to prevent future deaths and I believe you [AND/OR your organisation] have the power to take such action. It is for each addressee to respond to matters relevant to them.</t>
  </si>
  <si>
    <t>2018-0047</t>
  </si>
  <si>
    <t>Timothy Shaw</t>
  </si>
  <si>
    <t>HM Prison Service; Care UK Clinical Services</t>
  </si>
  <si>
    <t>https://www.judiciary.uk/publications/timothy-shaw/</t>
  </si>
  <si>
    <t>previous offences; prisoner; substance abuse</t>
  </si>
  <si>
    <t>Healthcare staff seemed unclear as to how to fill in an Intelligence Report. There needs to be better communication between Healthcare staff and disciplinary staff as to the purpose of an Intelligence Report. Some criteria need to be developed and a system in place. An appropriate audit system needs to be in place.</t>
  </si>
  <si>
    <t>The processes and systems for reducing access to illegal substances need to be improved and tightened up</t>
  </si>
  <si>
    <t>The processes for referrals by both prisoners and staff to psychosocial services needs to be tightened up and improved.</t>
  </si>
  <si>
    <t>The standard and accuracy of record keeping by both disciplinary and Healthcare staff needs to be improved.</t>
  </si>
  <si>
    <t>failure to follow protocol; inadequate drug regulations (or failure to enforce)</t>
  </si>
  <si>
    <t>2018-0049</t>
  </si>
  <si>
    <t>Bethany Shipsey</t>
  </si>
  <si>
    <t>Alcohol, drug and medication related deaths; Mental Health related deaths</t>
  </si>
  <si>
    <t>Department for Health</t>
  </si>
  <si>
    <t>https://www.judiciary.uk/publications/bethany-shipsey/</t>
  </si>
  <si>
    <t xml:space="preserve">dinitrophenol </t>
  </si>
  <si>
    <t>Dinitrophenol poisoning</t>
  </si>
  <si>
    <t>significant mental health difficulties</t>
  </si>
  <si>
    <t>The inquest heard evidence from Prof Simon Thomas, the national clinical lead For Toxba.se arid an acknowledged evert in dintrophenol toxicity.klis unchallenged evidence was that DNP Is extrerniely toxic, with no known antidote and that it is becoming Increasi ly o Oar with young people as a "diet pill" and Is freery available via the Internet gave evidence to the effect that this drug is likety to cause further fatalities I steps are taken to make it 'Cog&amp; to possess, sell or supply the drug. Given the tragic death of Ms Shipsev In the circumstances outlined above I In the Secretary of State for Health to consider introducing legislation to make illegal the possession and supply of DNP</t>
  </si>
  <si>
    <t>I invite the Secretary of State for Health to consider introducing legislation to make illegal the possession and supply of DNP</t>
  </si>
  <si>
    <t>In my opinion action should be taken to prevent future deaths and I believe you have the power to lake such actlorl,</t>
  </si>
  <si>
    <t>2018-0056</t>
  </si>
  <si>
    <t>James Quinton</t>
  </si>
  <si>
    <t>https://www.judiciary.uk/publications/james-quinton/</t>
  </si>
  <si>
    <t>methadone; heroin; morphine; rivaroxoban; noradrenaline</t>
  </si>
  <si>
    <t>opioid; opioid; opioid; anticoagulant; sympathomimetic</t>
  </si>
  <si>
    <t>James Robert Quinton collapsed on 14 March 2017 due to a combination of a ruptured spleen and methadone and heroin ingestion. Mr Quinton failed to respond to extensive resuscitation and supportive measures and he died in the Doncaster Royal Infirmary later that day</t>
  </si>
  <si>
    <t>Splenic rupture</t>
  </si>
  <si>
    <t>combined morphine and methadone toxicity</t>
  </si>
  <si>
    <t>Rivoroxaban therapy</t>
  </si>
  <si>
    <t>alcoholic liver disease, intravenous drug misuse, hepatitis C, epilepsy, previous DVT, on rivaroxaban</t>
  </si>
  <si>
    <t>liver disease; infection; epilepsy; cardiovascular disease</t>
  </si>
  <si>
    <t>known history of chronic drug and alcohol abuse</t>
  </si>
  <si>
    <t>During the course of the evidence it became clear that the poor quality nursing notes and the lack of information of the observation chart made it difficult for the reviewing Consultants to get a clear picture of events that had been occurring. Clearly poor record keeping has significant i mplications for patients</t>
  </si>
  <si>
    <t>Furthermore, during the course of the resuscitation a decision was made for Mr Quinton to be given 4 mgs of Noradreneline. This was to be given as an infusion. Unfortunately, this was actually given as a 4 mg iv bolus. Although the records suggest this did not have a detrimental effect on Mr Quinton (his blood pressure had been exceptionally low) this clearly could be highly significant for other patients. It also raises the question of other patients being given either the wrong drug or the wrong amount of drug or the wrong method of administration when the procedure for drugs to be prescribed in this scenario is on a verbal basis only. It would seem sensible to have some checking procedure by the person administering the drugs checking with the person who had prescribed it to make sure their understanding is correct. From the evidence I heard it seems there are no such procedures in place</t>
  </si>
  <si>
    <t>failure to keep accurate medical records/care plans; Inappropriate dosage for patient</t>
  </si>
  <si>
    <t>It would seem sensible to have some checking procedure by the person administering the drugs checking with the person who had prescribed it to make sure their understanding is correct. From the evidence I heard it seems there are no such procedures in place</t>
  </si>
  <si>
    <t>In my opinion action should be taken to prevent future deaths and I believe you Dr Sewa Singh have the power to take such action.</t>
  </si>
  <si>
    <t>2018-0067</t>
  </si>
  <si>
    <t>Rastislav Petrisko</t>
  </si>
  <si>
    <t>Oxleas Mental Health Trust</t>
  </si>
  <si>
    <t>https://www.judiciary.uk/publications/rastislav-petrisko/</t>
  </si>
  <si>
    <t>morphine; heroin</t>
  </si>
  <si>
    <t>he died from an overdose of drugs but the jury could not be sure beyond all reasonable doubt that he intended for the act to end his life</t>
  </si>
  <si>
    <t>Use of morphine and cocaine, exacerbated by alcohol intake</t>
  </si>
  <si>
    <t>personality disorder; chronic negative thoughts of suicide</t>
  </si>
  <si>
    <t>personality disorder; suicide</t>
  </si>
  <si>
    <t>homeless and isolated from family abroad, with a history of drug and alcohol misuse</t>
  </si>
  <si>
    <t>homeless; relationship issues; drug abuse</t>
  </si>
  <si>
    <t>The responsible clinician (RC) assessed the patient as low risk on granting an hour's unescorted leave in the local area from 13th. He said that he was not mentally unstable, which would trigger an escort. He was no longer expressing suicidal thoughts. The RC did not consider that Mr Petrisko was an immediate risk to himself, although the past medical history established a higher long term risk. He had already taken leave several times without self-harming (although unknown to the doctor he had returned drunk on 8' whilst in another unit)</t>
  </si>
  <si>
    <t>Although there was reference to recent or pending drug testing there was no record of the result of any drug screening on return from leave in this admission. A nurse indicated that being high risk made no difference to the likelihood of drug screening and the RC indicated that he may still be given leave if he was high risk. However a mental health nurse on the ward said that he was given leave as he was low risk. The risk assessments were guided by the statutory guidance of the Mental Health Act and were not subject to further local guidance. In retrospect the RC did not change his risk assessment</t>
  </si>
  <si>
    <t>A missing persons form was completed by the ward. His risk was described as concern he would take large amount of drugs and alcohol, which would affect his mental state and that it was not out of character. In answer to the question whether he was likely to commit suicide, was written: "Was admitted with overdose cocaine and medication with suicidal intent". The police were called at 21.56 and attended at 23.30, by which time emergency services were already in attendance to him in the car park, following a 999 call. As he was low risk the local policy on handling patients who had absconded at the time indicated that he could be given a period of grace before the police were notified, if he did not return at the allotted time. This was given as he had a history of being late back from leave. The ward notified the police 1 hour 49 minutes after he was due back, a period of time acknowledged to be too long. The policy in place made clear that a high risk patient should be reported immediately. The revised Trust policy continues that requirement, removes the period of grace but leaves it to the discretion of the clinicians when to call the policy, if the patient is deemed not to be high risk</t>
  </si>
  <si>
    <t>The DI from the Metropolitan Police Service indicated on reviewing the case, that he would be classed as medium risk, not low risk. High risk is an immediate risk to life, when a DI is deployed immediately to investigate and search. Medium Risk is that the risk to life is not immediate, but is a concern. An investigation and search is begun within the hour. Low risk is where there are no immediate concerns. The investigation may not begin straight away but take a few days. She further said that an immediate action would be to identify the places from which he had been admitted before. The medical records indicated that of the last three admissions he had been brought in from the Calderwood Street Car Park on two occasions (13.12.16 and 05.01.17). That was the site where he took the final fatal overdose. Thus if the police had been rung immediately, and assuming they took no action for the whole of the first hour, they would have had at least 49 minutes to find him in this site, which on the facts of the present case would enable an inference to be drawn that his life would have been saved. Thus the risk assessment by the police would seem to enable some deaths to be prevented, which would not necessarily on application of the assessment of the responsible physician, as immediate reporting only occurs if the patient is high risk. It is of concern that there are two different methods of assessing the risk when a vulnerable patient is granted leave, both in operation, one with greater potential of saving his life than the other.</t>
  </si>
  <si>
    <t>failure to appreciate risks; delayed response</t>
  </si>
  <si>
    <t>In my opinion action should be taken to prevent future deaths. I believe that the NHS Trust has the power to take such action.</t>
  </si>
  <si>
    <t>2018-0071</t>
  </si>
  <si>
    <t>Martin Tilley</t>
  </si>
  <si>
    <t>Caroline Saunders</t>
  </si>
  <si>
    <t>Gloucestershire Care Services NHS Trust</t>
  </si>
  <si>
    <t>https://www.judiciary.uk/publications/martin-tilley/</t>
  </si>
  <si>
    <t>"prescribed and non-prescribed medication"</t>
  </si>
  <si>
    <t>drug &amp; alcohol toxicity</t>
  </si>
  <si>
    <t>mental health disorders</t>
  </si>
  <si>
    <t>homeless; substance abuse</t>
  </si>
  <si>
    <t>Prior to Mr Tilley's last appointment with the psychiatric nurse (CPN) attached to the Homeless Healthcare Team in July 2017 he was talking of self-harm, had suicidal thoughts and was apparently experiencing visual and auditory hallucinations. It appears that after not attending an appointment with the CPN in July Mr Tilley was no longer seen by the team</t>
  </si>
  <si>
    <t>Prior to the inquest the Homeless Healthcare Team were asked to explain the circumstances in which such a presentation would result in a referral for an emergency assessment by a psychiatrist or the tertiary mental health services. No answer to this question was forthcoming. Furthermore there was no evidence that Mr Tilley was followed up by the Homeless Healthcare Team after July 2017</t>
  </si>
  <si>
    <t>I would like some reassurance as to the processes and guidelines that exist to ensure that vulnerable adults such as Mr Tilley who are apparently contemplating suicide are referred to specialist mental health teams, and how they are kept under review</t>
  </si>
  <si>
    <t>long history of substance misuse &amp; mental health problems, AC &amp; RF check: Unclear —‘Combined effects of prescribed and non-prescribed medication’ but hallucination— omit unless further information on toxicology is obtained either from the Coroner or from press reports</t>
  </si>
  <si>
    <t>2018-0075</t>
  </si>
  <si>
    <t>Catherine Kennedy</t>
  </si>
  <si>
    <t>https://www.judiciary.uk/publications/catherine-kennedy/</t>
  </si>
  <si>
    <t>long history of bipolar affective disorder</t>
  </si>
  <si>
    <t>voluntary admission to hospital</t>
  </si>
  <si>
    <t>In the course of the inquest, evidence was heard about a telephone conversation between a nurse on Norbury Ward and the on-call junior doctor for the wards. Miscommunication in the course of that conversation in combination with other factors, played a part in the fact that over 14 hours elapsed between staff first being informed of the overdose and Mrs Kennedy being reviewed by a doctor. Whilst the Trust has taken a number of actions in response to its internal investigation into the circumstances of Mrs Kennedy's death, it is a matter of residual concern that sufficiently robust measures have not yet been taken to adequately reduce the risk of future deaths arising from miscommunications and assumptions occurring in the context of telephone conversations between ward staff and on-call doctors</t>
  </si>
  <si>
    <t>In particular, it is a matter of concern that the Trust does not appear to consistently have in use a communication paradigm (such as the SBAR paradigm introduced by the United States Navy and widely of application across the NHS) as to the content and documentation of key communications, particularly arising in the context of seeking action from an on-call member of staff not based on the ward</t>
  </si>
  <si>
    <t>2018-0076</t>
  </si>
  <si>
    <t>Thomas Curtin</t>
  </si>
  <si>
    <t>https://www.judiciary.uk/publications/thomas-curtin/</t>
  </si>
  <si>
    <t>heroin intoxication</t>
  </si>
  <si>
    <t>schizophrenia with ADHD</t>
  </si>
  <si>
    <t>schizophrenia; ADHD</t>
  </si>
  <si>
    <t>harmful misuse of alcohol and drugs and psychoactive substances; detained under S3 Mental Health Act 1983 at Longreach Hospital, Redruth on an acute mental health ward</t>
  </si>
  <si>
    <t>At the hearing witnesses from the treating Mental Health Trust advised the court that Mr Curtin was identified as requiring a placement on a locked rehabilitation ward to treat the chronic nature of his illness namely of schizophrenia, with ADHD with harmful misuse of alcohol and drugs and psychoactive substances and to prevent relapse. The majority of such facilities are provided by the private sector. Evidence at inquest revealed that public entities of low and medium security facilities were subject to a National NHS England framework concerning the timing of their response to referrals for specialist units. The evidence at inquest was that private providers of "Locked Rehabilitation Units" were not subject to such a National NHS England framework. This may lead to the risk of future deaths as patients are left on a ward which is inappropriate for their needs while awaiting the private provider's response to a referral.</t>
  </si>
  <si>
    <t>take action to reduce the potential for delay in placement of patients due to lack of National framework for response to referrals from private providers</t>
  </si>
  <si>
    <t>In my opinion action should be taken to prevent future deaths and I believe you AND/OR your organisation; have the power to take such action</t>
  </si>
  <si>
    <t>2018-0079</t>
  </si>
  <si>
    <t>Georgia Polydorou</t>
  </si>
  <si>
    <t>Sarah Bourke</t>
  </si>
  <si>
    <t>NICE; Homerton University Hospital</t>
  </si>
  <si>
    <t>https://www.judiciary.uk/publications/georgia-polydorou/</t>
  </si>
  <si>
    <t>aspirin, clopidogrel; enoxaparin</t>
  </si>
  <si>
    <t>NSAID; anticoagulant; anticoagulant</t>
  </si>
  <si>
    <t>Mrs Polydorou was an in-patient at Homerton University Hospital due to an exacerbation of congestive cardiac failure. She was recognised to be at increased risk of falls. She was prescribed aspirin, clopidogrel and enoxaparin during her admission. In the early hours of 10 July 2017, Mrs Polydorou fell whilst going to the toilet. She was reviewed by the on call doctor and subject to neurological review every 15 minutes for the first hour and hourly observations thereafter. Her Glasgow Coma Score following the fall was 15/15. It was decided that a CT scan would be undertaken if Mrs Polydorou showed signs of deterioration such as headache, bleeding, dizziness or vomiting. Later in the day, she was reviewed by a junior doctor. As she had had 10 sets of normal neurological observations, a decision was made to revert to standard nursing observations. Mrs Polydorou told family members that she had a headache but she did not mention this to hospital staff. At 6.40 am on 11 July, a nurse went to take Mrs Polydorou's observations and found her unresponsive but breathing. An urgent CT scan showed a large right sided acute subdural haematoma. Mrs Polydorou was transferred to the Royal London Hospital where she underwent an immediate right mini craniotomy and evacuation of the acute subdural haematoma. Her recovery was extremely slow. Mrs Polydorou remained on a ventilator in the Intensive Care Unit for several weeks. During which time, she had multiple episodes of ventilator-associated pneumonia, which were treated with antibiotics. Mrs Polydorou died at the Royal London Hospital on 18 September 2017</t>
  </si>
  <si>
    <t xml:space="preserve">ventilator associated bronchopneumonia </t>
  </si>
  <si>
    <t>subdural haematoma (operated 11/7/2017)</t>
  </si>
  <si>
    <t>mitral valve regurgitation</t>
  </si>
  <si>
    <t xml:space="preserve">beta trait thalassaemia </t>
  </si>
  <si>
    <t>Mrs Polydorou did not receive a CT scan within 8 hours of her fall because she had a Glasgow Coma Scale of 15/15, she did not have any abnormal neurological observations and was not taking Warfarin. Mrs Polydorou was concurrently taking aspirin, clopidogrel and enoxaparin during her hospital admission. All of which have the effect of thinning the blood.</t>
  </si>
  <si>
    <t>Evidence from a consultant neurosurgeon established that there can be a significant delay in elderly patients showing signs of head injury following a fall, particularly where they are taking blood thinning medications</t>
  </si>
  <si>
    <t>Mrs Polydorou's first language was Greek. Witnesses described her ability to converse in English as "basic". Whilst in A&amp;E, her son acted as an interpreter in order to obtain a reliable history. Following the fall, it was decided that Mrs Polydorou would have a CT scan if she showed signs of deterioration such as headache, bleeding, dizziness or vomiting. Mrs Polydorou's son, was told that his mother had fallen but was not told of the symptoms that may indicate that her condition was deteriorating. During a visit on 10 July, Mrs Polydorou told her son that she had a headache but he did not realise the potential significance of this. Mrs Polydorou did not report her headache to medical staff.</t>
  </si>
  <si>
    <t>unsafe protocol; failure/delay in assessment of patient; failure to inform patient; failure to inform family</t>
  </si>
  <si>
    <t>2018-0086</t>
  </si>
  <si>
    <t>Kenneth Longley</t>
  </si>
  <si>
    <t>Wythenshawe Hospital</t>
  </si>
  <si>
    <t>https://www.judiciary.uk/publications/kenneth-longley/</t>
  </si>
  <si>
    <t>Mr Longley died on the 9/9/17. On the 27th April 2017 he suffered a collapse and attended Wythenshawe hospital. He was discharged with an echocardiogram to be undertaken. The echocardiogram was carried out on the 16 th May 2017, which confirmed severe aortic stenosis. eferred Mr Longley back to his GP in order that the GP might refer r ong ey to the Cardiology Department at his local hospital. The said letter was only signed on the 7 th August 2017 and was received by the GP surgery (who then took no further action) on the 7 th August 2017. A separate Regulation 28 Report has been sent to the GP surgery. The letter was therefore sent out nearly 3 months following the original echocardiogram in May 2017. In September 2017 Mr Longley suffered a further collapse and was admitted to the Acute Coronary Unit at Tameside Hospital. Mr Longley was found to have acute coronary syndrome as well as severe aortic stenosis. He was given anticoagulation therapy to treat the acute coronary syndrome (as there had been a rupture of the lining of the artery which had caused a partial blockage). Unfortunately, the necessary anticoagulation treatment led to an upper gastrointestinal bleed and Mr Longley's death at Tameside Hospital on the 9th September 2017</t>
  </si>
  <si>
    <t>massive spontaneous upper gastrointestinal haemorrhage</t>
  </si>
  <si>
    <t>Anticoagulation therapy for myocardial infarction</t>
  </si>
  <si>
    <t>Myocardial Infarction, Aortic stenosis</t>
  </si>
  <si>
    <t>Myocardial Infarction; Aortic stenosis</t>
  </si>
  <si>
    <t>The letter from Doctor to Mr Langley's GP was sent out on the 7th August 2017, nearly 3 months o owing the echocardiogram on the 16 th May 2017. This appears to be a significant delay explained in evidence that there had been a delay in obtaining the medical records needed fo to write the report to the GP but the cause of that delay was not known. It was not clear why the letter was only written on the 29th July 2017 and then not sent out until the 7th August 2017. Mr Longley had severe aortic stenosis. The evidence suggested that cardiac surgery would have been offered to Mr Longley and would have taken place within 3-6 months. In this case, it was not possible to determine whether the outcome would have been different for Mr Longley had the letter been sent out in a timely fashion. The concern is that there is a risk of future death if there is a delay in sending out similar letters in the future.</t>
  </si>
  <si>
    <t>The letter  which was received by the GP surgery on the 7th August 2017, referred to an echocardiogram on the 16th May 2017 which confirmed severe aortic stenosis.asked that the GP consider referring Mr Longley for a specialist cardiology opinion and for him to be reassessed by the GP regarding any further syncopal episodes. The concern is that no action was taken by any GP at the practice to either refer Mr Longley to Cardiology in light of Dr Chambers' letter or in light of the reported echocardiogram results. Further, no action was taken by any GP to review Mr Langley as requested. The concern is that there is a risk of future deaths if similar lack of action occurs in the future</t>
  </si>
  <si>
    <t>poor communication between organisations; delayed response</t>
  </si>
  <si>
    <t>2018-0091</t>
  </si>
  <si>
    <t>Joan Osborne</t>
  </si>
  <si>
    <t>Adbolton Hall Nursing Home</t>
  </si>
  <si>
    <t>https://www.judiciary.uk/publications/joan-osborne/</t>
  </si>
  <si>
    <t>insulin; glucose</t>
  </si>
  <si>
    <t>diabetic ketoacidosis</t>
  </si>
  <si>
    <t>advanced dementia</t>
  </si>
  <si>
    <t>Type II diabetes; ischaemic heart disease; chronic kidney disease stage 4; vascular dementia</t>
  </si>
  <si>
    <t>diabetes; cardiovascular disease; liver disease</t>
  </si>
  <si>
    <t>non-compliance with insulin</t>
  </si>
  <si>
    <t>The nursing home staff did not seek assistance from the Dementia Outreach Team when Mrs Osborne’s compliance with her blood glucose levels and insulin prescription deteriorated at the end of 2016 onwards</t>
  </si>
  <si>
    <t>The nursing home did not make any members of staff available for the pre-arranged appointment with the Diabetes Nurse on 28.11.2017 resulting in a missed opportunity to seek assistance with Mrs Osborne’s compliance</t>
  </si>
  <si>
    <t>The nursing home staff did not seek medical assistance for Mrs Osborne when she refused to have her insulin prescription over an extended period, on two separate occasions, leading to her hospitalisation on 12.08.2017 and 22.08.2017</t>
  </si>
  <si>
    <t>The nursing home staff did not alert anyone in the management team to the fact that Mrs Osborne had refused to have her insulin prescription for a period of 3 days prior to her hospitalisation on 22.08.2017</t>
  </si>
  <si>
    <t>The nursing home records in respect of Mrs Osborne were inadequately completed</t>
  </si>
  <si>
    <t>The nursing home staff did not recognise the need, nor seek help, for Mrs Osborne’s deteriorating condition on 22.08.2017 and did not seek the urgent attention of her GP upon his usual attendance at the home on that date.</t>
  </si>
  <si>
    <t>Mrs Osborne was incorrectly given Lucozade on the morning of 22.08.2017 at a point when her blood glucose levels had not been obtained, and were ‘HI’</t>
  </si>
  <si>
    <t>A member of staff at the care home was unable to accurately obtain Mrs Osborne’s blood glucose level on 22.08.2017 when asked by the GP and did not recognise that the reading was incorrect</t>
  </si>
  <si>
    <t>2018-0093</t>
  </si>
  <si>
    <t>Ross Reeves</t>
  </si>
  <si>
    <t>Brighton and Hove Clinical Commission Group; NHS England; British Medical Association</t>
  </si>
  <si>
    <t>https://www.judiciary.uk/publications/ross-reeves/</t>
  </si>
  <si>
    <t>gabapentin; mirtazapine; morphine</t>
  </si>
  <si>
    <t>antiepileptic; antidepressant; opioid</t>
  </si>
  <si>
    <t>misadventure (drug-related death)</t>
  </si>
  <si>
    <t>profound respiratory despression</t>
  </si>
  <si>
    <t xml:space="preserve">lobar pneumonia </t>
  </si>
  <si>
    <t>The transfer of this patient to his new GP was likely 'unsafe'. I am particularly concerned because in Bri9hton and Hove we have an extremely high rate of drug related deaths. It seems to me that there were clues to this man's death and if there had been more information available to the new GP it is highly likely that they would have taken different action with regard to him. In particular, they may well have prescribed his medications weekly rather than monthly. At the Inquest it was clear that only he had access to the medications that he collected on the 3 rd October, 2017 and that with regard to Gabapentin, Zomorph and Mirtazapine he took over one week's worth of each. This caused his sudden collapse, his state of profound stupor and his ultimate death due to a lobar pneumonia which developed during the time he was in such a state of profound respiratory depressions due to the drugs that he had been able to take. I would like it made clear that the Inquest is not a vehicle for apportioning blame however lessons must be learned and it was clear that better hand over of patients from one practice to another would provide a better chance for the manipulative patient who lies to his new GP to be picked up and dealt with adequately, hopefully preventing his death.</t>
  </si>
  <si>
    <t>2018-0109</t>
  </si>
  <si>
    <t>Amanda Spark</t>
  </si>
  <si>
    <t>Dorset University NHS Trust</t>
  </si>
  <si>
    <t>https://www.judiciary.uk/publications/amanda-spark/</t>
  </si>
  <si>
    <t>codeine; zopiclone; amitriptyline; mirtazapine</t>
  </si>
  <si>
    <t xml:space="preserve">opioid; hypnotic; antidepressant; antidepressant </t>
  </si>
  <si>
    <t>Combination of multiple drugs (Codeine, Zopiclone, Amitriptyline and Mirtazapine) and ethanol intake</t>
  </si>
  <si>
    <t>also prescribed medication for her physical health</t>
  </si>
  <si>
    <t>suffered with her mental health (undefined)</t>
  </si>
  <si>
    <t>engaging with Dorset Healthcare University NHS Foundation Trust (DHUFT) since 2009; history of overdose</t>
  </si>
  <si>
    <t>During the inquest evidence was heard that: i. Mrs Spark was a lady who suffered with her mental health and she had been engaging with Dorset Healthcare University NHS Foundation Trust (DHUFT) since 2009. On the 25th August 2017 she was admitted to the Royal Bournemouth Hospital, Bournemouth having taken an overdose of medication. She was assessed by the Psychiatric Liaison Team who are part of DHUFT and was discharged to the Crisis team within DHUFT. ii. She was seen daily by the Crisis team and during the visits they decided to change her medication regime so that the administration of this was supervised by the Crisis team staff. This decision was made in relation to the medication for her mental health. Mrs Spark was however also prescribed medication for her physical health. On the 3" September she sadly died from an overdose of prescribed medication. iii. Evidence was given that although the GP is written to when there is a change in regime regarding the mental health medication, there is no action taken in relation to the physical health medication. This may be a matter for the GP to resolve but if a patient's access to medication is to be immediately changed by DHUFT employees, this should be addressed in relation to all medication not just mental health medication. iv. I heard evidence from the Psychiatric Liaison Team Lead and the Crisis Team Lead that there does not appear to be a policy in place at the Trust to deal with the communication of the supervision of physical health medication. If there is such a policy, they advised me that they are not aware of it. v. Once the access to medication has been identified as a risk to a patient and there is a need for the taking of it to be supervised, access to, and the taking of, all medication, not just mental health medication, should be supervised.</t>
  </si>
  <si>
    <t>That there is no policy in place in relation to the supervision of prescribed physical health medication when a decision has been made to supervise the administration of prescribed mental health mediation. I would therefore request that DHUFT review their policies regarding the supervision of all medication a patient is prescribed and when and how to alert GPs, or other treating practitioners, regarding changes to mediation regimes and supervision</t>
  </si>
  <si>
    <t>If there is already such a policy in place to deal with both physical health and mental health mediation, then I would request that refresher trainingis undertakento ensureall staff 2 Signed ), Rachael C Griffin are made aware of the policy and the procedures to be adapted in such circumstances</t>
  </si>
  <si>
    <t>lack of protocol; failure to monitor/observe patient; inadequate training</t>
  </si>
  <si>
    <t>I would therefore request that DHUFT review their policies regarding the supervision of all medication a patient is prescribed and when and how to alert GPs, or other treating practitioners, regarding changes to mediation regimes and supervision.</t>
  </si>
  <si>
    <t>I would request that refresher trainingis undertakento ensureall staff  are made aware of the policy and the procedures to be adapted in such circumstances.</t>
  </si>
  <si>
    <t>2018-0111</t>
  </si>
  <si>
    <t>Adrian Jennings</t>
  </si>
  <si>
    <t>https://www.judiciary.uk/publications/adrian-jennings/</t>
  </si>
  <si>
    <t>cocktail of drugs; alcohol</t>
  </si>
  <si>
    <t>Drug-related death contributed to by a failure to put in place and communicate an effective support plan following discharge from hospital.</t>
  </si>
  <si>
    <t xml:space="preserve">failure to put in place and communicate an effect support plan following discharge from hospital </t>
  </si>
  <si>
    <t xml:space="preserve">hisory of mental health issues and self-harm attempts </t>
  </si>
  <si>
    <t>history of mental health issues; self-harm</t>
  </si>
  <si>
    <t>undefined; self-harm</t>
  </si>
  <si>
    <t>substance abuse</t>
  </si>
  <si>
    <t>The inquest heard evidence that the Mental Health Trust had not introduced one IT system across the Trust, which impacted on information sharing between professionals involved in his care</t>
  </si>
  <si>
    <t>there was no clear system for the primary and secondary mental health services of the mental health trust ,Pennine Care, to develop a joined up discharge plan following a stay on the mental health ward;</t>
  </si>
  <si>
    <t>a need for a type of mental health support service had been identified by the mental health trust Pennine Care but it could not be delivered because the Trust had not been commissioned to deliver the service;</t>
  </si>
  <si>
    <t>Tameside Hospital cannot change their electronic booking in/triage system to allow them to include drop down boxes for key information such as the fact that Police Officers have brought an individual to the Hospital because it is a national IT system. Any trust operating the Lorenzo system will struggle to capture this information at booking in</t>
  </si>
  <si>
    <t>poor communication between organisations; poor systems</t>
  </si>
  <si>
    <t>2018-0129</t>
  </si>
  <si>
    <t>Greg Hutchins</t>
  </si>
  <si>
    <t>Sean McGovern</t>
  </si>
  <si>
    <t>Warwickshire</t>
  </si>
  <si>
    <t>Birmingham &amp; Solihull Mental Health Trust</t>
  </si>
  <si>
    <t>https://www.judiciary.uk/publications/greg-hutchins/</t>
  </si>
  <si>
    <t>Thirteen days earlier he had contact with the Street Triage team</t>
  </si>
  <si>
    <t>the staff member who conducted the telephone triage had no recollection of the triage whatsoever</t>
  </si>
  <si>
    <t>no contemporaneous of the triage were made</t>
  </si>
  <si>
    <t>no subsequent notes were made of the triage</t>
  </si>
  <si>
    <t>no update regarding the triage was made in RIO system</t>
  </si>
  <si>
    <t>the purpose of the telephone triage was unclear – it was described as not being a mental health assessment</t>
  </si>
  <si>
    <t>Mr Hutchins was from outside the Birmingham area and I hear evidence that no national system exists for rapid information sharing</t>
  </si>
  <si>
    <t>In my opinion action should be taken to prevent future deaths and I believe you as Chief Executive of the Trust have the power to take such action.</t>
  </si>
  <si>
    <t>2018-0130</t>
  </si>
  <si>
    <t>Martin Baker</t>
  </si>
  <si>
    <t>Plymouth, Torbay and South Devon</t>
  </si>
  <si>
    <t>Livewell South West</t>
  </si>
  <si>
    <t>https://www.judiciary.uk/publications/martin-baker/</t>
  </si>
  <si>
    <t>venlafaxine; lithium</t>
  </si>
  <si>
    <t>antidepressant; lithium salts</t>
  </si>
  <si>
    <t>fatal cardiac arrhythmia</t>
  </si>
  <si>
    <t>fractured his spine and was left confined to a wheelchair</t>
  </si>
  <si>
    <t>trauma; mobility disorder</t>
  </si>
  <si>
    <t>suffered with mental health issues for over 20 years; multiple previous suicide attempts</t>
  </si>
  <si>
    <t>It was accepted in evidence that there had been a lack of communication with the family. They had not been involved in any psychiatric reviews instead, on one occassion, a consultant was left to rely upon information provided by a junior healthcare assistant. At inquest I expressed my view that where a patient has signed a consent form authorising discussion of relevant events with the family, the default position should be that there will be involvement of the family in the absence of any good reason not to do so, for example, a patient's subsequent express instruction not to share something with the family. In this case the family were unaware that Mr Baker had been discharged from psychiatric support and were unaware of what to do in the event of deterioration in Mr Baker's condition</t>
  </si>
  <si>
    <t>It was also accepted in evidence that at the time of these events there was a shortage of care coordinators something described as "very far from ideal." I was advised that this situation has now been corrected. Nevertheless, it was the clear view of the family, which I accepted, that in the absence both of a care coordinator and the involvement of the family there had been no one to act as an advocate on Mr Baker's behalf something that had been to his detriment</t>
  </si>
  <si>
    <t>It was accepted in evidence that his risk assessment failed to address periodic impulsivity that Mr Baker demonstrated. I found this was not causative of the death. Nevertheless, I felt this was a point of learning that may well have a bearing in the care of future patients and I felt it appropriate to bring it to your attention</t>
  </si>
  <si>
    <t>failure to inform family; understaffing; failure to appreciate risks</t>
  </si>
  <si>
    <t>2018-0133</t>
  </si>
  <si>
    <t>Sara Moran</t>
  </si>
  <si>
    <t>https://www.judiciary.uk/publications/sara-moran/</t>
  </si>
  <si>
    <t>history of mental health disorders; paranoia; suicidal intention</t>
  </si>
  <si>
    <t>undefined; psychosis; suicide</t>
  </si>
  <si>
    <t>I am concerned that if mental health professionals are expected to provide care to an excessive number of service users – many of whom inevitably pose significant challenges – then there a genuine risk of future deaths arises as a result of this</t>
  </si>
  <si>
    <t>If mental health professionals are finding themselves struggling to provide the level of service that Service Users such as Sara require then such demands in my judgement inevitably pose a significant risk that one or more such Service Users may not receive the level of attention they need and with potentially fatal consequences</t>
  </si>
  <si>
    <t>2018-0135</t>
  </si>
  <si>
    <t>Jonathan Earp</t>
  </si>
  <si>
    <t>Gloucestershire Hospitals NHS Trust</t>
  </si>
  <si>
    <t>https://www.judiciary.uk/publications/jonathan-earp/</t>
  </si>
  <si>
    <t>fentanyl; morphine; alcohol; pregabalin; cocaine; zopiclone; mirtazepine; diazepam</t>
  </si>
  <si>
    <t>opioid; opioid; antiepileptic; cocaine; hypnotic; antidepressant; hypnotic</t>
  </si>
  <si>
    <t>combined toxic effects of Alcohol, Diazepam, Pregabalin, Fentanyl, cocaine, Zopiclone, Mirtazepine and Morphine</t>
  </si>
  <si>
    <t>I heard during the inquest that Mr Earp had been prescribed Fentanyl which was administered by way of transdermal patches. Mr Earp repeatedly requested additional patches however there was no evidence that all of the "unspent" patches had been returned to the nursing staff or appropriately discarded. The clinical staff believed that Mr Earp was accessing illicit drugs when he left the ward, however there was no evidence that staff considered that he may have been taking additional Fentanyl and illicit medication, and the effect this could have.</t>
  </si>
  <si>
    <t>poor medicine control; failure to monitor/observe patient</t>
  </si>
  <si>
    <t>I would ask that consideration is given to providing staff with guidance on how to manage the administration and provision of prescribed drugs when the patient is also accessing nonprescribed potentially illicit drugs</t>
  </si>
  <si>
    <t>2018-0144</t>
  </si>
  <si>
    <t>Marcus Allen</t>
  </si>
  <si>
    <t>Kevin McLoughlin</t>
  </si>
  <si>
    <t>Radcliffe Investment Properties</t>
  </si>
  <si>
    <t>https://www.judiciary.uk/publications/marcus-allen/</t>
  </si>
  <si>
    <t>he sustained fatal head injuries when he fell from a window at his home at 34 Whingate Mills Flats, Armley, Leeds on 1 st June 2017</t>
  </si>
  <si>
    <t>fatal head injuries following fall</t>
  </si>
  <si>
    <t>ketamine intoxication</t>
  </si>
  <si>
    <t>known user of ketamine</t>
  </si>
  <si>
    <t>The large window in the lounge of flat has no restrictor device fitted. In consequence it can open to a position which necessitated a person leaning out of the window in order to close it. This was considered by witnesses to create a hazard involving a risk that a person may fall when attempting to close the window. It may be that other windows in the flat complex also have the same potential hazard.</t>
  </si>
  <si>
    <t>In my opinion action should be taken to prevent future deaths and i believe your organisation have the power to take such action</t>
  </si>
  <si>
    <t>2018-0146</t>
  </si>
  <si>
    <t>Philip Ashton</t>
  </si>
  <si>
    <t>PJ Care</t>
  </si>
  <si>
    <t>https://www.judiciary.uk/publications/philip-ashton/</t>
  </si>
  <si>
    <t>prescribed in error</t>
  </si>
  <si>
    <t>The deceased was administered warfarin in error on 13th, 14th, and 15th October 2017. On the morning of the 17th October 2017 he was found on the floor of his room at Mallard House, Milton Keynes, bleeding from his arteriovenous graft in his left thigh. There was no attempt to stop the bleeding until the paramedics arrived on the scene and applied a tourniquet. The delay resulted in a missed opportunity to prevent the hypovolaemic shock and the medication error contributed to the serious degree of bleeding. He was stabilised and transferred to Milton Keynes Hospital where he died at 12.37 pm</t>
  </si>
  <si>
    <t>hypovolaemic shock</t>
  </si>
  <si>
    <t>arteriovenous graft on his left thigh; frequent dialysis</t>
  </si>
  <si>
    <t>cardiovascular disease; kidney disease; surgery</t>
  </si>
  <si>
    <t>That warfarin was administered to the deceased in error and the home should review their medication procedures and put in place a robust system for the administration of anti coagulation medication</t>
  </si>
  <si>
    <t>The staff were not able to deal with an emergency situation</t>
  </si>
  <si>
    <t>The ambulance staff were not given any information about the deceased as to his medical history or medication. The notes relating to the deceased should have been available to them</t>
  </si>
  <si>
    <t>incorrect drug administered; inadequate training; poor access to medical records/care plans</t>
  </si>
  <si>
    <t>2018-0151</t>
  </si>
  <si>
    <t>Doris Ridgwell</t>
  </si>
  <si>
    <t>Anna Loxton</t>
  </si>
  <si>
    <t>Epsom &amp; St Helier University Hospital NHS Trust; CQC</t>
  </si>
  <si>
    <t>https://www.judiciary.uk/publications/doris-ridgwell/</t>
  </si>
  <si>
    <t>Mrs Ridgwell died as a consequence of overanticoagulation which caused a large subdural haematoma and intraventricular bleed to which she succumbed</t>
  </si>
  <si>
    <t>Large Subdural Haematoma and Intraventricular Bleed</t>
  </si>
  <si>
    <t>Warfarin therapy</t>
  </si>
  <si>
    <t>Community Acquired Pneumonia</t>
  </si>
  <si>
    <t>knee swelling; pain</t>
  </si>
  <si>
    <t>Two attempts were made to telephone the result through to the ACU but there was no reply. The results were then made available on the Clinical Manager system and no further attempt was made to inform the ACU of this result</t>
  </si>
  <si>
    <t>The Doctor who had requested the blood tests did not note the high INR level on the Clinical Manager system and stated this may be because this result was released onto the system after the other blood tests requested had been made available and checked, and he overlooked reviewing this result as his working diagnosis for Mrs Ridgwell did not include a high INR</t>
  </si>
  <si>
    <t>overanticoagulation was only noted and treated on 3 rd March 2017, when she was readmitted to Epsom Hospital with a large subdural haematoma and intraventricular bleeds which were not suitable for active treatment, and further blood tests revealed her INR level was 15</t>
  </si>
  <si>
    <t>The Trust’s Standard Operating Procedure for Telephoning of Coagulation Results is not sufficiently clear regarding what action should be taken by staff in the Blood Sciences Department to ensure abnormal coagulation results are made known to the treating Healthcare professionals</t>
  </si>
  <si>
    <t>A new Standard Operating Procedure has been prepared, but having had sight of this, I do not believe this clearly outlines for Laboratory staff the steps to be taken in telephoning through abnormal Coagulation Results;</t>
  </si>
  <si>
    <t>Abnormal results are not authorised onto the Clinical Manager system to be viewed by Healthcare professionals by Laboratory staff until they have telephoned the results through to the ward, which can potentially cause a delay in these being available on the system</t>
  </si>
  <si>
    <t>The Discharge summaries provided to GPs following discharge from Hospital do not include blood tests results, meaning a potential safeguard to check these results is missed</t>
  </si>
  <si>
    <t>poor communication between organisations; unclear protocols</t>
  </si>
  <si>
    <t>2018-0153</t>
  </si>
  <si>
    <t>Graeme Mathieson</t>
  </si>
  <si>
    <t>https://www.judiciary.uk/publications/graeme-mathieson/</t>
  </si>
  <si>
    <t>"prescribed medication"</t>
  </si>
  <si>
    <t>intentional overdose of prescribed medication</t>
  </si>
  <si>
    <t>At page 20 of my judgement I found that at the appointment on 10 August 2016 the time constraints under which MIN was obliged to work meant that he was faced with trying to achieve the impossible. I said that I was sure that the very real constraints of time had had a direct impact on the outcome of the appointment. I said that it would have been better if the likely difficulties in this regard had been recognised at the point that Mr Matheson or his sister had asked to have an appointment. If there had been some sort of triage system in place, as I understand to be the case in other practices, this could have been recognised from the outset. I am aware that while some GP practices operate triage system there are plenty of others that do not. I think it may be beneficial for the facts of this case to be shared with all GPs in the area as a learning exercise. W to ensure, as far as possible, is that another GP is not placed in the same situation ash on 10 August 2016 with the nearly inevitable conclusion that a patient's serious psychiatric condition is not recognised.</t>
  </si>
  <si>
    <t>It became apparent during the course of the inquest that a number of professiona ls both GPs and care coordinators) were confused or unclear about the correct pathway for ' to follow once he had been wrongly discharged from the local CM HT. I indicated that I felt it may be sensible for Livewell Southwest to add a `Professionals' tab or page to its website so that doctors and other professionals could refer to it in the event of uncertainty. I suggested that it may be sensible for a doctor representing GPs locally to sit down with an individual from Livewell Southwest to ensure that any areas of ongoing confusion were recognised and appropriately addressed</t>
  </si>
  <si>
    <t>To consider the development of a 'Professionals' tab or webpage setting out current pathways for mental health patients to follow in specific circumstances as outlined at (3) above. To liaise with a GP representative to identify areas of current confusion and to assist in the creation of a clear and comprehensible summary document</t>
  </si>
  <si>
    <t>To consider whether, in certain circumstances, it may be appropriate to authorise care coordinators or other professionals to exercise clinical judgement and depart from stated operational policy. To assess the circumstances in which such a decision may be appropriate and the process to be followed. To consider the drafting of an express provision to this effect within the operational policy and the need for specific training for the clinicians concerned</t>
  </si>
  <si>
    <t>To consider whether there is a need to make the current transfer process more robust. To review recent transfers (over a specific timeframe) to identify whether there is an issue over failed transfers. If so, to consider what further steps may be necessary to strengthen the process.</t>
  </si>
  <si>
    <t>unsafe protocol; poor systems</t>
  </si>
  <si>
    <t>I felt it may be sensible for Livewell Southwest to add a `Professionals' tab or page to its website so that doctors and other professionals could refer to it in the event of uncertainty. I suggested that it may be sensible for a doctor representing GPs locally to sit down with an individual from Livewell Southwest to ensure that any areas of ongoing confusion were recognised and appropriately addressed.</t>
  </si>
  <si>
    <t>For Livewell Southwest (4) To consider the development of a 'Professionals' tab or webpage setting out current pathways for mental health patients to follow in specific circumstances as outlined at (3) above. To liaise with a GP representative to identify areas of current confusion and to assist in the creation of a clear and comprehensible summary document. (5) To consider whether, in certain circumstances, it may be appropriate to authorise care coordinators or other professionals to exercise clinical judgement and depart from stated operational policy. To assess the circumstances in which such a decision may be appropriate and the process to be followed. To consider the drafting of an express provision to this effect within the operational policy and the need for specific training for the clinicians concerned. (6) To consider whether there is a need to make the current transfer process more robust. To review recent transfers (over a specific timeframe) to identify whether there is an issue over failed transfers. If so, to consider what further steps may be necessary to strengthen the process</t>
  </si>
  <si>
    <t>improve record keeping; review protocol; review systems</t>
  </si>
  <si>
    <t>AC &amp; RF: Unrelated - ‘prescribed drugs’ – no evidence of opioids</t>
  </si>
  <si>
    <t>2018-0165</t>
  </si>
  <si>
    <t>Michalla Sweeting</t>
  </si>
  <si>
    <t>Community health care and emergency services related deaths; State Custody related deaths</t>
  </si>
  <si>
    <t>Bristol Community Health</t>
  </si>
  <si>
    <t>https://www.judiciary.uk/publications/michalla-sweeting/</t>
  </si>
  <si>
    <t>notlisted</t>
  </si>
  <si>
    <t>MichalIa's death was contributed to by inadequate carrying out and response to prison officer ACCT checks, unsatisfactory handover quality between shifts, inappropriate process of assessment at the medicine dispense hatch and inadequate communication between healthcare and prison staff. There was neglect due to a combination of the following gross failures</t>
  </si>
  <si>
    <t>Aspiration of gastric content</t>
  </si>
  <si>
    <t>Deceased was a remand prisoner undergoing a detoxification programme and was on an ACCT</t>
  </si>
  <si>
    <t>Handover: a. That the handover includes all prisoners/patients undergoing detoxification. b. That the handover is the responsibility of the registered nurse c. That it includes a review of the records for the shift by that registered nurse — this was raised by and was reflected in the jury conclusion. I therefore report this to you for your consi•eration in preventing future deaths</t>
  </si>
  <si>
    <t>Observations for prisoners/patients undergoing detoxification: that they are taken at a time which is close to the time of dispensing medications so that the staff administering the medication have that information. Again this was raised byllillillas being the best time to review the observations and was indeed reflected in the jury conclusion</t>
  </si>
  <si>
    <t>2018-0170</t>
  </si>
  <si>
    <t>Imtiaz Mohammed</t>
  </si>
  <si>
    <t>Sandwell Borough Council; Birmingham City Council</t>
  </si>
  <si>
    <t>https://www.judiciary.uk/publications/imtiaz-mohammed/</t>
  </si>
  <si>
    <t>cocaine; benzoylecgonine; THC</t>
  </si>
  <si>
    <t>cocaine; cannabinoid</t>
  </si>
  <si>
    <t>motor accident</t>
  </si>
  <si>
    <t>road traffic collision</t>
  </si>
  <si>
    <t>Toxicology was obtained for the deceased who was driving the Taxi involved in the collision. This confirmed the following blood levels: Cocaine 0.010mg/1 Benzoylecgonine (a cocaine metabolite) 0.40mg/I Carboxy THC 0.10 mg/I The level of the cocaine metabolite would have resulted in the deceased being over the legal drug drive limit. This did not contribute to this collision. However West Midlands Police raised concerns at the inquest that there was presently no system in place to monitor and check whether taxi drivers are over the drug limit whilst driving. They confirmed in evidence that some sort of testing was required for the safety of passengers.</t>
  </si>
  <si>
    <t>2018-0173</t>
  </si>
  <si>
    <t>Marcus Hance</t>
  </si>
  <si>
    <t>Guy Davies</t>
  </si>
  <si>
    <t>Isle of Scilly</t>
  </si>
  <si>
    <t>NHS Kernow Clinical Commissioning Group; Cornwall NHS Trust</t>
  </si>
  <si>
    <t>https://www.judiciary.uk/publications/marcus-hance/</t>
  </si>
  <si>
    <t>amphetamine; heroin</t>
  </si>
  <si>
    <t>stimulant; opioid</t>
  </si>
  <si>
    <t xml:space="preserve">synergistic effect of a reckless overdose of illicit &amp; therapeutic drugs </t>
  </si>
  <si>
    <t xml:space="preserve">history of drug abuse, borderline personality disorder, personality disorder, drug dependency </t>
  </si>
  <si>
    <t xml:space="preserve">borderline personality disorder within dual diagnosis </t>
  </si>
  <si>
    <t>borderline personality disorder</t>
  </si>
  <si>
    <t>history of drug abuse</t>
  </si>
  <si>
    <t>Marcus was in a position where he was getting support with his drug dependency from the drug and alcohol team but was not able to access support for the mental health issues which were associated with the drug dependency.</t>
  </si>
  <si>
    <t>The approach to cases of dual diagnosis, that substance misuse should be addressed before any mental health treatment could proceed</t>
  </si>
  <si>
    <t>The discharge from CMHT on failing to attend two appointments.</t>
  </si>
  <si>
    <t>To review the commissioning of services to support individuals who have drug and alcohol dependency and associated complex mental health issues; To review whether drug and alcohol agencies should have the support of relevant mental health professionals to address issues of dual diagnosis, and for appropriate referring pathways and assessments within these agencies to ensure the appropriate support is being provided to increase the prospects of rehabilitation</t>
  </si>
  <si>
    <t>A review generally of the current pathway and provision for persons with dual diagnosis; To review whether a joint approach can be facilitated by mental health services and by drug and alcohol dependency services in cases of dual diagnosis.</t>
  </si>
  <si>
    <t>To review the approach taken in cases of non-attendance at mental health appointments, and whether attempts to contact service users should be undertaken, or alternatively to involve the police if there are concerns for the individual's welfare.</t>
  </si>
  <si>
    <t>2018-0175</t>
  </si>
  <si>
    <t>Carol Metcalfe</t>
  </si>
  <si>
    <t>Leeds City Council Highways Department</t>
  </si>
  <si>
    <t>https://www.judiciary.uk/publications/carol-metcalfe/</t>
  </si>
  <si>
    <t>sedative medication (not specified)</t>
  </si>
  <si>
    <t>died from chest and abdominal injuries after being struck by a heavy goods vehicle</t>
  </si>
  <si>
    <t>chest and abdominal injuries</t>
  </si>
  <si>
    <t>detained in mental health facility under mental health act</t>
  </si>
  <si>
    <t>The need for measures to be taken to protect pedestrians crossing the A63 dual carriageway in the vicinity of Waterloo Manor Hospital</t>
  </si>
  <si>
    <t>2018-0178</t>
  </si>
  <si>
    <t>Keiron Bould</t>
  </si>
  <si>
    <t>West Midlands Police; Warwickshire Police</t>
  </si>
  <si>
    <t>https://www.judiciary.uk/publications/keiron-bould/</t>
  </si>
  <si>
    <t>argument with girlfriend</t>
  </si>
  <si>
    <t>When each force received a missing person report soon after 12 midnight on 18/09/17, there was no communication about who would take primacy of the inquiry. There should be a system in place to ensure verbal communication confirms who is dealing with any incident.</t>
  </si>
  <si>
    <t>When Warwickshire police decided to transfer the case to West Midlands police an email was sent at 01.53 to a generic email address. There was a 4 hour delay in this email being picked up and actioned. There should be a system in place to ensure verbal commination about a transfer so the receiving force is aware of the referral</t>
  </si>
  <si>
    <t>2018-0180</t>
  </si>
  <si>
    <t>Kevin Freely</t>
  </si>
  <si>
    <t>Community health care and emergency services related deaths;</t>
  </si>
  <si>
    <t>CQC; Skillsforcare; The Home Office</t>
  </si>
  <si>
    <t>https://www.judiciary.uk/publications/kevin-freely/</t>
  </si>
  <si>
    <t>paraffin based emollient cream</t>
  </si>
  <si>
    <t>The deceased died in a fire at his home when his lighted cigarette came into contact with his bedclothes either due to an accident or a seizure</t>
  </si>
  <si>
    <t>injuries sustained in fire</t>
  </si>
  <si>
    <t>previous stroke</t>
  </si>
  <si>
    <t>heart disease; physical disability; stroke; on morphine</t>
  </si>
  <si>
    <t>cardiovascular disease; mobility disorder; stroke</t>
  </si>
  <si>
    <t>drug and alcohol dependence</t>
  </si>
  <si>
    <t>The NHS National Patient Safety Agency brought out a Rapid Response Report 4 on 26th November 2007 entitled "Fire hazard with paraffin based skin products on dressings and clothing". I am concerned that the message within the 2007 Safety Report is not being heeded by patients and Care Organisations responsible for caring for patients in their own homes</t>
  </si>
  <si>
    <t>Whilst I acknowledge that everything has to viewed proportionately, and further, it is a human right of a person to choose to smoke in their bed, I am concerned that all patients in such circumstances as the deceased (that is: immobile in a bed with an airflow mattress, having regular paraffin based emollient cream applied to his skin and smoking cigarettes whilst in bed), are made aware of the risks. Further, it is important that the carers take advice from the Fire Services in respect of regular washing (in a biological detergent) the linen and bed-clothes of a patient where paraffin emollient creams are being used to avoid the build-up of paraffin based emollients. Care organisations must at the very least remind themselves about this Report. If there are any that are not following its advice, they should take heed immediately as patients are being put at risk.</t>
  </si>
  <si>
    <t>The London Fire Brigade witnesses remind us all that risk assessments and smoke detectors also play a very important role. Here, no risk assessment was done and one smoke detector in this house was missing an essential part and one did not operate when checked after the fire.</t>
  </si>
  <si>
    <t>I am sending this report to the Home Officer Fire Safety Office too. This is to lodge my support for more promotion/advertisement of the facts in this Safety Report. Patients themselves may not be aware of the risks posed with combining cigarette smoking in bed, air flow mattresses and the use of paraffin based emollient creams. The three together create a specific and very real risk of injury in a fire and, with this invariably disabled/debilitated group of patients, death. Therefore, any resources spent on broadcasting these risks to patients is encouraged. Further, to assist in the education of patients and Care Organisations, I am told that the use of fire retardant aprons and fire retardant bedding may reduce the risk of a death by fire with this group of patients who choose to continue to smoke in such an environment.</t>
  </si>
  <si>
    <t>cig caused death but not in a health-related way</t>
  </si>
  <si>
    <t>2018-0181</t>
  </si>
  <si>
    <t>Darren Carrington</t>
  </si>
  <si>
    <t>Community health care and emergency services related deaths; Alcohol, drug and medication related deaths</t>
  </si>
  <si>
    <t>North Laine Medical Centre; CCG</t>
  </si>
  <si>
    <t>https://www.judiciary.uk/publications/darren-carrington/</t>
  </si>
  <si>
    <t>zopiclone; alcohol</t>
  </si>
  <si>
    <t>zopiclone toxicity</t>
  </si>
  <si>
    <t>overdose whilst under the influence of alcohol</t>
  </si>
  <si>
    <t>The MATTER THAT I AM CONCERNED ABOUT is the method of prescribing medications such as Zopiclone (in this case), Codeine, Morphine, Benzodiazepines etc. to patients with a history which suggests that they either are or are very likely to be becoming dependent upon such medications or are misusing them. Examples of both the above would be too frequent requests for repeat prescriptions and information concerning and a history of overdoses. The Inquest discussed whether circumstances, including those outlined above should trigger an automatic/mandatory medication review conducted with the patient; consideration of a different prescribing period and very careful monitoring of the online requests for repeat prescriptions. Alternatively, there could be a ban on the requests for repeat prescriptions with the repeats simply being issued for an appropriate period of time "automatically".</t>
  </si>
  <si>
    <t>In this case as you will see from eport, over twice the appropriate amount of Zopiclone was issued over a period of 57 days. The patient in question had Zopiclone present at a fatal level in his blood at the time of his collapse from which he never recovered. I remain very worried about these prescribing issues and about the fact that apparently receptionists and clinicians can override the warnings in the surgery's computer system. I should like this to be carefully investigated and look forward to hearing with a response within the relevant time period.</t>
  </si>
  <si>
    <t>I realise that the situation may be exacerbated by GPs working part time and many part time practitioners being involved in the prescribing procedure as well as many receptionists being involved in it but if this is the trend then it seems to me the safeguards must be extended not made easier to override</t>
  </si>
  <si>
    <t>The other 'failsafe device' is the dispensing pharmacist. When repeats are requested online there is a designated pharmacy. They receive emailed scripts. Their own systems should flag up cases of over or too frequent prescribing as well as other matters</t>
  </si>
  <si>
    <t>poor monitoring of prescribing; inappropriate dosage for patient; understaffing</t>
  </si>
  <si>
    <t>The Inquest discussed whether circumstances, including those outlined above should trigger an automatic/mandatory medication review conducted with the patient; consideration of a different prescribing period and very careful monitoring of the online requests for repeat prescriptions. Alternatively, there could be a ban on the requests for repeat prescriptions with the repeats simply being issued for an appropriate period of time "automatically".</t>
  </si>
  <si>
    <t>2018-0182</t>
  </si>
  <si>
    <t>Sneh Chaudhry</t>
  </si>
  <si>
    <t>Sean Cummings</t>
  </si>
  <si>
    <t>https://www.judiciary.uk/publications/sneh-chaudhry/</t>
  </si>
  <si>
    <t>amphotericin</t>
  </si>
  <si>
    <t>Sneh Lata Chaudhry died from immediate complications following administration of an incorrect formulation of amphotericin</t>
  </si>
  <si>
    <t>Hyperkalaemia following amphotericin administration</t>
  </si>
  <si>
    <t>high risk coronary surgery</t>
  </si>
  <si>
    <t>triple vessel ischaemic coronary disease ( off pump coronary artery bypass grafting 4/10/2017</t>
  </si>
  <si>
    <t>Diabetes mellitus, morbid obesity and asthma</t>
  </si>
  <si>
    <t>Diabetes mellitus; morbid obesity; asthma; candida infectio</t>
  </si>
  <si>
    <t>diabetes; obesity; asthma; infection</t>
  </si>
  <si>
    <t>Fungizone and Ambisone have a similar drug vial appearance and can be confused. Fungizone is typically used as aerosol and Ambisone as an intravenous preparation. Fungizone has a smaller therapeutic window and is more toxic and may lead to a fatal hyperkalaemia as in this case</t>
  </si>
  <si>
    <t>The nursing checks were described as passive rather than active</t>
  </si>
  <si>
    <t>incorrect drug administered; failure to monitor/observe patient</t>
  </si>
  <si>
    <t>2018-0188</t>
  </si>
  <si>
    <t>David Travers</t>
  </si>
  <si>
    <t>Stephen Covell</t>
  </si>
  <si>
    <t>Devon Local Medical Committee; NHS Northern Eastern and Western Devon CCG</t>
  </si>
  <si>
    <t>https://www.judiciary.uk/publications/david-travers/</t>
  </si>
  <si>
    <t>Evidence from several witnesses indicated that Mr Travers was able to access multiple prescriptions for drugs by moving around Plymouth and the surrounding area and presenting to different GP surgeries as requiring drugs. Evidence also indicated that Mr Travers would sell or barter prescription drugs to obtain illicit drugs.</t>
  </si>
  <si>
    <t>There are apparently measures in place to raise alerts across GP surgeries and NHS Trusts to exchange information about persons who may be attempting to exploit the issuing of drug prescriptions, however given the above evidence, I am concerned that it is nevertheless still too easy for persons to access multiple prescriptions. This presents a risk to those who are able to obtain and take excessive amounts of prescription drugs and a route by which prescription drugs can enter an illegal drugs market</t>
  </si>
  <si>
    <t>2018-0189</t>
  </si>
  <si>
    <t>John Hazlewood</t>
  </si>
  <si>
    <t>Leicestershire NHS Trust; University Hospitals Leicester NHS Trust</t>
  </si>
  <si>
    <t>https://www.judiciary.uk/publications/john-hazlewood/</t>
  </si>
  <si>
    <t>alcohol; cardiac medications (unspecified)</t>
  </si>
  <si>
    <t>John presented to mental health services during January 2017 with increased anxiety and initially was appropriately assessed by his community psychiatric Consultant and then by a MHP in the urgent care centre at Leicester emergency department. Despite denying any intention of self-harm, 2 days later he was admitted via the emergency department to the Leicester Royal Infirmary after a mixed overdose of alcohol and cardiac medications. John self-discharged later the same day. No mental health assessment was carried out and this was a missed opportunity to re-evaluate his ongoing care in the light of the material changes in his presentation. No notes were made in the psychiatric record and this caused community safety netting to fail. John barricaded himself into his garage, significantly self-harmed using hand tools available to him and consumed a large amount of white spirit. He died, notwithstanding emergency assistance, as a result of his actions. He intended to take his own life and understood the consequences of his actions.</t>
  </si>
  <si>
    <t>Inhalation of white spirit</t>
  </si>
  <si>
    <t>injury of the right ulnar artery</t>
  </si>
  <si>
    <t>cardiac medication</t>
  </si>
  <si>
    <t>previous overdose</t>
  </si>
  <si>
    <t>The court heard that the on call Dr for psychiatry did not have remote access to Mr Hazlewood's medical records and this prevented her from being informed of his significant psychiatric history, and furthermore prevented her from writing a note of her discussions regarding his request to self-discharge. Therefore the knowledge that he had presented again via ED with a serious overdose was not available to his Consultant so an opportunity was missed to escalate his care. Many of the on call team do have remote access and the Leicester Partnership Trust are asked to consider this issue for ali relevant clinicians in order to avoid future difficulties of communication.</t>
  </si>
  <si>
    <t>Mr Hazlewood's partner was repeatedly expressed to be his main or only protective factor from self-harm. She was not approached for information regarding his overdose, or her concerns regarding his escalating behavior and this missed an opportunity for the fuller picture to be captured when considering care planning and mental health assessment. This is an issue that I have raised with the Leicester Partnership Trust before in the matter of and it appears that carers/families are still not being routinely involved in the care of mentally unwell patients. This can create intolerable pressures upon families and leads to poor outcomes such as in these 2 cases. LPT are urged to consider how this matter can be embedded in training and practice</t>
  </si>
  <si>
    <t>The court was assured that the induction process had been changed to improve knowledge regarding on call procedures and availability of medical record access. No information was available, via audit, of whether this amended process is successful. LPT should ensure that the outcomes of their welcome changes are being effectively monitored to ensure clinicians have appropriate training and understanding given the frequent rotations of staff and the importance of the on call system being robust and reliable</t>
  </si>
  <si>
    <t>University Hospitals of Leicester staff, both Dr and nurse gave evidence to the Court that they had not received any training in self harm, notwithstanding they were both highly likely to encounter patients attending with self-inflicted injuries regularly in both the Emergency Department and in the Acute Medical Admissions unit. With self-harm statistics sadly soaring, this is an increasing matter of concern. It is not appropriate to rely on "buying in" psychiatric services and leaving front line staff treating patients with no basic knowledge of this complex area and potential triggers, Training would empower the staff and is likely to assist them both in caring for the patients but also the carers/families who may need advice and support. NICE guidelines CG16 is clear that training should be provided to all staff who may encounter such patients and UHL should therefore reconsider this matter</t>
  </si>
  <si>
    <t>poor access to medical records/care plans; failure to inform family; inadequate training</t>
  </si>
  <si>
    <t>2018-0194</t>
  </si>
  <si>
    <t>Andrew Craig</t>
  </si>
  <si>
    <t>HM Prisons and Probation Service</t>
  </si>
  <si>
    <t>https://www.judiciary.uk/publications/andrew-craig/</t>
  </si>
  <si>
    <t>buprenorphine; diazepam</t>
  </si>
  <si>
    <t>Toxic Effects of Buprenorphine and Diazepam</t>
  </si>
  <si>
    <t>chronic back pain</t>
  </si>
  <si>
    <t>disclosed that he was obtaining non-prescribed, prescription drugs on the Unit which he was taking illicitly</t>
  </si>
  <si>
    <t>The use of drugs on the Units are HMP Guys Marsh is rife and these drugs can be transferred between inmates at any time when the cells are unlocked due to their association with each other. At this time, there are Officers or staff on duty who will be able to monitor such activity. if. When Prisoners are locked in their cells at HMP Guys Marsh, some can open their windows sufficiently to allow them to hang out an item, such as a bed sheet, to which is attached an item that is then transferred to a neighbouring cell by swinging the bed sheet between the cells. This is a manner in which drugs are distributed at the Prison. Evidence was heard that the windows which allow this are not sufficiently secure. iii. Although during the night state at the Prison there are Officers on duty, there is a reduced number of staff compared to the day state of the Prison. At night Staff do at times patrol the Prison, but there is not continuous monitoring of such activity</t>
  </si>
  <si>
    <t>Certain windows in prisons can be restricted so that the supply of drugs is not possible in this way. Vented windows can also be used, howver these may not be the best alternative available</t>
  </si>
  <si>
    <t>An application was submitted by the Governor at HMP Guys Marsh in January 2017 to Her Majesty's Prison and Probation Service (HMPPS) for a major maintenance bid which included the cell windows at HMP Guys Marsh. No response has been received by HMP Guys Marsh in relation to this request. The windows therefore continue to pose a risk in relation to drug supply at HMP Guys Marsh</t>
  </si>
  <si>
    <t>There is an ongoing problem with the use of drugs at HMP Guys Marsh and there have been a number of recent deaths either confirmed to be, or suspected to be, due to drug use</t>
  </si>
  <si>
    <t>Although the Prison are working to address this, further consideration needs to be given to restricting the supply of such drugs. I would request that to prevent a future death consideration be given to alternative windows being installed, or the current windows being adapted, at HMP Guys Marsh in order to reduce the supply of drugs when Prisoners are locked in their cells. This is due to the fact that I am concerned that there could be a future death as a result of the supply of drugs via the windows.</t>
  </si>
  <si>
    <t>poor medicine control; unsafe environment</t>
  </si>
  <si>
    <t>2018-0202</t>
  </si>
  <si>
    <t>Ellie Knowles</t>
  </si>
  <si>
    <t>Hoults Limited; Shindig Events Limited</t>
  </si>
  <si>
    <t>https://www.judiciary.uk/publications/ellie-knowles/</t>
  </si>
  <si>
    <t>No evidence was provided of written guidance/direction for Shindig Events Ltd employees and/or those with whom they subcontract of standards required in respect of: a. Numbers and qualifications of first aid staff to be provided at dance music events b. Robust recording by first aid staff of patients attended and action taken c. Numbers of security staff required at dance music events d. Scrutiny of the licence to operate status of security staff e. Extent of search of ticket holders required to be undertaken by security staff f. Robust system for recording items (including controlled drugs) seized at search and safe storage of those items</t>
  </si>
  <si>
    <t>That Hoults Ltd should establish a robust internal protocol requiring consultation with Northumbria Police Licensing Officer, Newcastle City Council Licensing Officer and all other appropriate stakeholders as a precondition to the planning and holding of similar dance music events within their premises at any future time</t>
  </si>
  <si>
    <t>To prevent future deaths I believe you, Charles Hoult, Director of Hoults Yard Ltd, have powers to take such action</t>
  </si>
  <si>
    <t>To prevent future deaths I believe you, Neil Bainbridge, Director of Shindig Events Ltd, have powers to take such action</t>
  </si>
  <si>
    <t>2018-0203</t>
  </si>
  <si>
    <t>Colin Johns</t>
  </si>
  <si>
    <t>Black Country NHS Foundation Trust</t>
  </si>
  <si>
    <t>https://www.judiciary.uk/publications/colin-johns/</t>
  </si>
  <si>
    <t>paracetamol; alcohol; sedatives; co-codamol (codeine)</t>
  </si>
  <si>
    <t>non-opioid analgesic; hypnotic; opioid</t>
  </si>
  <si>
    <t>illicit; non-controlled</t>
  </si>
  <si>
    <t>severe chronic obstructive pulmonary disease</t>
  </si>
  <si>
    <t>At the time of admission, he had multiple health problems including cancer of the throat and had a feeding tube in place</t>
  </si>
  <si>
    <t>first in contact with the local mental health services in 2006 and had a history of low mood. He had also previously been admitted to Penn Hospital following an overdose of paracetamol and alcohol. He had been drinking and told staff he felt suicidal and wanted to self-harm and be admitted to Penn Hospital for psychiatric review. The Patient had a history of self-harm / suicide attempts along with previous Psychiatric inpatient unit admissions.</t>
  </si>
  <si>
    <t>depression; suicide; self-harm</t>
  </si>
  <si>
    <t>lived alone at home and isolated himself away from existing family members; alcohol dependency</t>
  </si>
  <si>
    <t>isolation; drug abuse</t>
  </si>
  <si>
    <t>Evidence emerged during the inquest that there was inadequate communication and history taken as part of the assessment process by the MHLS nurse. Specifically there were failures to record the fact he had attempted to strangle/suffocate himself whilst in the A and E department and gain entry to the drugs trolley.</t>
  </si>
  <si>
    <t>Further efforts should have been made to find a suitable bed given his high level of risk and previous history.</t>
  </si>
  <si>
    <t>You may wish to consider further reviewing the guidance on managing patients with significant risk and ensuring full and accurate history is taken as part of the assessment process.</t>
  </si>
  <si>
    <t>You may also wish to consider reviewing the communication between the MHLS team and Hospital staff to ensure adequate records and details are passed between the staff to have as complete a picture as possible</t>
  </si>
  <si>
    <t>AC &amp; RF: Unrelated: PFD implies that it was paracetamol, not codeine, that killed him, GR overides this as it says "Mr Johns told the nurse he had taken an overdose of co-codamol tablets at 3am shortly after discharge from hospital. He was then re-admitted to the same hospital and despite an antidote being given his condition deteriorated rapidly and he died at 18:34pm.</t>
  </si>
  <si>
    <t>2018-0206</t>
  </si>
  <si>
    <t>Daphne Penn</t>
  </si>
  <si>
    <t>Peter Dean</t>
  </si>
  <si>
    <t>Suffolk</t>
  </si>
  <si>
    <t>Rookery Medical Centre; West Suffolk Hospital</t>
  </si>
  <si>
    <t>https://www.judiciary.uk/publications/daphne-penn/</t>
  </si>
  <si>
    <t>Mrs Penn died from pneumonia occurring against a background of pre-existing significant natural disease and possibly due to aspiration in the final deterioration. Her last illness leading to her hospital admission was likely to have been multifactorial and contributed to, at least in part, by an inadvertently rapid reduction in the dose of her long term steroid therapy</t>
  </si>
  <si>
    <t>pre-existing significant natural disease processes for which she took medication, including long term steroids,</t>
  </si>
  <si>
    <t>transferred from West Suffolk Hospital to Newmarket Community Hospital for rehabilitation</t>
  </si>
  <si>
    <t>The inquest heard that, as well as the significant benefits that long term steroids can clearly bring to some conditions, there are also well recognised and significant potential risks including side effects such as (i) gastro intestinal bleeding; (ii) suppression of normal steroid production necessitating, when prescribed doses have to be reduced medically, slow and gradual dose reduction and the avoidance of sudden drops in the dose of steroids given; and (iii), because of the long term suppression by prescribed long term steroids of the glands producing steroids in patients naturally, the need for prescribed doses to be increased where there is intercurrent illness, known as the 'Sick Day Rules</t>
  </si>
  <si>
    <t>The inquest also heard that a more rapid steroid reduction rate than that suggested by the original consultant was initiated, although the clinical reasons for this were given by the second consultant in respect of the need to balance benefits against the risk of further gastro-intestinal bleeding here; that there was a delay transmitting to relevant medical staff concerns about her condition expressed to healthcare staff by Mrs Penn's very supportive family, who clearly understood the issues related to steroids well; and that there was also an inadvertent additional decrease in the steroid dose prescribed following a prescribing error by a general medical practitioner who misread the intended steroid dose when rewriting the drug chart.</t>
  </si>
  <si>
    <t>There was a significant medical history and multiple factors likely to have been involved in the tragic death of Mrs Daphne Penn but the inadvertently rapid reduction in the dose of prescribed steroids, on the balance of probabilities, is likely to have contributed to the death. In view of this, and the other factors noted, I would wish to draw attention to: 1) The need to flag up notes in significant and/or long term conditions where the patient might be at risk if those conditions are not given adequate consideration. 2) The importance of recording and transmitting family concerns to all relevant clinical staff. 3) Consider a safer system of prescribing, for example electronic, to reduce the risk of transcription and prescribing errors and also to ensure that all prescribing entries are clear and legible</t>
  </si>
  <si>
    <t>To ensure that staff are aware of the 'Sick Day Rules' in respect of long term steroid use.</t>
  </si>
  <si>
    <t>2018-0208</t>
  </si>
  <si>
    <t>Lindsey Tyrrell</t>
  </si>
  <si>
    <t>Anthony Mazzag</t>
  </si>
  <si>
    <t>Department of Health; NHS England</t>
  </si>
  <si>
    <t>https://www.judiciary.uk/publications/lindsey-tyrrell/</t>
  </si>
  <si>
    <t>chemotherapy</t>
  </si>
  <si>
    <t>Complications, namely an untreated infection which remained unidentified prior to death, arising from necessary lifesaving medical treatment</t>
  </si>
  <si>
    <t>Fulminant central nervous system toxoplasmosis</t>
  </si>
  <si>
    <t>Immunosuppression</t>
  </si>
  <si>
    <t>Treated B-cell Acute Lymphoblastic Leukaemia</t>
  </si>
  <si>
    <t>B-cell Acute Lymphoblastic Leukaemia, treated with stem cell transplant</t>
  </si>
  <si>
    <t>I heard evidence at the Inquest that toxoplasmosis is carried by about 30% of the population, however, prior to Mrs Tyrell's death testing for this infection was not routinely carried out at the Christie Hospital on patients who had received an allogeneic stem cell transplant and who had subsequently presented with signs of infection I heard evidence that, following Mrs Tyrell's death, testing for toxoplasmosis is now undertaken at the Christie Hospital when stem cell transplant patients present in similar circumstances However, there was no evidence before me as to the practice of other specialist blood cancer care units or hospitals in similar circumstances It seems appropriate that the learning from this incident at a local level should be shared on a nationwide basis</t>
  </si>
  <si>
    <t>2018-0212</t>
  </si>
  <si>
    <t>Angela West</t>
  </si>
  <si>
    <t>https://www.judiciary.uk/publications/angela-west/</t>
  </si>
  <si>
    <t>Angela West had end stage kidney disease, which required dialysis. She underwent surgery to remove her gall bladder at the Royal London Hospital on 6 July 2017. She initially recovered as expected. During 7 July, she became drowsy and had a slightly increased heart rate of 105 bpm. During 8 July, her heart rate increased over the course of the day. She also had increased inflammatory markers and reduced oxygen saturations. Her NEWS score increased from 2 to 5 over the course of the day. The possibility of a bile leak was raised and following a CT scan on the evening of 8 July, a decision was made to undertake a laparoscopy the following day. Once the possibility of a bile leak was identified, other potential reasons for her deterioration were not explored. It was decided that Ms West would have dialysis prior to undergoing laparoscopy because her potassium level was raised at 6.2. Ms West was not referred to the Critical Care Outreach Team until the morning of 9 July. In addition, she was not escalated to Consultants until the afternoon of 9 July. She remained tachycardic. She underwent dialysis during the afternoon. At the end of dialysis, her potassium levels were 4.1, lactates were 5.1 and her heartrate was 140 bpm, which was suggestive of hypovolemia. Ms West returned to her surgical wars around 6 pm. Whilst being assessed by the anaesthetist prior to surgery, she was found to have a respiratory rate of 40 breaths per minute and be tachycardic, confused and peripherally shut down. A venous blood gas showed that she had marked acidosis. Her potassium level was 6.1 and lactate was 10. Ms West went into cardiac arrest whilst being positioned for a chest x-ray. It was not possible to resuscitate her. Her death was confirmed shortly after 8 pm.</t>
  </si>
  <si>
    <t>acute cardiac arrhythmia</t>
  </si>
  <si>
    <t>hyperkalaemia and hypovolemia</t>
  </si>
  <si>
    <t>end stage kidney disease</t>
  </si>
  <si>
    <t>lithium therapy for bipolar disorder</t>
  </si>
  <si>
    <t>cholecystectomy</t>
  </si>
  <si>
    <t>end stage kidney disease, which required dialysis; cholecystectomy</t>
  </si>
  <si>
    <t>kidney disease; gastrointestinal disease</t>
  </si>
  <si>
    <t>Ms West was identified as being at increased risk of surgical complication given her underlying kidney disease. Ms West's surgery was listed for a Thursday. The effect of this was that much of her care in the period following her deterioration was dealt with under weekend staffing arrangements</t>
  </si>
  <si>
    <t>Ms West was located on a general surgical ward</t>
  </si>
  <si>
    <t>The investigation highlighted issues relating to Ms West becoming dehydrated. Neither myself nor the clinical investigators were able to locate any fluid balance charts for Ms West</t>
  </si>
  <si>
    <t>2018-0215</t>
  </si>
  <si>
    <t>David Chandler</t>
  </si>
  <si>
    <t>Accident at Work and Health and Safety related deaths</t>
  </si>
  <si>
    <t>Carlsberg Supply Co Ltd</t>
  </si>
  <si>
    <t>https://www.judiciary.uk/publications/david-chandler/</t>
  </si>
  <si>
    <t>ammonia</t>
  </si>
  <si>
    <t>workplace</t>
  </si>
  <si>
    <t>inhalation of ammonia</t>
  </si>
  <si>
    <t>engineer assisting with the removal of a dormant compressor unit</t>
  </si>
  <si>
    <t xml:space="preserve">The isolation for the 2014 work was still in place and does not appear to have been reviewed in the intervening period. The 2014 work was of a different nature and did not require physical removal of the whole compressor. There does not appear to have been any formal review of the appropriate isolation standard for the work in November 2016 to be performed safely. </t>
  </si>
  <si>
    <t>Carlsberg contracted the work to Crowley Carbon who employed specialist refrigeration engineers. The evidence at the inquest suggested that Crowley Carbon and Carlsberg were each relying on the other to ensure that the compressor was safely isolated.</t>
  </si>
  <si>
    <t xml:space="preserve">The Permit To Work (PTW) issued by Carlsberg to allow Speedrite to remove the compressor made reference to the 2014 PTW isolation, was completed incorrectly, and made no reference to hazardous substances. </t>
  </si>
  <si>
    <t>Relying on the isolation from previous work on the compressor appears to have caused confusion as to the safe level of isolation necessary for work of a different nature two years later</t>
  </si>
  <si>
    <t>2018-0225</t>
  </si>
  <si>
    <t>Rita Taylor</t>
  </si>
  <si>
    <t>Epsom General Hospital; Royal College of Physicians; CQC</t>
  </si>
  <si>
    <t>https://www.judiciary.uk/publications/rita-taylor/</t>
  </si>
  <si>
    <t>desmopressin; hydrocortisone; saline (normal, high-potassium, dextrose)</t>
  </si>
  <si>
    <t>vasopressin analoue; steroid</t>
  </si>
  <si>
    <t>Mrs Taylor died as a result of sub-optimal care contributed to by neglect</t>
  </si>
  <si>
    <t>Pneumonia</t>
  </si>
  <si>
    <t>Central Pontine Myelinolysis</t>
  </si>
  <si>
    <t>pituitary adenoma; UTI; fluid therapy</t>
  </si>
  <si>
    <t>cancer; infection</t>
  </si>
  <si>
    <t>The failure to appropriately manage Mrs Taylor’s hyponatraemia by the on call consultant physician on the 31st July 2017 on the grounds that it was not his sphere of expertise. No contact was considered or made to someone who may have been able to assist leaving Mrs Taylor to languish overnight with no management plan in place and a lack of any meaningful documentation in her hospital notes.</t>
  </si>
  <si>
    <t>The failure, at any time between the 31st July 2017 and 5th August 2017 to follow the national recommended guidelines for the management and treatment of hyponatraemia, in particular the need to measure serum sodium regularly and to limit the rate of rise of serum sodium to prevent complications</t>
  </si>
  <si>
    <t>The failure, at any time between the 31st July 2017 until the 6th August 2017 to create a coherent plan for the management of Mrs Taylors medical problems resulting in the failure to assess fluid balance or to reintroduce desmopressin, given a known diagnosis of diabetes insipidus on a background of a pituitary adenoma</t>
  </si>
  <si>
    <t>The apparent lack of understanding of the appropriate management of hyponatraemia by consultants whose care Mrs Taylor was under, despite two emergency consultant physicians having a specialist interest in endocrinology. Whilst some attempt was made to contact St George’s hospital this was not successfully followed through to assist them in their management</t>
  </si>
  <si>
    <t>The failure of an emergency consultant physician with an interest in endocrinology to understand that giving intravenous fluids with potassium is not an appropriate method to increase serum potassium levels, more so as Mrs Taylor at that time could eat and drink normally</t>
  </si>
  <si>
    <t>The documentation throughout Mrs Taylor’s admission until transfer to the high dependency unit was inadequate with no record of assessment or a coherent management plan in place to ensure appropriate care and continuity of that care for succeeding physicians to consider or to follow</t>
  </si>
  <si>
    <t>As was acknowledged in Court, the SI report did not fulfil its obligations and it was agreed that it would be extensively rewritten and re-presented to HM Coroner’s Court to more accurately reflect the circumstances of Mrs Taylor’s death and the learning points required to assist in preventing any future deaths</t>
  </si>
  <si>
    <t>failure to follow protocol; failure to keep accurate medical records/care plans; failure to triage patients appropriately</t>
  </si>
  <si>
    <t>2018-0247</t>
  </si>
  <si>
    <t>Kathleen Bamforth</t>
  </si>
  <si>
    <t>https://www.judiciary.uk/publications/kathleen-bamforth/</t>
  </si>
  <si>
    <t>tramadol, naproxen, clomipramine; pregabalin</t>
  </si>
  <si>
    <t>opioid; NSAID; antidepressant; antiepileptic</t>
  </si>
  <si>
    <t>On 28/5/17, Kathleen Gabrielle Bamforth, who had a history of depression and alcohol misuse, was found to have died at her home address. At post mortem her blood was found to contain fatal quantities of her prescribed medication clomipramine (3.1 ug/ml) along with therapeutic amounts of her prescribed naproxen (21.2ug/m1), tramadol (0.87 ug/ml) and pregabalin (2.3 ug/ml. Although there is no evidence to suggest that she took an overdose deliberately or inadvertently, the reason for the toxicity of the clomipramine toxicity remains unclear</t>
  </si>
  <si>
    <t>clomipramine Toxicity</t>
  </si>
  <si>
    <t>alcohol misuse</t>
  </si>
  <si>
    <t>review current practice guidelines with respect to the prescription of clomipramine</t>
  </si>
  <si>
    <t>consider the merits of routine blood screens in patients prescribed with long term use of clomipramine.</t>
  </si>
  <si>
    <t>In my opinion action should be taken to prevent future deaths and I believe that Secretary of State for Health has the powers to do this.</t>
  </si>
  <si>
    <t>2018-0249</t>
  </si>
  <si>
    <t>Richard Barrett</t>
  </si>
  <si>
    <t>Rachel Knight</t>
  </si>
  <si>
    <t>Welsh Ambulance Service Trust; Minister for Health; Cardiff and Vale University Health Board</t>
  </si>
  <si>
    <t>https://www.judiciary.uk/publications/richard-barrett/</t>
  </si>
  <si>
    <t>diazepam; zopiclone; sleeping tablets; alcohol</t>
  </si>
  <si>
    <t>hypnotic; hypnotic; hypnotic</t>
  </si>
  <si>
    <t>Richard Barrett died as a consequence of the combined toxic effect of both prescribed and over-the-counter medication taken together with alcohol, in circumstances in which his intention was unclear. There was a delay of 4 hours in sending any emergency response</t>
  </si>
  <si>
    <t>combined toxic effect of both prescribed and over-the-counter medication taken together with alcohol</t>
  </si>
  <si>
    <t>Demand analysis' seriously underestimated the number of ambulances required in Cardiff and the Vale that night. Evidence showed that only 7 ambulances were available up until 2am, then 5 available up until 3am. Also 7 hours of ambulance time was lost during the period 02:26 — 06:30 due to delays at A&amp;E.</t>
  </si>
  <si>
    <t>There does not seem to be a reliable system for the making and chasing-up of 'welfare calls'. Evidence showed that it was not until 2 hours 45 minutes after the initial call that an attempt was made to ring the patient back. It was known that the patient had taken a massive overdose of sleeping tablets at 01:50. It was not enquired by the call handler as to whether he had also taken alcohol, or whether he was alone. When there was no response from his telephone at 05:13 there was a missed opportunity to re-categorise the incident.</t>
  </si>
  <si>
    <t>The target turnaround time for ambulances at A&amp;E is wildly unrealistic. Evidence showed that both the University Hospital of Wales and Llandough Hospital were averaging 3 times the target of 15 minutes that night with the longest turnaround being over 100 minutes. Such delay must have a knock-on effect upon the 'demand analysis'</t>
  </si>
  <si>
    <t>The police could have been asked to perform a welfare check. Evidence showed that the Ambulance Trust is pessimistic in assuming that the police are also under-resourced and would not be able to assist in such a task. Here the police were not even asked if they could help. Had he been found earlier, whether by police or ambulance, there is a chance that the deceased may have been able to be given first aid and had a better chance of survival</t>
  </si>
  <si>
    <t>lack of/shortage of medical equipment/facilities; lack of protocol; poor communication between organisations</t>
  </si>
  <si>
    <t>In my opinion action should be taken to prevent future deaths and I believe you and your organisation have the power to take such action. You may wish to consider the following points: (a) Demand analysis and its fitness for purpose (b) Provision of adequate ambulance and call handler resources in a growing city (c) The process of making, and timing of welfare calls, particularly in overdose cases (d) Turnaround delays at the major hospitals and the unrealistic target (e) Asking the police to undertake a welfare check in an overdose case, where the patient is alone and an ambulance is likely to be hours away</t>
  </si>
  <si>
    <t>review resource availability; decrease response delay; improve monitoring/observing of patients</t>
  </si>
  <si>
    <t>2018-0253</t>
  </si>
  <si>
    <t>Kiarah Allen</t>
  </si>
  <si>
    <t>CRG Lead Commissioner; Birmingham Woman’s and Children NHS Trust</t>
  </si>
  <si>
    <t>https://www.judiciary.uk/publications/kiarah-allen/</t>
  </si>
  <si>
    <t>TPN fluid</t>
  </si>
  <si>
    <t xml:space="preserve">neonatal </t>
  </si>
  <si>
    <t>Kiarah died from an inadvertent fluid overload of TPN given via an UVC as a result of unsafe staffing levels, not correctly following procedure and failing to learn from a previous similar event. Her death was contributed to by neglect</t>
  </si>
  <si>
    <t>CONGESTIVE CARDIAC FAILURE</t>
  </si>
  <si>
    <t>ACCIDENTAL TOTAL PARENTERAL NUTRITION FLUID OVERLOAD</t>
  </si>
  <si>
    <t>VERY PRETERM (25/40), CONGENITAL BILATERAL BRONCHOPNUEMONIA, HYPDXIC-ISCHAEMIC BRAIN INJURY AND INTRAVENTRICULAR HAEMORRHAGE</t>
  </si>
  <si>
    <t>very preterm (25/40wks) birth</t>
  </si>
  <si>
    <t>I heard evidence in the inquest that at the time this incident occurred there were unsafe levels of nursing and clinical staff. The funding provided for nurses assumed the unit was only 85% full. Therefore when the unit was full, there was insufficient numbers of nurses and doctors. Consideration needs to be given to providing additional funding to enable the unit to be appropriately staffed for the very sick babies they care for</t>
  </si>
  <si>
    <t>2018-0256</t>
  </si>
  <si>
    <t>Karl Willis</t>
  </si>
  <si>
    <t>https://www.judiciary.uk/publications/karl-willis/</t>
  </si>
  <si>
    <t>morphine; amitriptyline</t>
  </si>
  <si>
    <t>opioid; antidepressant</t>
  </si>
  <si>
    <t>Aspiration Pneumonitis</t>
  </si>
  <si>
    <t>Amitriptyline and morphine toxicity</t>
  </si>
  <si>
    <t>taking substantial amounts of prescribed medication; amitriptyline recently removed from prescription</t>
  </si>
  <si>
    <t>twice weekly medication collection with an intention to prevent excessive intake/overdose and to gradually reduce his dependency</t>
  </si>
  <si>
    <t>Amitriptyline is well recognised to have toxic effects when taken in excessive amounts or in conjunction with other medication</t>
  </si>
  <si>
    <t>Permitting the patient to "self certify" without any checks he can appropriately access this medication can allow the patient to give inaccurate answers, and therefore the questionnaire is open to deliberate abuse by those most vulnerable who have addiction problems</t>
  </si>
  <si>
    <t>Permitting the patient the option of not having the GP informed removes an otherwise effective safeguard. The GP had worked with extreme care and supported the patient over many months to try and reduce his excessive reliance on polypharmacy</t>
  </si>
  <si>
    <t>Inappropriate dosage for patient; failure to take history; poor communication between organisations</t>
  </si>
  <si>
    <t>2018-0260</t>
  </si>
  <si>
    <t>Henry Miller</t>
  </si>
  <si>
    <t>FCO</t>
  </si>
  <si>
    <t>https://www.judiciary.uk/publications/henry-miller/</t>
  </si>
  <si>
    <t>psychoactive drug (ayahuasca)</t>
  </si>
  <si>
    <t>illicit - taken in ceremony</t>
  </si>
  <si>
    <t>intoxication after consuming a psychoactive substance during a tribal ceremony</t>
  </si>
  <si>
    <t>Many travellers go to this area of Columbia and some will consider participating in a tribal ceremony when Yage will be consumed. Many will check with the FCO about any issues or warnings about their travel plans. I would therefore ask you to consider whether a warning or advice should be issued to such travellers exploring this area of Columbia so that they can receive well informed guidance before traveling and deciding whether it is safe to participate in such a ceremony.</t>
  </si>
  <si>
    <t>I would therefore ask you to consider whether a warning or advice should be issued to such travellers exploring this area of Columbia so that they can receive well informed guidance before traveling and deciding whether it is safe to participate in such a ceremony.</t>
  </si>
  <si>
    <t>2018-0265</t>
  </si>
  <si>
    <t>Kamal Al-Hirsi</t>
  </si>
  <si>
    <t>London (Inner) North</t>
  </si>
  <si>
    <t>Bannatyne Group</t>
  </si>
  <si>
    <t>https://www.judiciary.uk/publications/kamal-al-hirsi/</t>
  </si>
  <si>
    <t>alcohol; cocaine</t>
  </si>
  <si>
    <t>Mr Al-Hirsi worked as a cleaner at the Bannatyne Health Club in Maida Vale, London. On the morning of 10 October 2017, he cleaned the swimming pool, swam two lengths and then slipped under water to the bottom, having suffered a cardiac arrhythmia. By the time his situation was appreciated, resuscitation attempts were too late to change the outcome. The pathologist gave evidence that any person may suffer an arrhythmia from a natural cause, but on this occasion the alcohol and cocaine (not dose related) were probably responsible</t>
  </si>
  <si>
    <t>cocaine and alcohol toxicity</t>
  </si>
  <si>
    <t>fatty liver disease</t>
  </si>
  <si>
    <t>cocaine and alcohol use</t>
  </si>
  <si>
    <t>Mr Al-Hirsi cleaned the pool by diving down with a suction hose and holding his breath. This had always been the method at Maida Vale, because there was no pole or extension head. Whilst this did not have an impact on Mr Al-Hirsi’s death, evidence was heard that it was inherently dangerous.</t>
  </si>
  <si>
    <t>No thought appeared to have been given to the fact that the cleaner who often partnered Mr Al-Hirsi in the pool cleaning process, standing on poolside and directing him, was a non swimmer and not confident to enter the water even at a depth of 1.5m. In the event, she relied on a club member to undertake the rescue</t>
  </si>
  <si>
    <t>Members of staff had not been given any water safety awareness training. Some did not have a proper understanding of the ways in which a person in difficulty in the water may present, for example that they will not necessarily wave in distress, and that they may sink rather than float. Mr Al-Hirsi simply sank to the bottom of the pool. Bannatyne’s had not trained staff in the use of pool lifesaving aids. The cleaner who first tried to help Mr Al-Hirsi attempted to poke him with a float, but the float did what it was meant to, it floated.</t>
  </si>
  <si>
    <t>Some members of staff did not know the exact location of the panic buttons, nor the circumstances in which they should be pressed. The panic buttons did not sound an audible alarm throughout the building, so anyone pressing a button would not know if it had alerted others, and staff elsewhere (other than at reception) would be unaware that there was an emergency. It did not occur to the cleaner who first realised that Mr Al-Hirsi was in difficulty to press the alarm, but even if she had, this would not have brought other staff running to help.</t>
  </si>
  <si>
    <t>The panic button alarm was audible by a beeping sound in reception and a light was illuminated on a control panel there, but this relied solely on the reactions of one individual who was not necessarily first aid trained and, if the receptionist did call 999, s/he would not necessarily know the nature of the emergency. In this instance, the receptionist who called an ambulance did not know that Mr Al-Hirsi had suffered a cardiac arrest</t>
  </si>
  <si>
    <t>The protocol in place was that, on hearing an alarm, the receptionist should simply contact the duty manager (who was the designated site first aider): first by radio; failing that by sending someone to find him; and failing that by ringing the duty manager’s mobile phone. The receptionist gave evidence that the radios often didn’t work, though the regional manager disagreed. When the receptionist was notified that there was an emergency, she could not use the radio because the duty manager had not picked a radio up; she was unsure where he was; and when she rang him on his mobile, she did not get through because there is a poor reception in the plant room where he was working</t>
  </si>
  <si>
    <t>There seemed a lack of meaningful awareness of the defibrillator location and function. The first person trained in CPR (cardiopulmonary resuscitation) to respond to the calls for help was a freelance personal trainer who was not a member of Bannatyne staff. Although he was trained, he did not take the defibrillator (there was only one and it was located in the gym) with him, because at that stage he did not know that Mr Al-Hirsi had suffered a cardiac arrest. Some staff members had not received defibrillator training. When the personal trainer reached Mr Al-Hirsi and realised the exact nature of the emergency, the only other person on poolside at that point who seemed confident of the location of the defibrillator, was a club member who happened to be a retired doctor.</t>
  </si>
  <si>
    <t>The pool was not under continuous supervision and there was no legal requirement for a lifeguard, but it was under CCTV surveillance. However, the camera was placed at in such a position that it could not detect what was happening under water, and there was a blind spot in that part of the pool nearest the camera. After Mr Al-Hirsi slipped under water, he was completely invisible to the camera</t>
  </si>
  <si>
    <t>The CCTV monitor was in reception. This was meant to be observed every 15 minutes (to ensure maximum bather load had not been exceeded, rather than to look for bathers in distress), but these observations had fallen out of practice, and the monitor was behind the head of the receptionist, so it was never in her normal field of view. She had to turn her back on the public to look at it</t>
  </si>
  <si>
    <t>The written procedures did not detail the action that should be taken on noting a bather in difficulty; they talked about RLSS (Royal Life Saving Society) techniques being used but these were never taught; and the duty manager at the time gave evidence that he did not ever remember reading the standard operating procedures or emergency action plan</t>
  </si>
  <si>
    <t>unsafe protocol; failure to appreciate risks; inadequate training; poor communication between staff; failure to arrange supervision</t>
  </si>
  <si>
    <t>2018-0272</t>
  </si>
  <si>
    <t>Ian Wolstenholme</t>
  </si>
  <si>
    <t>Alcohol, drug and medication related deaths; Community health care and emergency services related deaths</t>
  </si>
  <si>
    <t>Department of Health; MHRA</t>
  </si>
  <si>
    <t>https://www.judiciary.uk/publications/ian-wolstenholme/</t>
  </si>
  <si>
    <t>methadone; codeine; morphine; pregabalin</t>
  </si>
  <si>
    <t>opioid; opioid; opioid; antiepileptic</t>
  </si>
  <si>
    <t>Drug related death to which natural, pre-existing co-morbidities more than minimally contributed'.</t>
  </si>
  <si>
    <t>Combined drug toxicity (Codeine, Morphine, Pregabalin, Methadone)</t>
  </si>
  <si>
    <t>Liver cirrhosis, Diabetes Mellitus</t>
  </si>
  <si>
    <t>liver disease; diabetes</t>
  </si>
  <si>
    <t>Whilst clinicians were of the overall view that the deceased was compliant with his medication regime, the evidence suggested that he tended to hoard some medication yet take others as prescribed. The police investigation identified large amount of medication at the deceased's home address, including 112 unused bottles of Methadone</t>
  </si>
  <si>
    <t>During the course of the evidence, it became apparent that there is no guidance — national or otherwise - available to Clinicians such as GPs, Hospital doctors etc. on the how best to approach the prescribing of highly addictive and potentially very harmful drugs alongside one another. In this case, the deceased had been legitimately prescribed three different types of neuropathic analgesia (including Pregabalin), alongside other opiate based medications. Whilst such drugs are almost always prescribed for very good clinical reason/s, this type of polypharmacy gives rise to the potential risk of serious harm/death. I believe that guidance would help to prevent future deaths from combined drug toxicity</t>
  </si>
  <si>
    <t>2018-0277</t>
  </si>
  <si>
    <t>Brian Bicat</t>
  </si>
  <si>
    <t>Department of Health; MHRA; NHS Improvement; Alliance Pharmaceutical; Diprobase Bayer Public Limited; NHS England; Bradford District Care Foundation Trust</t>
  </si>
  <si>
    <t>https://www.judiciary.uk/publications/brian-bicat/</t>
  </si>
  <si>
    <t>Extensive Cutaneous Burns</t>
  </si>
  <si>
    <t>longstanding history of skin allergies and at the time of his death was suffering with leg ulcer's</t>
  </si>
  <si>
    <t>Paraffin based ointments and emollient creams which contain a low level of paraffin pose a potential fire hazard risk. Warnings of such risks are not displayed on all product packaging. Consider more prominent labels and alerts re fire hazard on product containers</t>
  </si>
  <si>
    <t>Health care professionals in both hospital and community setting may not be aware of the potential fire hazard poised by emollient creams which contain a low level of paraffin</t>
  </si>
  <si>
    <t>To consider fire warning labelling on all emollients including those below 50% content, making clear the mechanisms of the risk</t>
  </si>
  <si>
    <t>Health care professionals including pharmacists to verbalize product warnings at the point of prescription, dispensing or point of sale.</t>
  </si>
  <si>
    <t>Members of the public are able to purchase such products in retail outlets and online where verbal warnings from healthcare professionals are not given</t>
  </si>
  <si>
    <t>Review patients with repeat prescriptions for emollients and cross reference those that smoke. Give safety advice retrospectively and review prescriptions</t>
  </si>
  <si>
    <t>Raise awareness with health care professionals and include paraffin based skin products in annual continuing fire safety training</t>
  </si>
  <si>
    <t>Review information sharing of burns data between hospitals, YAS and fire service so that incidents that didn't receive a fire service attendance can be investigated fully</t>
  </si>
  <si>
    <t>The NHS prescribing systems (system One and Optimise) appear to be updated by individual CCG's resulting inconsistent alerts and warnings.</t>
  </si>
  <si>
    <t>Consider a review of the current effectiveness of obtaining fire incident reports involving paraffin based skin products since there is currently a lack of accurate national data involving paraffin based skin products</t>
  </si>
  <si>
    <t>inadequate labelling; inadequate training</t>
  </si>
  <si>
    <t>In my opinion action should be taken to prevent future deaths and I believe that the recipients of this report have the power to take such action.</t>
  </si>
  <si>
    <t>Consider more prominent labels and alerts re fire hazard on product containers • Health care professionals in both hospital and community setting may not be aware of the potential fire hazard poised by emollient creams which contain a low level of paraffin • To consider fire warning labelling on all emollients including those below 50% content, making clear the mechanisms of the risk ■ Health care professionals including pharmacists to verbalize product warnings at the point of prescription, dispensing or point of sale. • Members of the public are able to purchase such products in retail outlets and online where verbal warnings from healthcare professionals are not given ■ Review patients with repeat prescriptions for emollients and cross reference those that smoke. Give safety advice retrospectively and review prescriptions. • Raise awareness with health care professionals and include paraffin based skin products in annual continuing fire safety training • Review information sharing of burns data between hospitals, YAS and fire service so that incidents that didn't receive a fire service attendance can be investigated fully. ■ The NHS prescribing systems (system One and Optimise) appear to be updated by individual CCG's resulting inconsistent alerts and warnings. • Consider a review of the current effectiveness of obtaining fire incident reports involving paraffin based skin products since there is currently a lack of accurate national data involving paraffin based skin products</t>
  </si>
  <si>
    <t>improve drug warnings; improve training; improve monitoring of prescriptions</t>
  </si>
  <si>
    <t>2018-0280</t>
  </si>
  <si>
    <t>Cuthbert Hingert</t>
  </si>
  <si>
    <t>Isle of Wight NHS Trust</t>
  </si>
  <si>
    <t>https://www.judiciary.uk/publications/cuthbert-hingert/</t>
  </si>
  <si>
    <t>antiplatelet; anticoagulants; aspirin</t>
  </si>
  <si>
    <t>Acute on Chronic Subdural Haematoma</t>
  </si>
  <si>
    <t>Trauma to the Head</t>
  </si>
  <si>
    <t>Heart Failure</t>
  </si>
  <si>
    <t>Urinary Tract Infection</t>
  </si>
  <si>
    <t>Chronic Kidney Disease</t>
  </si>
  <si>
    <t>Hypertension, Atrial Fibrillation treated with Anticoagulant Medication</t>
  </si>
  <si>
    <t>Diabetes Mellitus</t>
  </si>
  <si>
    <t>Heart Failure; Urinary Tract Infection; Chronic Kidney Disease; Hypertension; Atrial Fibrillation treated with Anticoagulant Medication; Diabetes Mellitus</t>
  </si>
  <si>
    <t>cardiovascular disease; infection; kidney disease; diabetes</t>
  </si>
  <si>
    <t>The evidence revealed that the Medical Registrar did not check the JAC medicines database to see that Mr Hingert had already been administered a stat dose of antiplatelets and anticoagulant medication before prescribing second dose of these medications</t>
  </si>
  <si>
    <t>The Medical Registrar prescribed aspirin to continue at 300mg rather than at the standard dose of 75mg daily</t>
  </si>
  <si>
    <t>Mr Hingert had already been prescribed continuing doses of Fondaparinux and Ticagrelor, which (fortuitously) were not administered</t>
  </si>
  <si>
    <t>There was evidence that at least one of the clinicians treating Mr Hingert had not been trained to use the JAC medicines database</t>
  </si>
  <si>
    <t>There was a 2-hour delay in writing up a verbal order with regard to a prescribing decision.</t>
  </si>
  <si>
    <t>A decision was made to treat Mr Hingert, who was already confused, with the hypnotic Zopiclone, which may not have been a sound clinical decision</t>
  </si>
  <si>
    <t>Upon discovering the errors with the medications which are documented above, a nurse did not follow hospital protocol and make a DATIX incident report despite acknowledging that she should have done so immediately</t>
  </si>
  <si>
    <t>Inappropriate dosage for patient; failure to follow protocol; inadequate training; poor clinical decision making; delayed response</t>
  </si>
  <si>
    <t>2018-0283</t>
  </si>
  <si>
    <t>Jame Bennett</t>
  </si>
  <si>
    <t>Birmingham Women’s and Children’s NHS Trust; Birmingham and Solihull CCG</t>
  </si>
  <si>
    <t>https://www.judiciary.uk/publications/daniel-collins-2/</t>
  </si>
  <si>
    <t>VENLAFAXINE OVERDOSE</t>
  </si>
  <si>
    <t>no known mental health issues prior to attempting to take his own life via an overdose on 07/04/18 when he was admitted to Hospita</t>
  </si>
  <si>
    <t>One mental health service, FTB crisis team, transferred necessary mental health care to a second service Living Well Consortium (LWC), putting the responsibility of making contact on the patient (aged 22, and only 72 hours post-attempting to take his own life). The rational was "it is part of their recovery, empowers them and gives them choices". FTB crisis team did not alert LWC to the transfer and did not follow up with LWC or the patient that contact had been made. There was/is no system in place to require FTB crisis team to notify LWC about the transfer or trigger a follow up with LWC/the patient. Therefore, patients are at risk of being lost to the mental health service whilst in crisis/only recently out of crisis.</t>
  </si>
  <si>
    <t>2018-0284</t>
  </si>
  <si>
    <t>Paul Ryley</t>
  </si>
  <si>
    <t>Toxbase</t>
  </si>
  <si>
    <t>https://www.judiciary.uk/publications/paul-ryley/</t>
  </si>
  <si>
    <t>paracetamol induced liver injury</t>
  </si>
  <si>
    <t>The Toxbase Guidelines for Paracetamol overdose (which compromise of a general guidance sheet and then several sheets specific to the period since ingestion) were considered and it was identified that they do not expressly state whether or not they apply only to an initial attendance and do not set out any steps to be followed when a patient re-presents within a short time of an initial attendance for a Paracetamol overdose.</t>
  </si>
  <si>
    <t>Evidence was heard from an ED Registrar, ED Consultant and the Consultant Hepatologist that lead the Trust's root cause analysis investigation that the guidelines are commonly understood by emergency department practitioners within this Trust and elsewhere to be applicable only to the patient's initial attendance and are therefore not considered when a patient re-attends even when that re-attendance is within days (in this case within 24 hours) of the initial attendance. Evidence from the experienced ED Consultant was that this is what she had understood from local and national training.</t>
  </si>
  <si>
    <t>The evidence before the court was that it is, or ought to be, known that despite a plasma paracetamol level below the therapeutic threshold patients can go on to suffer liver toxicity following a paracetamol overdose and this is clearly stated within the Toxbase guidance.</t>
  </si>
  <si>
    <t>In this case the clinicians did not refer to the Toxbase guidance when the Deceased represented other than to check that on his initial presentation his plasma paracetamol level had been below the therapeutic level (which it had been).</t>
  </si>
  <si>
    <t>The evidence of a Consultant Hepatologist at the inquest was that he could not foresee any real risk in practice from following the guidance within the applicable Toxbase sheet based on time since ingestion even on a representation and to do so would in some cases result in treatment and avoid death.</t>
  </si>
  <si>
    <t>There is therefore a risk that patients are not being given treatment that would increase their chances of survival because clinicians do not have clear guidance on what to do when a patient re-presents and do not regard the existing guidance as applicable.</t>
  </si>
  <si>
    <t>In my opinion action should be taken to prevent future deaths in the form of review the existing Toxbase guidance and how it is used with respect to re-presentation for paracetamol overdose and I believe you have the power to take such action</t>
  </si>
  <si>
    <t xml:space="preserve">paracetamol level below therapeutic could still cause death by liver damage- toxbase subsequently changed guidance upon re-presentation, share knowledge </t>
  </si>
  <si>
    <t>2018-0287</t>
  </si>
  <si>
    <t>Scott Carton</t>
  </si>
  <si>
    <t>Kevin McLoughin</t>
  </si>
  <si>
    <t>National Probation Service; MOJ</t>
  </si>
  <si>
    <t>https://www.judiciary.uk/publications/scott-carton/</t>
  </si>
  <si>
    <t>methadone; tramadol; pregabalin</t>
  </si>
  <si>
    <t>opioid; opioid; antiepileptic</t>
  </si>
  <si>
    <t>Scott Patrick Carton was released from Prison on Thursday, 5 January 2017 subject to licence conditions which included the requirement that he reside at approved premises known as the Westgate Project Hostel, Wakefield. After a turbulent weekend he was found dead in his room at the hostel on Tuesday, 10 January 2017. He died from the synergistic combination of drugs which had been  prescribed for him - methadone, pregabalin and tramadol.</t>
  </si>
  <si>
    <t>Mixed Drug Poisoning</t>
  </si>
  <si>
    <t>released from Prison on Thursday, 5 January 2017 subject to licence conditions which included the requirement that he reside at approved premises 4 known as the Westgate Project Hostel, Wakefield</t>
  </si>
  <si>
    <t>A probation report dated 18 July 2016 recommended Mr Carton's release on licence, notwithstanding a failed release on licence in summer 2015, in which he swiftly reverted to illicit drugs. The 18 July 2016 report envisaged specialist psychological input at Approved Premises which had access to psychological resources and a 'robust risk management plan in place' In the event Mr Carton was sent to a different hostel which did not provide psychological inputs of the type envisaged, nor was any clear management plan communicated to the hostel staff who had to deal with Mr Carton's challenging behaviour. The likelihood of the hostel placement proving beneficial was thus compromised from the outset</t>
  </si>
  <si>
    <t>The parents' strenuous attempts to alert the Probation Service to the difficulties their son faced and the need for a placement at Approved Premises in a different area so as to avoid his drug connections, went unheeded.</t>
  </si>
  <si>
    <t>Evidence was taken from several witnesses who expressed views to the effect that the Westgate Project was not the appropriate place for Mr Carton as he needed 'medical help'</t>
  </si>
  <si>
    <t>Having been diagnosed with an emotionally unstable personality disorder in 2013 Mr Carton needed to be allocated to a prison establishment which did provide appropriate psychological interventions. In the event he was placed in HMP Wealstun which did not provide such services. This diminished any prospect of him succeeding in the community when released</t>
  </si>
  <si>
    <t>Evidence taken at the inquest emphasised the paucity of psychological resource available to prisoners released on licence with emotionally unstable personality disorder and drug dependence issues. In consequence, individuals such as Mr Carton are released into the community when they are ill prepared. Unless adequate resources are available the result is likely to be that individuals will consume police and hospital resources as their condition deteriorates to the point where they are recalled to prison or their life ends in tragedy</t>
  </si>
  <si>
    <t>To maximise the prospect of a successful reintegration into society, prisoners with mental health issues and/or drug dependence need appropriate support services to be in place prior to their release and arrangements made to have them registered with a GP immediately (so as to provide a conduit to community mental health services)</t>
  </si>
  <si>
    <t xml:space="preserve">failure to inform family; unsafe environment </t>
  </si>
  <si>
    <t>In my opinion action should be taken to prevent future deaths and I believe you in conjunction with the other organisations named have the power to take such action.</t>
  </si>
  <si>
    <t>2018-0295</t>
  </si>
  <si>
    <t>Colin Griffiths</t>
  </si>
  <si>
    <t>Masta Limited</t>
  </si>
  <si>
    <t>https://www.judiciary.uk/publications/colin-griffiths/</t>
  </si>
  <si>
    <t>yellow fever vaccine</t>
  </si>
  <si>
    <t>Collin Griffiths received the yellow fever vaccine that resulted in his death. The vaccine was contraindicated because he had previously undergone a thymectomy having developed a thymoma. The nurse who advised on the vaccine and administered the vaccination knew of the contraindication, but misheard when Mr Griffiths said that he’d had a thymoma</t>
  </si>
  <si>
    <t>yellow fever vaccine associated viscerotropic disease (YEL-AVD)</t>
  </si>
  <si>
    <t>thymectomy in 2014</t>
  </si>
  <si>
    <t>thyroma, treated with thyrectomy</t>
  </si>
  <si>
    <t>strong spanish accent</t>
  </si>
  <si>
    <t>The recording of medical conditions was entirely dependent on the verbal communication, which in this instance was sub optimal. Would there be anything to stop MASTA handing out a tick box questionnaire (similar to the ones for blood donors) for patients to fill in while they are waiting to be seen? There seems to be a need for an added layer of security, rather than just relying on patients listening to a long list of conditions being read out</t>
  </si>
  <si>
    <t>MASTA currently has no way of auditing whether the record a nurse makes is accurate. This could be assessed by questioning patients as they leave, or by sending in a patient specifically to test this anonymously</t>
  </si>
  <si>
    <t>assess by questioning patients as they leave, or by sending in a patient specifically to test this anonymously</t>
  </si>
  <si>
    <t>2018-0310</t>
  </si>
  <si>
    <t>Karl Brunner</t>
  </si>
  <si>
    <t>Martin Oldham</t>
  </si>
  <si>
    <t>Alcohol, drug and medication related deaths; Police related deaths</t>
  </si>
  <si>
    <t>Bedfordshire Police; ACPO</t>
  </si>
  <si>
    <t>https://www.judiciary.uk/publications/karl-brunner/</t>
  </si>
  <si>
    <t>heroin; diazepam</t>
  </si>
  <si>
    <t>opioid; hypnotic</t>
  </si>
  <si>
    <t>Foreign body airway obstruction (choking) with close temporal relationship to an attempted police arrest</t>
  </si>
  <si>
    <t>influence of heroin and diazepam</t>
  </si>
  <si>
    <t>previously hospitalised for breathing problems</t>
  </si>
  <si>
    <t>known drug user and dealer, who had undertaken rehabilitation and who sold Class A drugs; known 'swallower' of drugs when cornered</t>
  </si>
  <si>
    <t>The evidence before me showed that police officers were trained to deal with suspects who had swallowed drugs.The evidence however disclosed a complete lack of knowledge of the risks of choking when suspects were either arrested or in the process of being detained. This should urgently be addressed in the Officers' training and the appropriate medical procedures should be adopted</t>
  </si>
  <si>
    <t>Police Officers are provided with mouth and face guards which are so defective and inappropriate when dealing with high risk suspects who may have significant health issues that they are neither carried nor used in appropriate cases. This should be urgently addressed</t>
  </si>
  <si>
    <t xml:space="preserve">inadequate training; lack of/shortage of safety equipment </t>
  </si>
  <si>
    <t>2018-0312</t>
  </si>
  <si>
    <t>David Sargeant</t>
  </si>
  <si>
    <t>Cornwall &amp; the Isle of Scilly</t>
  </si>
  <si>
    <t>Kernow Clinical Commissioning Group</t>
  </si>
  <si>
    <t>https://www.judiciary.uk/publications/david-sargeant/</t>
  </si>
  <si>
    <t>prescribed and controlled drugs</t>
  </si>
  <si>
    <t>mixed drug toxicity</t>
  </si>
  <si>
    <t>suspension by ligature around the neck</t>
  </si>
  <si>
    <t>symptoms of ADHD</t>
  </si>
  <si>
    <t>history of drug misuse</t>
  </si>
  <si>
    <t>In October 2016 Davy was referred by his GP to the community mental health team (CMHT), part of Cornwall Partnership NHS Foundation Trust (CPT) for assessment of possible ‘Attention deficit hyperactivity disorder’ (ADHD) which is a group of behavioural symptoms that include inattentiveness, hyperactivity and impulsiveness. Davy was assessed in December 2016 by CMHT. However, Davy was discharged from CMHT without further diagnosis and treatment. This was because of the following reasons;-</t>
  </si>
  <si>
    <t>CPT is not commissioned to assess, diagnose or treat adult ADHD.</t>
  </si>
  <si>
    <t>Addaction Cornwall does not have access to a specialist psychiatrist with the skills to diagnose or treat ADHD</t>
  </si>
  <si>
    <t>Although the GP had the option to refer under Patient Choice for treatment out of county, the GPs previous experience indicated that this was impracticable because it would not be possible to successfully deliver the ongoing oversight and review of medication. In summary, Davy could not be diagnosed and treated by specialist services either in Cornwall or out of county.</t>
  </si>
  <si>
    <t>I recommend that NHS Kernow reviews the arrangements for the diagnosis and treatment of ADHD by specialist services either in Cornwall or out of county, with consideration being given to the following concerns</t>
  </si>
  <si>
    <t>1) CPT is not commissioned to assess, diagnose or treat adult ADHD. 2) Addaction Cornwall does not have access to a specialist psychiatrist with the skills to diagnose or treat ADHD. 3) Although GPs have the option to refer under Patient Choice for treatment out of county, experience indicates that this is impracticable because it would not be possible to successfully deliver the ongoing oversight and review of medication</t>
  </si>
  <si>
    <t>toxic effects of an intentional overdose of prescribed and controlled drugs, history of drug abuse, review from AC &amp; RF: Unclear – ‘mixed drugs toxicity’ – ‘chaotic illegal drug use’— omit unless further information on toxicology is obtained either from the Coroner or from press reports</t>
  </si>
  <si>
    <t>2018-0315</t>
  </si>
  <si>
    <t>Jennifer Lacey</t>
  </si>
  <si>
    <t>Suicide (from 2015); Alcohol, drug and medication related deaths</t>
  </si>
  <si>
    <t>NHS England; GPC</t>
  </si>
  <si>
    <t>https://www.judiciary.uk/publications/jennifer-lacey/</t>
  </si>
  <si>
    <t>tramadol; alcohol</t>
  </si>
  <si>
    <t>Cardiorespiratory failure</t>
  </si>
  <si>
    <t>Tramadol and alcohol poisoning</t>
  </si>
  <si>
    <t>history of suicidality</t>
  </si>
  <si>
    <t>struggled with alcohol dependence from her teenage years</t>
  </si>
  <si>
    <t>That such potentially dangerous and addictive drugs are so freely available over the Internet.</t>
  </si>
  <si>
    <t>That they can be prescribed without any contact with the patient's regular medical practitioner or access to the patient's medical records.</t>
  </si>
  <si>
    <t>That such prescriptions of such potentially dangerous and addictive drugs may be being filled in UK pharmacies without any further checks.</t>
  </si>
  <si>
    <t>poor medicine control; poor monitoring of prescribing</t>
  </si>
  <si>
    <t>In my opinion action should be taken to prevent future deaths and I believe you [AN ❑/OR your organisation] have the power to take such action. It is for each addressee to respond to matters relevant to them.</t>
  </si>
  <si>
    <t>2018-0318</t>
  </si>
  <si>
    <t>Nicola Lawrence</t>
  </si>
  <si>
    <t>Jonathan Leach</t>
  </si>
  <si>
    <t>NOMS</t>
  </si>
  <si>
    <t>https://www.judiciary.uk/publications/nicola-lawrence/</t>
  </si>
  <si>
    <t>At the time of her death the deceased was an Inmate at HMP New Hall. She arrived on the 9 th September 2016. She was taking a considerable amount of medication including methadone. She was seen by a number of Health Care staff. No consideration was given by them to the anti-respiratory/depressant effects of the medication on her. On the 24th September 2016 she was found unresponsive. Notwithstanding the efforts of Prison staff, Health Care staff and ambulance staff she died</t>
  </si>
  <si>
    <t>Methadone Toxicity</t>
  </si>
  <si>
    <t>Multi Drug Administration</t>
  </si>
  <si>
    <t>taking a considerable amount of medication including methadone</t>
  </si>
  <si>
    <t>Some Prison staff had not received any cardiopulmonary resuscitation training. Either as part of initial training or any refresher training. Evidence was received that good quality CPR within the first few minutes of those who stopped breathing or heart stopped was critical.</t>
  </si>
  <si>
    <t>2018-0323</t>
  </si>
  <si>
    <t>Mary Ryder</t>
  </si>
  <si>
    <t>https://www.judiciary.uk/publications/mary-ryder/</t>
  </si>
  <si>
    <t>clexane (enoxaparin sodium)</t>
  </si>
  <si>
    <t xml:space="preserve">medical intervention </t>
  </si>
  <si>
    <t>Died from a pulmonary embolism - a recognised complication of necessary cancer surgery diagnosed on admission to Tameside General Hospital and exacerbated by an infection of her surgical wound.</t>
  </si>
  <si>
    <t>pulmonary embolism</t>
  </si>
  <si>
    <t>surgery for bladder cancer</t>
  </si>
  <si>
    <t xml:space="preserve">infection to surgical wound </t>
  </si>
  <si>
    <t xml:space="preserve">resection of bladder cancer </t>
  </si>
  <si>
    <t>The guidance nationally is to prescribe clexane for 28 days after an operation. However, the guidance does not suggest that some cases may require longer where a patients mobility remains reduced. There does not appear to be an emphasis on the need to review the situation throughout the post-operative period after a discharge home</t>
  </si>
  <si>
    <t>In my opinion, action should be taken to prevent future deaths and I believe you have the power to take such action.</t>
  </si>
  <si>
    <t>2018-0335</t>
  </si>
  <si>
    <t>Joshua Edwards</t>
  </si>
  <si>
    <t>Alcohol, drug and medication related deaths; Other related deaths</t>
  </si>
  <si>
    <t>Leeds City Council</t>
  </si>
  <si>
    <t>https://www.judiciary.uk/publications/joshua-edwards/</t>
  </si>
  <si>
    <t>MDMA; cocaine</t>
  </si>
  <si>
    <t>hallucinogenic substance; cocaine</t>
  </si>
  <si>
    <t>Hyperthermia</t>
  </si>
  <si>
    <t>Metabolic Acidosis</t>
  </si>
  <si>
    <t>Disseminated Intravascular Coagulation</t>
  </si>
  <si>
    <t>Cardiac Dysfunction</t>
  </si>
  <si>
    <t>Methylenedioxy-Methamphetamine and Cocaine Use</t>
  </si>
  <si>
    <t>The ambulance despatched to the scene encountered roads closed for the Leeds 10K run that day. It then navigated a route around the course, thus encountering a delay in reaching the casualty. The Police Officers at the scene telephoned three times to ask where the ambulance was but this did not result in the situation being escalated in the control room at Yorkshire Ambulance Service</t>
  </si>
  <si>
    <t>Evidence taken at the Inquest indicated that ambulance crews were unclear as to whether they were entitled to cross 'road closure' signs in an emergency. Clarification of the Ambulance Service authority to do so in an emergency has been given, but has not yet been circulated to all ambulance crews. This needs to be done on the morning of such events. Ambulance crews should be reminded of this power by way of a refresher briefing. Similar considerations arise in relation to the Fire and Rescue Service</t>
  </si>
  <si>
    <t>In the preparation for such public events, the organisers should be required to brief their Marshalls that at specified crossing points, the event may require to be halted momentarily to allow emergency response vehides to cross. In short, that an emergency may take precedence. Participants in the event should also be forewarned of the possibility of this occurring</t>
  </si>
  <si>
    <t>Road closure signs at such designated crossing points should be replaced by signs indicating 'Access to emergency vehides only' or equivalent wording.</t>
  </si>
  <si>
    <t>delayed response; inadequate training; poor communication between organisations</t>
  </si>
  <si>
    <t>In my opinion urgent action should be taken to prevent future deaths and I believe you [AND/OR your organisation] have the power to take such action.</t>
  </si>
  <si>
    <t>2018-0336</t>
  </si>
  <si>
    <t>Karen Moran</t>
  </si>
  <si>
    <t>Tameside and Glossop CCG</t>
  </si>
  <si>
    <t>https://www.judiciary.uk/publications/karen-moran/</t>
  </si>
  <si>
    <t>dihydrocodeine; gabapentin; diphenhydramine; chloridiazepoxide</t>
  </si>
  <si>
    <t>opioid; antiepileptic; antihistamine; hypnotic</t>
  </si>
  <si>
    <t>Combined effects of dihydrocodeine, gabapentin, diphenhydramine and chloridiazepoxide</t>
  </si>
  <si>
    <t>memory difficulties</t>
  </si>
  <si>
    <t>long term addiction to prescribed medication that had been recognised</t>
  </si>
  <si>
    <t>She had a long term addiction to prescribed medication that had been recognised. Medication continued to be prescribed on repeat prescriptions with no referral to address the addiction. The prescribing pattern meant she had access to significant amounts of prescribed medication</t>
  </si>
  <si>
    <t>2018-0336A</t>
  </si>
  <si>
    <t>Andrew Collins</t>
  </si>
  <si>
    <t>Welsh Ambulance Service NHS Trust</t>
  </si>
  <si>
    <t>https://www.judiciary.uk/publications/andrew-collins/</t>
  </si>
  <si>
    <t>alleged that he was subject to an assault in which he was struck to the head with a bar prior to hospitalisation</t>
  </si>
  <si>
    <t>There was a delay of some 3 hours in sending an ambulance to Mr Collins when it was clear that his clinical picture was rapidly deteriorating. The first 999 call was received at 16:10 on the 6 th June and correctly categorised but no vehicle was available to be dispatched to assist him. A further 999 call was made by his partner at 18:09 and again at 18:55 at which point he was described as "just about breathing and just about conscious". An ambulance became available and was on scene at 19:10. He was conveyed to the University Hospital of Wales at 20:08 and handed over to hospital staff at 20:26. Whilst the evidence suggested that the calls to the ambulance service were correctly categorised as having urgent clinical priority a clear lack of resources meant that there was a significant delay in attending to a critically unwell and deteriorating patient which, in my opinion must create a risk that further deaths may occur.</t>
  </si>
  <si>
    <t>delayed response; lack of medical equipment</t>
  </si>
  <si>
    <t>2018-0338</t>
  </si>
  <si>
    <t>Billie Lord</t>
  </si>
  <si>
    <t>Suicide (from 2015)</t>
  </si>
  <si>
    <t>Milton Keynes CCG</t>
  </si>
  <si>
    <t>https://www.judiciary.uk/publications/billie-lord/</t>
  </si>
  <si>
    <t>non-prescription drugs (cannabis)</t>
  </si>
  <si>
    <t>traumatic injury</t>
  </si>
  <si>
    <t>substance-induced psychosis; autism</t>
  </si>
  <si>
    <t>assaulted mother; admission to mental health ward</t>
  </si>
  <si>
    <t>assault; hospitalisation</t>
  </si>
  <si>
    <t>patients admitted to an in-patient mental health facility, such as the Campbell Centre, should be cared for in single rooms and that three bedded dormitory accommodation is inappropriate since in this particular case it added to the level of stress suffered by the patient</t>
  </si>
  <si>
    <t>Consideration should be given to a review of the accommodation provided at the Campbell Centre, and whether alterations can be carried out to bring the accommodation up to modern standards as recommended by the Royal College of Psychiatrists</t>
  </si>
  <si>
    <t>2018-0346</t>
  </si>
  <si>
    <t>Daniel Stokes</t>
  </si>
  <si>
    <t>Neil Cameron</t>
  </si>
  <si>
    <t>https://www.judiciary.uk/publications/daniel-stokes/</t>
  </si>
  <si>
    <t>Part of the evidence in this case related to the attendance of prison healthcare staff who were in the. possession of diazepam, but not trained/authorised to administer it. Whilst there may be good reason for this (ie so that diazepam is available at the scene of an incident if someone attends who is so trained/authorised) nonetheless, the jury which considered the case clearly considered that this amounts to a failure to have proper systems in place. I therefore adopt their view as a matter of concern, such that I consider consideration should be given to the practicality of requiring healthcare staff working within prisons to be trained/authorised to administer diazepam in circumstances where a prisoner may be suffering from the effect of abuse of controlled drugs.</t>
  </si>
  <si>
    <t>I consider consideration should be given to the practicality of requiring healthcare staff working within prisons to be trained/authorised to administer diazepam in circumstances where a prisoner may be suffering from the effect of abuse of controlled drugs.</t>
  </si>
  <si>
    <t>2018-0347</t>
  </si>
  <si>
    <t>Joseph Page</t>
  </si>
  <si>
    <t>Graeme Hughes</t>
  </si>
  <si>
    <t>Cardiff &amp; Vale University Health Board</t>
  </si>
  <si>
    <t>https://www.judiciary.uk/publications/joseph-page/</t>
  </si>
  <si>
    <t>mixed overdose of prescription medications</t>
  </si>
  <si>
    <t>hypotension</t>
  </si>
  <si>
    <t>chronic kidney disease; ischaemic cardiomyopathy</t>
  </si>
  <si>
    <t>kidney disease; cardiovascular disease</t>
  </si>
  <si>
    <t>In the Emergency Department, and whilst patients were awaiting admission to a Ward, their PODS remained with them unsecured in a bay (or similar). Exposing the medication to potential further use/mis-use by the patient, another patient or relative, or theft and mis-use</t>
  </si>
  <si>
    <t>On ward B5, the policies in place at the time in relation to PODS were not followed, allowing Mr Page's medication to remain unsecured on the Ward, exposing the medication as in (1) above.</t>
  </si>
  <si>
    <t>I received evidence that the Patient Property Policy and Medicines Code were in the process of being updated to address (1) &amp; (2), but this exercise not ex sected to be completed until March 2019. Thereafter, &amp; on the evidence of it was not clear when implementation of the updated policies would take effect</t>
  </si>
  <si>
    <t>Whilst the specific events that unfolded in relation to Mr Page on the morning of 23.3.18 may have been unforeseeable, the current arrangements/policies in place for the receiving, utilising and storing of PODS at UHW, Cardiff, could give rise to a risk of future deaths in a variety of different ways.</t>
  </si>
  <si>
    <t>Once completed the exercise of implementing the new Policy &amp; Code needs to be thorough and extensive to ensure that all doctors &amp; nurses throughout the Cardiff &amp; Vale University Health Board (whether full time, part-time or Agency/locum) not only are aware of the revised Policy/Code, but clear on its interpretation//requirements</t>
  </si>
  <si>
    <t>poor medicine control; unsafe protocol; inadequate training</t>
  </si>
  <si>
    <t>a number of co-morbidities including chronic kidney disease &amp; ischaemic cardiomyopathy, deliberately took a mixed overdose of his prescription medications</t>
  </si>
  <si>
    <t>2018-0352A</t>
  </si>
  <si>
    <t>Thomas Jackson</t>
  </si>
  <si>
    <t>St George’s Hospital</t>
  </si>
  <si>
    <t>https://www.judiciary.uk/publications/thomas-jackson/</t>
  </si>
  <si>
    <t>Tom was subject to compulsory Mental Health Detention at a secure unit within St George's Hospital, Stafford. In the early hours of 25 th August 2016 Tom was found in a poorly state in his room. He was certified dead at 02.25 hours</t>
  </si>
  <si>
    <t>clozapine toxicity</t>
  </si>
  <si>
    <t>Treatment Resistant Schizophrenia</t>
  </si>
  <si>
    <t>inpatient in secure mental health facility</t>
  </si>
  <si>
    <t>During the hearing it was noted that on a number of occasions record keeping was poor. This can make continuity of care difficult and it can lead to matters being missed. I wonder if the Trust can take any action to improve this</t>
  </si>
  <si>
    <t>It is apparent that patients do benefit from regular 'ward rounds' or 'multidisciplinary team meetings' (there are a variety of titles) and, apart from the record of these meetings being very poor at times, there is a concern about the conduct of these meetings. In particular there appears to be on occasions inadequate consideration of the history in preparation for the meeting, failure of attendance of all appropriate personnel at such meetings and concern about the patient being able properly to participate</t>
  </si>
  <si>
    <t>It is clear that Clozapine is a beneficial drug for many patients and that a large number of patients in the care of the Trust do receive this drug. However it appears that many staff are not aware of the significance of this medication particularly when considering potential side-effects and warning signs of deterioration</t>
  </si>
  <si>
    <t>I would not wish for patients or their families to be overloaded with paperwork but I wonder if there could be a simple leaflet available to patients and family members covering standard information about treatment generally but including matters such as the dangers of patients smoking whilst they are receiving Clozapine</t>
  </si>
  <si>
    <t>I wonder if there needs to be a review of any lone-working policy or procedure with particular reference as to when to enter patients' rooms</t>
  </si>
  <si>
    <t>It is well known that it is important for lessons to be learnt following serious incidents. The SIR procedure is a significant part of this. I understand there have been some changes since the time of Tom's death but the SIR carried out in this matter contained a number of significant inaccuracies which can affect the validity of the process. Additionally although the records for patients who are in hospital for a long period of time can become voluminous there has also been some difficulty in disclosure of significant documents during the Inquest process</t>
  </si>
  <si>
    <t>failure to keep accurate medical records/care plans; failure to take history; poor awareness of symptoms/events; failure to inform family; unsafe protocol; failure to learn from past events</t>
  </si>
  <si>
    <t>I would not wish for patients or their families to be overloaded with paperwork but I wonder if there could be a simple leaflet available to patients and family members covering standard information about treatment generally but including matters such as the dangers of patients smoking whilst they are receiving Clozapine. I wonder if there needs to be a review of any lone-working policy or procedure with particular reference as to when to enter patients' rooms</t>
  </si>
  <si>
    <t>improve record keeping; improve drug warnings; review protocol</t>
  </si>
  <si>
    <t>2018-0354</t>
  </si>
  <si>
    <t>Dawn Gill</t>
  </si>
  <si>
    <t>https://www.judiciary.uk/publications/dawn-gill/</t>
  </si>
  <si>
    <t>methadone overdose</t>
  </si>
  <si>
    <t>prescription methadone</t>
  </si>
  <si>
    <t>long-term drug user</t>
  </si>
  <si>
    <t>Ms Gill was a long term drug user and, based on her history, was likely to take illicit drugs whether she was in or out of hospital. However, while she was in hospital, no nursing care plan was made to take this into account, for example by acknowledging the higher risk that it brought. One nursing sister was not even aware that staff suspected Ms Gill of going off the ward to take drugs</t>
  </si>
  <si>
    <t>Ms Gill was prescribed methadone in hospital and died of a methadone overdose, but her drug chart was not available at inquest and appears to have been lost. If the drug chart was lost during her life, then that has implications for her care. If it was lost after her death, then that would not have affected care but, how ever innocent the true explanation, it leaves the trust open to an accusation of trying to cover up evidence. When ever it was lost, its absence is very disappointing. The Barts legal representative at inquest was unaware until I asked to see it on the day that it was missing. He had taken on the file from a colleague a week earlier. He noted that my coroner’s officer had not provided the trust with the report of the post mortem examination until the day before, so he had not known that death was the result of a methadone overdose. This was because the trust had not provided the statements requested. However, Ms Gill had been found in her room on the ward surrounded by drug paraphernalia, so it would have been evident to staff at the outset that drug toxicity was a potential cause of death.</t>
  </si>
  <si>
    <t>Ms Gill’s room was described as having been searched on numerous occasions overnight, by more than one person, the first time approximately half an hour after she had last been seen, yet her presence under clothing on the floor was not detected until 10am the following day. I heard nursing evidence that Ms Gill could not possibly have been in her room at the time of searching, but with the benefit of the CCTV it is now evident that she was</t>
  </si>
  <si>
    <t>Ms Gill was thought to have left the ward for a cigarette some time before 12.30am, though she was not actually seen leaving. She was wearing her night things. When her absence was discovered, hospital security personnel were not alerted. They could have viewed the CCTV. If they had done so, they would have realised that she had never left the ward. Hopefully, this would have prompted a redoubling of the search effort of the ward. There was confusion about the circumstances when the missing person policy should be followed. I was told that the policy is not clear. The responsible nurse said it was in the back of her mind to contact security and she did not know why she had not. The sister in charge said that she would not contact security for the first two hours. The director of nursing said the contact should be immediate. The clinical site manager and the responsible nurse disagreed about the nature of the conversation between them regarding contacting security. Neither of them had made a note</t>
  </si>
  <si>
    <t>2018-0355</t>
  </si>
  <si>
    <t>Sheila Graham</t>
  </si>
  <si>
    <t>Midlands Partnership NHS Trust</t>
  </si>
  <si>
    <t>https://www.judiciary.uk/publications/sheila-graham/</t>
  </si>
  <si>
    <t>the deceased died from a combination of natural causes, an accident and the effects of necessary antibiotic drug therapy</t>
  </si>
  <si>
    <t>antibiotic therapy</t>
  </si>
  <si>
    <t>obesity; hypertension, chronic obstructive pulmonary disease, hip replacement, cellulitis and heart disease with a pace maker fitted.</t>
  </si>
  <si>
    <t>obesity; cardiovascular disease; surgery; infection</t>
  </si>
  <si>
    <t>At the inquest it was evident that the deceased had suffered with clostridium difficile diarrhoea. It was accepted by the patient and the family that she needed to be nursed in a single room. However in her case it was for a very prolonged period. The social isolation had a very significant impact on her health and well-being and was a factor in her failure to recover. No policy appears to be in place for referral to mental health services in such circumstances. Referral in this case was prompted by the family</t>
  </si>
  <si>
    <t>There was evidence that meals were delivered by an independent company called Sodex. The family frequently observed this company giving out and collecting meal trays. Despite this medical records appeared to have been completed daily by nursing and health care staff recording adequate nutrition. Given this situation how is it possible to reconcile the nursing records with the practice of the catering team distributing and collecting meal trays?</t>
  </si>
  <si>
    <t>The deceased lost weight. There was no referral to a dietician until prompted by the family</t>
  </si>
  <si>
    <t>lack of protocol; failure to monitor/observe patient; failure to keep accurate medical records/care plans</t>
  </si>
  <si>
    <t>In my opinion action should be taken to prevent future deaths and I believe you or your organisation has the power to take such action</t>
  </si>
  <si>
    <t>2018-0360</t>
  </si>
  <si>
    <t>Austin Thomas</t>
  </si>
  <si>
    <t>Joanne Lees</t>
  </si>
  <si>
    <t>Haulage Contractors  Limited</t>
  </si>
  <si>
    <t>https://www.judiciary.uk/publications/austin-thomas/</t>
  </si>
  <si>
    <t>cannabis</t>
  </si>
  <si>
    <t>traumatic injuries</t>
  </si>
  <si>
    <t>I heard evidence from an expert vehicle examiner who upon examination of the volvo shovel  loader  truck  involved  in  the  fatal accident  found a  CD  in  the  CD  compartment within the drivers  cab of the truck.  This CD player allowed CD’s to be played to a volume level of 32.  I heard no evidence as to when the CD was last listened to however, I am concerned that there exists an inbuilt facility for drivers to listen to music at high levels when operating heavy machinery in a confined space such as  the warehouse. Whilst I heard evidence that a new radio communication system would cut out any music playing in the truck cab I am concerned that the levels of volume are such that they could provide a distraction for a driver.   I also heard evidence that whilst instances of pedestrians and vehicles moving on the factory floor at the same time had been significantly reduced, it had  not  been  eliminated  altogether.    The  combination  of  a  driver  being  distracted listening to music in an contained environment where heavy machinery is being operated presents a risk of future deaths.  Whilst neither the existence of the CD player nor the playing of any CD was involved in this inquest, having raised the concern at the end of the inquest, no policy or working rules or regulations relating to the listening of music and or CD’s whilst operating machinery for employees at the paper mill factory or any factory owned and operated by Downtons or UPM was brought to my attention.  I make  it clear that this issue played no part in the inquest of the deceased.</t>
  </si>
  <si>
    <t>The inquest heard evidence as to the levels of cannabis in the blood of the driver of the shovel loader truck some 7 hours after the fatal incident.  No evidence was available as to the levels of cannabis in the drivers system at the time of the fatal incident.  The inquest heard evidence from the driver himself as to his cannabis use which included an admission  that  he  had  smoked  cannabis  on  his  own  evidence  the  night  before commencing an early shift the following day.  The inquest also heard evidence that the drivers admitted use of cannabis was not consistent with the levels detected in his blood. I have been provided with a drugs policy from the factory operator which provides for drug testing on a ‘show cause’ basis only.  There is no policy in relation to random testing particularly  for  drivers  operating  heavy  machinery.  Given  the  evidence  heard at the inquest I am concerned that an employee may use drugs without the knowledge of his employer and continue to operate heavy machinery creating a risk of future deaths.  I note that the policy I have been provided with does not appear to have been reviewed or updated following the incident resulting in the death of Mr Thomas in February 2017</t>
  </si>
  <si>
    <t>unsafe protocol; lack of protocol</t>
  </si>
  <si>
    <t>2018-0365</t>
  </si>
  <si>
    <t>Matthew Craven</t>
  </si>
  <si>
    <t>https://www.judiciary.uk/publications/matthew-craven/</t>
  </si>
  <si>
    <t>pregabalin; chlordiazepoxide; codeine</t>
  </si>
  <si>
    <t>antiepileptic; hypnotic; opioid</t>
  </si>
  <si>
    <t>pregabalin toxicity</t>
  </si>
  <si>
    <t>codeine and chlordiazepoxide use</t>
  </si>
  <si>
    <t>pulmonary embolism due to deep venous thrombosis</t>
  </si>
  <si>
    <t>long-term anxiety</t>
  </si>
  <si>
    <t>He had long-term anxiety. MentalHealth workers assessing him had repeatedly felt he needed to be seen by a psychiatrist. The referrals were rejected by the psychiatrist. There was no challenge or escalation process within the trust to deal with the situation. A routine psychiatric out patient was offered after his mother indicated she would make a formal complaint. The inquest heard that there were no agreed target timescales for the offering of routine appointments.</t>
  </si>
  <si>
    <t>There had been a series of attendances at the emergency department and RAID referrals. The inquest heard that there was no documentation or rationale provided for why RAID did not referhim toa psychiatrist.</t>
  </si>
  <si>
    <t>On one admission to the acute hospital following an overdose, he was seen by an alcohol worker from the Mental Health Trust. There was no evidence that that worker had checked to see or understand any previous engagements with Mental Health Services. Information about that admission and encounter was not shared with wider mentalhealth services even though they were part of the same trust.</t>
  </si>
  <si>
    <t>unsafe protocol; failure to keep accurate medical records/care plans; failure to take history</t>
  </si>
  <si>
    <t>risk of pregabalin + opioids (codeine)</t>
  </si>
  <si>
    <t>2018-0369</t>
  </si>
  <si>
    <t>Jerome Jones</t>
  </si>
  <si>
    <t>HMP Stoke; Shropshire Community Health NHS Trust</t>
  </si>
  <si>
    <t>https://www.judiciary.uk/publications/jerome-jones/</t>
  </si>
  <si>
    <t>5F-ADB - synthetic cannabinoid</t>
  </si>
  <si>
    <t>The deceased passed away due to a combination of an underlying heart condition and the effects of a synthetic cannabinoid on his heart</t>
  </si>
  <si>
    <t>congenital heart disease with fibrosis of the left ventricle and toxic effect on myocardium</t>
  </si>
  <si>
    <t>effects of 5F-ADB, a synthetic cannabinoid, on his heart</t>
  </si>
  <si>
    <t>pre existing congenital heart defect</t>
  </si>
  <si>
    <t>a known user of New Psychoactive Substances</t>
  </si>
  <si>
    <t>During the inquest evidence was heard that apart from some hourly checks by prison officers during the evening of the incident on 20/10/17 (the third known instance of NPS use by the deceased) no other specific checks were made on the deceased leading up to the date of his death .  This was a prisoner who had 3 known instances of NPS use within a relatively short space of time.  I heard evidence that the requirement for further checks would have had  to come  from  the Healthcare  team rather  than  from prison officers. I was  told  here  is  no  policy  or  guidance  to  cover  additional  checks  for  a  prisoner  in  a  situation such as this</t>
  </si>
  <si>
    <t>The inquest heard evidence from two Forward Trust Drug workers who although not medically qualified, considered that Mr Jones was at a ‘higher’ risk from NPS use due to using NPS with his existing congenital heart defect.  I was told there was no method of communicating  this  to  either  Healthcare  or  prison  officers  to  enable  further  periodic checks to be undertaken particularly in light of the recent incident on 20/10/17</t>
  </si>
  <si>
    <t>The  two  Forward  Trust  Drug  workers  were  only  aware  of  Mr  Jones  existing  heart condition because he disclosed  this  to  them himself. This enabled  them specifically to tailor  their  advice  to  cover  the  impact  of  Mr  Jones  continued  NPS  use  on  his  heart. Forward Trust do not appear to have access to prisoner medical records for reasons of patient confidentiality and there does not appear to be any alternative way of ensuring they have all the information about a prisoner in order to help them with their drug use</t>
  </si>
  <si>
    <t>narrative was "the deceased passed away due to a combination of an underlying heart condition and the effects of a synthetic cannabinoid on his heart"</t>
  </si>
  <si>
    <t>2018-0388</t>
  </si>
  <si>
    <t>John Delahaye</t>
  </si>
  <si>
    <t>Suicide (from 2015); State Custody related deaths</t>
  </si>
  <si>
    <t>NHS England;  Birmingham and Solihull Mental Health NHS Trust; G4S; MOJ; Birmingham Community NHS Trust</t>
  </si>
  <si>
    <t>https://www.judiciary.uk/publications/john-delahaye/</t>
  </si>
  <si>
    <t>on a balance of probabilities the deceased deliberately took an overdose of insulin with the intention of ending his life</t>
  </si>
  <si>
    <t>overdose of insulin with the intention of ending his life</t>
  </si>
  <si>
    <t>type I diabetes</t>
  </si>
  <si>
    <t>previous insulin overdoses</t>
  </si>
  <si>
    <t>There is confusion surrounding the meaning of the following question from NHS England’s national clinical template for in possession Risk Assessments in the Secure Estate: “Have you had problems in the last 6 months with not taking, or not remembering to take your medicines as prescribed?” The Risk Assessment had not been used in the assessment for Mr. Delahaye’s in possession modification on the 29th January 2018 when it ought to have been. However, during the course of considering what the outcome would have been if the risk assessment had been undertaken, more than one clinician interpreted the question as pertaining only to consideration of incidents where medication had not been taken. It was the Coroner’s view that the question is also asking about incidents where medication may have been taken but not “as prescribed” thus encompassing an overdose (accidental or deliberate). The question is not clear and this creates a risk that the score generated may be incorrect and in possession medication may be authorised where it ought not to be, putting lives at risk</t>
  </si>
  <si>
    <t>During the inquest it emerged that the mental health nurse who assessed Mr. Delahaye on the 2nd January 2018 and the GP who assessed him for in possession medication on the 29th January 2018, had not identified from his notes all relevant past medical conditions. It emerged that whilst the System One records (a case management system used across the prison estate) has the facility to provide a summary of significant past and current medical conditions, it is not reliable at HMP Birmingham because conditions are not consistently given the correct ‘read code’. Evidence from the NHS England clinical reviewer, [REDACTED], was that this problem is not unique to HMP Birmingham and is found in other prison healthcare teams and requires a change of culture and practice to bring the system for read coding into line with that in the community. The absence of a reliable source for quickly identifying relevant past and current medical conditions puts lives at risk from misinformed decision making</t>
  </si>
  <si>
    <t>No member of the healthcare team was present at any of Mr. Delahaye’s ACCT reviews. It was identified during the inquest that a member of either the mental health team, primary care or the drug/alcohol service ought to have been present at the first review at least. It was the evidence of a first line manager who had involvement in the ACCT that a member of the custodial team had contacted healthcare and asked them to attend but this was not documented and the healthcare team maintained they were unaware of the date of the first review. Whilst the ACCT book provides a checklist of actions to be undertaken at various times it does not include making healthcare aware of the first review. As this is a national Ministry of Justice form, HMP Birmingham can’t change it but a failure to inform healthcare of an ACCT review could result in useful knowledge or expertise not being available to the ACCT team and could put lives at risk</t>
  </si>
  <si>
    <t>On the morning of the 5th March 2018 Mr. Delahaye’s cell had been unlocked at approximately 07:50. It is likely that he was already dead at this time (and had been so for some hours) but he was not found because the prison custody officer who unlocked his cell did not look into the cell or seek any kind of acknowledgement from Mr. Delahaye. It was acknowledged by the relevant PCO and by the Safer Custody Manager that unlock ought to have involved a welfare check. The Safer Custody Manager’s evidence is that the need for a welfare check on unlock has been emphasised to senior managers and leads through a bilateral document covered at formal briefings. However, it was not clear how this is then communicated down to the individual custody officers and how they are being audited to make sure they are conducting a welfare check on unlock. The absence of a welfare check creates a risk that a prisoner in need of life saving assistance at the time of unlock is not identified</t>
  </si>
  <si>
    <t>unclear protocols; failure to keep accurate medical records/care plans; failure to monitor/observe patient</t>
  </si>
  <si>
    <t>2018-0392</t>
  </si>
  <si>
    <t>Natalie Hunter</t>
  </si>
  <si>
    <t>Hospital Death (Clinical Procedures and medical management) related deaths; Mental Health related deaths; Alcohol, drug and medication related deaths; Suicide (from 2015)</t>
  </si>
  <si>
    <t>St Mary’s Hospital NHS Trust</t>
  </si>
  <si>
    <t>https://www.judiciary.uk/publications/natalie-hunter/</t>
  </si>
  <si>
    <t>alcohol; zopiclone; trazodone; quetiapine</t>
  </si>
  <si>
    <t>hypnotic; antidepressant; antipsychotic</t>
  </si>
  <si>
    <t>18 previous suicide attempts; history of mental health issues</t>
  </si>
  <si>
    <t>suicide; undefined</t>
  </si>
  <si>
    <t>lost daughter at 14 months; alcohol abuse</t>
  </si>
  <si>
    <t>lost child; drug abuse</t>
  </si>
  <si>
    <t>Natalie HUNTER’s GP gave live evidence about Miss HUNTER’s 18 previous serious attempts to take her life. During the course of his evidence he referred to the lack of Discharge Summaries from the Isle of Wight NHS Trust. He said it is not uncommon for a Discharge Summary not to be sent to a GP’s practice by the IOW NHS Trust, or if it is sent, for it to be sent very late after the patient has been discharged from the Trust.</t>
  </si>
  <si>
    <t>The GP raised concerns about this as the Discharge Summary should contain details of why the patient was admitted; what care they received during their time at the IOW NHS Trust; what medication they were prescribed, and whether such medication was intended to be continued; and whether there were going to require ongoing care/treatment as a result of this admission/treatment</t>
  </si>
  <si>
    <t>If no Discharge Summary is received, it has a big impact on the care that GPs are able to offer to their patients and the continuity of care which is needed, particularly in relation to mental health input</t>
  </si>
  <si>
    <t>On several occasions, had been unaware of the nature of the admissions (which were almost all linked to her serious suicidal attempts) – and significantly the ongoing risk of further attempts on Miss HUNTER’s life as he had either not received a Discharge Summary or had received it too late for it to have any meaningful input into Miss HUNTER’s care.</t>
  </si>
  <si>
    <t>During the course of the live evidence I heard from the service Manager for Community Mental Health Services at the Isle of Wight NHS Trust, in connection with the lack of sufficient numbers of out-of-hours mental health or Crisis staff which are available across the Isle of Wight. His evidence (which has since been supplemented by up-to-date figures), was that the team currently comprises of 11.1 full-time equivalent Band 6 mental health staff members, but it really requires 15.74 full-time equivalent appropriately qualified staff members which would necessitate 4.64 full-time equivalent additional staff to be funded and recruited in order to be able to offer a full and effective service</t>
  </si>
  <si>
    <t>The evidence was that there are currently insufficient funds in order for a full complement of out-of-hours mental health/Crisis staff to be deployed which is affecting the way in which the Mental Health service operates and delivers care to those who need it out-of-hours</t>
  </si>
  <si>
    <t>Accordingly, I have concerns that those who are vulnerable with mental health issues and who need to be seen out-of-hours are currently not in receipt of an adequately staffed out-of-hours mental health provision</t>
  </si>
  <si>
    <t>poor communication between organisations; understaffing</t>
  </si>
  <si>
    <t>2018-0402</t>
  </si>
  <si>
    <t>Cady Stewart</t>
  </si>
  <si>
    <t>Tameside CCG</t>
  </si>
  <si>
    <t>https://www.judiciary.uk/publications/cady-stewart/</t>
  </si>
  <si>
    <t xml:space="preserve">fatal combination of prescribed drugs; prescribed opiate drugs </t>
  </si>
  <si>
    <t>prescribed to her and mother</t>
  </si>
  <si>
    <t xml:space="preserve">combined drug toxicity </t>
  </si>
  <si>
    <t>mother died of cancer shortly before</t>
  </si>
  <si>
    <t>The inquest heard that Cady Stewart's mother had died a few months before from terminal cancer. Whilst her mother was on palliative care she had been prescribed a significant amount of opiate drugs. After her death the medication was not removed by the nursing team and remained in Cady Stewart's possession. It remained in her possession even though she attempted to take her life immediately after her mothers death. She used that in combination with medication prescribed to her to take her life</t>
  </si>
  <si>
    <t xml:space="preserve">post-mortem found a fatal combination of prescribed drugs in her system </t>
  </si>
  <si>
    <t>2018-0409</t>
  </si>
  <si>
    <t>Janice Davies</t>
  </si>
  <si>
    <t>Cwm Taf University Health Board</t>
  </si>
  <si>
    <t>https://www.judiciary.uk/publications/janice-davies/</t>
  </si>
  <si>
    <t>morphine; co-codamol</t>
  </si>
  <si>
    <t>bilateral rib fracture</t>
  </si>
  <si>
    <t>mechanical fall</t>
  </si>
  <si>
    <t>obstructive pulmonary disease</t>
  </si>
  <si>
    <t>chronic kidney disease</t>
  </si>
  <si>
    <t>COPD; chronic kidney disease; multiple fractured ribs</t>
  </si>
  <si>
    <t>lung disease; kidney disease; trauma</t>
  </si>
  <si>
    <t>There was an absence of documented (despite indicated) observations of the deceased post her doses of oramorph at around 13:55 hrs &amp; 15.40 hrs on 19.4.18.</t>
  </si>
  <si>
    <t>There was an absence of an updated &amp; documented pain score prior to discharge. Most significantly, this, on the evidence of II MMINI would have been desirable/required to inform the prescribing clinician, of the most appropriate prescription of oramorph to be given to the deceased upon discharge</t>
  </si>
  <si>
    <t>Most significantly, there appeared, on the evidence, to be an absence of formal guidance or instruction— written or otherwise to clinicians in the Accident &amp; Emergency Department regarding the prescribing of oramorph to discharging patients. This would appear then to give rise to potential inconsistencies in the prescribing of oramorph to discharging patients. Not only in terms of prescribed dosages, but also in respect of the extent of the supply. The deceased was prescribed 40 mis per day &amp; given a supply lasting two weeks. 1111.11 MINIM evidence was that in the absence of clear evidence as to the deceased's tolerance to morphine, he would be uncomfortable with this dosage &amp; supply. His evidence was that a prescription of 20 mls per day, &amp; a supply for 5 days (then review by GP if symptoms persisted/to assess the patient's reaction to the oramorph) was more appropriate in the circumstances.</t>
  </si>
  <si>
    <t>failure to keep accurate medical records/care plans; lack of protocol</t>
  </si>
  <si>
    <t>prescription, accidential death</t>
  </si>
  <si>
    <t>2018-0416</t>
  </si>
  <si>
    <t>Stephen Jackson</t>
  </si>
  <si>
    <t>NHS England; Birmingham CCG</t>
  </si>
  <si>
    <t>https://www.judiciary.uk/publications/stephen-jackson/</t>
  </si>
  <si>
    <t>diamorphine</t>
  </si>
  <si>
    <t>Mr. Jackson sent his mother a text message late evening on 10th August 2018 saying "sorry". His mother contacted Mr. Jackson's partner after several attempts to get hold of him were unsuccessful. His partner attended Mr. Jackson's home on the 11th August 2018 and found him deceased lying face upwards on the bedroom floor having entered via an unsecured bedroom window. Drugs paraphernalia was noted at the scene along with a suicide note. The Deceased had deliberately taken an overdose 3 weeks earlier and been admitted to Good Hope Hospital where he self-discharged once medically fit without waiting to be seen by the RAID team. Following discharge he sought a home treatment team input, he was given an outpatient appointment on the 13 th August 2018 but the appointment was put back until the 29th November 2018. Evidence to date indicates that he was very frustrated by this delay and reported to family that he could not cope.</t>
  </si>
  <si>
    <t>diamorphine overdose</t>
  </si>
  <si>
    <t>recent history of drug overdose</t>
  </si>
  <si>
    <t>prior admission to mental health unit following overdose</t>
  </si>
  <si>
    <t>hospitalisation; overdose</t>
  </si>
  <si>
    <t>On the 1st August 2018 Mr. Jackson attended his GP and expressed frustration that following his discharge from hospital on the 23 rd July 2018. He had not been contacted by the home treatment team and his GP wrote to the Kingstanding and Erdington Home Treatment Team that same day asking them to expedite his appointment, reporting that Mr. Jackson continued to have low mood and negative thoughts and merited an urgent appointment. Mr. Jackson was not seen by mental health clinicians following the GP request</t>
  </si>
  <si>
    <t>Mr. Jackson wrote a very detailed suicide note within which he refers to feeling unsupported by professionals who did not send him appointments or answers his calls, the context would support this being a reference to mental health professionals</t>
  </si>
  <si>
    <t>Although evidence at inquest has yet to be heard there is a concern that this case, along with several other cases being investigated by the Birmingham and Solihull Coroners' jurisdiction, future deaths may arise due to under-funding of mental health services</t>
  </si>
  <si>
    <t>The strain on the systems of mental health services provided by both Forward Thinking Birmingham and Birmingham and Solihull Mental Health Trust has become apparent to the Birmingham and Solihull Coroners in recent months. Consequently this report to prevent future death is being made in conjunction with reports to prevent future deaths arising from 6 other investigations into deaths between May and August 2018 that demonstrate a risk that future deaths will occur as a result of under-funding</t>
  </si>
  <si>
    <t xml:space="preserve">wrote a very detailed suicide note </t>
  </si>
  <si>
    <t>2018-0419</t>
  </si>
  <si>
    <t>Mental Health related deaths; Hospital Death (Clinical Procedures and medical management) related deaths</t>
  </si>
  <si>
    <t>https://www.judiciary.uk/publications/thomas-jackson-2/</t>
  </si>
  <si>
    <t>treatment resistant schizophrenia</t>
  </si>
  <si>
    <t>compulsory detention in mental health unit</t>
  </si>
  <si>
    <t>I wonder if there could be a simple leaflet available to patients and family members covering standard information about treatment generally but including matters such as the dangers of patients smoking whilst they are receiving Clozapine.</t>
  </si>
  <si>
    <t>slightly different; include both</t>
  </si>
  <si>
    <t>2019-0011</t>
  </si>
  <si>
    <t>Natasha Chin</t>
  </si>
  <si>
    <t>Caroline Topping</t>
  </si>
  <si>
    <t>CQC; Police and Prisons Ombudsman; Chief Inspector of Prisons; MOJ</t>
  </si>
  <si>
    <t>https://www.judiciary.uk/publications/natasha-chin/</t>
  </si>
  <si>
    <t>alcohol; cocaine; metochlopramide</t>
  </si>
  <si>
    <t>cocaine; antinausea</t>
  </si>
  <si>
    <t>Miss Chin’s death was caused or more than minimally contributed to by a systemic failure through poor governance which led to a lack of basic care</t>
  </si>
  <si>
    <t>cardiac arrest due to ventricular arrhythmias</t>
  </si>
  <si>
    <t>hypomagnesemia, hypokalemic &amp; myocardial scarring</t>
  </si>
  <si>
    <t>chronic cocaine use</t>
  </si>
  <si>
    <t>chronic alcohol abuse &amp;/or dependence</t>
  </si>
  <si>
    <t>previous offender; drug and alcohol abuse</t>
  </si>
  <si>
    <t>The prison officer with responsibility for the wing on which Miss Chin was resident was not privy to what medication she was prescribed nor when it should be administered. There is no system in place for consent to be obtained from prisoners for this information to be shared with discipline staff</t>
  </si>
  <si>
    <t>The Sodexo Justice Service Protocols in respect of opiate and alcohol withdrawal did not adequately mirror the National Protocols and were, in parts, unclear and difficult to comprehend</t>
  </si>
  <si>
    <t>Nurses failed to make any datix referrals in respect of missed medications</t>
  </si>
  <si>
    <t>The following matters have to date not been formally audited by Sodexo Justice Services: Whether prisoners who do not attend for prescribed medications are followed up and the reason for nonattendance is properly recorded. ii.) Whether critical medication is administered on time. iii.) Whether proper observations are undertaken in line with national or local protocols in respect of opiate and alcohol withdrawal. iv.) Whether medical records on System 1 are accurately recorded. v.) Whether the Patient Guidance Directions in respect of prescribing by nurses are adhered to, and whether medical records are checked before any prescriptions are made by nurses pursuant to the directive</t>
  </si>
  <si>
    <t>As a consequence it is not possible for Sodexo Justice Services to know whether the matters raised in 4.(i) to (v) have been adequately addressed</t>
  </si>
  <si>
    <t>The response by Sodexo Justice Services to the issues identified in the report dated the 13th April 2016 of Her Majesty’s Chief Inspector of Prisons in respect of non-administration of prescribed medication was inadequate. It does not appear that there was a clear line of governance in respect of this matter</t>
  </si>
  <si>
    <t>Whether there is adequate training: i.) of discipline and clinical staff, including agency staff, to make them aware of the signs and dangers of opiate and alcohol withdrawal. ii.) of clinical staff in respect of the completion of opiate and alcohol withdrawal scales</t>
  </si>
  <si>
    <t>poor access to medical records/care plans; unsafe protocol; inadequate training</t>
  </si>
  <si>
    <t>2019-0012</t>
  </si>
  <si>
    <t>Ricardo Holgate</t>
  </si>
  <si>
    <t>G4S; HM Prisons and Probation Service; MOJ</t>
  </si>
  <si>
    <t>https://www.judiciary.uk/publications/ricardo-holgate/</t>
  </si>
  <si>
    <t>synthetic cannabinoids; codeine</t>
  </si>
  <si>
    <t>On the morning of 26th March, during routine unlocking 0f cell K1 -27 Ricky was discovered by a prison officer lying face down on his bunk with no pulse. He was declared dead at 7.54. The post mortem confirmed his death was due to coronary artery thrombosis contributed to by his use of synthetic cannabinoids and prescription codeine</t>
  </si>
  <si>
    <t>combined effects of synthetic cannabinoids &amp; prescription codeine</t>
  </si>
  <si>
    <t>prescribed codeine</t>
  </si>
  <si>
    <t>The new Governing Governor confirmed that further steps are necessary to improve the management of illicit substance misuse. He confirmed the prison requires CCTV on all wings and airport style scanners – one in reception for prisoners and one in the visitor area</t>
  </si>
  <si>
    <t>Much progress has been made as a result of the appointment of the Governing Governor Paul Newton. His appointment was for 6 months. He advised at the inquest that there is much more work to do and extension of his appointment would allow further work to be undertaken to reduce the use and supply of illicit substances in the prison and to keep inmates safe</t>
  </si>
  <si>
    <t>2019-0016</t>
  </si>
  <si>
    <t>Jacqueline Elliott</t>
  </si>
  <si>
    <t>Alcohol, drug and medication related deaths; Community health care related deaths</t>
  </si>
  <si>
    <t>Delamere Medical Practice</t>
  </si>
  <si>
    <t>https://www.judiciary.uk/publications/jacqueline-elliott/</t>
  </si>
  <si>
    <t>amitriptyline; pregabalin; tramadol</t>
  </si>
  <si>
    <t>antidepressant; antiepileptic; opioid</t>
  </si>
  <si>
    <t>steatohepatitis</t>
  </si>
  <si>
    <t xml:space="preserve">long standing history of back pain </t>
  </si>
  <si>
    <t>reduced liver function</t>
  </si>
  <si>
    <t>chronic back pain; reduced liver function</t>
  </si>
  <si>
    <t>chronic pain; liver disease</t>
  </si>
  <si>
    <t>recorded history of non-compliance and deliberate self-overmedication of painkillers</t>
  </si>
  <si>
    <t>poor engagement; drug abuse</t>
  </si>
  <si>
    <t>The GP practice computer recording system showed drugs that were clearly on repeat prescription as drugs that were acute prescriptions. As a result the inquest was told that the medication reviews carried out would not pick uponand would not review those prescriptions. The medication reviewer would not therefore have a full overview ofherprescribed long term medication</t>
  </si>
  <si>
    <t>The notes made by GPs and the ANP who had seen her/had telephone consultations lacked detail and so it was difficult to assesswhat information had been provided previously and what advice shehadbeengiven</t>
  </si>
  <si>
    <t>Therewasno detail provided inthenotesat the inquest of the extent or issues considered during the medication reviews that were recordedashaving taken place</t>
  </si>
  <si>
    <t>There wasarecorded history of non-compliance and deliberate self-overmedication of painkillers by Mrs Elliott. Despitethata GP immediatelybefore her death in a telephone consultation prescribed her with100 tramadol tablets whilst recording that she needed an urgent review. The rationale for prescribingthisvolume of medication was unclear from the notes</t>
  </si>
  <si>
    <t>There wasalack ofcontinuityof care. Mrs Elliott sawavarietyof different locumGPs.This meant thatnoclinician had an overview of her andher health.As a result, painkillers wererepeatedly prescribedand otherpotential waysofmanaging her persistent back pain were not explored. This led toa significantreliance by Mrs Elliott on painkillerstomanage her on going back problems. The inquest was told that the lack of continuity of care was due to anationalshortage of GPsand wasanationalnotlocalissue</t>
  </si>
  <si>
    <t>poor monitoring of prescribing; failure to keep accurate medical records/care plans; excessive supply of substance/drugs; understaffing</t>
  </si>
  <si>
    <t>In my opinion, action should be taken to preventfuture deaths andI believe you have the power to take such action</t>
  </si>
  <si>
    <t>2019-0018</t>
  </si>
  <si>
    <t>Elizabeth Curtis</t>
  </si>
  <si>
    <t>NHS Improvements</t>
  </si>
  <si>
    <t>https://www.judiciary.uk/publications/elizabeth-curtis/</t>
  </si>
  <si>
    <t>haloperidol</t>
  </si>
  <si>
    <t>Elizabeth Curtis was admitted into the Royal United Hospital, Bath on 17th March 2018 with a urinary tract infection and delirium; she was treated and prescribed antibiotics to treat the infection and Haloperidol to treat the delirium. She should have been prescribed 0.25mg but in fact was prescribed 2.5mg. of Haloperidol. The drug error was noted and the drug was stopped. Mrs. Curtis had a number of comorbidities including the fact she was 90, that she was frail, had chronic kidney disease, Crohn's disease and had a swallow problem. Mrs. Curtis developed aspiration pneumonia on 26th March and died on 31st March 2018 at Royal United Hospital Bath</t>
  </si>
  <si>
    <t>crohn's disease</t>
  </si>
  <si>
    <t>swallow problem</t>
  </si>
  <si>
    <t xml:space="preserve">infection </t>
  </si>
  <si>
    <t>delirium (haloperidol)</t>
  </si>
  <si>
    <t>medication error</t>
  </si>
  <si>
    <t>frail; chronic kidney disease; Crohn's disease; swallow problem</t>
  </si>
  <si>
    <t>frality; kidney disease; gastrointestinal disease</t>
  </si>
  <si>
    <t>A patient's mobility became an issue at the inquest and how this can help with assessing a patient's wellness. I was advised byat the Royal United Hospital, Bath, who gave evidence at this inquest that she was introducing to the hospital a mobility scale due to the impact that mobility or indeed frailty has on assessing well-being of patients when in hospital. has indicated that this is a simple scale noting a patient's best mobility in the previous 24hrs. and is recorded alongside the NEWS score. Often mobility is the first symptom demonstrating a decline in health. I am told that the Royal United Hospital have adopted this scale. For further details in relation to this I would suggest that you contact Consultant Geriatrician, at Royal United Hospital NHS Foundation Trust her email is I have also suggested that she write to you to outline her "mobility scale", hence I have copied her into this report.</t>
  </si>
  <si>
    <t>2019-0020</t>
  </si>
  <si>
    <t>Marie Millward-Winter</t>
  </si>
  <si>
    <t>Each Step Nursing Home</t>
  </si>
  <si>
    <t>https://www.judiciary.uk/publications/marie-winter/</t>
  </si>
  <si>
    <t>the administration of her normal dose (5 mg) of Apixaban medication, following her fall on the 19th August 2017, contributed to Mrs Millward Winter’s death</t>
  </si>
  <si>
    <t>intracranial haemorrhage</t>
  </si>
  <si>
    <t>atrial fibrillation (on apixaban)</t>
  </si>
  <si>
    <t>history of falls; hypertension</t>
  </si>
  <si>
    <t>the medication (Apixaban) was given to Mrs Millward Winter at Each Step Nursing Home on the advice of and/or in the presence of the Ambulance Technicians from North West Ambulance Service after she had sustained a head injury and prior to transporting her to hospital</t>
  </si>
  <si>
    <t>administration of this anticoagulation medication on the morning of the 19th August 2017, following a head injury, worsened an internal bleed and contributed to Mrs Millward Winter’s death</t>
  </si>
  <si>
    <t>It is of concern that such medication has been given when the patient has suffered a head injury (and is at risk of an internal bleed). It is of concern that the medication has been given on the advice of and/or in the presence of the ambulance technicians</t>
  </si>
  <si>
    <t>2019-0024</t>
  </si>
  <si>
    <t>Neil Black</t>
  </si>
  <si>
    <t>Birmingham Community Healthcare NHS Trust</t>
  </si>
  <si>
    <t>https://www.judiciary.uk/publications/neil-black/</t>
  </si>
  <si>
    <t>intravenous drug use</t>
  </si>
  <si>
    <t>Drug related; illicit drug use. Inconsistent and infrequent physical observations; inadequate interaction between prison healthcare teams resulting in a delay in receiving appropriate treatment and a lack of a clear policy for observations undertaken on prisoners going through the detoxification process contributed to Mr Black's death.</t>
  </si>
  <si>
    <t>septic shock due to streptococcal septicaemia</t>
  </si>
  <si>
    <t>lung abscesses</t>
  </si>
  <si>
    <t>empyema &amp; infective endocarditis</t>
  </si>
  <si>
    <t>infected deep vein thrombosis, pulmonary embolus</t>
  </si>
  <si>
    <t>DVT in right leg</t>
  </si>
  <si>
    <t>history of IV drug and alcohol abuse</t>
  </si>
  <si>
    <t>B wing is the drug detoxification wing at Birmingham prison. Prisoners undergoing drug detoxification see IDTS nurses for drug needs and primary care nurses for health care needs. Prisoners on B wing often have complex mixed needs. The evidence at the inquest confirmed there were no joint handovers despite the nurses being located very close to each other. Consideration needs to be given to joint handovers to ensure those prisoners with joint needs have a coordinated approach</t>
  </si>
  <si>
    <t>Evidence at the inquest confirmed that there was some animosity between IDTS and primary care nurses. IN addition witnesses were unclear who should undertake what observations on prisoners and for what reason. Consideration needs to be given to improving the relationship and making it clearer who is responsible for what observations</t>
  </si>
  <si>
    <t>Neil Black came into prison with a DVT in his right leg which was caused by IV drug use injecting into his groins. His groins sites and leg were not examined during his time at the prison. Consideration needs to be given to ensure there is a clear protocol for the examination of injection sites and DVT sites</t>
  </si>
  <si>
    <t>poor communication between staff; failure to monitor/observe patient</t>
  </si>
  <si>
    <t>2019-0029</t>
  </si>
  <si>
    <t>Gareth Bickerstaff</t>
  </si>
  <si>
    <t>Emergency Services related deaths; Mental Health related deaths</t>
  </si>
  <si>
    <t>Joint Royal Colleges Ambulance Liaison Committee</t>
  </si>
  <si>
    <t>https://www.judiciary.uk/publications/gareth-bickerstaff/</t>
  </si>
  <si>
    <t>alcohol; drugs (not specified)</t>
  </si>
  <si>
    <t>On the 20th May 2018, the deceased entered a local Tesco Express supermarket. At the material time he was experiencing paranoia whilst under the influence of drugs and alcohol. He became increasingly agitated and scared. Having climbed across and then on to the check-out counter he began to damage the suspended ceiling, thereafter entering the roof space. The shop was evacuated and the doors locked pending police arrival. Police attended on a category 1 response, with the first officer on scene at around 22:24. Further officers arrived shortly thereafter. At the point the deceased was seen to place a wire ligature around his neck, the first police officer and the deceased’s brother entered the store and tried to engage with him, to no avail. He subsequently removed the ligature and continued to move around the roof space. At around 22:40 the deceased went quiet and on closer inspection was noted to have self-ligatured on a main roof suspension cable</t>
  </si>
  <si>
    <t>longterm illicit substance &amp; alcohol misuse</t>
  </si>
  <si>
    <t>personal tragedy at young age</t>
  </si>
  <si>
    <t>depression; paranoia; increasingly frequent episodes of  erratic and sometimes dangerous behaviour</t>
  </si>
  <si>
    <t>illicit substance and alcohol abuse; personal tragedy at a yound age</t>
  </si>
  <si>
    <t>drug abuse; personal tragedy</t>
  </si>
  <si>
    <t>During the course of the evidence heard at inquest, it became apparent that there was a critical difference between the language used within the JRCALC Guidance and the local ambulance Trust’s guidance to Paramedics in relation to the diagnosis of death/decision to resuscitate criteria. I was told that whilst Trusts base the drafting of local Guidance/Policy on the JCALC Guidance, they are permitted to use their own language/interpretations. The JCALC Guidance indicates that resuscitation should not be attempted [inter alia] where more than 15 minutes have passed since the onset of cardiac arrest (presumably diagnosed clinically and/or by way of ECG), whereas the local ambulance Trust’s guidance indicates that the 15 minute timeframe should be calculated from the onset of ‘collapse’ (this is not defined further but prima facie is reliant upon bystander observation). I am concerned that in allowing for ‘local interpretation’ and different meanings as to when the 15 minutes is calculated from, there is the potential for misinterpretation, ambiguity and misunderstanding in relation to emergency resuscitation, creating a risk of future deaths</t>
  </si>
  <si>
    <t>2019-0032</t>
  </si>
  <si>
    <t>Conor Crutchley</t>
  </si>
  <si>
    <t>Christopher Morris</t>
  </si>
  <si>
    <t>https://www.judiciary.uk/publications/conor-crutchley/</t>
  </si>
  <si>
    <t>cocaine; alprazolam</t>
  </si>
  <si>
    <t>cocaine; hypnotic;</t>
  </si>
  <si>
    <t>combined toxic effects of cocaine &amp; alprazolam</t>
  </si>
  <si>
    <t>periods of misusing drugs</t>
  </si>
  <si>
    <t>history of drugs misuse</t>
  </si>
  <si>
    <t>In the course of the inquest, evidence was heard to the effect that a significant proportion of the Early Intervention Team's patients have a dual-diagnosis of substance abuse and mental health problems. It is a matter of concern that the Early Intervention Team does not include specialist drug and alcohol workers amongst its number. Such professionals work forexternal providers and interaction with service users appear to be dependent on self-referral. Whilst the witness who gave evidence on behalf of the trust was unable to provide details of current waiting times, it is a matter of additional concern that at times significant wait can be encountered by service-users referred for talking therapies. The evidence before thecourt suggested such delays were often associated with difficulties recruiting and retaining appropriately qualified therapists.</t>
  </si>
  <si>
    <t>in my opinion action should be taken to prevent future deaths andIbelieve youandyour organisation have the powertotakesuchaction</t>
  </si>
  <si>
    <t>2019-0033</t>
  </si>
  <si>
    <t>Jack Hubbard</t>
  </si>
  <si>
    <t>Egg London Nightclub</t>
  </si>
  <si>
    <t>https://www.judiciary.uk/publications/jack-hubbard/</t>
  </si>
  <si>
    <t>methylenedioxymethylamphetamine (MDMA) toxicity</t>
  </si>
  <si>
    <t>I heard evidence that the protocol at Egg Nightclub for calling an ambulance is that before this can happen: 1. the duty manager must be called; and 2. a second set of observations must be taken, regardless of the results of the first.</t>
  </si>
  <si>
    <t>2019-0036</t>
  </si>
  <si>
    <t>Simon Barber</t>
  </si>
  <si>
    <t>Tanyka Rawden</t>
  </si>
  <si>
    <t>Community health care related deaths</t>
  </si>
  <si>
    <t>First Class Care</t>
  </si>
  <si>
    <t>https://www.judiciary.uk/publications/simon-barber/</t>
  </si>
  <si>
    <t>paraffin based cream</t>
  </si>
  <si>
    <t>Simon Paul Barber died as a result of a fire started by a naked flame coming into contact with his clothing. It is likely that naked flame was being used to light a cigarette and it is likely that the paraffin based cream used on Simon Paul Barber led to the fire growing quicker and burning more intensely</t>
  </si>
  <si>
    <t>hypoxic due to smoke inhalation</t>
  </si>
  <si>
    <t>wheelchair bound</t>
  </si>
  <si>
    <t>wheelchair bound; multiple sclerosis</t>
  </si>
  <si>
    <t>immune disorder; mobility disorder</t>
  </si>
  <si>
    <t>home was not suitable for easy evacuation in emergency</t>
  </si>
  <si>
    <t>consideration was not given to how Simon Paul Barber would exit the property in an emergency</t>
  </si>
  <si>
    <t>there was one ramp to the property, placed at the front door. At the side door into the kitchen were steps that Simon Paul Barber was unable to negotiate in his wheelchair. The front door was locked with the key being in the key safe outside the address. The side door was open during the day and locked at night</t>
  </si>
  <si>
    <t>The risk to Simon Paul Barber of his continued use of cigarettes was not considered. In 2012 a home safety assessment was carried out by the fire service and this found Simon Paul Barber was high risk due to his smoking habits. No further assessment was carried out despite his reduction in manual dexterity when handling cigarettes. Carers were using a paraffin based cream on Simon Paul Barber and were not using the flame retardant blanket provided by the Fire Service in 2012</t>
  </si>
  <si>
    <t>In the days before he died, Simon Paul Barber dropped a lit cigarette in his lap causing a burn mark in his blanket. This incident was not reported by staff</t>
  </si>
  <si>
    <t>In my opinion there is a risk that future deaths may occur unless adequate risk assessments are carried out by First Class Care and staff are made aware of the importance of reporting all incidents that endanger the safety of service users</t>
  </si>
  <si>
    <t>naked flame coming into contact with his clothing used to light a cigarette; paraffin based cream</t>
  </si>
  <si>
    <t>2019-0038</t>
  </si>
  <si>
    <t>Andrew Carr</t>
  </si>
  <si>
    <t>G4s; HM Prisons and Probation; MOJ</t>
  </si>
  <si>
    <t>https://www.judiciary.uk/publications/andrew-carr/</t>
  </si>
  <si>
    <t>effects of a synthetic cannabinoid</t>
  </si>
  <si>
    <t>history of illicit drug use</t>
  </si>
  <si>
    <t>prison experiencing drug control issues at time; individual had history of NPS taking both in and out of prison</t>
  </si>
  <si>
    <t>The inquest heard evidence that before his transfer to Birmingham prison on 19/02/18 Andrew had been involved in 4 incidents of taking psychoactive substances resulting in a code blue being called. In addition there was intelligence that he may be giving out drugs. This information was available and passed onto Birmingham Prison - however they were not aware of it and did not record the information. The inquest heard that there was no time to review information of prisoners coming into the prison. This is a major concern as key information may not be identified and this poses a risk to the individual and other prisoners</t>
  </si>
  <si>
    <t>It had been known for approximately 5 years that drugs and other items could be passed through the plumbing system of the prison. No action was taken before Andrew’s death and the inquest heard that no solution had been found to the problem. This raises an ongoing concern for the wellbeing of prisoners and the risk of future deaths</t>
  </si>
  <si>
    <t>Many problems within the prison related to substances misuse are contributed to by the use of contraband mobile phones. The inquest heard evidence that blocking the use of mobile phones in prison would be very useful in mitigating this risk</t>
  </si>
  <si>
    <t>poor communication between organisations; inadequate drug regulations (or failure to enforce)</t>
  </si>
  <si>
    <t>2019-0045</t>
  </si>
  <si>
    <t>Paul Gillam</t>
  </si>
  <si>
    <t>Alcohol, drug and medication related deaths; Hospital Death (Clinical Procedures and medical management) related deaths; Mental Health related deaths</t>
  </si>
  <si>
    <t>NHS Kernow; Cornwall NHS Trust; Drug, Alcohol Action Team Cornwall Council</t>
  </si>
  <si>
    <t>https://www.judiciary.uk/publications/paul-gillam/</t>
  </si>
  <si>
    <t>diazepam; gabapentin; sertraline; alcohol; morphine; methadone</t>
  </si>
  <si>
    <t>hypnotic; antieplieptic; antidepressant; opioid; opioid</t>
  </si>
  <si>
    <t>synergistic toxic effects of several central nervous system depressants</t>
  </si>
  <si>
    <t>history of asthma</t>
  </si>
  <si>
    <t>emphysema</t>
  </si>
  <si>
    <t>chronic obstructive pulmonary disease (COPD)</t>
  </si>
  <si>
    <t xml:space="preserve">drug &amp; alcohol abuse, history of heroin abuse </t>
  </si>
  <si>
    <t>asthma; emphysema;COPD</t>
  </si>
  <si>
    <t>asthma; lung disease</t>
  </si>
  <si>
    <t xml:space="preserve">depression; anxiety; </t>
  </si>
  <si>
    <t>drug and alcohol abuse, including a history of heroin abuse</t>
  </si>
  <si>
    <t>The operation of the Cornwall dual diagnosis policy and the interface between Addaction and CMHT</t>
  </si>
  <si>
    <t>The development and implementation of the delivery plan in relation to the existing service level agreement between CMHT and Addaction</t>
  </si>
  <si>
    <t>The working relationship between CMHT and Addaction</t>
  </si>
  <si>
    <t>To review the operation of the Cornwall dual diagnosis policy and the interface between Addaction and CMHT.</t>
  </si>
  <si>
    <t>To review the development and implementation of the delivery plan concerning the relationship between CMHT and Addaction</t>
  </si>
  <si>
    <t>To consider how best to encourage a closer working relationship between CMHT and Addaction.</t>
  </si>
  <si>
    <t>2019-0050</t>
  </si>
  <si>
    <t>Matthew Hamilton</t>
  </si>
  <si>
    <t>Jeremy Chipperfield</t>
  </si>
  <si>
    <t>HMP Durham</t>
  </si>
  <si>
    <t>https://www.judiciary.uk/publications/matthew-hamilton/</t>
  </si>
  <si>
    <t>morphine metabolites (potentially heroin)</t>
  </si>
  <si>
    <t>toxicity of morphine</t>
  </si>
  <si>
    <t>known heroin user</t>
  </si>
  <si>
    <t>recently released prisoner</t>
  </si>
  <si>
    <t>On being released from custody, some users of heroin (and/or other drugs) are unaware of the fact or extent to which abstinence during imprisonment is likely to have reduced their tolerance to heroin (and/or other substances</t>
  </si>
  <si>
    <t>On being released from custody, some users of heroin (and/or other drugs) are unaware that consumption of those substances, at levels which may have been normal for them prior to their period in custody, may prove immediately fatal afterwards</t>
  </si>
  <si>
    <t>2019-0053</t>
  </si>
  <si>
    <t>John Mellor</t>
  </si>
  <si>
    <t>Nichola Flanagan</t>
  </si>
  <si>
    <t>Oldham Care Commissioning Group; Northern Care Alliance NHS Group; St Chads Medical Practice; Pennine Care NHS Trust</t>
  </si>
  <si>
    <t>https://www.judiciary.uk/publications/john-mellor/</t>
  </si>
  <si>
    <t>Natural causes to which the known side effects of necessary anti-coagulation therapy more than minimally or trivially contributed</t>
  </si>
  <si>
    <t>end stage renal failure</t>
  </si>
  <si>
    <t>diabetic neuropathy</t>
  </si>
  <si>
    <t>upper gastrointestinal bleed</t>
  </si>
  <si>
    <t xml:space="preserve">anti-coagulation therapy </t>
  </si>
  <si>
    <t>diabetes mellitus, chronic kidney disease and deep vein thrombosis, which had previously caused cerebrovascular accidents and required warfarin therapy</t>
  </si>
  <si>
    <t>housebound</t>
  </si>
  <si>
    <t>That there appears to have been a systematic failure to ensure that blood tests are conducted, where required, for individuals under specialist, secondary care for renal failure. Individual patients, who may not be local to the specialist centre, will inevitably fail to have the appropriate assessments, care and treatment, in the absence of a clear line of responsibility</t>
  </si>
  <si>
    <t>The failure to establish a shared care arrangement, or at least to ensure that an organisation was identified in order to undertake blood sampling for drug monitoring, is insecure and unsafe</t>
  </si>
  <si>
    <t>It is also concerning that responses or updates to referrals, as well as requests for tests in the community, have not been communicated to primary care directly, with the sole reliance on a patient to pass vital documentation on to his primary healthcare provider</t>
  </si>
  <si>
    <t>lack of protocol; poor communication between organisations</t>
  </si>
  <si>
    <t>2019-0056</t>
  </si>
  <si>
    <t>Dane Pearson</t>
  </si>
  <si>
    <t>Greater Manchester Police; Home Office</t>
  </si>
  <si>
    <t>https://www.judiciary.uk/publications/dane-pearson/</t>
  </si>
  <si>
    <t>amphetamines</t>
  </si>
  <si>
    <t>depression with psychotic type symptoms</t>
  </si>
  <si>
    <t>use of amphetamines; served with a Child Abduction Warning Notice</t>
  </si>
  <si>
    <t>drug abuse; social issue</t>
  </si>
  <si>
    <t>In this case, the CAWN had been issued on limited evidence particularly regarding identification. In addition, it had been issued many months after the allegation and after the authorisation. The inquest was told that the process had not been followed relating to timeliness. There was no documentation in existence explaining the rationale for the issuing of the CAWN</t>
  </si>
  <si>
    <t>In issuing, the CAWN there was noevidence that his known vulnerability had been taken into account.Arisk assessment hadnotbeen carried out. In this case, officers attended athis home address and served the CAWN on him .He refused to sign iton the basis; he had no knowledge ofit orthecircumstances behind it. It was left with him with no clarification about what if any steps he could take in relation to it.The inquestheard evidencethathewasdeeply worried about itandthe impactof it on his life</t>
  </si>
  <si>
    <t>The inquest heard thatOPUS the Police systemdid notappear to have been correctly updated withmarkersto flaghis vulnerability</t>
  </si>
  <si>
    <t>The inquest was told that he wasplacedunder investigationfora suspectedattemptburglaryandpossessionof an offensive weapon. A decisionwastakenbythe OICand his sergeant that it should be NFAD. The decision was not communicated to Mr Pearson. The officer had not followedtheprocessfor notificationof decisions tothoseunder investigation. As a result, at the time ofhis deathhe believed hemay be chargedwitha criminaloffence.</t>
  </si>
  <si>
    <t>failure to follow protocol; unsafe protocol; failure to inform patient</t>
  </si>
  <si>
    <t>Inmy opinion, action should betaken to prevent future deaths and I believe you have thepowerto takesuchaction.</t>
  </si>
  <si>
    <t>2019-0059</t>
  </si>
  <si>
    <t>Malcolm Rathmell</t>
  </si>
  <si>
    <t>Nottinghamshire University Hospitals NHS Trust</t>
  </si>
  <si>
    <t>https://www.judiciary.uk/publications/malcolm-rathmell/</t>
  </si>
  <si>
    <t>Malcolm Rathmell died of bronchopneumonia developed as a result of a prolonged period of immobility. This was the result of a hip fracture sustained two days prior to Mr Rathmell’s admission to the Queens Medical Centre on 14th March 2018, which was not diagnosed until 20th March 2018. Whilst in hospital Mr Rathmell was incorrectly prescribed warfarin on 4 or 5 occasions between 14th and 20th March 2018 when another’s patient’s anti-coagulation chart was incorrectly labelled with Mr Rathmell’s name. This led to a significant retroperitoneal bleed which contributed to Mr Rathmell’s death at the Queens Medical Centre, together with his past medical history of chronic kidney disease and hypertensive heart disease.</t>
  </si>
  <si>
    <t>prolonged immobility</t>
  </si>
  <si>
    <t>chronic kidney disease; hypertensive heart disease; atrial fibrillation; anticoagulant therapy</t>
  </si>
  <si>
    <t>Mr Rathmell was treated and reviewed by a number of medical professionals from various disciplines between 14.03.18 and 22.03.18. No one identified during that time that he was being prescribed warfarin incorrectly</t>
  </si>
  <si>
    <t>It has not been possible to identify when Patient B’s anticoagulation chart was labeled with Mr Rathmell’s details, save that it is likely, on the balance of probabilities, that it took place on ward B3 between 1.30pm on 15.03.18 and 4.06am on 16.03.18</t>
  </si>
  <si>
    <t>It has not been possible to establish how or why this happened despite an extensive investigation by the Trust and a detailed enquiry during the inquest</t>
  </si>
  <si>
    <t>There was no ward based pharmacy review between 15.03.18 and 22.03.18.</t>
  </si>
  <si>
    <t>The proposed actions being considered by the Trust to address the issue of incorrect prescribing are in their infancy and other than sharing the learning from the SI report, no other changes or action has been implemented to address the risk of future deaths</t>
  </si>
  <si>
    <t>2019-0061</t>
  </si>
  <si>
    <t>Jason Gregory</t>
  </si>
  <si>
    <t>Southampton City Council; Hampshire Police</t>
  </si>
  <si>
    <t>https://www.judiciary.uk/publications/jason-gregory/</t>
  </si>
  <si>
    <t>Jason Gregory died due to the fact that he was restrained in an inappropriate manner after behaving aggressively in a public place whilst being intoxicated. There was a delay before he received the urgent medical treatment he required during which time he suffered irreversible hypoxic brain damage</t>
  </si>
  <si>
    <t>combined &amp; delayed effects of exertion, excitement, restraint, neck compression</t>
  </si>
  <si>
    <t>drug intoxication</t>
  </si>
  <si>
    <t>door security staff called Southampton Citywatch (Whisky 1) just after midnight on 6 May 2017 by radio reporting a serious disturbance and requesting urgent police attendance at the scene, but this was refused and were told that a call should be made to emergency services using the 999 service</t>
  </si>
  <si>
    <t>if there is an emergency or serious situation in Southampton known to Citywatch staff by reason of their monitoring or reports received, this fact is not being relayed to Hampshire Police in a timely way and so there is a risk that there will be delays in police officers attending and members of the public are at risk of death or serious injury as a consequence.</t>
  </si>
  <si>
    <t>It is unclear to licenced security staff how they should call for assistance from the police when dealing with time critical situations at busy times</t>
  </si>
  <si>
    <t>2019-0070</t>
  </si>
  <si>
    <t>Theresa Feehan</t>
  </si>
  <si>
    <t>Community health care</t>
  </si>
  <si>
    <t>CQC; Lisson Grove Health Centre</t>
  </si>
  <si>
    <t>https://www.judiciary.uk/publications/theresa-feehan/</t>
  </si>
  <si>
    <t>amitriptyline; dihydrocodeine</t>
  </si>
  <si>
    <t>Natural causes in combination with side effects of prescribed medication</t>
  </si>
  <si>
    <t>ingestion of amitriptyline &amp; dihydrocodeine</t>
  </si>
  <si>
    <t>oxygen and steroid dependant allergic asthma; pleuritic pain; lung disease</t>
  </si>
  <si>
    <t>allergy; asthma; lung disease; chronic pain</t>
  </si>
  <si>
    <t>That the system of medication review within the practice is inadequate putting patients at risk</t>
  </si>
  <si>
    <t>That the recording and coding of relevant medical history on the active problem list is inadequate thus putting patients at risk</t>
  </si>
  <si>
    <t>That there appears to be little correlation between the medication list and the active problem list such that it would make it difficult for a reviewing doctor to understand why a patient was on a particular medication and thus challenge its continuation or dosage appropriately, thus putting patients at risk.</t>
  </si>
  <si>
    <t>That there appears to be no clear system for identifying medications which may interact to the detriment of the patient or no system to address such issues should they arise such as reducing or stopping redundant treatment thus putting patients at risk</t>
  </si>
  <si>
    <t>That administration systems within the practice should be audited to determine whether they are adequate and the work of the administrative staff sufficiently supervised, such that patients are not put at risk</t>
  </si>
  <si>
    <t>unsafe protocol; failure to keep accurate medical records/care plans; failure to review medicines</t>
  </si>
  <si>
    <t>review protocol; review systems</t>
  </si>
  <si>
    <t>2019-0073</t>
  </si>
  <si>
    <t>Polly Drew</t>
  </si>
  <si>
    <t>Central Medical Services</t>
  </si>
  <si>
    <t>https://www.judiciary.uk/publications/polly-drew/</t>
  </si>
  <si>
    <t>propofol; atracurium</t>
  </si>
  <si>
    <t>general anaesthetic; neuromuscular blocker</t>
  </si>
  <si>
    <t>illicit; acquired from work</t>
  </si>
  <si>
    <t>self injection of propofol &amp; atracurium</t>
  </si>
  <si>
    <t>bipolar disorder</t>
  </si>
  <si>
    <t>history of drug and alcohl abuse</t>
  </si>
  <si>
    <t>The recruitment process for the appointment of a Doctor to a position of such significant responsibility, with access to anaesthetic drugs, is completely inadequate. None of the above appears to have been known to  when Dr Drew was appointed. Dr Drew worked alone, putting herself and members of the public, for whom she had medical responsibility, at potential significant risk</t>
  </si>
  <si>
    <t>2019-0077</t>
  </si>
  <si>
    <t>Stephen Harte</t>
  </si>
  <si>
    <t>Birmingham and Solihull CCG; CQC</t>
  </si>
  <si>
    <t>https://www.judiciary.uk/publications/stephen-harte/</t>
  </si>
  <si>
    <t>long history of illicit drug use, abstinent since 2016</t>
  </si>
  <si>
    <t>history of heroin abuse</t>
  </si>
  <si>
    <t>I heard evidence about the potential routes for drugs to enter the medium secure unit. This included: (a) Residents are allowed unsupervised telephone calls to order food from external ‘takeaways’ of their choice and the food is not searched upon arrival. Historically, residents were only allowed to order from an approved list of ‘takeaways’. However, following a Care Quality Commission inspection the CQC deemed this was too restrictive and asked that the unit relax its rules. The evidence was unclear whether the CQC had similarly asked other units to relax their rules. (b) Those residents allowed unsupervised leave are not typically searched upon their return. They walk thought a scanner, but this is unlikely to reveal small quantities of drugs on their person.</t>
  </si>
  <si>
    <t>The author of Birmingham and Solihull Mental Health Foundation NHS Trust’s Root Cause Analysis report gave evidence that in his opinion these two routes were the most likely mechanism by which Stephen Harte obtained the drugs that killed him, and that the rules around ‘takeaways’ needed revisiting</t>
  </si>
  <si>
    <t>I also heard evidence that staff are not typically searched upon entering the unit. They also walk thought the scanner, but this is unlikely to reveal small quantities of drugs on their person. Further, whilst they are required to leave personal belongings in lockers, they are allowed to take their own food on to the unit which is also not searched</t>
  </si>
  <si>
    <t>My ongoing concern is that drugs can too easily enter the unit</t>
  </si>
  <si>
    <t>2019-0085</t>
  </si>
  <si>
    <t>Chand Ali</t>
  </si>
  <si>
    <t>https://www.judiciary.uk/publications/chand-ali/</t>
  </si>
  <si>
    <t>chronic renal failure</t>
  </si>
  <si>
    <t>end-stage heart failure; diabetes</t>
  </si>
  <si>
    <t>cardiovascular disease; diabetes</t>
  </si>
  <si>
    <t>As stated above, cyclizine is an antiemetic which, according to the British National Formula, must be used with caution for patients suffering severe heart failure, especially if it is administered intra-venously.</t>
  </si>
  <si>
    <t>The evidence revealed that cyclizine is administered to heart failure patients at St. Bartholomew’s Hospital, including those suffering severe heart failure, as the routine or standard antiemetic and without consideration of its likely effect on the individual patient in question. There is no system in place in the hospital requiring the prescriber to balance any risk to the patient arising from the use of cyclizine against the patient’s clinical need for it, in order to justify its prescription.</t>
  </si>
  <si>
    <t>Further, whilst it was said that the Hospital was not aware of any pattern or trend of deaths following the administration of cyclizine, it was accepted that the actual incidence of such deaths was not, in fact, known. It was accepted that monitoring and analysis of all deaths following the recent use of cyclizine would be needed in order to establish a reliable picture</t>
  </si>
  <si>
    <t>It was also apparent from the evidence that there had been no comprehensive review of other available antiemetics in order to explore whether there exists and effective alternative antiemetic which is not subject to a caution in the British National Formula as to its use</t>
  </si>
  <si>
    <t>failure to appreciate risks; lack of protocol</t>
  </si>
  <si>
    <t>2019-0092</t>
  </si>
  <si>
    <t>Graham Tailby</t>
  </si>
  <si>
    <t>John Hobson</t>
  </si>
  <si>
    <t>Pennine Acute Hospitals NHS Trust</t>
  </si>
  <si>
    <t>https://www.judiciary.uk/publications/graham-tailby/</t>
  </si>
  <si>
    <t>sertraline; fentanyl</t>
  </si>
  <si>
    <t xml:space="preserve">result of combined toxicity of prescribed drugs but it was unclear as to how that toxicity occured or developed </t>
  </si>
  <si>
    <t>broncopneumonia</t>
  </si>
  <si>
    <t>combined sertraline &amp; fentanyl toxicity</t>
  </si>
  <si>
    <t>detained under mental health act</t>
  </si>
  <si>
    <t>The leader of the crash team gave comprehensive and clear evidence as to the appraisal of Mr Tailby’s situation upon his emergency arrival on the ward in response to the crash call and the decisions that were then taken</t>
  </si>
  <si>
    <t>His evidence was that he whilst struggling to gain intravenous access to administer relevant drugs to Mr Tailby he had considered the possible use and assistance of a piece of equipment known as an intraosseous drill. The equipment however wasn’t present on the crash trolley which had been brought to Mr Tailby’s room.</t>
  </si>
  <si>
    <t>In the event he was in fact able to secure intravenous access and proceed accordingly. He also acknowledged that whilst the use of an intraosseous drill was an option with which he was familiar, that might not be the case for others and in any event is not a core requirement of expertise of those involved in emergency responses such as that which took place</t>
  </si>
  <si>
    <t>The point that I raise is that the provision of the intraosseous drill on crash trolleys may provide another route of intervention for those familiar and trained in its use in other circumstances in the future, and having that option may prevent deaths in the context of emergency crash responses to wards for which the Trust has responsibility</t>
  </si>
  <si>
    <t>no intraosseous drill for crash trolley in order to administer lifesaving (naloxone) drugs, if appropriate treatment was available on patient ward, may have prevented death</t>
  </si>
  <si>
    <t>2019-0093</t>
  </si>
  <si>
    <t>Mohammed Ahmed</t>
  </si>
  <si>
    <t>NHS England; Department of Health and Social Care</t>
  </si>
  <si>
    <t>https://www.judiciary.uk/publications/mohammed-ahmed-2/</t>
  </si>
  <si>
    <t>spice; olanzapine</t>
  </si>
  <si>
    <t>cannabinoid; antipsychotic</t>
  </si>
  <si>
    <t>illicit; prescribed</t>
  </si>
  <si>
    <t>unascertained, open conclusion</t>
  </si>
  <si>
    <t>long-term illicit drug user, had been imprisoned at HMP Highpoint South for offending behaviours linked to his drug use</t>
  </si>
  <si>
    <t>the use of Spice can prime a person for an allergic reaction. In the case of Mr Ahmed Olanzapine and Spice combined to cause an adverse allergic reaction. He had been prescribed Olanzapine throughout his imprisonment in the knowledge of Spice use</t>
  </si>
  <si>
    <t>Healthcare records demonstrated that his eosinophilia count was recorded as reduced following a change in medication from Olanzapine to Risperidone</t>
  </si>
  <si>
    <t>The expert evidence was that it was a very rare side effect but one which the U.S. Food and Drug Administration has warned that drug reaction with eosinophilia and systemic symptoms has been reported with olanzapine exposure.</t>
  </si>
  <si>
    <t>The jury was not able to find that the death was caused or contributed to by the use of Spice. It remains unclear whether the expert opinion is one which is or should be made known to clinicians nationally</t>
  </si>
  <si>
    <t>2019-0095</t>
  </si>
  <si>
    <t>Terrence Smith</t>
  </si>
  <si>
    <t>Emergency services related deaths (2019 onwards); Hospital Death (Clinical Procedures and medical management) related deaths</t>
  </si>
  <si>
    <t>South East Coast Ambulance Service Service; NHS England; Joint Royal Colleges Ambulance Liaison Committee; Mitie Care &amp; Custody; Teesside University Hospitals; Surrey Police; College of Policing</t>
  </si>
  <si>
    <t>https://www.judiciary.uk/publications/terrence-smith/</t>
  </si>
  <si>
    <t>multiple hypoxic organ failure</t>
  </si>
  <si>
    <t>cardiorespiratory collapse</t>
  </si>
  <si>
    <t>amphetamine-induced excited delirium in associated with restraint</t>
  </si>
  <si>
    <t>Emergency calls for an ambulance are triaged by SECAMB’s call handlers using a tool known as NHS Pathways which is produced by NHS England / NHS Digital. The tool is designed to enable the non-clinical operator to assess the urgency of a call, to recognise a medical emergency, and to categorise SECAMB’s level and speed of response. The version of NHS Pathways currently in use is version 16 which does not enable operators to recognise potential ED / ABD and respond accordingly. I was told that it is intended that version 17 will do so but this is not yet in use. My concern is that, unless and until it is in use, there will continue to be a failure by call handlers to recognise ED/ABD and respond appropriately</t>
  </si>
  <si>
    <t>I was told that, whilst waiting for version 17 of NHS Pathways, SECAMB has provided its call handlers with guidance (by way of a “Hot Topic”) that a call from the Police or a Health Care Professional stating that a patient is suffering ED/ABD should be given a category 2 response. I was also told, however, that SECAMB’s call handlers have no discretion when using NHS Pathways which must be followed precisely. I have three concerns about the current situation. First, there appears to be a contradiction between the call handlers being told they have no discretion when using NHS Pathways and their being given additional guidance for certain calls. This contradiction could cause confusion</t>
  </si>
  <si>
    <t>the guidance given in the “Hot Topic” is concerned only with calls from the Police or an HCP in which ED/ABD is identified. Currently, therefore, there is no provision for identifying the condition in calls from the Police or an HCP which do not expressly mention ED/ABD or in calls from the public (meaning the call from Terry’s family would still not be recognised as a call relating to ED/ABD, even today)</t>
  </si>
  <si>
    <t>the “Hot Topic” does not guide the call handlers to ask whether the patient is under restraint. If a patient suffering ED/ABD is under restraint this could add to his risk of sudden death and this information could affect the proper categorisation of the response to the call</t>
  </si>
  <si>
    <t>I was told that in 2016/17 SECAMB sought to address the absence of training of its clinical staff b providing some “key skills” training in relation to the condition of ED/ABD and its management, but that it was only in 2018 that it introduced a specific training package on the condition. I have two concerns about this training package. First, its content is potentially confusing in that (a) it refers to the condition of ED/ABD as “controversial” (when it is not) and (b) it links ED/ABD to patients detained under section 136 of the Mental Health Act (which a patient suffering ED/ABD will not necessarily be). Secondly, to date the training has been given to only about 150 out of about 650 front-line response staff (and out of a much higher number of all employees who should be trained). I was told that there are plans to create an e-learning package to aid faster delivery, but this has not yet been created</t>
  </si>
  <si>
    <t>The Joint Surrey Police, Sussex Police, Kent Police and South East Coast Ambulance Service NHS Foundation Trust Conveyance Policy is currently being re-drafted but I have concerns about the current and draft proposed versions I was shown. Both versions indicate that a patient suffering ED/ABD (or other life threatening conditions) should not be conveyed to hospital by police vehicle under any circumstances or unless a series of 11 conditions are satisfied. Some of the 11 conditions could take some time to satisfy and some are dependent on the presence of SECAMB at the scene (which could be subject to delay). I am concerned that the policy could prevent a patient who is suffering a medical emergency being conveyed to hospital as soon as possible, and by police vehicle if necessary, and could result in a fatal delay in the provision of life-saving treatment</t>
  </si>
  <si>
    <t>I am concerned that SECAMB is not currently monitoring accurately the incidence of cases of ED/ABD in the regions it covers. A witness told me that she believed there were very few incidents (under ten a year) and that they were all apparent from the data gathered. On the basis of the evidence heard at the Inquest it seems unlikely that there are very few incidents given that SECAMB cover three large counties with a total population of over 4 million people and given the much higher incidence in other areas. Further, there were at least two incidents of ED/ABD (from 2018 and 2019) referred to in evidence which had not been captured at all by SECAMB’s data gathering.</t>
  </si>
  <si>
    <t>I was told by the Chief Executive Officer of SECAMB that he was not aware of Terry’s death and SECAMB’s involvement in it, nor of the issues arising at the Inquest, until very shortly before being required to give oral evidence at the Regulation 28 hearing. Given the length of the Inquest and the seriousness of the issues arising in relation to SECAMB (including their failure to recognise that Terry was suffering ED/ABD and to ensure he was treated as a medical emergency and taken to an Accident and Emergency Department), I am concerned that there is no system in place to ensure that such matters are drawn to the attention of the most senior management in a timely manner so as to ensure there is strategic planning for the prevention of other deaths</t>
  </si>
  <si>
    <t>I was told that although the London Ambulance Service has provided out of hospital rapid tranquilisation of patients (such as may well be needed by a patient suffering ED/ABD) for some years, SECAMB will not do so until a national protocol or guidance has been issued by JRCALC. In those circumstances, whilst I understand that work on the production of such guidance is being undertaken, I am nevertheless concerned that none is yet in place</t>
  </si>
  <si>
    <t>Although it was clear from the evidence that, as a provider of Forensic Medical Examiners to custodial settings, Mitie Care &amp; Custody (Health) has in place thorough systems for the recruitment and monitoring of staff, I am concerned about aspects of the training currently being provided in relation to ED/ABD. I was told that this training is being delivered in conjunction with Teesside University and I was provided with a copy of the training materials. I am concerned about the following within the training materials : (a) Under the heading “What causes Death in Excited Delirium ?” there follows a series of six slides dealing with positional asphyxia when a patient has been “hogtied”. A later slide, headed “Hypoxia The last nail in the coffin?”, suggests that hypoxia is an element in what causes death from ED/ABD. In fact, the evidence provided to me at the Inquest established that ED/ABD and positional asphyxia are two entirely separate and quite different conditions. Death from ED/ABD can result even though there is no asphyxiation or hypoxia. Whilst many patients suffering ED/ABD in a custodial setting may well be 10 under restraint (although they will not necessarily be), it is of real importance that FMEs (and all involved) understand that there is a risk of sudden death from ED/ABD whatever the patient’s position, whether or not there is restraint, and whether or not there is hypoxia. The evidence I heard showed that it is vital that it is understood that the risk of death from ED/ABD comes from the condition itself, which can be exacerbated by restraint and resistance against the restraint, no matter what the sufferer’s position. On the basis of the current training material, students may be misled in to thinking that a patient is not at risk of death as long as the position in which he is being restrained is not causing him asphyxiation (which was the thinking of the officers restraining Terry), and that they will fail to understand that there is a risk of death from ED/ABD whatever the sufferer’s position under restraint and even if he is not being restrained at all. (b) The material suggests that FMEs should encourage the use of minimal force and minimal restraint and the use of deescalation techniques, but it makes no reference to encouraging the containment rather than restraint of the patient</t>
  </si>
  <si>
    <t>It is clear that Surrey Police now ensure that all officers and staff receive training in relation to ED/ABD and its management, including the fact that it is a medical emergency. I was provided with a copy of the current training material and told that it was, to a very large extent, reflective the material provided by The College of Policing’s National Curriculum, Module 5. I have two concerns : (a) I am concerned that the material includes reference to ED/ABD being “controversial” when this is not the case. A number of the officers who restrained Terry stated in evidence that they believed the condition was “controversial”. The inclusion of this reference continues the risk that trainees are misled into doubting the existence of ED/ABD and this may result in their failing to recognise or accept a presentation of ED/ABD. (b) I am concerned that, within the training material, the guidance in relation to ED/ABD is closely linked to the guidance in relation to positional asphyxia. The evidence provided to me at the Inquest established that ED/ABD and positional asphyxia are two entirely separate and quite different conditions. Death from ED/ABD can result even though there is no asphyxia. Whilst many of those suffering ED/ABD may well be under restraint (although they will not necessarily be) it is of real importance that police officers and staff understand that there is a risk of sudden death from ED/ABD whatever the sufferer’s position and whether or not he is under restraint. It is vital that it is understood that the risk of death from ED/ABD comes from the condition itself, which can be exacerbated by restraint and resistance against the restraint. On the basis of the current training material, there is a risk that students may be misled in to thinking that there is no risk of death as long as there is no positional asphyxiation (which was the thinking of the officers restraining Terry)</t>
  </si>
  <si>
    <t>Surrey Police’s Mental Health Guide addresses ED/ABD only in bullet point form alongside reference to Positional Asphyxia. The conditions are separate and different and the absence of a separate sheet addressing ED/ABD alone could mislead those reading the Guide in to thinking that the conditions are necessarily connected</t>
  </si>
  <si>
    <t>The Joint Surrey Police, Sussex Police, Kent Police and South East Coast Ambulance Service NHS Foundation Trust Conveyance Policy is currently being re-drafted but I have concerns about the current and draft proposed versions I was shown. Both versions indicate that a patient suffering ED/ABD (or other life threatening conditions) should not be conveyed to hospital by police vehicle under any circumstances or unless a series of 11 conditions are satisfied. Some of the 11 conditions could take some time to satisfy and some are dependent on the presence of SECAMB at the scene (which could be subject to delay). I have two concerns: (a) I am concerned that the policy could prevent a patient who is suffering a medical emergency being conveyed to hospital as soon as possible, and by police vehicle if necessary, and could result in a fatal delay in the provision of life-saving treatment.  (b) I am concerned that the content of this policy is inconsistent with the training I was told is given to police officers, namely that they may convey a patient to hospital by police vehicle if the use of an ambulance is not an available or practical option, and as long as the conveyance is approved by a senior officer</t>
  </si>
  <si>
    <t xml:space="preserve"> -</t>
  </si>
  <si>
    <t>unclear protocols; inadequate training; failure to monitor/observe patient</t>
  </si>
  <si>
    <t>police involved</t>
  </si>
  <si>
    <t>2019-0120</t>
  </si>
  <si>
    <t>Raymond Knight</t>
  </si>
  <si>
    <t>Essex Police</t>
  </si>
  <si>
    <t>https://www.judiciary.uk/publications/raymond-knight/</t>
  </si>
  <si>
    <t>The CCTV camera positioned in the holding area at Grays Police Station did not include, within its range, sight into the individual holding cells. As a result, there was no photographic record of exactly how Mr Knight was and what he was doing while he was in the holding area. It is essential to be able to see what is happening within the holding cells when a prisoner is detained within one of them. The court was told that a police officer would be required to be at the cell at all times but if, for any reason, there were to be no officer in attendance, a CCTV record of within the cell is essential.</t>
  </si>
  <si>
    <t>The introduction of discrete camera coverage of the holding areas may well prevent future deaths, of whatever cause, in those specific locations</t>
  </si>
  <si>
    <t>2019-0125</t>
  </si>
  <si>
    <t>Nathan Cooke</t>
  </si>
  <si>
    <t>Hampshire and Isle of Wight CCG</t>
  </si>
  <si>
    <t>https://www.judiciary.uk/publications/nathan-cooke/</t>
  </si>
  <si>
    <t>clomipramine; methadone</t>
  </si>
  <si>
    <t>severe central nervous system depression</t>
  </si>
  <si>
    <t>methadone &amp; clomipramine overdose</t>
  </si>
  <si>
    <t>complex mental health history</t>
  </si>
  <si>
    <t>unemployed; drug addiction issues</t>
  </si>
  <si>
    <t xml:space="preserve">It was agreed that a more appropriate way to manage and control this situation whereby a patient is prescribed medication which could be dangerous to their welfare without regular monitoring would be for the primary care practice to write to the patient, inviting them to attend for a review, and informing them that if they failed to attend the review by a specified date, their medication would be reduced and eventually stopped. The incentive and responsibility to comply with clinicians is thereby passed to the patient. </t>
  </si>
  <si>
    <t xml:space="preserve">was unemployed at time of death; </t>
  </si>
  <si>
    <t>2019-0126</t>
  </si>
  <si>
    <t>Megan Jones</t>
  </si>
  <si>
    <t>https://www.judiciary.uk/publications/megan-jones/</t>
  </si>
  <si>
    <t>amisulpride; clozapine; trazodone</t>
  </si>
  <si>
    <t>antipsychotic; antipsychotic; antidepressant</t>
  </si>
  <si>
    <t>high dose of antipsychotic medications</t>
  </si>
  <si>
    <t>unemployed</t>
  </si>
  <si>
    <t>It is clear that there is no formal policy or protocol in place for GP’s surgeries with regard to the monitoring of those patients who are prescribed Clozapine antipsychotic medication</t>
  </si>
  <si>
    <t>It would be relatively simple for the CCG to instigate such a policy or protocol that where a patient is prescribed Clozapine, they must be monitored on a regular basis to ensure that there is some form of QTc recording</t>
  </si>
  <si>
    <t>This policy/protocol is especially important where the patient is prescribed more than 100% of the BNF limit of antipsychotic medication(s)</t>
  </si>
  <si>
    <t>2019-0135</t>
  </si>
  <si>
    <t>Duncan Tomlin</t>
  </si>
  <si>
    <t>Elisabeth Bussey-Jones</t>
  </si>
  <si>
    <t>Sussex Police; Association of Police Officers; College of Policing</t>
  </si>
  <si>
    <t>https://www.judiciary.uk/publications/duncan-tomlin/</t>
  </si>
  <si>
    <t>cocaine; mephedrone; alcohol</t>
  </si>
  <si>
    <t>cocaine; stimulant</t>
  </si>
  <si>
    <t>cardiorespiratory failure due to prone position</t>
  </si>
  <si>
    <t>effects of cocaine &amp; mephedrone mixed with alcohol</t>
  </si>
  <si>
    <t>The current and earlier training plans, manuals and policies examined as part of the evidence in this inquest make clear references to risks associated with: (a) positional asphyxia; (b) handcuffs and limb restraints; (c) incapacitant spray; (d) acute behavioural disorder or symptoms thereof; (e) lack of oxygen due to physical exertion; (f) drug/alcohol intoxication; and (g) seizures. Although there is some cross-referencing between the various risk factors, the heightened risk to a person in prone restraint when a number of these factors are present is not emphasised or sufficiently emphasised. The multifactorial matters that can impact on a person’s ability to breathe and the heightened risks to a person in a position of prone restraint when experiencing such multiple factors are critical to the assessment of risk</t>
  </si>
  <si>
    <t>A further concern relates to how officers are trained to prioritise options available to them and the timing of decisions in circumstances similar to those in this inquest. It is appreciated that officers are not medically trained, they do not make clinical decisions and more detailed history will be taken formally in custody suites. However, officers do need to be in a position to have sufficient information to enable them to assess the safety of the restraint situation in which they are involved, and this includes sharing information and requesting information when participants in the restraint may not have been present from the outset. These points are particularly so when medical evidence suggests fatal consequences can arise in a matter of minutes and that by the time a detainee is unresponsive, action may be too late. In this inquest a priority of the officers, said to be in line with their training, was to remove the restrained person from the scene as soon as practicable. The officers also all gave evidence on the risks involved in turning the detainee on his side and the possible acts that a violent individual can take towards officers and themselves which raise other risks of harm. However my concern is that in future similar situations officers may prioritise the need to act speedily to remove a person from the scene, rather than, when a measure of control is obtained (such as by the use of handcuffs and limb restraints), taking an opportunity to take stock in order to assess the detainee they are dealing with and why they are struggling or resisting. Are they dealing with a person who is struggling because they are violent, or because they are confused, or psychotic, or in a post seizure state, or because they are in pain, uncomfortable or struggling to breathe? Once a measure of control is obtained, the speed of the incident is dictated by the actions the officers decide to make and balancing the risks of harm which, in the case of positional asphyxia, are fatal and therefore must be a priority</t>
  </si>
  <si>
    <t>The training plans, manuals and policies considered in evidence in this inquest refer to monitoring in different ways, depending on the circumstance. Phrases such as close, constant, careful and regular monitoring are used. Guidance as to what constitutes monitoring does not appear to be included within the literature available to officers. A different type of monitoring may be required for, for example, a detainee who poses a suicide risk or who has a known medical condition, as compared to the type of monitoring required for a person restrained in the prone position, particularly when affected by other factors impacting on breathing. Listening to noises associated with breathing may be entirely insufficient, particularly when they can be hard to hear, misheard or misinterpreted</t>
  </si>
  <si>
    <t>The evidence relating to current training and training at the time of the death concerned in this inquest indicates that CPR should commence when a person is not breathing normally (described as in 2-3 breaths in 10 seconds for an adult and 3-5 in 10 seconds for small children) or if breathing is distressed (snoring, rasping) known as agonal breathing. The evidence in the inquest was that individual officers of some experience understood CPR should commence when breathing had stopped. Whilst that may be a misunderstanding on the part of individual officers, owing to the importance of commencing CPR at the earliest opportunity when time is critically of the essence, the timing of when CPR should start should be a central point of when training CPR and when reacting to situations akin to that seen in this inquest</t>
  </si>
  <si>
    <t>The training material which has been provided to me on behalf of Sussex Police covers many aspects of epilepsy and seizure that were explored during the inquest. The training material indicates that if it is available to the trainer, participants will be shown a video which informs the viewer of the way in which a person may present post seizure, namely confused, vulnerable, perceiving aggression from others and at risk of lashing out due to misunderstanding. I have also been provided with a copy of a training manual provided by Epilepsy Action which was sent to ACPO in 2011. Aspects of the evidence from the family in this inquest were entirely consistent with the less common presentations of a person in an atypical or post seizure state</t>
  </si>
  <si>
    <t>unclear protocols; failure to follow protocol; poor awareness of symptoms/events</t>
  </si>
  <si>
    <t>It is therefore of importance that training extends beyond the two more well known types of seizure and that post seizure behaviour is also understood in general terms</t>
  </si>
  <si>
    <t>2019-0135A</t>
  </si>
  <si>
    <t>Ioannis Avgousti</t>
  </si>
  <si>
    <t>Brighton and Sussex University Hospitals NHS Trust</t>
  </si>
  <si>
    <t>https://www.judiciary.uk/publications/ioannis-avgousti/</t>
  </si>
  <si>
    <t>co-amoxiclav</t>
  </si>
  <si>
    <t xml:space="preserve">anaphylaxis </t>
  </si>
  <si>
    <t>co-amoxiclav allergy</t>
  </si>
  <si>
    <t>On the 2 nd September 2017 the NICE Guidance for the Diagnosis and Management of Allergy was not followed. It was suggested to me that following the episode of anaphylaxis on the 27 th July 2018 the NICE protocol was followed and therefore lessons had been learned to protect future patients however, I found that that was not the case. Whilst two Mast Cell Tryptase tests had been carried out and there had been some rather sporadic marking of a possibility of allergy in some of the hospital documentation, there had been no proper communication either immediately following the incident or later on within the hospital itself nor to the GP nor to Mr. Avgousti himself or his family. This was simply not good enough.</t>
  </si>
  <si>
    <t>On the 6th October 2018 although the hospital had noted that he was allergic to Co-Amoxiclav and although the paper medication notes noted that fact he was written up for that medication and it was administered to him. I saw evidence of a poorly documented, from the point of view of time, NEWS observation. Although at the top of the chart there were the numbers 2 0 (20) I found on the balance of probabilities that this set of observations had more likely been taken at about 20:10 or 20:15 hours. The observations were added up to 9. In fact the total was 13. NEWS is a tool to ensure that the deteriorating patient is recognised and given help and escalated, if appropriate, to Intensive Care. This set of observations was not acted on in accordance with the directions and no escalation was made. There should have been a MET call then i.e., at around 20:15 hours to a specialist registrar (there was one on duty) If this call had been made and if the appropriate doctor had been called to see Mr. Avgousti it is possible that although the sepsis protocol would I believe have been implemented, it would have been realised that he had an allergy to CoAmoxiclav and he would have been given an appropriate alternative. Whilst I cannot say categorically that this would have been the case I believe it is highly likely. NEWS is an important tool and should not be ignored as it was on Valiance Ward on the night of the 6th October 2018</t>
  </si>
  <si>
    <t>On the same night the nurses and the doctors were working 12% hour "weekend" shifts". The day nursing shift was one nurse short and so far as the doctors were concerned they were, as I understand they always are at weekends, too few in number and as a result all staff in hospital are thoroughly stretched and stressed and under resourced. This is no way to run a hospital service. Exacerbating factors in Mr. Avgousti's case were that his rapid deterioration took place at around handover for both doctors and nurses, thus adding even more pressure to the situation</t>
  </si>
  <si>
    <t>failure to follow protocol; poor communication between organisations; failure to inform family; failure to keep accurate medical records/care plans; under-staffing</t>
  </si>
  <si>
    <t>cause of death 'attached' but not uploaded to the website so unclear what the cause of death was</t>
  </si>
  <si>
    <t>2019-0137</t>
  </si>
  <si>
    <t>Kerry Hunter</t>
  </si>
  <si>
    <t>Nigel Parsley</t>
  </si>
  <si>
    <t>Norfolk &amp; Suffolk NHS Trust</t>
  </si>
  <si>
    <t>https://www.judiciary.uk/publications/kerry-hunter/</t>
  </si>
  <si>
    <t>borderline personality disorder; previous suicide attempts</t>
  </si>
  <si>
    <t>borderline personality disorder; suicide</t>
  </si>
  <si>
    <t>had requested Dialectic Behavioural Therapy</t>
  </si>
  <si>
    <t>It was heard in evidence that since Kerry’s death the Norfolk and Suffolk Foundation Trust have conducted a review of their treatment provision for individuals suffering from Borderline Personality Disorder (BPD). As a result of this review the Norfolk and Suffolk Foundation Trust are planning to move the Borderline Personality Disorder Service treatment in-house rather than using external providers and will provide Dialectic Behavioural Therapy</t>
  </si>
  <si>
    <t>During the hearing itself evidence was heard from an expert witness about one of the facets of those suffering from BPD which was not addressed by the NSFT plans. Under the proposed new system, in order to access the Norfolk and Suffolk Foundation Trust Borderline Personality Disorder service, those suffering from the condition would have to agree to be transferred for treatment under the Norfolk and Suffolk Foundation Trust Integrated Delivery Team for onward referral to the new bespoke service. However, [REDACTED] explained that the majority of individuals with a diagnosis with BPD will have had significant previous contact with their mental health service providers</t>
  </si>
  <si>
    <t>Kerry herself, had had significant history of previous treatments over a number of years (including Cognitive Behavioural Therapy, Cognitive Analytical Therapy, antidepression medication and anti-psychotic medication), none of which had proved effective. [REDACTED] confirmed that none of these treatments would have been likely to have had a positive therapeutic effect, which in itself would compound the nature of BPD itself. [REDACTED] explained that the cycle of being offered ineffective treatment would enhance the loss of hope and optimism which is a feature of BPD. Another facet of BPD was often an avoidant personality making sufferers unwilling or unable to engage with new individuals or teams.</t>
  </si>
  <si>
    <t>I am concerned that the proposed requirement in the Norfolk and Suffolk Foundation Trust plan (which will require a BPD suffer to agree to a transfer to an Integrated Delivery Team before being placed onto the new service) may prevent some patients gaining the access to the treatment they clearly need.</t>
  </si>
  <si>
    <t xml:space="preserve">borderline personality disorder; </t>
  </si>
  <si>
    <t>2019-0141</t>
  </si>
  <si>
    <t>Alfonso Sinclair</t>
  </si>
  <si>
    <t>Alcohol, drug and medication related deaths; Railway related deaths</t>
  </si>
  <si>
    <t>Transport for London</t>
  </si>
  <si>
    <t>https://www.judiciary.uk/publications/alfonso-sinclair/</t>
  </si>
  <si>
    <t>Postictal confusion in combination with accidental strike from a tube train</t>
  </si>
  <si>
    <t xml:space="preserve">postictal confusion </t>
  </si>
  <si>
    <t>cannabis use</t>
  </si>
  <si>
    <t>suffered with severe epilepsy following a head injury in 2009; post ictal confusion</t>
  </si>
  <si>
    <t>That there is no apparent system for staff to alert odd behaviour and then track an individual of concern on CCTV</t>
  </si>
  <si>
    <t>That there is no alarm at the barriers at the platform ends</t>
  </si>
  <si>
    <t>That if (1) and (2) were in place, odd behaviour and/ or entrance into tunnels by passengers via the barrier ends of platforms could be monitored by CCTV. This would have allowed staff to see Mr Sinclair enter the tunnel, and although not allow sufficient time to have prevented him from doing so, would allow time for the trains to be stopped and thus prevent the loss of life. False alarms at the barriers could be easily checked and eliminated by viewing CCTV</t>
  </si>
  <si>
    <t>That systems of work by station staff be reviewed to ensure monitoring of the ticket barriers as a place where irregular behaviour by passengers is more li kely to be observed</t>
  </si>
  <si>
    <t>That ease of monitoring of CCTV be facilitated</t>
  </si>
  <si>
    <t>In my opinion action should be taken to prevent future deaths and I believe you [AND/OR your organisation] have the power to take such action. It is for each addressee to respond to matters relevant to them</t>
  </si>
  <si>
    <t xml:space="preserve">severe epilepsy following head injury in 2009 complicated by post ictal confusion &amp; cannabis misuse </t>
  </si>
  <si>
    <t>2019-0147</t>
  </si>
  <si>
    <t>Faye Allen</t>
  </si>
  <si>
    <t>Alcohol, drug and medication related deaths; Emergency services related deaths (2019 onwards)</t>
  </si>
  <si>
    <t>HSE; National Ambulance Resilience Unit</t>
  </si>
  <si>
    <t>https://www.judiciary.uk/publications/faye-allen/</t>
  </si>
  <si>
    <t>respiratory arrest</t>
  </si>
  <si>
    <t>During the course of the inquest the issue of the availability of paramedics and other medical assistance was covered. The inquest was referred to the national ambulance service guidance for preparing an emergency plan specificall Annex A which feeds into the purple guide. The annex and its tables set out staffing levels that are recommended for different event types. However, it became clear during the inquest that the recommended levels of staffing could be interpreted in different ways and that for example first aiders deployed in areas other than the medical cabin were being included as part of the resource. This meant that actual staff deployed to deal with medical issues could vary widely and be significantly below the numbers set out in the tables.</t>
  </si>
  <si>
    <t>2019-0154</t>
  </si>
  <si>
    <t>Marion Prance</t>
  </si>
  <si>
    <t>Emergency services related deaths (2019 onwards); Wales prevention of future deaths reports (2019 onwards)</t>
  </si>
  <si>
    <t>Welsh Ambulance Service</t>
  </si>
  <si>
    <t>https://www.judiciary.uk/publications/marion-prance/</t>
  </si>
  <si>
    <t>On 24th February 2018 Mrs Prance had an unwitnessed fall at Garth Olwg Care Home. In 2016 she had survived a stroke, and was thereafter prescribed Rivaroxaban as an anti-coagulant drug. During the fall, Mrs Prance suffered a head injury and was then given her morning dose of Rivaroxaban on the advice of paramedics. She was subsequently diagnosed as having a subdural haematoma at hospital, and during the day her condition suddenly deteriorated. It became clear that she had suffered a catastrophic brain bleed, which was unsurvivable. The administration of the Rivaroxaban may have contributed to the extent of the brain bleed.</t>
  </si>
  <si>
    <t>unwitnessed fall at care home: clavicle fracture</t>
  </si>
  <si>
    <t xml:space="preserve">catastrophic brain bleed </t>
  </si>
  <si>
    <t>Rivaroxaban may have contributed to the extent of the brain bleed</t>
  </si>
  <si>
    <t>In 2016 she had survived a stroke, and was thereafter prescribed Rivaroxaban as an anti-coagulant drug; type 2 diabetes</t>
  </si>
  <si>
    <t>stroke; diabetes</t>
  </si>
  <si>
    <t>care home resident</t>
  </si>
  <si>
    <t>A paramedic with 40 years of experience was unaware of the dangers of administering Rivaroxaban, a blood-thinning medication to an elderly lady who had suffered a fall and banged her head</t>
  </si>
  <si>
    <t>The training of paramedics in relation to the dangers of bleeds in patients who have fallen and are prescribed Rivaroxaban and other similar new style anticoagulant drugs;</t>
  </si>
  <si>
    <t>The awareness of fast-acting anti-coagulant drugs and the implications of administering them</t>
  </si>
  <si>
    <t>The awareness by paramedics that in patients with head injuries following a fall, the true extent of the head injury will not be immediately obvious, and extra caution is required</t>
  </si>
  <si>
    <t>self managed type II diabetes; many co-morbidities &amp; medicines; fall occured at care home</t>
  </si>
  <si>
    <t>2019-0167</t>
  </si>
  <si>
    <t>23/05/2019</t>
  </si>
  <si>
    <t>Graham Smith</t>
  </si>
  <si>
    <t>2019-0169</t>
  </si>
  <si>
    <t>Sasha Forster</t>
  </si>
  <si>
    <t>David Reid</t>
  </si>
  <si>
    <t>https://www.judiciary.uk/publications/sasha-forster/</t>
  </si>
  <si>
    <t>overdose of propranol</t>
  </si>
  <si>
    <t>severe Obsessive Compulsive Disorder; Complex Post Traumatic Stress Disorder; Autistic Spectrum Disorder; Emotionally Unstable Personality Disorder; history of self harm and overdose</t>
  </si>
  <si>
    <t>OCD; PTSD; ASD; personality disorder; self-harm</t>
  </si>
  <si>
    <t xml:space="preserve">hospitalisation on mental health grounds </t>
  </si>
  <si>
    <t>Evidence received at the inquest suggested that the various hospitals and police forces which had regular dealings with Sasha were not always aware of their powers and responsibilities towards her in circumstances when her s.17 leave was being revoked, or else had not agreed and, where required, updated a common plan of action to be followed in those circumstances.</t>
  </si>
  <si>
    <t>As a result, there was inconsistency in the actions taken when her s.17 leave had been revoked, which led to an increased risk that Sasha might act in such a way which would result in her death, whether intentionally or not</t>
  </si>
  <si>
    <t>Evidence was given during the inquest by SBP staff on the ward concerned, that the reason SBP staff did not arrange to collect Sasha and return her to the ward when her s.17 leave had been revoked, was that they did not have the resources to allow them to do this, despite it being their legal responsibility so to do</t>
  </si>
  <si>
    <t>Sasha’s mother gave evidence that SBP’s reliance on her bringing Sasha back to the ward when s.17 leave had been revoked, placed an unfair and intolerable burden on her, in circumstances when she and the rest of the family were struggling to keep Sasha safe. Knowing that SBP would not send someone out to collect Sasha made her feel that she had no choice but to agree to their request.</t>
  </si>
  <si>
    <t>The last such occasion when SBP staff on the ward decided that Sasha’s s.17 leave should be revoked was on the afternoon of her death on 31.3.17. Although formal revocation of leave was never finalised, Sasha’s mother was given to believe that it would be, and again reluctantly agreed to bring Sasha back to the ward. Whilst with her mother, Sasha was able to run off and take the substantial Propranolol overdose which proved to be fatal.</t>
  </si>
  <si>
    <t>Evidence was heard at the inquest that after her treating psychiatrist had stopped prescribing her Propranolol, due to the risk of overdose, Sasha visited two private GPs at a clinic in London, on occasions two weeks apart. In each consultation Sasha: (i)requested Propranolol, on the basis that it was currently being prescribed to her for anxiety; (ii) revealed a limited history of mental health issues; (iii)failed to reveal either her extensive overdose history or the fact that her treating psychiatrist had stopped prescribing her Propranolol. Without details of Sasha’s GP or her treating psychiatrist, or her consent to contact them (neither of which was given), neither GP had the means of discovering her worrying psychiatric background. Had they had those means, it is likely that neither GP would have given her a 28 day supply of Propranolol. Whilst it could not be proven that the Propranolol prescribed by these GPs was the Propranolol used by Sasha for her final, fatal overdose, there remained at the time a considerable risk that she would so use it</t>
  </si>
  <si>
    <t>failure to monitor/observe patient; failure to appreciate risks</t>
  </si>
  <si>
    <t>SBP has a legal responsibility to arrange for the return to hospital of patients whose s.17 leave they have revoked. If resources are not provided to allow them to fulfil this legal responsibility, there is a risk that future patients, whose s.17 leave has been revoked and who remain at risk of self-harm or suicide whilst in the community, will find the opportunity to act in such a way as results in their death, whether intentionally or not</t>
  </si>
  <si>
    <t>In a letter to me dated 22.5.19 the Deputy Chief Executive of SBP wrote that SBP considered that “collaboration between partners to enhance the system’s understanding of the application of s.18 [ which relates to the revocation of s.17 leave ], using the Mental Health Act Code of Practice as a guide, is required.” He further stated that SBP intended to “commit to the development of joint working protocols across the system for the management of complex AWOL [ i.e. Absent Without Leave – where s.17 leave has been revoked ] cases.” Clarification is required as to the actions which you and/or your organisations intend to take in order to achieve the goals set out in that letter</t>
  </si>
  <si>
    <t xml:space="preserve">diagnosed with obsessive compulsive disorder, complex PTSD, autistic spectrum disorder, emotionally unstable personality disorder; sourced propranolol but this was not prescribed to her; </t>
  </si>
  <si>
    <t>2019-0187</t>
  </si>
  <si>
    <t>Matthew Jones</t>
  </si>
  <si>
    <t>Emma Whitting</t>
  </si>
  <si>
    <t>Department for Health &amp; Social Care</t>
  </si>
  <si>
    <t>https://www.judiciary.uk/publications/matthew-jones/</t>
  </si>
  <si>
    <t>The Deceased's death was drug-related but his discharge from hospital to accommodation which was not supported more than minimally, negligibly or trivially contributed to it.</t>
  </si>
  <si>
    <t>polysubstance misuse and was under the care of Probation, Community Mental Health and Drug &amp; Alcohol Support Services; recently evicted from accommodation</t>
  </si>
  <si>
    <t>drug abuse; homeless</t>
  </si>
  <si>
    <t>an absence of appropriate training for clinicians and healthcare workers involved in the delivery of mental health services who have responsibility for the care of persons subject to Community Mental Health Treatment Orders (linked to Mental Health Treatment Requirement Care-Plans including treatment by Drug &amp; Alcohol Services); and, as a result,</t>
  </si>
  <si>
    <t>a poor appreciation, including a lack of co-ordinated and multi-agency working, by such clinicians and healthcare workers of the likely risks of noncompliance with treatment linked to Community Mental Health Treatment Orders, and, particularly, of the importance of ensuring that 'housing' is part of any hospital discharge planning.</t>
  </si>
  <si>
    <t>inadequate training; failure to appreciate risks</t>
  </si>
  <si>
    <t>had paranoid schizophrenia and polysubstance misuse; blood concentration of cocaine was 3.0 mg/L</t>
  </si>
  <si>
    <t>2019-0191</t>
  </si>
  <si>
    <t>Beverley Shaw</t>
  </si>
  <si>
    <t>Turning Point; Hopwood House Medical Practice; NHS Oldham CCG</t>
  </si>
  <si>
    <t>https://www.judiciary.uk/publications/beverley-shaw/</t>
  </si>
  <si>
    <t xml:space="preserve">butane; propane gas; cocaine; methadone </t>
  </si>
  <si>
    <t>volatile substance; volatile substance; cocaine; opioid</t>
  </si>
  <si>
    <t>the deceased died as a result of a combination of some naturally occurring heart disease exacerbated by her long-standing use of butane and propane gas</t>
  </si>
  <si>
    <t>acute left ventricular heart failure</t>
  </si>
  <si>
    <t xml:space="preserve">distal pulmonary embolism </t>
  </si>
  <si>
    <t>mild to moderate aspirational pneumonia</t>
  </si>
  <si>
    <t>trigeminal neuralgia; precribed Cocodamol, Amoxicillin, Olanzipine, Lacosamide, Amitriptyline, Duloxetine, Promazine, Pregabalin, Fragmin and Carbmazepine</t>
  </si>
  <si>
    <t>significant substance abuse, including opioids</t>
  </si>
  <si>
    <t>There was a lack of communication between Turning Point and the GP practice specifically in respect of Ms Shaw's use of butane gas. There was no information contained in the evidence before the Court to indicate her GP was aware of the use of butane gas, which was significant (ie 5 cans a day). This was described in evidence by Turning Point as her most significant addiction which was not amenable to treatment with medication. There was one 4 page letter dated the 15 th May 2018 from Turning Point to the GP practice, in the summary section this simply recorded, "Uses butane gas daily." In the section headed "Current Reported Substance Use" there is no mention of butane gas. The remainder of this letter deals with other matters. No information was shared with the GP with regards to the amount of gas being used by Ms Shaw.</t>
  </si>
  <si>
    <t>There is no record of a response from the GP practice to Turning Point following their letter dated the . - th 1 b May 2018. This had a number of requests for actions by the GP including the sharing of any blood results (LFT, FC and U&amp;E), together with information confirming whether there was any prescribing of drugs which may interact with methadone. There was no evidence that this information was shared or actioned.</t>
  </si>
  <si>
    <t>A medication review took place in the GP practice in August 208, this only documented a review of her olanzapine medication and the fact that she was in receipt of methadone and using cocaine. There is no evidence that there was a full review of all the medications prescribed to Ms Shaw. When questioned it was accepted in Court it was unclear as to why she was still being prescribed a number of medications.</t>
  </si>
  <si>
    <t>The Court heard evidence that following the transition from another provider to Turning Point a decision was taken that all medical records relating to users of the substance misuse service do not need to be carried over to Turning Point. Unlike other medical records ie GP records which go with the patient when they move surgery the new substance misuse service only receives the last 6 months records hence they do not have the full past medical history available.</t>
  </si>
  <si>
    <t>poor communication between organisations; failure to monitor/observe patient; failure to keep accurate medical records/care plans</t>
  </si>
  <si>
    <t xml:space="preserve">under the care of Turning Point; a number of co-morbidities including trigeminal neuralgia as a result was prescribed a number of medications including cocodamol, amoxicillin, Olanzipine, locasamide, amitriptyline, duloxetine, promazine, pregabalin, fragmin &amp; cardmazepine; due to previous heroin use she was prescribed methadone </t>
  </si>
  <si>
    <t>2019-0223</t>
  </si>
  <si>
    <t>Heather Birchall</t>
  </si>
  <si>
    <t>Department of Health and Social Care</t>
  </si>
  <si>
    <t>https://www.judiciary.uk/publications/heather-birchall/</t>
  </si>
  <si>
    <t>propranolol; citalopram; paracetamol; codeine; alcohol</t>
  </si>
  <si>
    <t>beta blocker; antidepressant; non-opioid analgesic; opioid</t>
  </si>
  <si>
    <t>drugs/alcohol related</t>
  </si>
  <si>
    <t>multi-drug toxicity</t>
  </si>
  <si>
    <t>depression; mental health issues</t>
  </si>
  <si>
    <t>depression; undefined</t>
  </si>
  <si>
    <t>homeless; lost parents at young age; alcohol dependence</t>
  </si>
  <si>
    <t>At the final hearing I heard evidence from *blanked* was the paramedic involved in the assessment of Heather on 18 June 2018. He had primarily been called to give evidence so that I could understand a little more in terms of the process by which a detained person is medically assessed whilst in police detention and also there was an issue in relation to the recording of his findings which needed to be raised with *blanked*.  What arose during the questioning was a problem which may affect other healthcare professionals in a similar situation and in respect of which may cause a problem that may lead to a future death if not addressed. Wiltshire Police contract with G4S Health Services (UK) Ltd in relation to the provision of healthcare services at their custody suites in Wiltshire and Swindon. Principally due to the ever-increasing challenges that people with mental health issues present to front line emergency services, Wiltshire Police operate an arrangement called “Street Triage” whereby 24 hours a day there is a mental health professional available at the Force Control Room with full access to mental health records. Working alongside the G4S healthcare professionals, at least between the hours of 0800hrs-2000hrs, are personnel from the Liaison and Diversion Service (LADS). Coincidentally the same healthcare trust is responsible for the provision of both those services. As you will appreciate when somebody is in state detention, the state is under an obligation having regard to Article 2 of the European Convention of Human Rights to safeguard life in those circumstances. One of the concerns that arose relates to G4S healthcare professionals and any other healthcare professional in this situation when asked to carry out a front line assessment which could include mental health features, that those individuals may not have the fullest amount of information that is available so that they can make an informed decision as to whether or not for example further healthcare input is required, such as for example a formal mental health at assessment. Whilst a problem insofar as getting a complete picture did not seem to be quite such an issue when personnel from LADS were available it would appear that out of those hours, if a G4S healthcare professional wanted to make enquiries insofar as an individual's mental health background which potentially might be within the knowledge of the relevant healthcare trust, that when an approach is made to the Street Triage team out of hours that more often than not the issue of confidentiality was raised to withhold information or I felt that equally there was a danger that selective information might only be passed at best to the G4S healthcare operative. The concern that | was left with was that the healthcare professionals from G4S and arguably at the end of the day Wiltshire Police whose ultimate responsibility it is to safeguard life when an individual is in Police custody are effectively trying to do a job, through their contract service providers (G4S), in circumstances whereby in trying to discharge their duty having regard to Article 2 of European Convention of Human Righis they were doing so effectively, as a consequence of patient confidentiality, with one arm tied behind their back. The reason I am writing to you is that I am aware that currently mental health legislation generally is under review and to the extent that this issue insofar as confidentiality as between healthcare professionals from different organisations including healthcare providing companies has not already been raised, then I would like to air the concern via this report. It is my view in relation to other hearings that confidentiality can equally pose a problem insofar as communications between healthcare practitioners on the mental health side and a patient's family. Either of which may have relevant information that would have been of benefit to the other and in respect of which could prevent the loss of life through self-harm and suicide. Whilst the issue of confidentiality should be respected | am concerned that consideration needs to be given to realistic and practical exceptions to that general principle especially if the aim is with a view to safeguarding life. At the end of the day such a matter in terms of reforming mental health legislation is a matter for Parliament but I would like to raise this concern with you following the evidence I heard as part of Heather's inquest final hearing.</t>
  </si>
  <si>
    <t>consumed excessive amounts of paracetamol (88mg/l blood), codeine (1.6mg/l blood), propranolol (4.2mg/l blood)</t>
  </si>
  <si>
    <t>2019-0224</t>
  </si>
  <si>
    <t>Feni Lee</t>
  </si>
  <si>
    <t>The Bexley Medical Group</t>
  </si>
  <si>
    <t>https://www.judiciary.uk/publications/feni-lee/</t>
  </si>
  <si>
    <t>colchicine</t>
  </si>
  <si>
    <t>Feni Lee died after taking excess colchicine for Behcet's syndrome without intention of self harm</t>
  </si>
  <si>
    <t>colchicine overdose without intention of self-harm</t>
  </si>
  <si>
    <t>Behcet syndrome</t>
  </si>
  <si>
    <t>liver necrosis</t>
  </si>
  <si>
    <t>mental health problems (unspecified)</t>
  </si>
  <si>
    <t>You informed the inquest that Bexley Medical Group has a system whereby all 1 medication obtained by repeat prescription is reviewed annually. You could not say exactly when the review of Ms Lee's medication took place (at that time it was not documented) but said it would have been towards the end of 2016. You said the review looked at the need for ongoing medication and the dose. There were a number of features that do not appear to have been taken into account at this review: a. Coichicine is an unlicensed usage of a drug used to treat a rare disorder. It was being prescribed by the GP under instructions from a specialist hospital clinic. b. There had been no instructions from Guys as to what should be prescribed since January 2016. c. The instructions from Guys in January 2016 do not mention colchicine. No inquiry was made with Guys to check whether the intention was for it to be continued as part of the treatment, and yet it continued to be given by the GP as a repeat prescription. d. The dosage being given on repeat prescription does not match any of the recent instructions from Guys about its use. e. Ms Lee had mental health problems and was a vulnerable person. I therefore have concerns about the thoroughness of this medication review</t>
  </si>
  <si>
    <t>Towards the end of 2016 it would have been obvious that Ms Lee had been lost to follow up at the hospital, and so the drug review appears to have been a lost opportunity to rectify this</t>
  </si>
  <si>
    <t>You informed the inquest that there are two GP practices at Erith Health Centre on Pier Rd. They are based in the same building and the receptionists from both practices work in close proximity. The letter from Guys relating to the outpatient clinic on 20 October 2015 was appropriately sent to Erith Health Centre on Pier Rd but had the name of a GP from the other practice. You accepted that there was considerable delay in this letter being forwarded to your practice and that it was scanned onto your system some 2 to 3 months after it was sent. You also accepted that it was placed onto your system without being seen or actioned by a GP. My concern is that there does not appear to be an effective means whereby post is re-directed between the two GP practices</t>
  </si>
  <si>
    <t>failure to monitor/observe patient; poor communication between organisations</t>
  </si>
  <si>
    <t>In my opinion action should be taken to prevent future deaths and I believe you and your GP practice, Bexley Medical Group, have the power to take such action.</t>
  </si>
  <si>
    <t>2019-0228</t>
  </si>
  <si>
    <t>Andrew McCall</t>
  </si>
  <si>
    <t>https://www.judiciary.uk/publications/andrew-mccall/</t>
  </si>
  <si>
    <t>pregabalin; methadone</t>
  </si>
  <si>
    <t>gastric aspiration</t>
  </si>
  <si>
    <t>pregabalin &amp; methadone use</t>
  </si>
  <si>
    <t>living in supported living accommodation for vulnerable individuals; drug misuse; methadone programme</t>
  </si>
  <si>
    <t>care home; drug abuse</t>
  </si>
  <si>
    <t>The evidence revealed a clear pattern of “medication seeking behaviour” with his GP to obtain additional amounts of Pregabalin. The evidence also showed that his GP was not aware that he was on a current Methadone script. The “One Recovery” clinic operated a system which was dependent upon the service user declaring which GP practice they were registered with. This was not checked or verified independently and therefore concern must exist that the GP may be unaware that a patient is on an opiate replacement regime, prescribed by another organisation, and may therefore prescribe medications which may not be suitable and which may potentially be harmful. It is suggested that, where patients are prescribed medication as part of “opiate replacement therapy”, GPs have the means to check the details and the organisation providing such a service. This puts in place a more robust system to ensure that the current GP is fully aware of the treatment programme.</t>
  </si>
  <si>
    <t xml:space="preserve">history of drug misuse; on methadone programme (though GP was unaware of this) </t>
  </si>
  <si>
    <t>2019-0232</t>
  </si>
  <si>
    <t>Alexander Boamah</t>
  </si>
  <si>
    <t>Richard Brittain</t>
  </si>
  <si>
    <t>Department of Work and Pensions</t>
  </si>
  <si>
    <t>https://www.judiciary.uk/publications/alexander-boamah/</t>
  </si>
  <si>
    <t xml:space="preserve">cocaine; morphine </t>
  </si>
  <si>
    <t>heroin and crack cocaine misuse</t>
  </si>
  <si>
    <t>There is a real risk that future deaths will occur where large sums of money are received by individuals who are then placed at risk through unrestrained access to illicit substances. Whilst it is recognised that individuals should not be deprived of funds owed to them, it does not seem that there is a process whereby concerns about such risks can be raised by treating clinicians to the Department of Work and Pensions. A specific concern relates to the potential that individuals, without capacity to manage their finances, may come into receipt of funds which place them at particular risk.</t>
  </si>
  <si>
    <t>In my opinion action should be taken to prevent future deaths and I believe the addressees have the power to take such action.</t>
  </si>
  <si>
    <t>history of heroin &amp; crack cocaine misue; granted a personal independence payment at a tribunal of £18,000; disengaged from his addition treatment; found dead a few months later</t>
  </si>
  <si>
    <t>2019-0233</t>
  </si>
  <si>
    <t>Leroy Medford</t>
  </si>
  <si>
    <t>Thames Valley Police; National Police Chiefs’ Council; College of Policing</t>
  </si>
  <si>
    <t>https://www.judiciary.uk/publications/leroy-medford/</t>
  </si>
  <si>
    <t>heroin (diamorphine) toxicity</t>
  </si>
  <si>
    <t>The Drugs SOP: One of the reasons that the drugs SOP was introduced by Thames Valley Police on 1st July 2016 was to prevent exactly whal happened in this case. That is (one off the reasons that the SOP requires an officer to observe from within the cell. We heard that the SOP was circulated to all police officers in July 2076. Custody Sergeants were asked to carry out online training on this in the same month. Clearly no officer would be expected to know any SOP word for word, but these are available to be looked at on computers within the custody suite. A key requirement of the drugs SOP is the requirement for an officer to be within the cell with the detained person. What has concerned me in this case is that not 1 or 2 officers were unaware of this requirement. All officers — of all ranks —- who were Involved with Junior on the night of 1st April 2017 were unaware of this requirement. I was however satistied that additional training and awareness has now taken place around this particular SOP. It is a SOP that is used more frequently now.</t>
  </si>
  <si>
    <t>Concern regarding Future Training: My concern is a broader one ~ around how trainining is disseminated and monitored within the police service. I am satistfied that this is an issue that does not only relate to Thames Valley Police. We heard that the police, like many services and professions, are given regular updates and training, in various formats. It is reasonable to suggest that different people learn in different ways. What this case has illustrated however, is that hte current system is not effective or safe. That may be partly because of the pressures on the service. It may be that officers are not given sufficient protected training time to do this. Training is given in many, varied ways. Much of this is on-line.  I consider that there should be a national review and debate about the way in which training is delivered to police officers across the country. There should be consideration given to how police forces reassure themselves that training has not just been offered, but has been taken up, and that officers are encouraged to consult SOPs and other guidance that they do not use regularly. This would of course require easy access, digitally, to these procedures and efficient updating and storage of these policies for officers to review. It is a matter for the respondents to this letter to consider the volume of training issued to police officers, and whether this can be safely prioritised. There is perhaps a risk of lack of urgency if training updates are given too frequently. For the avoidance of doubt therefore, the points on which I require a response are: 1. The most effective way to deliver training to serving officers; 2. The volume of this training; 3. Whether training can be prioritised; 4. How police forces can reassure themselves that training is not just being offered, but also taken up; 5: Whether officers are given adequate opportunity to carry out training; 6. How officers can be encouraged to review relevant guidance in situations they are not regularly faced with; 7: Access to and updating of on-line guidance and procedures.</t>
  </si>
  <si>
    <t>failure to follow protocol; inadequate training</t>
  </si>
  <si>
    <t xml:space="preserve">in police custody </t>
  </si>
  <si>
    <t>2019-0237</t>
  </si>
  <si>
    <t>Robert Rostron</t>
  </si>
  <si>
    <t>HC-One</t>
  </si>
  <si>
    <t>https://www.judiciary.uk/publications/robert-rostron/</t>
  </si>
  <si>
    <t>Robert Rostron died as a consequence of natural causes, exacerbated by the administration of insulin on a background of Type 1 diabetes</t>
  </si>
  <si>
    <t xml:space="preserve">pneumonia </t>
  </si>
  <si>
    <t>pyelonephritis</t>
  </si>
  <si>
    <t>alzheimers disease</t>
  </si>
  <si>
    <t>Type I diabetes</t>
  </si>
  <si>
    <t>alzheimer's disease</t>
  </si>
  <si>
    <t>From mid-September 2017, he was a resident at the Four Seasons Nursing Home</t>
  </si>
  <si>
    <t>Agency Nurses are still used — if needed — to lead a shift, when they have never worked on the unit before</t>
  </si>
  <si>
    <t>An Agency Nurse might still be the only qualified member of nursing staff on duty on the unit</t>
  </si>
  <si>
    <t>There is reliance upon a nursing qualification and the agency providing the Agency Nurse regarding nursing ability, suitability and training</t>
  </si>
  <si>
    <t>In this instance, the only induction to the Unit was by way of a Healthcare Assistant showing the Agency Nurse around on the morning of the shift</t>
  </si>
  <si>
    <t>The Agency Nurse did not appreciate the relevance of the blood sugar level of 2.2.</t>
  </si>
  <si>
    <t>The Agency Nurse did not appreciate that no insulin should have been given in light of the reading of 2.2.</t>
  </si>
  <si>
    <t>The Agency Nurse did not know where the nursing records were, the care plans for the patients or the relevant policies and procedures in place</t>
  </si>
  <si>
    <t>The Agency Nurse did not know that it was the policy of Four Seasons Nursing Home that insulin should only have been given by him, whilst a Healthcare Assistant was present to check the dose</t>
  </si>
  <si>
    <t>I am concerned by the use of Agency Nurses in the homes under the management of HC One. In particular, I am concerned by the lack of formal induction and orientation to the unit on this occasion. I am concerned that reliance is placed upon the nursing qualification itself and the agency providing the nurse. I am concerned that an Agency Nurse was used as the senior member of staff in charge of the shift. I am concerned that the Agency Nurse was giving out medication when he had never worked at the Unit before and. I am concerned that there were no other qualified nurses on the Spring Unit at the time</t>
  </si>
  <si>
    <t>failure to appreciate risks; failure to follow protocol; inadequate training</t>
  </si>
  <si>
    <t>I request that HC One conducts a review of the use of Agency Nurses in their homes</t>
  </si>
  <si>
    <t xml:space="preserve">resided in nursing home;  </t>
  </si>
  <si>
    <t>2019-0241</t>
  </si>
  <si>
    <t>Allan Joslin</t>
  </si>
  <si>
    <t>https://www.judiciary.uk/publications/allan-joslin/</t>
  </si>
  <si>
    <t>pregabalin; dihydrocodeine</t>
  </si>
  <si>
    <t>drug-related death</t>
  </si>
  <si>
    <t>dihydrocodeine &amp; pregabalin intoxication</t>
  </si>
  <si>
    <t>complex needs</t>
  </si>
  <si>
    <t>potentially violent behaviour</t>
  </si>
  <si>
    <t>homeless; drug and alcohol dependency</t>
  </si>
  <si>
    <t>The Devon Partnership NHS Trust had no adequate mental health care facility or safe room to deal with a patient who presented with complex needs including the need for mental health assessment, and drug and alcohol dependency issues, who was potentially violent. There was no policy in place to facilitate the general practitioners’ referrals and therefore Mr Joslin received no formal assessment or treatment prior to his death. This may have impacted on his ability to receive additional services and assistance with his homeless status.</t>
  </si>
  <si>
    <t>Although this Trust have now put policies and facilities in place to safely treat patients presenting with a history of violence, it was clear from the evidence that this is a concern and difficulty in other Trusts across the country and is not a problem unique to Devon. While working with Devon to find a solution to the problem, NHS England confirmed this was problematic for a number of Trusts regarding provision of secondary care. This is clearly a contravention of Equality legislation for those most vulnerable in society.</t>
  </si>
  <si>
    <t>unsafe protocol; unsafe environment</t>
  </si>
  <si>
    <t>vulnerable person with complex needs did not get adequate mental health assessment.</t>
  </si>
  <si>
    <t>2019-0247</t>
  </si>
  <si>
    <t>Adam Harris</t>
  </si>
  <si>
    <t>Alcohol, drug and medication related deaths; State Custody related deaths; Police related deaths</t>
  </si>
  <si>
    <t>Greater Manchester Police</t>
  </si>
  <si>
    <t>https://www.judiciary.uk/publications/adam-harris/</t>
  </si>
  <si>
    <t>cocaine &amp; alcohol toxicity</t>
  </si>
  <si>
    <t>recently arrested</t>
  </si>
  <si>
    <t>The inquest heard that there was no formal documented triage/risk assessment in place when a prisoner was held in the van dock area pending space becoming available in the custody suite. The inquest heard that whilst the average wait time in the van dock area across GMP was 15 minutes on occasions the waiting period could be in excess of 60 minutes</t>
  </si>
  <si>
    <t>Adam Harris was not arrested until he was in the rear of the Police van. None of the officers present searched him before he was placed in the van or before he was transported to Ashton Police Station</t>
  </si>
  <si>
    <t>Adam Harris was not transported by the Arresting Officer but by Police Officers operating a divisional van. There was no evidence of a clear and detailed handover between the Arresting Officer and the Transporting Officers. One of the Transporting Officers described the role they played as a police taxi servic</t>
  </si>
  <si>
    <t>The Custody Sergeant did not open a custody record immediately on Adam Harris's arrival in the custody office. He used a piece of paper to record the details that were given to him. He did not input details into the custody record until after Adam Harris had been placed in a cell. He indicated that the custody Sergeant course encouraged the use of paper and he had developed his practice from the guidance on the course. it was unclear how the paper was storedandhow itsupported therequirement to follow the process generated throughusing the custody system</t>
  </si>
  <si>
    <t>The inquest was told by one officer that MHRArris was leftinthe cell onhis back and that position was correctandinaccordance with GMP guidance. Another officer indicated he was left in the recovery position/face down andthat was correct/appropriate. GivenMHRArris's level of confusionand suspected intoxicationitwas unclearhowplacing him on his back would assist with managing a risk of aspiration.</t>
  </si>
  <si>
    <t>failure to appreciate risks; failure to monitor/observe patient; lack of protocol; failure to keep accurate medical records/care plans</t>
  </si>
  <si>
    <t>In my opinion action should be taken to prevent future deaths and Ibelieve you have the power to take such action.</t>
  </si>
  <si>
    <t>2019-0251</t>
  </si>
  <si>
    <t>Antony Rogivska</t>
  </si>
  <si>
    <t>Oliver Longstaff</t>
  </si>
  <si>
    <t>Road (Highways Safety)</t>
  </si>
  <si>
    <t>Calderdale Council Highways Department</t>
  </si>
  <si>
    <t>https://www.judiciary.uk/publications/antony-rogivska/</t>
  </si>
  <si>
    <t>road traffic accident</t>
  </si>
  <si>
    <t>chest injuries</t>
  </si>
  <si>
    <t>road traffic collision (driver)</t>
  </si>
  <si>
    <t>inexperienced driver</t>
  </si>
  <si>
    <t>There is a history of road traffic collisions involving both vehicles and property at the junctions of Cooper Lane and Carr House Road and at the mini-roundabout at the crossroads formed by Cooper Lane and Carr House Lane</t>
  </si>
  <si>
    <t>Concerns about the safety of the above junction and roundabout have been expressed by local residents and campaigners</t>
  </si>
  <si>
    <t xml:space="preserve">inexperienced driver; not wearing a seat belt; being pursued by police having failed to stop for police having been indicated to do so </t>
  </si>
  <si>
    <t>2019-0256</t>
  </si>
  <si>
    <t>Geoffrey Duke</t>
  </si>
  <si>
    <t>Hospital Death (Clinical Procedures and medical management) related deaths; Community health care related deaths</t>
  </si>
  <si>
    <t>University Hospitals Birmingham NHS Trust; University Hospitals of Derby and Burton; Darwin medical Practice</t>
  </si>
  <si>
    <t>https://www.judiciary.uk/publications/geoffrey-duke/</t>
  </si>
  <si>
    <t>vancomycin</t>
  </si>
  <si>
    <t>The deceased had a history of asthma and diabetes. He was allergic to penicillin. Following complete heart block a pacemaker was fitted in 2007. He underwent routine box change at Good Hope Hospital, Birmingham on the 15th June 2016 requiring an additional lead. He became unwell and was treated at Good Hope in February 2017 with a diagnosis of bronchopneumonia. He was unwell again and treated at Burton Queens Hospital in August 2017 with a diagnosis of sepsis of unknown source. No consideration was given on either occasion to the possibility of the pacemaker as the source of infection. He was readmitted to Burton Queens Hospital on the 16th October 2017. An echocardiogram on the 18th October 2017 found significant vegetation on the pacemaker wires. It is likely that the infection had occurred at the time of the pacemaker box change and that he had been suffering with undiagnosed endocarditis for some months. He was transferred to the Royal Stoke University Hospital, Stoke-on-Trent on the 1st December 2017. Whilst awaiting pacemaker wire extraction he was treated with antibiotics which caused a skin reaction. Tests showed the vegetation had increased in size. He became very unwell and surgery was carried out on the Sth December 2017. During surgery a small amount of pacemaker insulation striped off and remained adherent to the left subclavian vein. Five days post operatively he deteriorated with signs of a severe drug reaction likely due to the vancomycin treatment. His drugs were changed. He continued to deteriorate and died at the hospital at 9.36 pm on the 20th December 2017.</t>
  </si>
  <si>
    <t>vegetation on pacemaker wires</t>
  </si>
  <si>
    <t>endocarditis</t>
  </si>
  <si>
    <t>during surgery, small amount of pacemaker insulation striped off &amp; remained adherent to left subclavian vein</t>
  </si>
  <si>
    <t>deterioated with signs of severe drug reaction due to vancomycin</t>
  </si>
  <si>
    <t>complete heart block treated with pacemaker; asthma; diabetes; penicillin allergy</t>
  </si>
  <si>
    <t>cardiovascular disease; asthma; diabetes; allergy</t>
  </si>
  <si>
    <t>Mr. Duke underwent pacemaker box change on 15 19 June 2016. He was subsequently unwell on a number of occasions. He visited Good Hope Hospital on 6 " February 2017, his GP on a number of occasions and Burton Queens Hospital in August 2017. No consideration appears to have been given that the pacemaker box change may have been the source of his undiagnosed infections. No referral was made to a Cardiologist. His problem was diagnosed on his first admission on 27 th October 2017. At inquest there was n o evidence of a referral process for patients having undergone pacemaker surgery who subsequently become unwell.</t>
  </si>
  <si>
    <t>In my opinion action should be taken to prevent future deaths and I believe you Good Hope Hospital, Burton Queens Hospital and Darwin Medical Practice have the power to take such action</t>
  </si>
  <si>
    <t xml:space="preserve">interesting mix of device &amp; drug side effects &amp; hospital care, history of asthma &amp; diabetes, allergic to penicillin; complete heart block &amp; pacemaker fit in 2007; underwent complete box change, requiring an extra lead; diagnosed with bronchopneumonia in feb 2017; diagnosed with sepsis in Aug 2017; </t>
  </si>
  <si>
    <t>2019-0259</t>
  </si>
  <si>
    <t>Alex Blake</t>
  </si>
  <si>
    <t>Alcohol, drug and medication related deaths; Hospital Death (Clinical Procedures and medical management) related deaths</t>
  </si>
  <si>
    <t>Nursing and Midwifery Council; NHS Professionals Ltd</t>
  </si>
  <si>
    <t>https://www.judiciary.uk/publications/alex-blake/</t>
  </si>
  <si>
    <t>The jury concluded that he died from a self-administered heroin overdose whilst a sectioned in-patient under the care of South London &amp; Maudsley Trust at Lambeth Hospital, sometime before 04.13 on 24.06.18</t>
  </si>
  <si>
    <t>sectioned as an inpatient in Mental health ward at time of death</t>
  </si>
  <si>
    <t>The first was RMN T, who gave evidence that the deceased was half out of bed, wearing pyjamas and she assumed to be asleep at 05.00. When asked whether he could have been dead, the nurse said she did not know, but it was too dark to see and no torch was used. She chose to wait until 06.00 to conduct a proper observation. She could not answer the question why she had not gone to get a torch or returned before 06.00. When found in the same position an hour later, she says she was concerned and asked Health Care assistant K if he was breathing as he had been in the same position for an hour. HCA K denies that this conversation took place before he was found dead. RMN T on finding the deceased said that it still did not occur to her that he might be dead. Her evidence to the court that he was wearing pyjamas at 05.00 is in contrast to the electronic patient journal, which confirms that when he was found dead he was topless.</t>
  </si>
  <si>
    <t>The second was RMN E, whose evidence was read due to his unavailability. He made an entry in the electronic journal at 05.59, which is about the time which he was found dead, that “he went to his bedroom and was observed asleep from 23.00 hrs. Alex remains asleep and was observed breathing regularly at the time of this entry (05.52).” The deceased was already dead at the time this entry claims to have been written. RMN T told the court that she had no communication with RMN E about his observations and RMN E was not one of those who found him dead at about 06.10 hours. This raises concern about what prompted the unusual entry at 05.59.</t>
  </si>
  <si>
    <t>The third was health care assistant K, whose evidence in court was that the deceased was observed at 03.00 and he held his phone in his hand which was lit up, and so assumed to be watching a film. The witness was unable to answer why he had then recorded the deceased as being asleep, as it would be likely then that the light of the phone would not be visible.</t>
  </si>
  <si>
    <t>The evidence of these three witnesses cannot be said to be reliable. The evidence of the two nurses would seem to go beyond that of poorly conducted observations. It would be reasonable to suspect that that either the two nurses did not perform the observations at all or that they have provided false evidence to the Trust and to the court.</t>
  </si>
  <si>
    <t xml:space="preserve">As all three are employees of NHS Professionals, the agency is informed of this evidence so that they might consider whether to conduct an internal investigation or fitness to practice investigations and additionally consider whether there are wider implications for their recruitment and training processes.      </t>
  </si>
  <si>
    <t>Given the serious professional and legal implications of the evidence of the nurses each is referred to the Nursing &amp; Midwifery Council. Their identities are communicated separately and confidentially.</t>
  </si>
  <si>
    <t>inconsistent/unreliable/false testimony from treating nurses + health care assistant</t>
  </si>
  <si>
    <t>2019-0263</t>
  </si>
  <si>
    <t>Christopher Summerhayes</t>
  </si>
  <si>
    <t>Hospital Death (Clinical Procedures and medical management) related deaths; Wales prevention of future deaths reports (2019 onwards)</t>
  </si>
  <si>
    <t>https://www.judiciary.uk/publications/christopher-summerhayes</t>
  </si>
  <si>
    <t>naproxen; paracetamol; pregabalin; omeprazole; aripiprazole; clozapine; lorazepam; oxybutynin; senna; lactulose; doxycycline; zineryt lotion; morphine</t>
  </si>
  <si>
    <t>NSAID; non-opioid analgesic; antiepileptic; proton pump inhibitor; antipsychotic; antipsychotic; hypnotic; antimuscarinic; laxative; antibiotic; antibiotic; opioid</t>
  </si>
  <si>
    <t>Atypical early onset coronary artery atherosclerosis on a background of a large number of prescribed complex medications</t>
  </si>
  <si>
    <t>multiple surgical interventions to treat double scoliosis; hyperhidrosis; constipation; on antibiotics and anti-acne medication</t>
  </si>
  <si>
    <t>treatment resistant schizophrenia; anxiety</t>
  </si>
  <si>
    <t>schizophrenia; anxiety</t>
  </si>
  <si>
    <t>In relation to Christopher Summerhayes, Clozapine was prescribed as a concomitant medication alongside approximately 11 other drugs including another anti-psychotic medication. Either alone or interaction with other prescribed medication, a large increase in weight occurred to &gt;101kg (BMI 33.1) (reported side effect of clozapine) which had a ‘knock-on’ effect for his cholesterol and lipid levels and cardiovascular system. The usual dose is 200-450mg daily with the maximum dose being 900mg (BNF) which does not consider concomitant medications. Signs of prescription overdose include collapse and hallucinations which could be mistaken for unresolved symptoms of schizophrenias i.e. lack of drug efficacy encouraging dose increase. Blood levels of clozapine may rise in response to smoking cessation which Mr. Summerhayes had advised we was commencing.</t>
  </si>
  <si>
    <t>He may have suffered from a familial lipid disorder (present in other family members) which had it been confirmed would likely to have contraindicated Clozapine.</t>
  </si>
  <si>
    <t>An adverse event report should be filed with the Medicines and Healthcare products Regulatory Agency in respect of Clozapine and the death of Mr. Summerhayes.</t>
  </si>
  <si>
    <t>Where more than 5 medications are prescribed the drugs be examined by an associate physician or pharmacist for adverse interactions, either alone or in combination, which give rise to medical conditions which themselves predict hospitalisation and shorten longevity. Consideration would be for automatic referral to an individual qualified to assess i) drug-drug interactions; ii) the risks posed to the specific patient taking into account age, conditions suffered, lifestyle and the length of time the drug has been prescribed; iii) dosing levels be ‘signed-off by the qualified individual; and iii) all prescribing parties and the patient to be advised of the assessment outcome.</t>
  </si>
  <si>
    <t>To de-prescribe where appropriate rather than accruing an increasing list of daily medications whereby further protectant medications are required to be prescribed with the risk of medication induced hospital admissions and risk to life. Where there are two or more prescribing organisations (primary and secondary care) drug monitoring should be undertaken as mandated; by the responsible parties; and information promptly shared with all prescribers and their patients.</t>
  </si>
  <si>
    <t>improve monitoring/observing of patients; improve communication between organisations</t>
  </si>
  <si>
    <t>incorrect url, since updated</t>
  </si>
  <si>
    <t>concomittant medications in high-risk individual with multiple mental health conditions</t>
  </si>
  <si>
    <t>2019-0267</t>
  </si>
  <si>
    <t>Daniel Davey</t>
  </si>
  <si>
    <t>Darren Salter</t>
  </si>
  <si>
    <t>Oxford</t>
  </si>
  <si>
    <t>HM Prison and Probation Service; Care UK; St Georges Hospital</t>
  </si>
  <si>
    <t>https://www.judiciary.uk/publications/daniel-davey/</t>
  </si>
  <si>
    <t xml:space="preserve">prison </t>
  </si>
  <si>
    <t>overdose, propranolo intoxication</t>
  </si>
  <si>
    <t>history of mental health problems including suicidal thoughts</t>
  </si>
  <si>
    <t>had been in Bullingdon Prison since 1 December 2017 (just over a month) having been sentenced to 10 years for sexual offences. It was his first time in prison</t>
  </si>
  <si>
    <t>Healthcare attendance at ACCT reviews — This concern relates to both the prison and healthcare. It was clear from evidence from prison and healthcare staff that it was not routine for healthcare to attend ACCT reviews. This is a significant concern and it is not in accordance with local and national policy. I understand that there were occasions when prison staff requested healthcare attendance, but no one was available. The system of providing advance notification to healthcare about the date of ACCT reviews was not comprehensive. It resulted in ACCT reviews, as in this case, taking place without key information being available to the assessor/reviewer. For example, information about suicidal ideation/attempts and other information disclosed to healthcare and also information about in possession medication'. Encouragingly, the evidence from prison and healthcare staff was that ACCT reviews no longer take place without healthcare attendance and/or input (perhaps over the telephone). Itwould be helpful if there could be a further level of reassurance provided about, firstly, communications between prison and healthcare staff in the conduct of ACCT reviews and, secondly, a process of auditing ACCT reviews in order to pick up cases where there is no healthcare input</t>
  </si>
  <si>
    <t>Reviews of 'in possession' medication risk assessments — The second concern also relates to prison and healthcare. In particular, it relates to a prisoner placed on an ACCT. I heard evidence that, initially, a template is used at the reception healthcare screen to determine if medication should be held in possession or not. I was told that, now, this is subsequently reviewed by the prescriber and, on opening an ACCT, there is an automatic review of the risk assessment in accordance with CUK's new policy. In the case of Mr Davey, there was an initial risk assessment at reception and he was deemed suitable for in possession medication, but this was not reviewed when he was subsequently placed on the ACCT documents in December and January or when he disclosed to a mental health nurse on 29 December that he had a plan to kill himself. I understand that new systems are in place (with healthcare) but it would be reassuring if there is a system of audit to ensure compliance, namely, that the in possession risk assessments are reviewed. I appreciate a review might not necessarily result in medication being taken away. I also appreciate this is a difficult area in view of patient confidentiality and, of course, the danger that a prisoners physical or mental health could be put at risk if medication is taken away. A related concern is the fact that prison officers did not appear to have in mind the risks associated with in possession medication. It appeared to be disregarded because it was information that was not available to them and it was therefore deemed a matter for healthcare. I am concerned that there is a danger in leaving the issue of in possession medication solely to healthcare. There could be a time delay of several hours or even longer between a prisoner having a mental health crisis and healthcare 3 Signed 1. .? --1. r D.M. Salter HM Senior Coroner for Oxfordshire Date 16/05/2019 involvement/reassessment. It appears there needs to be joint liaison between the ACCT case manager and healthcare and a plan to intervene and remove medicine if necessary. This leads to a final related concern. There is the question of cell searches for stockpiled medication and the collection of properly held in possession medication when there is a change of risk such as an ACCT document being opened. I did not hear much evidence about practice or policies relating to searching and potentially removing medication. This is clearly a task that rests with prison staff and it would be helpful to have further information about this.</t>
  </si>
  <si>
    <t>failure to follow protocol; lack of protocol</t>
  </si>
  <si>
    <t>2019-0269</t>
  </si>
  <si>
    <t>George Rimmer</t>
  </si>
  <si>
    <t>Penelope Schofield</t>
  </si>
  <si>
    <t>Boehringer Ingelheim Limited</t>
  </si>
  <si>
    <t>https://www.judiciary.uk/publications/george-rimmer/</t>
  </si>
  <si>
    <t>morphine (oramorph); other pain relief medication</t>
  </si>
  <si>
    <t>accidential overdose</t>
  </si>
  <si>
    <t>opiate intoxication</t>
  </si>
  <si>
    <t>back pain, decompression surgery on 01 Aug 2018</t>
  </si>
  <si>
    <t>Mr Rimmer was known to swig out of the bottle rather than take a measured dose as many patient do</t>
  </si>
  <si>
    <t>Mr Rimmer self medicated as required</t>
  </si>
  <si>
    <t>Mr Rimmer’s GP did not recall advising him of the possible consequences of exceeding the prescribed dose</t>
  </si>
  <si>
    <t>There was no evidence to show that anyone had counselled Mr Rimmer with regards to the use of this drug</t>
  </si>
  <si>
    <t>The leaflet that comes with the bottle does not provide a sufficient warning of the dangers of taking an excess dose</t>
  </si>
  <si>
    <t>The is no mention of the dangers of drinking from the bottle and not measuring the dose</t>
  </si>
  <si>
    <t>There is no warning on the bottle to act as a reminder of the dangers of taking an excess dose or of the culmative effect of taking more than the prescribed amount.</t>
  </si>
  <si>
    <t xml:space="preserve">swiging oramorph out of the bottle - key learning for patients &amp; GPs to advise no </t>
  </si>
  <si>
    <t>2019-0280</t>
  </si>
  <si>
    <t>Deborah Chapman</t>
  </si>
  <si>
    <t>Adrian Farrow</t>
  </si>
  <si>
    <t>Community health care related deaths; Alcohol, drug and medication related deaths</t>
  </si>
  <si>
    <t>West Timperley Medical Centre</t>
  </si>
  <si>
    <t>https://www.judiciary.uk/publications/deborah-chapman/</t>
  </si>
  <si>
    <t>pregabalin; heroin; oxycodone</t>
  </si>
  <si>
    <t>antiepilectic; opioid; opioid</t>
  </si>
  <si>
    <t>combined toxic effects of heroin, oxycodone &amp; pregabalin</t>
  </si>
  <si>
    <t>left hip pain; COPD</t>
  </si>
  <si>
    <t>chronic pain; lung disease</t>
  </si>
  <si>
    <t>long-term and open user of illict drugs</t>
  </si>
  <si>
    <t>I heard evidence from [REDACTED] representing the West Timperley Medical Centre. He acknowledged that the known side effects of both pregabalin and oxycodone, both individually and concomitantly, presented a risk of having a depressive effect on the respiratory system. He also acknowledged that Ms Chapman’s COPD represented an underlying compromise of her respiratory system.</t>
  </si>
  <si>
    <t>The evidence I heard from the records held at the medical centre did not reveal the extent to which any enquiry was made of Ms Chapman as to her current misuse of illicit drugs either on the occasion of her re-joining the medical practice as a patient in July 2018 or at subsequent consultations. There were clear signs of a dependence on the prescribed opiate drugs and the medical records equally revealed long-term illicit opiate misuse.</t>
  </si>
  <si>
    <t>The evidence I heard from the medical records held at the medical centre did not reveal, beyond the admitted dependence on the prescribed medication, what enquiry had been made from Ms Chapman in relation to her continued misuse of illicit drugs or her response to those enquiries.</t>
  </si>
  <si>
    <t>In the absence of that information, it was not possible, from the medical records, to ascertain what level of risk the continued illicit misuse of opiates posed to Ms Chapman and therefore, whether, on an informed basis, pregabalin and oxycodone were appropriate prescriptions.</t>
  </si>
  <si>
    <t>Furthermore, the evidence did not reveal any system in place at the West Timperley Medical Centre to ensure that the information about illicit drug misuse is obtained and recorded from patients in order to ensure that an informed assessment of the risks of the concomitant use prescribed and illicit drugs could be made and reviewed.</t>
  </si>
  <si>
    <t>failure to appreciate risks; poor systems</t>
  </si>
  <si>
    <t>strong opiate medications prescribed to someone with known heroin and other illicit substance dependence</t>
  </si>
  <si>
    <t>2019-0289</t>
  </si>
  <si>
    <t>Darren Cumberbatch</t>
  </si>
  <si>
    <t>HM Prison and Probation Service</t>
  </si>
  <si>
    <t>https://www.judiciary.uk/publications/darren-cumberbatch/</t>
  </si>
  <si>
    <t>potential mental health condition leading to acute behavioural disturbance</t>
  </si>
  <si>
    <t>residing in probation hotel; substance abuse</t>
  </si>
  <si>
    <t>Acute  Behavioural  Disturbance  in  simple  terms  is  when  a  person  exhibits  violent behaviour  in  a  bizarre  and manic  way  rather  than  being  simply  violent.  ABD  is  an ‘Umbrella’  term  that  covers  a  variety  of  conditions  that  can  give  similar  signs and symptoms which  can prove  fatal. ABD can  be caused  by  substance misuse  such as drink or drugs or psychiatric illness. Signs/  symptoms  included:  Bizarre  and/or  aggressive  behaviour;  impaired  thinking and incoherent speech; hot to the touch and/or removal of clothing; disorientation and hallucinations; acute onset of paranoia; rapid breathing (which can be irregular); unexpected  physical  strength;  significantly  diminished  sense  of  pain;  sudden  tranquillity after frenzied activity. This is not an exhaustive list</t>
  </si>
  <si>
    <t>Before the police were called to attend, Mr Cumberbatch presented with many signs/symptoms  suggestive  of  him  suffering with  Acute  Behavioural Disturbance  (ABD) [bizarre  behaviour;  impaired  thinking;  frustrated,  confused,  frantic  and  running around]</t>
  </si>
  <si>
    <t>ABD can be triggered  from substance misuse or a mental health issue. It was likely cocaine  was  the  trigger  factor  for  Mr  Cumberbatch.  The  probation  hostel staff observed Mr Cumberbatch develop these acute signs / symptoms and the staff did have knowledge of Mr Cumberbatch’s history of substance misuse. National Probation service staff receive mandatory training which includes an aspect of  substance  misuse.  The  probation  hostel  staff  had  no  awareness  or  training  in relation to Acute Behavioural Disturbance</t>
  </si>
  <si>
    <t>Information  sharing  of an individual  possibly  suffering  from ABD is very  significant and those with a basic knowledge of it can be implemental in formulating a plan to manage a person suspected  to be suffering with ABD which include  the use of de‐escalation techniques so as to minimalise the use of restraint</t>
  </si>
  <si>
    <t>The police have basic training to recognise the signs/symptoms which can dictate as  to how an individual is managed, in particular with  regards to  restraint  (detain/contain rather than restrain).</t>
  </si>
  <si>
    <t>West  Midlands  Ambulance  call  assessors  receive  information  to  determine  the appropriate level of care at the point of a telephone call to the ambulance service. A patient suspected to be suffering with “ABD” is automatically a ‘category 2’ situation i.e.  a  potentially  serious  condition  that  may  require  rapid  assessment  with  a response target time frame of 18 minutes.</t>
  </si>
  <si>
    <t>Basic training for probation hostel staff (e.g. similar to simple basic training materials that are provided  to  the police by  the  college of policing  to increase awareness of ABD) is possible and this may prevent future deaths. Such awareness combined with opportunities to engage with an individual and a familiarisation with residents may better aid in  the de‐escalation of a person suspected  to be suffering with ABD and thereby potentially minimalizing  the necessity  to resort  to any restraint  (which can be very dangerous to a person suffering since restraint and struggle against restraint increases  the acidosis in  the body which can lead  to muscle breakdown which can lead to rhabdomyolysis and multi organ failure). It may best facilitate the individual engaging willingly seeking the necessary medical attention</t>
  </si>
  <si>
    <t>2019-0291</t>
  </si>
  <si>
    <t>Allan Davies</t>
  </si>
  <si>
    <t>NHS England; NHS Digital</t>
  </si>
  <si>
    <t>https://www.judiciary.uk/publications/allan-davies/</t>
  </si>
  <si>
    <t>crack cocaine; mamba; heroin</t>
  </si>
  <si>
    <t>cocaine; cannabinoid; opioid</t>
  </si>
  <si>
    <t>heroin overdose</t>
  </si>
  <si>
    <t>personality disorders</t>
  </si>
  <si>
    <t>substance misuse disorders; previous overdoses</t>
  </si>
  <si>
    <t>NHSP triaging of overdose cases is too generic, namely it fails to have regard to the type of drug(s) taken and the potential for sudden collapse in certain patients</t>
  </si>
  <si>
    <t>Not all NHS trusts/ambulance services that utilise NHSP are aware of this apparent deficiency.</t>
  </si>
  <si>
    <t xml:space="preserve">ambulance was not dispatched soon enough for overdose given high risk of collapse. Deceased had history of substance misuse and had previously overdosed on multiple occasions. </t>
  </si>
  <si>
    <t>2019-0299</t>
  </si>
  <si>
    <t>Tyla Cook</t>
  </si>
  <si>
    <t>Alcohol, drug and medication related deaths; Child Death (from 2015); Mental Health related deaths</t>
  </si>
  <si>
    <t>West Norfolk CCG; Norfolk and Suffolk NHS Trust; Queen Elizabeth Hospital; Norfolk County Council</t>
  </si>
  <si>
    <t>https://www.judiciary.uk/publications/tyla-cook/</t>
  </si>
  <si>
    <t xml:space="preserve">paracetamol </t>
  </si>
  <si>
    <t>natural causes contributed to by paracetamol overdose</t>
  </si>
  <si>
    <t>systematic inflammatory response of unknown cause</t>
  </si>
  <si>
    <t>complex mental health history, including autism</t>
  </si>
  <si>
    <t>ASD; undefined</t>
  </si>
  <si>
    <t>It was agreed at the CETR meeting on 9 August 2017 that Tyla was to be seen by the Eating Disorder Service. He was not seen until 25 October 2017. The evidence was the 11 week delay in seeing Tyla was due to a heavy caseload and the practitioner having to remove other cases from his caseload before he was able to work with Tyla</t>
  </si>
  <si>
    <t>There was no written up-to-date care and crisis plans in place. The most recent written care plan related to Tyla being an inpatient at the Dragonfly Unit, from where he was discharged on 9 August 2017. The written plans were therefore several months out of date. This is against Trust Policy. Evidence was heard that at a CETR meeting on 6 November 2017 a period of a further 3 months was requested to prepare an up to date written care plan. In the event, and despite the family's repeated requests for plans in writing, it was decided the care plan could be commenced by 30 November 2017, on the basis Tyla's input into the Care Plan was important and it would take time to gain his meaningful input. The evidence was that there were oral plans in place which were relayed to the parents (including at times of distress), who continued to request plans in writing. The high level of distress and anxiety within Tyla's home was recognised. An interim written plan was not considered nor that a written plan may have helped the family in providing support to Tyla. Steps have been taken by the Trust to recognise when up to date written plans are not in place and it is understood staff have undergone some work in improving the quality of care plans. However in this case an active decision was made not to update the written plan for some time. Further the evidence did not reveal any insight into the support a written plan could have given the family to support Tyla</t>
  </si>
  <si>
    <t>The Review carried out by the West Norfolk Clinical Commissioning Group in May 2019 recommended a multi-disciplinary learning event involving participants from Norfolk and Suffolk Foundation Trust, Queen Elizabeth Hospital, Norfolk County Council and East of England Ambulance Service Trust be developed and implemented to train staff on how to apply good nontechnical skills (teamwork, leadership, task prioritisation and communication) when responding to an emergency. At the inquest it became clear no steps have been taken to organise this event and there is confusion as to who is responsible for arranging this learning event. The Care providers indicated it was for the West Norfolk Clinical Commissioning Group. The West Norfolk Clinical Commissioning Group do not appear to accept responsibility for organisation of the event. Tyla died on 15 November 2017. The West Norfolk Clinical Commissioning Group Review was published 8 May 2019. No steps have been taken with regard to this learning event, save East of England Ambulance Service Trust who has been in contact with the West Norfolk Clinical Commissioning Group. There is concern that a multi-disciplinary learning event will not be organised and will not take place.</t>
  </si>
  <si>
    <t>understaffing; lack of protocol; inadequate training</t>
  </si>
  <si>
    <t>2019-0301</t>
  </si>
  <si>
    <t>Graham Saffery</t>
  </si>
  <si>
    <t>Hospital Death (Clinical Procedures and medical management) related deaths; Community health care related deaths; Alcohol, drug and medication related deaths</t>
  </si>
  <si>
    <t>N.I.C.E</t>
  </si>
  <si>
    <t>https://www.judiciary.uk/publications/graham-saffery/</t>
  </si>
  <si>
    <t>amitriptyline; oxycodone</t>
  </si>
  <si>
    <t>The Deceased died as a result of taking a combination of Oxycodone and Amitriptyline prescribed to him by health professionals. The combination of the drugs is known to carry a risk over-sedation. Despite exhibiting signs of over-sedation particularly following a doubling of his Amitriptyline dose on 23 May 2018 his prescription remained unaltered.</t>
  </si>
  <si>
    <t>Respiratory Depression Caused By Oxycodone and Amitriptyline Overdose</t>
  </si>
  <si>
    <t>road traffic accident Nov 2015</t>
  </si>
  <si>
    <t>Depression, PTSD</t>
  </si>
  <si>
    <t>depression; PTSD</t>
  </si>
  <si>
    <t>Although other pharmacological guidance such as Medscape Drug Interaction Checker and Stockley’s Interaction Checker recommend the need for both caution and monitoring when prescribing amitriptyline and oxycodone simultaneously, such advice does not appear to be provided by the BNF which is regularly consulted and relied upon by GPs.</t>
  </si>
  <si>
    <t>In my opinion action should be taken to prevent future deaths and I believe you as Chief Executive have the power to take such action.</t>
  </si>
  <si>
    <t>Consider harms of multiple sedating agents: post mortem examinations found a blood concentration of 0.25mg/L of oxycodone &amp; 1.4mg/L amitriptyline (1.7mg/L nortriptyline)</t>
  </si>
  <si>
    <t>2019-0302</t>
  </si>
  <si>
    <t>Amir Siman-Tov</t>
  </si>
  <si>
    <t>Mitie Care and Custody; Home Office; CNWL NHS Trust; Hillingdon Hospital NHS Trust; Langley Health Centre</t>
  </si>
  <si>
    <t>https://www.judiciary.uk/publications/amir-siman-tov/</t>
  </si>
  <si>
    <t>codeine</t>
  </si>
  <si>
    <t>immigration removal centre</t>
  </si>
  <si>
    <t>codeine toxicity - rapid metaboliser</t>
  </si>
  <si>
    <t xml:space="preserve">paranoid schizophrenia, depression, previous suicide attempts </t>
  </si>
  <si>
    <t>schizophrenia; depression; suicide</t>
  </si>
  <si>
    <t>previous involvement with police, custodial services, Home Office</t>
  </si>
  <si>
    <t>AGP who had seen Mr Siman-Tov during his stay at Colnbrook IRC told the jury that he never seen and was not aware of the content of ACDT documents and regarded the document as a custody officer process. He told the Court that it was not customary for healthcare staff to attend or participate in the ACDT process. This puts detainees at risk.</t>
  </si>
  <si>
    <t>The nurses who gave evidence similarly were uncertain of their role with respect to the ACDT process and had variable accounts of their involvement in the ACDT process. This puts detainees at risk.</t>
  </si>
  <si>
    <t>The Consultant Forensic psychiatrist did not read the ACDT documents. This puts detainees at risk.</t>
  </si>
  <si>
    <t>The Centre Manager gave evidence that he recognised the importance of the ACDT process in keeping detainee’s safe and he actively encouraged as wide participation in the process as possible. He stated that he was only able to direct the custody staff and it was not in his power to direct that healthcare staff participated.</t>
  </si>
  <si>
    <t>Mr Siman-Tov expressed that he might save his medication and take as an overdose. There was conflicting evidence as to the rigour of the checks to ensure detainees had swallowed issued medicine at the time of dispensing and the nurses who gave evidence described different practices of observation. Mr Siman-Tov was able to collect sufficient codeine ultimately to be able to end his life. This lack of consistency of checks puts detainee’s at risk.</t>
  </si>
  <si>
    <t>Mr Siman-Tov was taken to the Hillingdon Hospital in the late morning following his overdose on the 16" February 2016. At the Hillingdon Hospital an assessment, examination and blood tests were taken. The blood tests indicated renal impairment. An information system TOXBASE is used in emergency departments to provide assistance to clinicians. Toxbase indicates that in renal impairment greater care must be taken in cases of codeine overdose. This was missed.</t>
  </si>
  <si>
    <t>The hospital clinicians gave evidence which suggested that they were not fully aware of the level of medical monitoring and supervision available at Colnbrook IRC. Mr Siman-Tov had taken an overdose whilst supervised within that facility and a decision was made to return him to that environment.</t>
  </si>
  <si>
    <t>On discharge Mr Siman-Tov in the early evening of the 16'° February 2016 was returned to Colnbrook IRC with no accompanying clinical information at all and no advice or directions to the clinical staff at the Colnbrook IRC from the hospital. The only information provided was that one of the hospital doctors had spoken to one of the Colnbrook IRC on the telephone and that Mr Siman-Tov was “good to go”. Failure to provide detailed written information puts patients at risk.</t>
  </si>
  <si>
    <t>During the journey back to the Colnbrook IRC Mr Siman-Tov vomited several times. He vomited on his return to the healthcare unit. The nurse on duty was not told by the escorting custody staff and did not ask about any vomiting in the returning minibus. In oral evidence the nurse said that had he known of the vomiting then he would have returned Mr Siman-Tov to the hospital for further assessment. He did not know because he did not ask and was not told.</t>
  </si>
  <si>
    <t>Mr Siman-Tov’s care was then handed over to night staff. No explicit direction or handover was given. The explanation for this was that the observations should be second nature and did not need elaboration.</t>
  </si>
  <si>
    <t>The night nurse on duty at around 2100 noted that Mr Siman-Tov was sleeping and snoring. He made no attempt to wake him, check him or take his vital signs. This put Mr Siman-Tov at risk.</t>
  </si>
  <si>
    <t>At approximately 3.10 on the 17" February 2016 Mr Siman-Tov was found to be unresponsive by custody officers. Medical assistance was called for but the required “code blue” for summoning an immediate emergency ambulance was not used.</t>
  </si>
  <si>
    <t>Nursing and other staff arrived. A custody officer asked the nurse if Mr Siman-Tov should be moved to the floor for resuscitation. The nurse replied no. Dr Harris, an expert in Emergency Medicine said that he should have been moved to the floor for effective resuscitation. This puts detainees at risk.</t>
  </si>
  <si>
    <t>An emergency bag was brought containing adrenaline autoinjector and also naloxone which Dr Harris said was a temporary antidote to opiates. A nurse gave an injection of adrenaline into the thigh “because he thought it might help”. Naloxone was not given, even 0. had required emergency admission the day prior because of an opiate overdose. This puts detainees at risk.</t>
  </si>
  <si>
    <t>codeine toxicity - had genetic variant which meant his metabolism of codeine into morphine was faster than in people without the variant</t>
  </si>
  <si>
    <t>2019-0304</t>
  </si>
  <si>
    <t>Mark Jarvis</t>
  </si>
  <si>
    <t>SystemOne TPP Ltd; NHS England</t>
  </si>
  <si>
    <t>https://www.judiciary.uk/publications/mark-jarvis/</t>
  </si>
  <si>
    <t>synthetic cannabinoid, spice; amitriptyline; sertraline; new psychoactive substance</t>
  </si>
  <si>
    <t>cannabinoid; cannabinoid; antidepressant; antidepressant; hallucinogenic substance</t>
  </si>
  <si>
    <t>cardiac event precipitated by the ingestion of a New Psychoactive Substance</t>
  </si>
  <si>
    <t>smoking</t>
  </si>
  <si>
    <t>non-prescribed medicines</t>
  </si>
  <si>
    <t>synthetic cannaboids</t>
  </si>
  <si>
    <t>history of substance abuse; prisoner</t>
  </si>
  <si>
    <t>During the course of the inquest a GP who was responsible for medical care at HMP Warren Hill gave evidence in relation to the computer system, SytmnOne which was used to review and prescribed medicines to the prisoners at the time of Mark's death. The court was told that the SystmOne online prescription 'module' was not clear to read or easy to understand and appeared incompatible with the prison's own IT system. The GP described that this left them in the situation of not being sure what a patient had been previously prescribed, not being sure what repeat prescriptions were in place and that they had no way of readily understanding what had been taken by a particular patient or when they were supposed to have taken it.</t>
  </si>
  <si>
    <t>It was also explained that there was no direct link on the system between medications prescribed and previous diagnoses. Due to the time it took to navigate the records it was reported that some GP's used their experience to identify a previous diagnosis from the repeat prescriptions recorded in the prescription module.</t>
  </si>
  <si>
    <t>The GP further described that removing a prisoner's prescription from the system when it was no longer necessary was very difficult.</t>
  </si>
  <si>
    <t>One of the contributing factors the jury found to Mark's death was directly related with poor adherence to his blood pressure medication regime on repeat prescription. Considering the difficulties GPs are facing when using the prescription module, and the testimony given by the GP in this case, it would appear there is no easy system for a doctor to verify exactly what their patient has already been prescribed and whether or not that prescription is still current.</t>
  </si>
  <si>
    <t>Further, in relation to the potential misuse of drugs incorrectly or overprescribed the GP explained that some medications, such as opioids or anti depression medication (including amitriptyline and sertraline) had 'currency' within the prison and it was known they would be traded by some prisoners. Therefore, not being able to readily identify what a prisoner should be, or already is being prescribed at the time of any specific consultation is again clearly a cause for concern</t>
  </si>
  <si>
    <t>In an interview the GP had with investigators from the Prisons and Probation Ombudsman's Office on the 30th December 2015 (just one day after Mark's death) the GP described the prescription module as "an absolute nightmare and we are banging our heads against a brick wall. We're trying hard to get some changes done because we are concerned about safety" When specifically questioned at the inquest on the 3rd September 2019 the GP stated that the situation as it stood at the end of December 2015 had still not been resolved.</t>
  </si>
  <si>
    <t>failure to keep accurate medical records/care plans; poor systems; poor medicine control (e.g. in prison)</t>
  </si>
  <si>
    <t>2019-0308</t>
  </si>
  <si>
    <t>Kathryn Barrow</t>
  </si>
  <si>
    <t>Heaton Moor Medical Group</t>
  </si>
  <si>
    <t>https://www.judiciary.uk/publications/kathryn-barrow/</t>
  </si>
  <si>
    <t>diazepam; cannabis; olanzapine</t>
  </si>
  <si>
    <t>hypnotic; cannabinoid; antipsychotic</t>
  </si>
  <si>
    <t>Kathryn Barrow was found dead at her home on 7 th March 2019. She had a long history of mental illness, and had received care and treatment for bipolar affective disorder both by mental health specialist services and doctors at the practice. Mrs Barrow was prescribed a variety of medication, which she supplemented with illicit drugs. A post mortem examination did not establish a medical cause for Mrs Barrow's death. Toxicological tests suggested Mrs Barrow had used Diazepam, Cannabis and Olanzapine in the period leading up to her death. Whilst such tests did not identify any evidence of overdose, their results must be regarded with circumspection due to the effects of decomposition. An investigation by Greater Manchester Police concluded there were no suspicious circumstances surrounding Mrs Barrow's death.</t>
  </si>
  <si>
    <t xml:space="preserve">open conclusion </t>
  </si>
  <si>
    <t>long history of mental illness, and had received care and treatment for bipolar affective disorder</t>
  </si>
  <si>
    <t>bipolar; undefined</t>
  </si>
  <si>
    <t>taking illicit drugs</t>
  </si>
  <si>
    <t>Having claimed this has been advised by her Consultant Psychiatrist, Mrs Barrow has obtained short course prescriptions for Diazepam from the surgery apparently without further documentation being received from mental health services to confirm this, or without further checks being made by the GP</t>
  </si>
  <si>
    <t>From the evidence heard at court, doctors at the practice prescribing Diazepam to Mrs Barrow do not appear to have sought to ascertain whether or not she may have access to this medicine illicitly</t>
  </si>
  <si>
    <t>The court heard evidence that the practice has not recently undertaken any review of its approach to prescribing Diazepam</t>
  </si>
  <si>
    <t xml:space="preserve">found dead in home; long history of mental illness; polypharmacy supplemented with illicit drugs; post mortem &amp; toxicology tests did not establish medical cause for death </t>
  </si>
  <si>
    <t xml:space="preserve">2019-0315        </t>
  </si>
  <si>
    <t>23/09/2019</t>
  </si>
  <si>
    <t>Kristiyan Danailov</t>
  </si>
  <si>
    <t>2019-0321</t>
  </si>
  <si>
    <t>Anna Hedman</t>
  </si>
  <si>
    <t>Other related deaths; Alcohol, drug and medication related deaths</t>
  </si>
  <si>
    <t>Metropolitan Police</t>
  </si>
  <si>
    <t>https://www.judiciary.uk/publications/anna-hedman/</t>
  </si>
  <si>
    <t>Anna drowned herself whilst intoxicated with cocaine on a background of enduring psychological illness and drug misuse</t>
  </si>
  <si>
    <t>post traumatic stress disorder; depressive episodes; panic attacks</t>
  </si>
  <si>
    <t>PTSD; depression; anxiety; suicide</t>
  </si>
  <si>
    <t>drug misuse</t>
  </si>
  <si>
    <t>That the training offered to police officers becoming part-time call handlers is too short and rushed, especially in relation to call coding</t>
  </si>
  <si>
    <t>That the training does not emphasize preservation of life</t>
  </si>
  <si>
    <t>That the post training coaching/mentoring is insufficient</t>
  </si>
  <si>
    <t>2019-0323</t>
  </si>
  <si>
    <t>Graham Earl</t>
  </si>
  <si>
    <t>Park View Group Practice; Stockport CCG; Greater Manchester Health and Social Care Partnership</t>
  </si>
  <si>
    <t>https://www.judiciary.uk/publications/graham-earl/</t>
  </si>
  <si>
    <t>Died from influenxa exacerbated by complications of prescribed medication, namely amiodarone</t>
  </si>
  <si>
    <t>influenza pneumonia</t>
  </si>
  <si>
    <t>pulmonary fibrosis</t>
  </si>
  <si>
    <t xml:space="preserve">diabetes mellitus (type II) </t>
  </si>
  <si>
    <t>atrial fibrillation; pulmonary fibrosis</t>
  </si>
  <si>
    <t>The GPs involved did not understand or recognise the known link between the therapy and Pulmonary Fibrosis and did not seek guidance from the prescribing secondary care physician at an early stage. The evidence was that the advice would have been to stop prescribing immediately</t>
  </si>
  <si>
    <t>A GP amended the prescription subsequently without reference to the secondary care doctor despite the fact that this is not a medication started in primary care</t>
  </si>
  <si>
    <t>The indication was that GPs involved were not aware of what they should do if there were side effects from the medication in terms of escalation</t>
  </si>
  <si>
    <t>The drug is currently green on the CCG classification. In other COG areas it is amber given the known side effects</t>
  </si>
  <si>
    <t>failure to follow protocol; failure to review medicines; unclear protocols</t>
  </si>
  <si>
    <t>influenza pneumonia caused by Amiodarone</t>
  </si>
  <si>
    <t>2019-0324</t>
  </si>
  <si>
    <t>Kaiya Campbell</t>
  </si>
  <si>
    <t>Tameside CCG; King Street Medical Practice</t>
  </si>
  <si>
    <t>https://www.judiciary.uk/publications/kaiya-campbell/</t>
  </si>
  <si>
    <t>anticonvulsant</t>
  </si>
  <si>
    <t>prescribed to mother</t>
  </si>
  <si>
    <t>neonatal</t>
  </si>
  <si>
    <t>Died from the complications of extreme prematurity following necessary medical intervention</t>
  </si>
  <si>
    <t>Extreme prematurity 19 weeks 6 days gestation</t>
  </si>
  <si>
    <t>extreme prematurity</t>
  </si>
  <si>
    <t>The inquest heard that Kaiya's mother was epileptic and prescribed anticonvulsant medication. She had been prescribed this for a number of years and fell within the guidance for management criteria; Her GP practice did not have any records of recent medication being prescribed although there was clear evidence given to the inquest of regular request for repeat prescriptions being requested and dispensed by a local pharmacy. It was not possible to establish at the inquest why this gap in records existed;</t>
  </si>
  <si>
    <t>When Kaiya's mother attended at her GP appointment and her midwifery booking-in appointment, the clinical staff involved did not appreciate the need to seek urgent guidance themselves from the neurology department regarding ongoing prescribing to reduce the risk of foetal abnormalities to the unborn child</t>
  </si>
  <si>
    <t>Despite her mother falling into the high risk category, a routine consultant appointment was offered. There was no clarity as to how this need was not picked up at the time</t>
  </si>
  <si>
    <t>failure to keep accurate medical records/care plans; failure to follow protocol</t>
  </si>
  <si>
    <t>narrative: complications of extreme prematurity (19 weeks, 6 days) following necessary medical intervention; Kaiya's mother was epileptic &amp; prescribed anticonvulsant medication; GP &amp; midwives did not seek guidance from neurology regarding ongoing prescribing to reduce risk of foetal abnormalities to unborn child</t>
  </si>
  <si>
    <t>2019-0325</t>
  </si>
  <si>
    <t>Julie Barrow</t>
  </si>
  <si>
    <t>https://www.judiciary.uk/publications/julie-barrow/</t>
  </si>
  <si>
    <t>diazepam; chlorpromazine</t>
  </si>
  <si>
    <t>hypnotic; antipsychotic</t>
  </si>
  <si>
    <t>traumatic brain injury</t>
  </si>
  <si>
    <t>significant learning disabilities</t>
  </si>
  <si>
    <t>The inquest heard that despite two in-patient stays, there was no best interests meeting held to discuss her care</t>
  </si>
  <si>
    <t>On each of her admissions her parents took her needs passport in with her. The inquest was told that this should be used to develop the reasonable adjustments care plan and be accessible to all staff caring for her. On her first admission there was no reasonable care plan put in place despite the fact that she had clear and significant disabilities that would have benefited from an effective plan and her passport was available. Her passport location was not known by all staff caring for her</t>
  </si>
  <si>
    <t>Julie Ann Barrow was cared for devotedly in hospital by her parents who are in their 80s. Their evidence to the inquest was that Julie was never effectively communicated with by clinicians treating her and her needs not understood. So far as her needs were concerned she was 1 I "invisible" to staff. An approach that recognised just how traumatic a hospital stay and medical treatment was for her would have significantly reduced the trauma that led to her developing adjustment disorder. The consultant psychiatrist who gave evidence to the inquest was very clear that the pain and trauma of the hospital stays had caused the acute adjustment disorder</t>
  </si>
  <si>
    <t>Her parents stayed with her 24/7 to try and support her and reduce the trauma. Despite their age; their importance to her and the need for them to stay with her, staff at the trust expected them to sleep overnight on standard hospital bedside chairs. It was only when a complaint was escalated that attempts were made to find them alternatives to the chair</t>
  </si>
  <si>
    <t>The inquest was told by the safeguarding team that cuts by the Local Authority that had resulted in the loss of the learning disability liaison role, had reduced the ability of the safeguarding team to support people with learning disabilities within the hospital</t>
  </si>
  <si>
    <t>poor clinical decision making; understaffing</t>
  </si>
  <si>
    <t>prescribed diazepam &amp; chlorpromazine to manage anxiety &amp; distress which had a significant sedative effect on her</t>
  </si>
  <si>
    <t>2019-0328</t>
  </si>
  <si>
    <t>Oliver Sharp</t>
  </si>
  <si>
    <t>Alcohol, drug and medication related deaths; Mental Health related deaths; Suicide (from 2015)</t>
  </si>
  <si>
    <t>Department of Health; Department of Education; Stockport CCG; Greater Manchester Health and Social Care Partnership</t>
  </si>
  <si>
    <t>https://www.judiciary.uk/publications/oliver-sharp/</t>
  </si>
  <si>
    <t>autistic spectrum disorder; ADHD; emotional behavioural dysregulation</t>
  </si>
  <si>
    <t>ASD; ADHD; emtional disorder</t>
  </si>
  <si>
    <t>The inquest was told that the provision of mental health services post 16 varies widely across the country. In some areas there is a CAMHS 16-25 mental health service provision similar to the national 16 and underservice whereas in other areas there a limited transition service or move back to primary care for re-referral to adult services. The inquest was told that this creates a cliff edge high risk situation for adolescents. The reason for the difference was resources and decisions taken by CCGs.</t>
  </si>
  <si>
    <t>The inquest was told that it is important for autism to be diagnosed as early as possible so that appropriate support can be put in place. Early diagnosis was impacted by a national picture of long waiting lists for ADOS assessments. In Stockport there was approximately a 6 month waiting list for assessment. This was against a national picture of 12-24 month waits in some areas.</t>
  </si>
  <si>
    <t>During the inquest evidence was heard that acceleration ahead of a chronological school age might cause relatively few difficulties in peer relationships up to about year 9 but post that as children entered adolescence it could become a significant issue impacting a child's mental health and ability to cope. Where it did happen, there needed to be an understanding by schools of the risks and early signs indicating a need for additional support to try to reduce the likelihood of self-harming behaviours and the potential need for additional support.</t>
  </si>
  <si>
    <t>The inquest heard that Oliver had found the autism label and the label of disability that was attached to it very difficult to accept as time went on. There was evidence that particularly with high achieving children with autism the idea that they had a disability created additional challenge. The language that it would have been more helpful to use widely would have been difference rather than disability.</t>
  </si>
  <si>
    <t>lack of access to care; unsafe protocol</t>
  </si>
  <si>
    <t>heroin overdose; adolescent (~17 yrs); less learning points with regards to use of opioids</t>
  </si>
  <si>
    <t>2019-0331</t>
  </si>
  <si>
    <t>Richard Ridout</t>
  </si>
  <si>
    <t>Robert Simpson</t>
  </si>
  <si>
    <t>Western Sussex Hospitals NHS Trust</t>
  </si>
  <si>
    <t>https://www.judiciary.uk/publications/richard-ridout/</t>
  </si>
  <si>
    <t>diazepam; buprenorphine</t>
  </si>
  <si>
    <t>influenza A and streptococcal penumonia causing sepsis which lead to multiple organ failure</t>
  </si>
  <si>
    <t>influenza A</t>
  </si>
  <si>
    <t>streptococcal pneumonia</t>
  </si>
  <si>
    <t>single vehicle car accident with sustained scapula fracture, multiple vertebral fractures and pulmonary contusions; consumed 40mg diazepam &amp; 8mg buprenorphine prior to MVA</t>
  </si>
  <si>
    <t>I heard evidence that a trauma call would be put out if certain circumstances arose. These included where a high speed was involved in an RTC. In this inquest it was clear that inconsistent information was given about the speed and the junior doctor was informed that the speed was 50-60mph. Despite this inconsistency and evidence of a high speed collision no trauma call was put out.</t>
  </si>
  <si>
    <t>I heard evidence that no trauma series CT scan was carried out or trauma call put out despite Richard suffering an injury requiring a high degree of force (fractured scapula) and having been involved in a rollover RTC.</t>
  </si>
  <si>
    <t>There was evidence available to the medical staff involved in his treatment that Richard had consumed diazepam and buprenorphine prior to his arrival at hospital. Despite this information being available, the distracting injury to his shoulder and a complaint of neck pain no imaging of his c-spine was carried out.</t>
  </si>
  <si>
    <t>Whilst the undiagnosed conditions did not contribute to Richard Ridouts death I am concerned that the failure to escalate the assessment and treatment of a person involved in such a road traffic collision could lead to deaths in the future.</t>
  </si>
  <si>
    <t xml:space="preserve">inadequate trauma assessment and no imaging carried out in spite of deceased having been under influence of sedating drugs and having distracting injuries </t>
  </si>
  <si>
    <t>2019-0337</t>
  </si>
  <si>
    <t>Abdeslam Benelghazi</t>
  </si>
  <si>
    <t>https://www.judiciary.uk/publications/abdeslam-benelghazi/</t>
  </si>
  <si>
    <t>zuclopenthixol; gabapentin; clonazepam; sodium valproate; methadone</t>
  </si>
  <si>
    <t>antipsychotic; antiepileptic; hypnotic; antiepileptic; opioid</t>
  </si>
  <si>
    <t>combined effects of methadone, zuclopenthixol, gabapentin, clonazepam</t>
  </si>
  <si>
    <t>chronic neuropathic pain</t>
  </si>
  <si>
    <t>schizo-affective disorder</t>
  </si>
  <si>
    <t>heroin addiction</t>
  </si>
  <si>
    <t>An expert was instructed to assist in this case rome A 0 practices in general adult psychiatry with a special interest in the psychiatry of addition. He agreed with the medical cause of death, that the drugs Abde was prescribed specifically methadone with other sedative medications zuclopenthixol, gabapentin and clonazepam can cause a combined effect of central nervous system depression and respiratory depression increasing the risk of sudden death.</t>
  </si>
  <si>
    <t>He expressed a particular concern in relation to the prescribing of clonazepam with methadone. The reasons he gave were that clonazepam has a long half life; side effects include respiratory depression; that one supplier of clonazepam states “concomitant use of clonazepam with opioids may result in sedation, respiratory depression, coma and death”; that clonazepam is a means of delivering a high equivalent dose benzodiazepine without exceeding BNF limits. He said that in this case clonazepam may have been the drug that tipped the balance.</t>
  </si>
  <si>
    <t xml:space="preserve">diagnosed with Schizophrenia, neuropathic pain, past heroin user, factors that contributed - transferred to a new hospital where his dosage of methadone was increased beyond the normal limits set out in recognised guidance, continuing clonazepam, </t>
  </si>
  <si>
    <t>2019-0340</t>
  </si>
  <si>
    <t>Ian Bean</t>
  </si>
  <si>
    <t>Emergency services related deaths (2019 onwards); Suicide (from 2015)</t>
  </si>
  <si>
    <t>East Midlands Ambulance Service</t>
  </si>
  <si>
    <t>https://www.judiciary.uk/publications/ian-bean/</t>
  </si>
  <si>
    <t>morphine (oramorph)</t>
  </si>
  <si>
    <t>distant family relations</t>
  </si>
  <si>
    <t>An ambulance was wrongly dispatched to the address of Mr Bean’s father in Nottingham rather than to Mr Bean in Cornwall.</t>
  </si>
  <si>
    <t>I am aware that your organisation has already reviewed the circumstances in which this error occurred. I would be pleased to learn the steps you have taken to prevent this sort of error from happening again. Could you also please confirm whether those steps have been audited and found to be sufficient?</t>
  </si>
  <si>
    <t>overdose from prescribed morphine; ambulance dispatched to wrong address however did not cause death</t>
  </si>
  <si>
    <t>2019-0347</t>
  </si>
  <si>
    <t>Paul Mclean</t>
  </si>
  <si>
    <t>https://www.judiciary.uk/publications/paul-mclean/</t>
  </si>
  <si>
    <t>synthetic cannabinoids</t>
  </si>
  <si>
    <t>prolonged status epilepticus (seizure)</t>
  </si>
  <si>
    <t>Whilst the inquest initially focused on a number of wider issues relating to the death of Mr McLean, what became the issue at its core, was the appropriateness of the categorisation of the initial call to the Welsh Ambulance Service (WAST) at around 10:18 on the 22nd of July 2018.</t>
  </si>
  <si>
    <t>In particular, the series of questions posed by the call handler, and the responses thereto, which led to the initial code red colouring being downgraded to an amber one categorisation. This meant that an anticipated 15-20 minute emergency response (due to the location of the available crew to the incident scene), became around 80 minutes. The jury found that that extended response time, contributed to prolonged status epilepticus, and his subsequent death</t>
  </si>
  <si>
    <t>The adequacy/accuracy of the scripting of questions for seizure/fitting calls. In particular, and in relation to code 12D02 calls (post 19.6.19) the requirement for a healthcare professional to call back after 20 minutes of continuous fitting to trigger a call upgrade from Amber 1 to Red. In an email from f 17.10.19 @ 07.11 and read to the court, it was confirmed that the question is not currently asked of the caller to WAST, how long has the patient been fitting? This would appear to be a crucial piece of information in order to ascertain as accurately as possible, the known timing of the onset of the fit, for the purposes of determining when the 20minutes has elapsed. E.g. If it is known that the patient has already been fitting for 10 minutes, then the advice to call back should be in 10 minutes hence. If the fit has just commenced, then obviously, that advice can be for a 20 minute call back.</t>
  </si>
  <si>
    <t>The wider issue of whether a response from a healthcare professional (to a question(s) posed by a call handler) that the patient is not maintaining his/her airways should in itself trigger/categorise a continuous red code. The evidence o at the Inquest, was that such a scenario was of the highest clinical priority, as the patient had a high risk of cardiac arrest in such circumstances. There appeared some tension in the evidence surrounding the 12D01/02/03 categorisation as to which code would be triggered on the volunteering, or otherwise of this indication from the caller</t>
  </si>
  <si>
    <t>Whether a pathway exists, or should be created for updating G4S — the operators of Parc Prison with changes implemented by the WAST affecting call prioritisation. This is likely to have the benefit of ensuring that healthcare professionals at the prison are fully aware of what is expected of them in an emergency call to WAST and what response can be expected from WAST at the time an emergency call is placed.</t>
  </si>
  <si>
    <t>Whether there is, or should exist, a clear pathway for dialogue between the Princess of Wales Hospital Emergency Department clinicians and WAST</t>
  </si>
  <si>
    <t xml:space="preserve">unsafe protocol; failure to follow protocol; poor communication between organisations; delayed response </t>
  </si>
  <si>
    <t>2019-0348</t>
  </si>
  <si>
    <t>KennethDaly</t>
  </si>
  <si>
    <t>Bart’s Health NHS Trust</t>
  </si>
  <si>
    <t>https://www.judiciary.uk/publications/kenneth-daly/</t>
  </si>
  <si>
    <t>pregabalin; diazepam; temazepam; paracetamol; venlafaxine, amitriptyline; olanzapine; morphine; dihydrocodeine; codeine</t>
  </si>
  <si>
    <t>antiepileptic; hypnotic; hypnotic; non-opioid analgesic; antidepressant; antidepressant; antipsychotic; opioid; opioid; opioid</t>
  </si>
  <si>
    <t>multi-drug toxicity (morphine, dihydrocodeine, codeine)</t>
  </si>
  <si>
    <t>chronic lower back and legs, peripheral neuropathy, degenerative disc disease, coronary disease</t>
  </si>
  <si>
    <t>chronic pain; cardiovascular disease</t>
  </si>
  <si>
    <t>In oral evidence, the Consultant stated that no other opioids were to be taken once Morphine Sulphate and Co-Codamol had been prescribed but that prescribing of Pregabalin could continue. She set out her advice in a letter to Mr Daly’s GP dated 11 July 2018. The letter clearly stated that Fentanyl and Tapentadol should be stopped and Morphine sulphate (MST) 60mg started. The advice regarding the prescribing of pain relieving medications other than Fentanyl and Tapentadol is less clear. In relation to Dihydrocodeine and Tramadol it is stated that “He can continue using the Dihydrocodeine and very rarely Tramadol until he sees you for his next prescription. Together with the MST, | would recommend to allow him Co-Codamol 30/500mg 2 tablets up to four times a day...”. Following receipt of the letter, Tramadol and Dihydrocodeine continued to be issued by the GP practice albeit at lower quantities than previously prescribed. The GP did not seek any further guidance regarding theadvice given in the letter of 11 July 2018 from the Consultant.</t>
  </si>
  <si>
    <t>Mr Daly was a patient that was known to adjust his pain medication without seeking guidance from his GP. Whilst Mr Daly was copied in to the letter sent to his GP on 11 July 2018, he was not given any written guidance regarding his pain relief and the use of other medications (such as benzodiazepines) that was tailored to his needs as a patient. Specifically, he was not given any written advice regarding the risks of using multiple opioid medications in combination.</t>
  </si>
  <si>
    <t>longstanding problems with chronic back pain &amp; anxiety; following review by Pain Specialist, it was decided his medication would be reduced to morphine &amp; co-codamol however he continued to be issued with dihydrocodeine</t>
  </si>
  <si>
    <t>2019-0351</t>
  </si>
  <si>
    <t>Harold Uzomechina</t>
  </si>
  <si>
    <t>https://www.judiciary.uk/publications/harold-uzomechina/</t>
  </si>
  <si>
    <t>chlordiazepoxide; symptom relief medication; methadone</t>
  </si>
  <si>
    <t>hypnotic; undefined; opioid</t>
  </si>
  <si>
    <t>cardio respiratory depression</t>
  </si>
  <si>
    <t>physical health problems</t>
  </si>
  <si>
    <t>mental health problems</t>
  </si>
  <si>
    <t>heroin dependency; alcohol withdrawal</t>
  </si>
  <si>
    <t>There appeared to be differential treatment of detainees on the substance misuse unit at night compared to treatment they received during the day — specifically, detainees had the benefit of dedicated prison officers during the day time but not during the night.</t>
  </si>
  <si>
    <t>The totality of the evidence given by staff suggests that the at-risk population of detainees on the substance misuse unit were not afforded the same level care and attention given to detainees who were formally on an ACCT. This needs to be addressed.</t>
  </si>
  <si>
    <t xml:space="preserve">problems of not recognising signs of cardiorespiratry depression in someone going through withdrawals  </t>
  </si>
  <si>
    <t>2019-0352</t>
  </si>
  <si>
    <t>Douglas Oak</t>
  </si>
  <si>
    <t>Department of Health and Social Care; NPCC; College of Policing; National Ambulance Service Medical Directors; Association of Ambulance Chief Executives; Dorset Police;</t>
  </si>
  <si>
    <t>https://www.judiciary.uk/publications/douglas-oak/</t>
  </si>
  <si>
    <t>Doug came to his death by using cocaine which triggered an onset of paranoia, high levels of adrenaline and sustained physical exertion. Recognised as a severe case of ABD which resulted in cardiac arrest and multiple organ failure</t>
  </si>
  <si>
    <t xml:space="preserve">combined effects of acute on chronic cocaine intoxication </t>
  </si>
  <si>
    <t>excitement, exertion, restraint and</t>
  </si>
  <si>
    <t>hyperthermia</t>
  </si>
  <si>
    <t>terminal bronchopneumonia</t>
  </si>
  <si>
    <t>there are 4 options available to calm a person with symptoms consistent with ABD to enable treatment to be given for the underlying cause, namely: (i) De-escalation, eg. talking therapies (ii) Containment (iii) Restraint (iv) Chemical Sedation. It was explained at the Inquest that the first of these, deescalation is very difficult in those suffering severe symptoms due to their paranoia and erratic behaviour. Containment is also not the easiest way to calm a person down, especially as these people often present with ABD in a public place. Inevitably restraint is used to ensure safety to the patient, those helping or attending upon them and the wider public. With restraint comes risks, as the longer the restraint is used, the higher the risk of death. Chemical sedation or tranquilisation is often the best way to calm a person suffering with ABD to be able to treat the underlying cause. This is also the best way to transport a patient to hospital in an ambulance. There is however, no national guidance for Ambulance Service Trusts regarding the use of sedation in ABD patients. Sedation assists in enabling a patient to get to hospital to receive treatment. Without this there are dangers in transporting a volatile patient in an Ambulance or Police vehicle. In the event however, that sedation is not available consideration needs to be given to the best way to get the patient to hospital. Again, there is no national guidance on this. [REDACTED], an Advanced Paramedic Practitioner, who provided an expert opinion at the Inquest, in relation to the paramedic care, explained in his report for the Inquest that “rapid chemical tranquilisation is not routinely available to paramedics in the UK” He explained that “paramedics are not prescribers and as such agents which do not form part of routine paramedic drugs needs to be given under a patient group directive”. Evidence was given that only Critical Care or Advanced Practitioner Paramedics can give sedation, and this therefore limits the availability of resources for sedation.  explained at the Inquest that in London there is a memorandum of understanding in place regarding the management of ABD and I understand there is a similar policy in the North West of England. He explained that where there is no sedation policy in place, people’s lives are being put at risk. There is therefore a need for national guidance to Ambulance Service Trusts on the management of patients with ABD, specifically to deal with sedation. explained that he feels there should be a national protocol that allows individual Ambulance Service Trusts to choose the type of sedation drug to use. Those giving evidence on behalf of SWAST explained that they would welcome national guidance</t>
  </si>
  <si>
    <t>there needs to be a better awareness of ABD and there is no reference to ABD within the First Aid Manual, which I understand is used in first aid training. He explained if ABD was included within the manual, everyone trained in First Aid would be made aware of the condition and the symptoms which would ensure there is a better general awareness and hopefully management and treatment. This could therefore prevent future deaths</t>
  </si>
  <si>
    <t>Evidence was given that the College of Policing issued a training package at the end of 2016 to all Police Forces on ABD. The purpose of this was to train all front-line officers. There was no requirement to role this training package out to control room staff and there is still no such requirement. As at 11th April 2017 those working solely in the Dorset Police control room had not been trained in ABD. They have since been trained on the condition. [REDACTED] has assisted in amending the new ABD training package that was issued by the College of Policing in the summer of 2019. At that time, he recommended that the control room staff also be given training on ABD but there is still no national requirement to do so. explained it would be beneficial to have a training package specifically aimed at control room staff. A number of Police witnesses at the Inquest explained that they thought training with role play scenarios would be helpful and beneficial. Evidence was given by one of the Police trainers, [REDACTED], that people learn in different ways. Some learn by reading, some by watching, for example videos and some by role play and so the best form of training package for any topic would be to have as many types of learning as you can. He explained to have all types would be the “pinnacle of training” and that scenario based exercises are probably the best. He also explained that it would be of benefit to remind officers of ABD and its consequences regularly and that he would consider implementing an annual reminder in the Police Officer personal safety training</t>
  </si>
  <si>
    <t>In relation to the Ambulance categorisation of calls where a person is suspected as suffering with ABD, there is no national guidance on what prioritisation category such a call should be given. Evidence was given by that in London all calls relating to ABD, or their symptoms, are given a Category 1 status, the highest possible status. Since Doug’s death, SWAST have adopted a process that where ABD is suspected or a caller provides details of symptoms consistent with ABD, the call is automatically graded as a Category 2 prioritisation and would be referred to a clinician to review to ascertain whether it should receive an alternative categorisation priority. There is no uniformity across England and Wales and therefore the care and support received depends upon where a patient resides. It is a postcode lottery. This therefore requires national guidance to be adopted to ensure consistent care across England and Wales. Further ABD, especially a severe presentation of symptoms, carries a risk of cardiac arrest and an imminent risk of death. Evidence was given by that cases of suspected moderate to severe ABD should therefore be treated as Category 1 in Ambulance triage prioritisation. Those giving evidence on behalf of SWAST explained that they would welcome national guidance.</t>
  </si>
  <si>
    <t>There is currently no joint national guidance between the Police and Ambulance Services on ABD and the management of it. Some areas, such as London, have local memorandums of understanding but evidence was given that it would be beneficial to have national joint guidance to ensure the best care is provided to all patients. In most cases, The Police and the Paramedics are jointly required to treat patients with ABD due to the nature of the presentation and need for restraint or containment, alongside the significant risk to life. They should therefore adopt a joint approach of how to manage those suffering with the symptoms of ABD</t>
  </si>
  <si>
    <t>The officers at the scene treating Doug requested an ambulance at 16.23 as they identified that Doug was displaying symptoms of ABD and were aware that this was a medical emergency. The Police control room made all contact with the Ambulance control room. They initially tried to contact them via a designated phone line that went unanswered for 11 minutes and eventually spoke to the Ambulance control room at 16.34 when they dialled 999 and the Ambulance call handler answered the call within 2 seconds. Evidence was given by [REDACTED], the Executive Medical Director of SWAST that he would expect Police Officers at an incident involving a medical emergency to call 999 rather than request an ambulance through the Police control room. This is due to the fact that more accurate information can be obtained by the Ambulance Service about a patient from the person with them, rather than from a 3rd party not present at the scene. [REDACTED} also explained that in the SWAST control room 999 calls are answered as a priority over the designated line between the Police and Ambulance control rooms. Evidence was however given by a number of Police Officers that they are trained to request the ambulance through the Police control room. There is a policy in place within Dorset Police regarding the Police requesting Ambulance support, but this appears unclear and the evidence of was that there would be benefit in redrafting this.</t>
  </si>
  <si>
    <t>The Police Officers at the scene attending upon Doug requested an ambulance “on the hurry up”. They gave evidence at the Inquest that this meant ‘immediately’ and a ‘grade one’ call. The Police control room dispatcher buddy repeated the request to the SWAST call handler that an ambulance was requested ‘on the hurry up’. He explained during evidence that he believed in saying this the SWAST call handler would understand an ambulance was needed on the highest priority, namely a Category 1 response. The call handler explained in her evidence however, that she took this to mean an emergency ambulance but that would include any of the top 3 priorities, namely Category 1-3. Evidence was given that “on the hurry up” is police jargon and training officers gave evidence that the use of such jargon is discouraged, however evidence was given by witnesses that this language is still regularly used within the Police control room. The use of different language in different control rooms can be confusing and it would be beneficial for staff to be trained on the different processes and language used in different control rooms, so they have a better understanding of each other’s roles and communications made. This would avoid confusion in the future which could lead to a future death. Evidence was also given that cross working between the Emergency Services would be beneficial, for example it would be of benefit if a SWAST Clinician was posted in the Dorset Police control room.</t>
  </si>
  <si>
    <t>Evidence was given that a number of reports have been issued in the past by Coroners to prevent future deaths in cases where ABD has been involved in a death. Those reports refer to concerns on training and management of those suffering with ABD. It would appear that although changes have occurred locally in some areas, nothing has been done on a national scale. These concerns need to be raised and addressed on a national basis in order to ensure there is awareness of the symptoms of ABD and a consistent and effective management process in place to reduce the risk of future deaths occurring.</t>
  </si>
  <si>
    <t>There is a lack of awareness generally regarding ABD and I would request consideration is given to the inclusion of the signs, symptoms and management of ABD within the First Aid Manual so that all those trained in first aid are able to deal with a patient presenting with ABD</t>
  </si>
  <si>
    <t>There is no joint national guidance on the management of ABD by those who work for the Police and Ambulance Services, both on the front-line and in the control rooms. They are the people most likely to encounter those suffering with ABD and in most cases work together in the management of these patients. Accordingly, I request consideration is given to providing joint national guidance on the management of ABD patients by the Police and Ambulance Services to include: (i) the provision of chemical sedation in pre-hospital care  the training of all paramedics in administering chemical sedation (ii) the categorisation of Emergency Service calls relating to ABD (iii) the transfer of an ABD patient to hospital</t>
  </si>
  <si>
    <t>I believe it is likely there are persons working within Ambulance Service Trusts and Police Forces, whether it be on the front line or in the control room who are not aware of ABD and the serious risk to life it presents. I therefore request that consideration is given to ensuring all those working on the front line, or in control rooms in Ambulance Service Trusts and Police Forces in England and Wales are trained in ABD. I also have concerns in relation to the frequency of the delivery of the training referred to in (iii) and I therefore request consideration be given to that training being delivered regularly, at least on an annual basis and with a variety of training techniques, including simulation and role play scenarios</t>
  </si>
  <si>
    <t>Given that the Police and Ambulance Services work very closely in treating and managing a patient with ABD, and other patients who present with life threatening conditions, it is important that they understand each other. It was clear from this Inquest that there is different terminology used by the different services, the meaning of which is not understood by the other Emergency Services. An example of this was the use of the phrase ‘on the hurry up’. Although the confusion regarding this terminology was not found to be causative or contributory to Doug’s death, it could be in respect of a future death. I therefore request that consideration is given to the joint national training packages for all Emergency Services, namely the Police Service, Ambulance Service and the Fire Service on the workings within each control room and around the language used in the control rooms. Extending this point further, evidence was given that there would be benefit in cross working within the emergency services, so for example an Ambulance Clinician working within the Police control room to provide advice. I would therefore request that consideration is given on a national level to cross working within the emergency services</t>
  </si>
  <si>
    <t>In relation to the training package that has been provided by the College of Policing regarding ABD, althoug has recommended this could be rolled out to control room staff, the package is tailored for front-line staff. I would therefore request consideration is given to a specific training package on ABD being designed and rolled out to those working in the control room environment by the College of Policing together with the Association of Ambulance Chief Executives or the National Ambulance Service Medical Directors. Evidence was given that Dorset Police have established a Clinical Governance Board which helps to create an awareness of, and improvement in, medical care provided by those working in the Police Service. This is not something adopted by all Police Forces in England and Wales and I therefore request that consideration is given to setting up a Clinical Governance Board in every Police Force in England and Wales. ix. It was clear from the evidence that there appears to be confusion of when Dorset Police Officers should call 999 directly and when they should request assistance through the Police control room. I would request that there is consideration of the redrafting of the current “Police Requesting Ambulance Support” policy within Dorset Police and specifically when Police Officers should dial 999. In addition, I would request consideration of training be provided by Dorset Police to all Police Officers regarding the use of dialling 999 when contacting other Emergency Services. In doing this I would ask that consideration is given to liaising with the other local emergency services regarding their expectations, especially SWAST.</t>
  </si>
  <si>
    <t>Given the number of relatively recent deaths associated with ABD that have resulted in reports such as this being issued by my fellow Coroners, and the fact that all of the above points I have raised still create a risk of future deaths due to the lack of national guidance and policy, I would request that the concerns I have raised in this report are given immediate attention. I further request urgency is taken in responding to this report and taking any action deemed appropriate. This is a sentiment very much echoed by Doug’s family, who are very keen to assist the authorities following their tragic loss to prevent any future deaths occurring in similar circumstances to Doug’s death</t>
  </si>
  <si>
    <t>unsafe protocol; lack of protocol; inadequate training; poor communication between organisations; failure to learn from past events</t>
  </si>
  <si>
    <t xml:space="preserve">side effects of cocaine </t>
  </si>
  <si>
    <t>2019-0355</t>
  </si>
  <si>
    <t>Imran Mahmood</t>
  </si>
  <si>
    <t>https://www.judiciary.uk/publications/imran-mahmood/</t>
  </si>
  <si>
    <t>morphine/heroin poisoning</t>
  </si>
  <si>
    <t>Imran had cooked the heroin he took by using the heating coil in an e- cigarette (vaping device). I have previously dealt with a prison death in similar circumstances. I am aware that prisoners should be allowed e-cigarettes should they want them. However they do present a danger not just by way of drug use but also the ability to start fires. I wonder if e-cigarettes used in the prison estate could be manufactured so that the heating component is in a sealed unit.</t>
  </si>
  <si>
    <t>heated heroin using a vape in prison</t>
  </si>
  <si>
    <t>2019-0364</t>
  </si>
  <si>
    <t>Christopher Byron</t>
  </si>
  <si>
    <t>Northern Care Alliance; Oldham CCG; Royal College of Nursing; Royal College of Pathologists</t>
  </si>
  <si>
    <t>https://www.judiciary.uk/publications/christopher-byron/</t>
  </si>
  <si>
    <t>iron infusion</t>
  </si>
  <si>
    <t>Misadventure contributed to by neglect.</t>
  </si>
  <si>
    <t xml:space="preserve">acute myocardial infarction </t>
  </si>
  <si>
    <t xml:space="preserve">severe coronary artery atheroma </t>
  </si>
  <si>
    <t xml:space="preserve">bronchopneumonia </t>
  </si>
  <si>
    <t>pressure sores</t>
  </si>
  <si>
    <t xml:space="preserve">multiple sclerosis </t>
  </si>
  <si>
    <t>multiple sclerosis; bedridden</t>
  </si>
  <si>
    <t>The Court heard evidence that since the death of Mr Byron the District Nursing and Tissue Viability Nurses (TVNs) are now managed as part of the Northern Care Alliance and are jointly located. However there is no documented policy for the referring of patients from the District Nurses to the TVNs. "Unofficial" referrals could occur by way of conversations within the office and there is no policy to ensure these are recorded in writing and recorded in the patients notes. The Court heard evidence that such a referral was thought to have occurred in September 2016 but this was not documented anywhere</t>
  </si>
  <si>
    <t>Likewise if a referral is sent by email there no instruction to staff that such email must be uploaded into the patients records in order for it to be clearly seen by all workers that the patient has been referred.</t>
  </si>
  <si>
    <t>Shortage of staff. One of the reasons there was a lack of continuity in the care of Mr Byron was the shortage of staff and the increased workload on the remaining staff. The Court was advised there remains a shortage of staff within the Tissue Viability Nurse team</t>
  </si>
  <si>
    <t>In this case the Trust Guideline 'Patient Blood Management of Medical Patients' sets out the Pathway for the Management of Anaemia. In addition to this Trust documents there is NICE guidance for Anaemia — iron deficiency (revised 2018). Both of these documents include as a key factor the obtaining of ferritin levels, albeit the question as to the interpretation of such results will be dependant on the patients presenting condition. On the 30th December 2016 no sample was taken to check the ferritin levels</t>
  </si>
  <si>
    <t>In addition there was no evidence that on the 30th December or the 9 th January 2017 the pharmacist checked Mr Byrons ferritin level. The Court heard from the Clinical lead pharmacist that she would expect this to be done. There was a clear difference between the advice and expectations of the Pharmacist and the Clinical team.</t>
  </si>
  <si>
    <t>The Court heard of discussions which take place between the Pharmacists and clinicians. These can take place at times when the pharmacist is off the ward. In these circumstances there is no ability for the pharmacist to record such discussions. There was no record anywhere of any discussions on the 30th December 2016 or the 9 th January 2017 and any such advice provided, so there was no way of confirming if such conversations had taken place.</t>
  </si>
  <si>
    <t>The Court heard the Trust Guideline 'Patient Blood Management of Medical Patients' indicated the patient was to be observed for 30 minutes during the administration of the iron infusion. Due to a lack of recording the nurse who administered the iron infusion on the 30th December 2017 could not be identified. The nurse on the 9 th January 2017 gave evidence to the Court that this was the first time she had administered an iron infusion and she was advised by the Sister to "treat it as a blood transfusion" whereby his observations were taken before and immediately after commencement of 5 the infusion and then observations taken every 15 minutes. Hence Mr Byron was left alone during the administration of the iron infusion. The Court heard the policy was unclear as to whether it meant nurses had to remain with the patient constantly for 30 minutes.</t>
  </si>
  <si>
    <t>In addition for out-patients who may receive an iron infusion the Court received evidence that they would be handed a buzzer. The Court would question how this would be of use should a patient suffer a cardiac arrest such occurred with Mr Byron. Points 4 and 5 link into the Regulation 28 to the Royal College of Nursing also</t>
  </si>
  <si>
    <t>The Court heard evidence that at times there was a lack of appropriate dressings in order to treat Mr Byrons infected pressure sores. The Court heard evidence the District Nurses cannot order more than two weeks worth of dressings for any individual patient and cannot hold extra stock. In Mr Byrons case due to the severity and location of the pressure sores there were times when he used more dressings, especially if they came away from the wounds. This could lead to a shortage and meant him having to wait for dressings. In someone with severe pressures sores the requirement to have access to the appropriate dressings is important. The Court heard this instruction regarding the ordering of dressings is governed by the Clinical Commissioning Group</t>
  </si>
  <si>
    <t>In the most recent guidance from the Royal College of Nursing dated May 2019, "Iron Deficiency and Anaemia in Adults" the instruction to nurses is for them to "observe the patient for 30 minutes". The Court heard evidence from the Divisional Director of Nursing for the Northern Care Alliance who told the Court, in his view this instruction to nurses is unclear. This instruction was felt to be open to interpretation as to whether this means nurses should physically remain with the patient constantly for 30 minutes. If this is what is meant then it was suggested the instruction could be made more specific.</t>
  </si>
  <si>
    <t>The quality of the post mortem examination report produced b was wholly unsatisfactory and proven inaccurate. This meant both the bereaved family and the Trust were initially provided with an inaccurate medical cause of death. As a direct consequence the ability to learn lessons in order to prevent future deaths was not captured in a timely manner. It was not until the Coroner obtained a report fro n 2018 that anaphylaxis was offered as a potential cause of death. Even then, the Court was left having to consider the totality of the evidence and it was not until the Inquest that a finding of fact as to the medical cause of death was made</t>
  </si>
  <si>
    <t>It should be noted the quality of post mortem practice has been and remains questionable in over 20 Inquests within the North Manchester Coronial area. This is not an isolated case. In this particular case there was clear evidence that the post mortem failings directly impacted on potential lack of clinical learning to prevent future deaths</t>
  </si>
  <si>
    <t>It is noted there is no regular (independent) peer review of coronial autopsy reports and processes in order to maintain consistency of agreed standards, governance and accountability as was advised within the 2006 National Confidential Enquiry into Patient Death and Outcome (NCEPOD) and reiterated within the Hutton review of forensic pathology of England and Wales in 2015</t>
  </si>
  <si>
    <t>lack of protocol; understaffing; failure to follow protocol; failure to keep accurate medical records/care plans; failure to monitor/observe patient</t>
  </si>
  <si>
    <t>2019-0369</t>
  </si>
  <si>
    <t>Joanna Flynn</t>
  </si>
  <si>
    <t>Mid Essex CCG Trust; NHS England; Department of Health and Social Care; Fern House Surgery</t>
  </si>
  <si>
    <t>https://www.judiciary.uk/publications/joanna-flynn/</t>
  </si>
  <si>
    <t xml:space="preserve">oxycodone toxicity </t>
  </si>
  <si>
    <t>positional asphyaxia</t>
  </si>
  <si>
    <t>prescribed opiate addiction</t>
  </si>
  <si>
    <t>The General Practitioner who gave evidence told the court that there was a lacuna in the healthcare provided for patients such as the deceased in terms of giving assistance for weaning off addictive prescription drugs such as opiates. It was clear that General Practitioner’s require highly specialised assistance in order to help such patients and agencies within the healthcare system to which to refer them. This was all lacking in this particular sad set of circumstances. The court was informed about a proposed pilot scheme — a substance misuse Locally Enhanced Service for people with dependence to prescribed opiates. There was no assurance that this had commenced or indeed yet been funded. | would like an assurance that this hopeful initiative has got off the ground and indeed | would like to have information about any other initiatives to endeavour to address this dreadful problem. | would also like to hear what strides have been taken to improve training and education for general practitioners and GP practices in this worrying area of care.</t>
  </si>
  <si>
    <t>I would like an assurance that this hopeful initiative has got off the ground and indeed I would like to have information about any other initiatives to endeavour to address this dreadful problem. I would also like to hear what strides have been taken to improve training and education for general practitioners and GP practices in this worrying area of care</t>
  </si>
  <si>
    <t>review systems; improve training</t>
  </si>
  <si>
    <t xml:space="preserve">long standing prescription opiate addiction; history of hoarding medications; a number of long standing medical conditions  </t>
  </si>
  <si>
    <t>2019-0380</t>
  </si>
  <si>
    <t>Neville McNair</t>
  </si>
  <si>
    <t>Fiona King</t>
  </si>
  <si>
    <t>East Sussex</t>
  </si>
  <si>
    <t>NHS England and NHS Improvement; HM Prison and Probation Service</t>
  </si>
  <si>
    <t>https://www.judiciary.uk/publications/neville-mcnair/</t>
  </si>
  <si>
    <t>heroin toxicity with aspiration</t>
  </si>
  <si>
    <t>In the Drug misuse and dependence: UK guidelines on clinical management “Orange Book” setting out UK guidelines on clinical management, section 5.4.9.1 states that ‘all staff including non-health care staff and operational/security staff should have training in recognising and responding to opiate overdose including using available Naloxone. Naloxone should be available in resuscitation kits and risk assessed areas in the prison so that it can be accessed and administered by clinical and non- clinical staff as per the local protocol.’ The Inquest was unable to establish that there was a local protocol and none of the prison staff were aware of the requirement. | am concerned that there is no Naloxone stored on the wings other than in healthcare wing and no prison officers appear to have been trained in its use or know of its existence. | believe this may be a national issue and not limited to HMP Lewes and in these circumstances this report should be seen as a concern for all prisons and NHS staff working in prisons nationally.</t>
  </si>
  <si>
    <t xml:space="preserve">- </t>
  </si>
  <si>
    <t>failure to follow protocol; lack of/shortage of medical equipment; inadequate training</t>
  </si>
  <si>
    <t>In my opinion action should be taken to prevent future deaths and I believe you (and/or your organisation) have the power to take such action.</t>
  </si>
  <si>
    <t>accessed illegal heroin &amp; adapted astham inhaler to inhale it</t>
  </si>
  <si>
    <t>2019-0386</t>
  </si>
  <si>
    <t>Alex Grady</t>
  </si>
  <si>
    <t>Catherine McKenna</t>
  </si>
  <si>
    <t>The Village Medical Centre</t>
  </si>
  <si>
    <t>https://www.judiciary.uk/publications/alex-grady/</t>
  </si>
  <si>
    <t>diazepam; illicit &amp; prescribed drugs</t>
  </si>
  <si>
    <t>hypnotic; undefined</t>
  </si>
  <si>
    <t>Against a background of chronic anxiety, episodes of binge-drinking, the use of prescribed and non-prescribed medication and illicit drugs, the Deceased died as a result of combined drug toxicity which had been taken at a time of heightened emotional distress. The Deceased did not intend the consequences of his actions</t>
  </si>
  <si>
    <t>chronic anxiety</t>
  </si>
  <si>
    <t>alcohol dependence syndrome</t>
  </si>
  <si>
    <t xml:space="preserve">dependence on benzodiazepines </t>
  </si>
  <si>
    <t>had a history of alcohol dependence syndrome and dependence on benzodiazepines. He had been abstinent from alcohol since 2013 and in November 2017, a note was placed on his GP records that he was not to be issued with any further prescriptions for benzodiazepines. He had previously used cannabis and cocaine.</t>
  </si>
  <si>
    <t>I heard that Mr Grady's alcohol detoxification programme in January 2018 involved two appointments with his GP during which prescriptions for a seven day course of Chlordiazepoxide were issued. The GP was unaware that Alex was using any type of drugs. Given Mr Grady's history of dependency on alcohol and benzodiazepines, a referral into the Drug and Alcohol service would have allowed for specialised support at this time of increased vulnerability. My concern is that if detoxification programmes are provided solely by the GP, adequate support is put in place. If a decision is made to manage the detoxification process within the GP practice, follow up appointments should extend beyond the date of the 7 day medication course so that questions around continued use of substances can be explored</t>
  </si>
  <si>
    <t>I heard evidence that the reason that the prescriptions for Chlordiazepoxide were not referred to in the two reports prepared by the GP for the purpose of this inquest was because of a 'glitch' in the computer system which meant that it was not included in the list of medications listed on the first screen of the patient's records. My concern is that a complete list of all current and recent prescriptions should be readily accessible to GPs and other healthcare practitioners working within the practice.</t>
  </si>
  <si>
    <t>purchasing Diazepam from the internet</t>
  </si>
  <si>
    <t>2019-0387</t>
  </si>
  <si>
    <t>Deborah Headspeath</t>
  </si>
  <si>
    <t>https://www.judiciary.uk/publications/deborah-headspeath/</t>
  </si>
  <si>
    <t>died of a medical condition (aspiration pneumonitis) caused by inflammation of the pancreas (pancreatitis). The inflammation to pancreas was a direct result of the uncoordinated availability of codeine medication which she sourced from multiple prescription-only medication suppliers</t>
  </si>
  <si>
    <t>aspiration pneumonitis</t>
  </si>
  <si>
    <t>acute on chronic pancreatitis</t>
  </si>
  <si>
    <t xml:space="preserve">chronic codeine use </t>
  </si>
  <si>
    <t>back pain</t>
  </si>
  <si>
    <t>There is no single database that allows a prescribing clinician to identify what prescription only medication has already been prescribed to any particular patient. Because there is no central record, in order for the prescribing clinician to identify previous/current prescriptions, they need to personally contact every other prescribing clinician or clinicians. Before being able to do this they would need to obtain the patients express permission. The evidence heard clearly demonstrated that this system was totally ineffective in Debbie’s case, especially so in relation to the supplies of prescription only medication from on-line. It was identified that in relation to the prescription of opiate based drugs on-line that the NHS Business Authority already collates that data for NHS prescribers. However, this information is currently used for statistical purposes only and does not include any prescriptions from third party providers.</t>
  </si>
  <si>
    <t>Evidence was heard from both the CQC and CQC registered on-line pharmacists of the changes that have been made to the way in which the prescription of opiate based medication (including codeine) is now conducted. CQC registered pharmacies should now not supply opiate based medications unless the patient provides permission for them to contact their registered GP. However, those suppliers who do not want to adhere to this requirement are simply changing their business model (primarily by only using prescribing doctors based overseas) and are relinquishing their CQC Regulated status. These prescribers are therefore still able to provide on- line prescription services (including opiate based medication) in the UK but now fall outside the CQC regulation regime. Clearly this is an area of concern as it will continue to allow patients to access uncoordinated quantities of prescription only medication from unregulated on-line suppliers.</t>
  </si>
  <si>
    <t>New guidance from the General Pharmaceutical Council was issued in April 2019 and this includes specific advice regarding on-line prescriptions. This is clearly welcome, however some witnesses highlighted that the guidance is advisory and not mandatory. As such there was some uncertainty as to what sanctions would be available against any supplying pharmacist who chose not to adhere to the new guidance?</t>
  </si>
  <si>
    <t>poor access to medical records/care plans; poor medicine control (e.g. in prison)</t>
  </si>
  <si>
    <t xml:space="preserve">online drug sales of codeine, inflammation to pancreas was a direct result of the uncoordinated availability of codeine medication she sourced from multiple prescription-only medication suppliers. dependence first started in 2008 when she was first prescribed dihydrocodeine for back pain by her GP. She started abusing OTC codeine, GP then gave her higher doses of codeine, she then started buying higher strenght codeine online. She was using 16 different suppliers. </t>
  </si>
  <si>
    <t>2019-0392</t>
  </si>
  <si>
    <t>Helen Barker</t>
  </si>
  <si>
    <t>Lincolnshire</t>
  </si>
  <si>
    <t>East Midlands Ambulance Service; CAT</t>
  </si>
  <si>
    <t>https://www.judiciary.uk/publications/helen-barker/</t>
  </si>
  <si>
    <t>alcohol; drug toxicity</t>
  </si>
  <si>
    <t xml:space="preserve">acute ethanol intoxication </t>
  </si>
  <si>
    <t xml:space="preserve">drug toxicity </t>
  </si>
  <si>
    <t>history of depression</t>
  </si>
  <si>
    <t>A serious level investigation report (reference SI 2018/27277) made 5 recommendations, the fifth appearing on page 15 which reads as follows:- Consider the feasibility of the CAT Team Leader making contact with NHS 111 when it is noted that there is an increase in the number of C3 coded calls that have not been assessed by a NHS 111 Clinician before being passed to the Trust. Has this recommendation now been implemented particularly where attempted suicides have been reported. Why can't EMAS escalate a category 3 status to a category 2 status when their own call out time of 120 minutes for an ambulance on a category 3 status has been exceeded?</t>
  </si>
  <si>
    <t>In my opinion action should be taken to prevent future deaths and I believe you AND/OR your organisation have the power to take such action.</t>
  </si>
  <si>
    <t>2019-0395</t>
  </si>
  <si>
    <t>Gary Leyland</t>
  </si>
  <si>
    <t>Jigsaw Homes Group; HM Prison and Probation Service</t>
  </si>
  <si>
    <t>https://www.judiciary.uk/publications/gary-leyland/</t>
  </si>
  <si>
    <t>physical health issues requiring scooter to mobilise</t>
  </si>
  <si>
    <t>depression; suicidality</t>
  </si>
  <si>
    <t>multiple bereavements including wife</t>
  </si>
  <si>
    <t>National Probation Service: Due to the fact Mr Leyland was residing in supported accommodation the Probation Officer reported her concerns to the Spring Street. However no attempt was made to contact any medical practitioner ie GP or mental health services. It was unclear at the conclusion of the Inquest whether there is a policy within the Probation for staff indicating to whom concerns should be raised for example if Mr Leyland had been residing in his own home and where the risk is not believed to be imminent although clearly present.</t>
  </si>
  <si>
    <t>Jigsaw Home Group: Documentation and Recording of information - during the course of the Inquest the Court was provided with and taken to various documents and records relating to Mr Leyland. The Court found the recording and documentation to be of a poor quality and standard. The chronology document was not complete, information as to when Mr Leyland had been seen was missing. The observational log was completed in some instances with the use of an X as opposed to the staff members initials so it was not clear if he had been seen and if so by whom.</t>
  </si>
  <si>
    <t>Jigsaw Home Group: Only the handover sheets for the 7" and 3" November were updated to advise staff to “keep an eye” on Mr Leyland. NO updates were on the handover sheets for the 9-12'" November despite the evidence being welfare checks would still have been expected on these dates. It is therefore unclear how security staff working the 40" and 14" November (weekend) would have been aware of the expectation to check on Mr Leyland.</t>
  </si>
  <si>
    <t>Jigsaw Home Group: The fact that the expectation was security staff would be expected to conduct welfare checks at a weekend was heard for the first time in evidence. There was no evidence as to how they are trained, what information is provided to them about self -harm and the risk of suicide. This practice was of grave concern to the Court.</t>
  </si>
  <si>
    <t>Jigsaw Home Group: The Court heard there was no updated risk assessment conducted as was envisaged following the email from the Probation Service.</t>
  </si>
  <si>
    <t>Jigsaw Home Group: Welfare Responsibility and Suicide Prevention - The Court heard evidence that Oldham Council who commissioned the supported accommodation through Jigsaw Homes Group. The Court heard evidence part of the contract provision for the service includes the fact that Threshold ( the branch of Jigsaw Homes which provided the Spring Street accommodation ) must comply with certain policies which included risk assessment and risk management and Safeguarding Adults. However no evidence was provided to the Court as to any self-harm or suicide policy available to staff relating to how they should deal with such issues which may arise. In this case Spring Street clearly took responsibility by virtue of their plan (welfare checks, update risk assessment etc) for Mr Leylands welfare once they were put on notice of the Probation Service concerns. No attempt was made to re-direct the Probation Service to another agency ie Mr Leylands GP nor was any attempt made by Spring Street to contact Mr Leylands GP.</t>
  </si>
  <si>
    <t>failure to monitor/observe patient; failure to keep accurate medical records/care plans; poor communication between organisations</t>
  </si>
  <si>
    <t xml:space="preserve">released from prision and living in supported accommondation, had a number of physical health problems and used a mobility scooter to mobilse. Also history of depression and experienced a number of bereavments including his wife. He took an excess of his prescription medication </t>
  </si>
  <si>
    <t>2019-0396</t>
  </si>
  <si>
    <t>Maureen Milton</t>
  </si>
  <si>
    <t>Department of Health and Social Care; NICE; Public Health England; British Medical Association; CQC; Trent and Dove Social Housing</t>
  </si>
  <si>
    <t>https://www.judiciary.uk/publications/maureen-milton/</t>
  </si>
  <si>
    <t>emollient cream</t>
  </si>
  <si>
    <t>poor mobility</t>
  </si>
  <si>
    <t>reclusive; Carers had identified that she was at risk of fire and consequently a safeguarding referral had been made in July 2019; refused installment of fire alarm</t>
  </si>
  <si>
    <t>Evidence given by fire investigators was that they are increasingly attending fires involving (mostly) the elderly where there is evidence of petrol based emollient cream in use. The petrol base is found in a significant number of prescribed creams and creams (such as moisturisers) which are readily available over the counter. This cream impregnates clothing and is not washed away during a normal washing programme. In the event of a fire the victim is rapidly engulfed by flames with little chance of survival. The cause of death is generally burns, not inhalation of smoke. The concern is the lack of awareness of this problem by medical professionals, carers, victims and their families. It is felt appropriate heighten awareness of this growing problem amongst health professionals and others who work in the field of prescribing such creams and those caring for patients using petrol based emollients</t>
  </si>
  <si>
    <t>poor mobility, heavy smoker &amp; emollient creams (petrol based, parafin), toxicology identified a low level of carboxyhaemoglobin</t>
  </si>
  <si>
    <t>2019-0403</t>
  </si>
  <si>
    <t>Thomas Wedrychowski</t>
  </si>
  <si>
    <t>NICE; Avon and Wiltshire Mental Health NHS Trust</t>
  </si>
  <si>
    <t>https://www.judiciary.uk/publications/thomas-wedrychowski/</t>
  </si>
  <si>
    <t>anti-psychotic</t>
  </si>
  <si>
    <t>medication induced diabetes mellitus (Type I)</t>
  </si>
  <si>
    <t>morbidly obese</t>
  </si>
  <si>
    <t>morbid obesity and diabetes from antipsychotic medication</t>
  </si>
  <si>
    <t>obesity; diabetes</t>
  </si>
  <si>
    <t>At both primary and secondary health levels it appeared to have been the view that following initial titration and a period of regular checks, annual monitoring for signs of the development of diabetes should be carried out annually as recommended in NICE guideline CG178. However, expert evidence at the inquest suggested that in cases of individuals with a higher risk of developing diabetes, more regular checks were called for. Further there was evidence to the effect that the results of relevant physical healthcare checks had not been shared between primary and secondary healthcare providers</t>
  </si>
  <si>
    <t>I draw to the attention of the National Institute for Health and Care Excellence their guidance 'I ands ecifical y clause 'f .3_B. thereof and ask them to consider whether to the directive for an annual test of inter alia HbAl c, there might be added the words: "or more frequently in those who have a higher baseline risk for the development of diabetes</t>
  </si>
  <si>
    <t>I draw to the attention of Avon and Wiltshire Mental Health Partnership NHS Trust with reference to their planned review of their document entitled "Medicines Guideline: Monitoring psychotropic medication" my first paragraph addressed to the National Institute for Health and Care Excellence and ask them to consider adding similar wording to their recommendations with regard to annual review appearing at page 4 of the present document. Secondly, I ask the Trust to consider adding advice in the document to the effect that when a patient is prescribed anti-psychotic medication contact be made with the patient's GP practice (a) informing them of this fact (b) requesting communication thereafter of any physical health findings that might indicate serious side-effects or potential side-effects of the drugs and (c) communicating any relevant physical health findings to the GP practice as well as mental health findings.</t>
  </si>
  <si>
    <t>unsafe protocol; failure to monitor/observe patient</t>
  </si>
  <si>
    <t>2019-0409</t>
  </si>
  <si>
    <t>Luke Jones</t>
  </si>
  <si>
    <t>Alcohol, drug and medication related deaths; State Custody related deaths; Wales prevention of future deaths reports (2019 onwards)</t>
  </si>
  <si>
    <t>HMP Berwyn; MOJ</t>
  </si>
  <si>
    <t>https://www.judiciary.uk/publications/luke-jones/</t>
  </si>
  <si>
    <t>synthetic cannabinoid</t>
  </si>
  <si>
    <t>ventricular cardiac arrhythmia</t>
  </si>
  <si>
    <t>due to taking a synthetic cannabinoid</t>
  </si>
  <si>
    <t>The report of the Prisons and Probation Ombudsman highlighted that there were concerns regarding the accessibility of drugs within HMP Berwyn and notwithstanding that certain measures had been taken at HMP Berwyn (namely in relation to the installation of a Rapiscan to test some of the incoming mail), evidence at the inquest confirmed that the continuing availability and use of novel psychoactive substances</t>
  </si>
  <si>
    <t>By way of example, the evidence of the prison GP indicated that at least one instance of a prisoner being intoxicated was reported to him each day which he worked and as a result I consider it highly probable that the combination of the accessibility of NPS and the significant risks which they pose to health will be the cause of future deaths at the prison.</t>
  </si>
  <si>
    <t>In my opinion action should be taken to prevent future deaths and 1 believe you have the power to take such action.</t>
  </si>
  <si>
    <t>2019-0411</t>
  </si>
  <si>
    <t>Gareth Warburton</t>
  </si>
  <si>
    <t>HMP Hewell</t>
  </si>
  <si>
    <t>https://www.judiciary.uk/publications/gareth-warburton/</t>
  </si>
  <si>
    <t>anti-rejection medication (not specified)</t>
  </si>
  <si>
    <t>immunosuppressant</t>
  </si>
  <si>
    <t>Mr. Warburton had undergone a double lung transplant in 2005, and at the time of his arrival at HMP Hewell on 1.4.17 was in good health, although taking a number of different medications to ensure that his body did not reject the transplanted lungs; (2) Due to a prescription error by a member of the prison healthcare team, Mr, Warburton was incorrectly prescribed half his usual dose of an important antirejection medication for the period 1.7.17 — 25.8.17. This error probably led to the chronic rejection of his transplanted lungs, resulting in his death on 1.4,18; (3) In addition, the jury found that: (i) A failure in the system in place for writing and screening those prescriptions which were sent out to an external pharmacy probably contributed to Mr. Warburton's death; (ii) Inadequacies in staffing, role allocation and time management within the prison healthcare team in mid-2017 possibly contributed to Mr. Warburton's death; and (iii) Had opportunities to pick up on the prescription error on 14.7.17 and 27.7.17 been taken, it was "highly possible" that the chronic rejection of the transplanted lungs would not have occurred.</t>
  </si>
  <si>
    <t xml:space="preserve">bronchiolitis obliterans syndrome </t>
  </si>
  <si>
    <t>interstitial lung disease (transplant)</t>
  </si>
  <si>
    <t>double lung transplant</t>
  </si>
  <si>
    <t>Letters dated 16.10.17 and 27.1117 from Mr. Warburton's treating clinician at the Queen Elizabeth Hospital, Birmingham to then Governor of HMP Hewell Gareth Sands, highlighting concern about the prescription error, asking for more information about the error, and seeking assurances that Mr. Warburton would continue to receive all required medication, were neither acknowledged nor answered by the Governor</t>
  </si>
  <si>
    <t>Furthermore. although such letters ought to have been passed on to the o rison healthcare team, the evidence suggested that this was not done. Investigations carried out by current Governor Anthony Morrow failed to establish what had happened to these letters</t>
  </si>
  <si>
    <t>As to the suggestion that perhaps these letters were never received by the prison, it was apparent that the same letters had been sent to, and received by, members of Mr. Warburton's family</t>
  </si>
  <si>
    <t>Accordingly, I am satisfied that it is probable that these letters did reach the prison, but were not dealt with satisfactorily</t>
  </si>
  <si>
    <t>I am concerned that, as long as there is a risk that letters which seek or contain i mportant information about a prisoner's health and welfare are not dealt with and go unanswered, there remains a risk to prisoners' lives at HMP Hewell.</t>
  </si>
  <si>
    <t>In my opinion action should be taken to prevent future deaths and i believe you have the power to take such action</t>
  </si>
  <si>
    <t xml:space="preserve">undergone double lung transplant in 2005, taking a number of meds to ensure his body did not reject the lungs, prescription error - was incorrectly prescribed half his usual dose for 1.5 months from 1.7.17 to 25.8.17 which probably led to the chronic rejection of his transplanted lunchs </t>
  </si>
  <si>
    <t>2019-0417</t>
  </si>
  <si>
    <t>Gemma Macdonald</t>
  </si>
  <si>
    <t>MHRA; 1st For Health International; StockXS Limited</t>
  </si>
  <si>
    <t>https://www.judiciary.uk/publications/gemma-macdonald/</t>
  </si>
  <si>
    <t>sertraline; zopiclone; amitriptyline; aspirin; ibuprofen; phenoxymethylpenicillin; morphine; loperamide</t>
  </si>
  <si>
    <t>antidepressant; hypnotic;  antidepressant; NSAID; NSAID;  antibiotic; opioid; opioid</t>
  </si>
  <si>
    <t>Gemma died following a massive overdose of medication some of which was purchased online and taken at home on 21 July 2019. It was clear from the evidence that she did not intend the overdose to be fatal but rather it was more likely she had been responding to voices, the balance of her mind being disturbed.</t>
  </si>
  <si>
    <t>mixed drug overdose</t>
  </si>
  <si>
    <t>depression, anxiety, sleep disturbances, auditory hallucinations</t>
  </si>
  <si>
    <t>depression; anxiety; psychosis</t>
  </si>
  <si>
    <t>The availability of large quantities of medication to purchase on online by an individual</t>
  </si>
  <si>
    <t>Whether there is a system for establishing the suitability of the purchaser</t>
  </si>
  <si>
    <t>Whether there is verification process enabling the limiting of transactions to the amount of medication and frequency of ordering</t>
  </si>
  <si>
    <t>poor medicine control; excessive supply of substance/drugs</t>
  </si>
  <si>
    <t>some medication purchased online; ingested 693 tablets within 30 mins &amp; vomited twice</t>
  </si>
  <si>
    <t>2019-0420</t>
  </si>
  <si>
    <t>Maureen Wharton</t>
  </si>
  <si>
    <t>Terence Carney</t>
  </si>
  <si>
    <t>Gateshead &amp; South Tyneside</t>
  </si>
  <si>
    <t>North East Ambulance Service NHS Trust; Northumbria Police Service; Cumbria, Northumberland, Tyne &amp; Wear NHS Trust</t>
  </si>
  <si>
    <t>https://www.judiciary.uk/publications/maureen-wharton/</t>
  </si>
  <si>
    <t>not reached</t>
  </si>
  <si>
    <t>zopliclone; venaflaxine; alcohol; tramadol</t>
  </si>
  <si>
    <t>hypnotic; antidepressant; opioid</t>
  </si>
  <si>
    <t>depression; previous overdose</t>
  </si>
  <si>
    <t>The Investigation of the circumstances of the death has focused amongst other aspects on the control communications between Maureen and Ambulance control personnel with particular reference to the detail of the actual conversations had between Maureen and the personnel, the method of evaluating and grading of information elicited from Maureen in that process.</t>
  </si>
  <si>
    <t>It is correct to acknowledge the NEAS is still undertaking its own investigation and evaluation of these matters with a view to publishing a report before the end of the current year, concerns have been identified around apparent missed opportunities to react in a different or more timely manner to the facts and detail being presented in the course of these calls.</t>
  </si>
  <si>
    <t>Central to these concerns are that a period of 3.45 hours elapsed between the first call and the arrival of an Ambulance crew at Maureen’s side. Whilst explanations around lack of resources and even possibly inadvertent allocation and/or interpretation of data may feature in the NEAS subsequent report by way of explanation of this delay, the real and imminent danger of Maureen’s admitted actions does not appear to have been appreciated and readily reacted to in a meaningful way given the danger they clearly presented.</t>
  </si>
  <si>
    <t>An apparent toxicological aid was either unappreciated or misinterpreted as an under assessed and immediate event- the need was obvious</t>
  </si>
  <si>
    <t>No enquiry was made of Maureen as to the nature of her location and the potential support or assistance readily at hand or otherwise.</t>
  </si>
  <si>
    <t>No further enquiries were made to identify familial or social support which might or could have been enlisted or alerted to her presenting danger</t>
  </si>
  <si>
    <t>No NEAS protocol appears to exist to assist personnel to initiate a response other than one limited to and directing an ambulance allocation</t>
  </si>
  <si>
    <t>No working arrangement appears to exist to enlist the aid of other Agencies to support the patient or react more directly and in timely way to monitor and evaluate the nature of the presenting danger.</t>
  </si>
  <si>
    <t>There appears to be a need for a closer liaison and working relationship between Emergency Services which is sufficiently robust to react and present early support to the patient there having been such an accurate evaluation of an otherwise obvious developing critical situation and particularly if delays in reaction otherwise may also be apparent.</t>
  </si>
  <si>
    <t>poor communication between organisations; failure to inform patient; failure to inform family; failure to learn from past events; lack of protocol</t>
  </si>
  <si>
    <t>ln my opinion urgent action should be taken to prevent future deaths and I believe your organisation has the power in concert with others identified to take such action.</t>
  </si>
  <si>
    <t>delayed ambulance response / communication with Maureen central to matterns of concern in this case</t>
  </si>
  <si>
    <t>2019-0421</t>
  </si>
  <si>
    <t>Brenda Drew</t>
  </si>
  <si>
    <t>Royal Pharmaceutical Society</t>
  </si>
  <si>
    <t>https://www.judiciary.uk/publications/brenda-drew/</t>
  </si>
  <si>
    <t>fatal intoxication with morphine (continued post-discharge Oramorph)</t>
  </si>
  <si>
    <t>right distal radius fracture following fall on 2018-11-10; partially sighted</t>
  </si>
  <si>
    <t>trauma; fall; blind</t>
  </si>
  <si>
    <t>I am concerned that prescriptions are being requested from GPs by Pharmacists without consultations with patients or having been requested by patients. I would therefore request that consideration be given to providing guidance to all pharmacists in England and Wales that when making a request for a prescription to GPs, they should ensure the wishes of the patient are obtained, save in circumstances where this is not possible, such as where the patient lacks capacity.</t>
  </si>
  <si>
    <t>prescribed Oramorph on discharge, GP continued prescription for nearly 5 months</t>
  </si>
  <si>
    <t>2019-0424</t>
  </si>
  <si>
    <t>Catherine McNamara</t>
  </si>
  <si>
    <t>Alcohol, drug and medication related deaths; Community health care (Including primary care, GP) related deaths</t>
  </si>
  <si>
    <t>Trafford CCG</t>
  </si>
  <si>
    <t>https://www.judiciary.uk/publications/catherine-mcnamara/</t>
  </si>
  <si>
    <t>over-the-counter medications; prescribed opiates</t>
  </si>
  <si>
    <t>natural causes contributed to by toxicity of prescribed medication</t>
  </si>
  <si>
    <t xml:space="preserve">coronary atherosclerosis </t>
  </si>
  <si>
    <t>left ventricular hypertrophy</t>
  </si>
  <si>
    <t>superimposed opiate toxicity</t>
  </si>
  <si>
    <t xml:space="preserve">The inquest heard that over a number of years the amount of prescribed opiates had increased to a level where they led her to fall asleep and fall over. After concerns were raised by her family, the General Practitioner and the pain clinic began to work with her to decrease the amount of prescribed opiates she received. This was challenging due to the high dose she had been on. At the time of her death she was on a high level (although it had decreased from the previous higher level). The concern raised was how she had reached such high levels initially and the understanding of the impact this had on her. </t>
  </si>
  <si>
    <t>danger of prescribing opiates in patients with frequent falls and drowsiness</t>
  </si>
  <si>
    <t>2019-0432</t>
  </si>
  <si>
    <t>Clive Miles</t>
  </si>
  <si>
    <t>Community health care (Including primary care, GP) related deaths; Alcohol, drug and medication related deaths</t>
  </si>
  <si>
    <t>Stockport CCG</t>
  </si>
  <si>
    <t>https://www.judiciary.uk/publications/clive-miles/</t>
  </si>
  <si>
    <t>sertraline; morphine (oramorph); codeine</t>
  </si>
  <si>
    <t>antidepressant; opioid; opioid</t>
  </si>
  <si>
    <t>combined toxic effects of morphine, codeine &amp; sertraline</t>
  </si>
  <si>
    <t>The inquest was told that previously Clive Miles had been changed to weekly prescriptions because he had overdosed on prescribed medication when on monthly prescriptions. In the week before his death his General Practitioner had moved him back to monthly prescribing believing that the risk no tonger existed based on a discussion with him about how he was at that time. There was limited evidence of any assessment of the risk or the need to change the prescribing pattern. As a result he was in possession of a significantly increased quantity of medication in comparison to the amount he had been restricted to on weekly prescriptions.</t>
  </si>
  <si>
    <t>monthly to weekly prescriptions because of high-risk &amp; previous overdoses, GP moved back to monthly prescriptions &amp; patient overdosed, medication packs prescribed to him were found at his address in addition to an empty Oramorph box</t>
  </si>
  <si>
    <t>2019-0436</t>
  </si>
  <si>
    <t>Constance Robinson</t>
  </si>
  <si>
    <t>Greater Manchester Stroke Operational Delivery Network; Salford Royal Hospital</t>
  </si>
  <si>
    <t>https://www.judiciary.uk/publications/constance-robinson/</t>
  </si>
  <si>
    <t>Constance Josephine Robinson died as a consequence of naturally occurring disease exacerbated by a recognised complication of anticoagulation therapy</t>
  </si>
  <si>
    <t>atrial fibrillation (treated with warfarin)</t>
  </si>
  <si>
    <t xml:space="preserve">intracerebral haemorrhage </t>
  </si>
  <si>
    <t>There are 3 Hyper Acute Stroke units in Greater Manchester, namely at Fairfield Hospital in Bury, Salford Royal Hospital in Salford and Stepping Hill Hospital in Stockport. The units serve the whole of the Greater Manchester area and surrounding areas. ii. The unit at Salford Royal Hospital is open 24 hours a day 7 days a week, whereas the units at Fairfield Hospital and Stepping Hill Hospital are open from 07.00 hours to 23.00 hours each day. Accordingly, if a patient require admission to a unit between 23.00 hours and 07.00 hours, the patient must be taken to Salford Royal Hospital. In the case of the deceased, who lived in Chelford, Cheshire, she required admission to a Hyper Acute Stroke unit at 06.28 hours on the 15th April 2019 and the nearest unit to her home address was at Stepping Hill Hospital. However, in view of the time of day and the fact that Stepping Hill would not be open until 07.00 hours, she had to be taken to the Salford Royal Hospital Hyper Acute Stroke unit. The journey to Salford Royal Hospital, rather than Stepping Hill Hospital, involved an additional journey of approximately 18 miles, by ambulance, with an additional travel time of approximately 30 minutes. If she had been admitted to Stepping Hill Hospital Hyper Acute Stroke unit on the 15th April 2019, she could have remained there for continuing treatment, rather than a subsequent transfer from Salford Royal Hospital to Stepping Hill Hospital on the 19th April 2019.</t>
  </si>
  <si>
    <t>Furthermore, if a patient is in a unit at Fairfield Hospital or Stepping Hill Hospital and requires an urgent medical assessment or medical ') treatment between 23.00 hours and 07.00 hours, the patient must be referred to the unit at Salford Royal Hospital for advice before considering a transfer to Salford Royal Hospital between those hours.</t>
  </si>
  <si>
    <t>Evidence given by a Consultant in Stroke Medicine at the Inquest confirmed that patients would benefit from admission to the units at Fairfield Hospital and Stepping Hill Hospital 24 hours a day 7 days a week to enable quicker admission into a unit from all parts of Greater Manchester and to have Doctors available in each unit 24 hours a day, particularly overnight between 23.00 hours and 07.00 hours. The availability of Doctors in the units between 23.00 hours and 07.00 hours would allow immediate access to medical advice and emergency treatment and care, rather than a delay, arising from the need to refer the patient to Salford Royal Hospital</t>
  </si>
  <si>
    <t>The Consultant also gave evidence at the Inquest that requests had been made to the Greater Manchester Stroke Operational Delivery Network for the units at Fairfield Hospital and Stepping Hill Hospital to become 24-hour units but the requests have not been granted</t>
  </si>
  <si>
    <t>I request that the Greater Manchester Stroke Operational Delivery Network review the provision of Hyper Acute Stroke units in Greater Manchester, with particular reference to admission to the units at Fairfield Hospital and Stepping Hill Hospital 24 hours a day 7 days a week to enable quicker admission into a unit from all parts of Greater Manchester and the surrounding areas and to have Doctors in the units 24 hours a day, particularly overnight between 23.00 hours and 07.00 hours. The availability of Doctors in the units between 23.00 hours and 07.00 hours would allow immediate access to medical advice and emergency treatment and care, rather than a delay arising from the need to refer to Salford Royal Hospital for advice or to arrange a transfer to Salford Royal Hospital between those hours. .The reduction in the time for admission to a unit and the availability of Doctors in each unit between 23.00 hours and 07.00 hours would reduce the risks in relation to Stoke patients and prevent future deaths</t>
  </si>
  <si>
    <t>In my opinion urgent action should be taken to prevent future deaths and I believe that you have the power to take such action.</t>
  </si>
  <si>
    <t>2019-0437</t>
  </si>
  <si>
    <t>Katherine Stamp</t>
  </si>
  <si>
    <t>Jame Healy-Pratt</t>
  </si>
  <si>
    <t>https://www.judiciary.uk/publications/katherine-stamp/</t>
  </si>
  <si>
    <t>Miss Stamp died whilst detained under the Mental Health Act as a result of suddent cardiac arrythmia due to hypoxia Hypoxia was the result of a combination of physical health factors including aspiration pneumonia and probable sleep apnoea — linked to obesity, smoking and the effects of clozapine on her respiratory system The lack of any effective national weight-gain monitoring programme for mental health inpatients was casually linked to her obesity and probable sleep apnoea</t>
  </si>
  <si>
    <t>cardiac arrythmia due to hypoxia</t>
  </si>
  <si>
    <t>aspirational pneumonia</t>
  </si>
  <si>
    <t>linked to obesity, smoking &amp; effects of clozapine on her respiratory system</t>
  </si>
  <si>
    <t>obesity; sleep apnoea</t>
  </si>
  <si>
    <t>obesity; lung disease</t>
  </si>
  <si>
    <t>The side effects of clozapine, with specific reference to smoking and pneumonia, are under-appreciated Professor ave expert evidence to the Court These side effects may be rare, but they are still important The BNF does not provide sufficient clarity to prescribers about these side-effects</t>
  </si>
  <si>
    <t>2019-0442</t>
  </si>
  <si>
    <t>Alice Sloman</t>
  </si>
  <si>
    <t>Simon Fox QC</t>
  </si>
  <si>
    <t>Child Death (from 2015); Community health care (Including primary care, GP) related deaths; Hospital Death (Clinical Procedures and medical management) related deaths</t>
  </si>
  <si>
    <t>University Hospitals Bristol; Torbay and South Devon NHS Trust</t>
  </si>
  <si>
    <t>https://www.judiciary.uk/publications/alice-sloman/</t>
  </si>
  <si>
    <t>Alice was born with a mitochondrial disorder resulting in her developing cardiomyopathy, skeletal myopathy, short stature and Autistic Spectrum Disorder. Her medical management was lacking in that investigations to diagnose her underlying condition were not undertaken. As a result her cardiomyopathy was not diagnosed and she died from complications of a routine general anaesthetic</t>
  </si>
  <si>
    <t>cardiac decompensation</t>
  </si>
  <si>
    <t xml:space="preserve">routine general anaesthetic for MRI scan </t>
  </si>
  <si>
    <t xml:space="preserve">mitochondrial disorder which resulted in her developing cardiomyopathy, skeletal myopathy, short stature &amp; autistic spectrum diso </t>
  </si>
  <si>
    <t>mitochondrial disorder resulting in her developing cardiomyopathy, skeletal myopathy, short stature and Autistic Spectrum Disorder; Growth hormone deficiency; developmental delay; visual impairment; mobility impairment; poor coordination/dyspraxia; hypermobility</t>
  </si>
  <si>
    <t>metabolic disoder; cardiovascular disease; hormonal imbalance; blind; mobility disorder</t>
  </si>
  <si>
    <t>autistic spectrum disorder</t>
  </si>
  <si>
    <t>The evidence demonstrated that Alice was under the care of a consultant community paediatrician, a consultant general paediatrician with an interest in endocrinology and a consultant paediatric endocrinologist presenting with a number of conditions (Growth hormone deficiency, Autistic Spectrum disorder, developmental delay, visual impairment, mobility impairment, poor coordination/dyspraxia and hypermobility) over a 9 year period but was not referred for investigation of an underlying disorder, specifically a clinical geneticist's opinion, despite her parents requesting this on at least 2 separate occasions which are documented and despite such facility being readily available in Exeter. The evidence demonstrated that as a result her underlying condition, and specifically a serious cardiomyopathy, went undiagnosed resulting in her dying unexpectedly and prematurely as a result of a routine general anaesthetic</t>
  </si>
  <si>
    <t>2019-0444</t>
  </si>
  <si>
    <t>Doris Clark</t>
  </si>
  <si>
    <t>Barking, Havering &amp; Redbridge University Hospitals NHS Trust</t>
  </si>
  <si>
    <t>https://www.judiciary.uk/publications/doris-clark/</t>
  </si>
  <si>
    <t>oxygen; IV fluids; antibiotics; naloxone; morphine</t>
  </si>
  <si>
    <t>antibiotic; opioid-antagonist; opioid</t>
  </si>
  <si>
    <t>long lie/immobility (caused by fractured femur)</t>
  </si>
  <si>
    <t>30mg of Oramorph over 2 hr 20 min period</t>
  </si>
  <si>
    <t>The doctor who prescribed the morphine at Queens Hospital had not appreciated that the London Ambulance Service paramedics had administered 20 milligrams of morphine. If he had been aware of this he would not have administered a further 10 milligrams. The doctor did not note that the paramedics had referred to mls as opposed to mgs in the medication section of the Patient Report Form. The doctor confirmed that the units used in hospital are mgs.</t>
  </si>
  <si>
    <t>It was agreed by all witnesses that great care needs to be taken in the administration of Opiate medication. it was agreed that the use of different units by the pre-hospital service and the hospitals themselves creates risk and creates concern as to the risk of future deaths. It is requested that the Trust liaise with the London Ambulance Service to determine whether the units for administration of opiate medication can be standardised between the hospitals and pre-hospital services.</t>
  </si>
  <si>
    <t>Inappropriate dosage for patient; poor communication between organisations</t>
  </si>
  <si>
    <t>Differences in measuring units/doses of morphine between pre-hospital services and hospital staff lead to opioid toxicity</t>
  </si>
  <si>
    <t>2019-0448</t>
  </si>
  <si>
    <t>Matthews Rogers</t>
  </si>
  <si>
    <t>Andrew Cousins</t>
  </si>
  <si>
    <t>Blackpool Victoria Hospital</t>
  </si>
  <si>
    <t>https://www.judiciary.uk/publications/matthews-rogers/</t>
  </si>
  <si>
    <t>cocaine; methadone</t>
  </si>
  <si>
    <t xml:space="preserve">multiple organ dysfunction &amp; infarctions </t>
  </si>
  <si>
    <t>pneumonia, multiple organ infarctions and ischaemic small and large bowel</t>
  </si>
  <si>
    <t>methadone and cocaine, metastatic testicular cancer</t>
  </si>
  <si>
    <t>metastatic testicular cancer</t>
  </si>
  <si>
    <t>The Serious Incident Investigation Report set out that the patient's observations were not monitored on an hourly basis in accordance with the Royal College of Physician's guidance for frequency of observations for a patient with a NEWS score of greater than 5. It was noted in the report that Mr Rogers did not have a set of observations recorded for two and a half hours from 03:30 to 06:00. Whilst it was not clear why this omission in care occurred, it was felt likely that this occurred because of understaffing of nurses compounded by the large number of patients within the department.</t>
  </si>
  <si>
    <t>It was reported to me that the nurse staff levels were below template for the night shift. The staffing establishment was for 10 Registered Nurses. At the time in question six substantive Registered Nurses were on duty, plus one agency Emergency Department Registered Nurse. There were no Twilight Nurses or Long Day Registered Nurses.</t>
  </si>
  <si>
    <t xml:space="preserve">The Serious Incident Investigation Report did not address how these problems were proposed to be resolved by the Trust and what processes were being put in place to address the issue of omission of care arising from understaffing. </t>
  </si>
  <si>
    <t>failure to monitor/observe patient; understaffing</t>
  </si>
  <si>
    <t xml:space="preserve">Patient was scoring for worrying observations though this did not lead to increased frequency of observations, nursing staff level concerns, </t>
  </si>
  <si>
    <t>2019-0451</t>
  </si>
  <si>
    <t>Kieran Hubbard</t>
  </si>
  <si>
    <t>Manchester Mental Health NHS Trust; Pennine Care Mental Health Trust</t>
  </si>
  <si>
    <t>https://www.judiciary.uk/publications/kieran-hubbard/</t>
  </si>
  <si>
    <t>citalopram; venlafaxine; diazepam</t>
  </si>
  <si>
    <t>antidepressant; antidepressant; hypnotic</t>
  </si>
  <si>
    <t>depressive disorder; ADHD; previous preoccupation with suicide</t>
  </si>
  <si>
    <t>depression; ADHD; suicide</t>
  </si>
  <si>
    <t>no fear of heights</t>
  </si>
  <si>
    <t>The failure by GMMH to expedite the search for and securing an inpatient bed which a consultant psychiatrist has clinically decided was appropriate to provide a safe and supervised environment for ongoing assessment and treatment for a patient with a serious diagnosed mental disorder who had made a very recent attempt to kill themselves This will also require liaison with PCFT because both trusts will come into contact with one another quite regularly I suggest policies and procedures involved need reviewing and updating as necessary so they work expeditiously when required and also deal with other healthcare organisations that are or may become involved</t>
  </si>
  <si>
    <t>There was a failure by GMMH to fully and properly discover and record urgently or in a timely manner exactly what information was apparently required by PCFT in order to facilitate the provision of a bed. Consequently, there was no opportunity to provide that information and secure in bed which may been available when the deceased had agreed to become an inpatient He was therefore out of hospital and not in a safe and supervised location when he killed himself It is suggested that enquiries of PCFT or any other mental health trust or healthcare provider in similar circumstances needs to be expedited and proper records kept In addition policies, guidance or protocols need to be introduced or updated to deal with this</t>
  </si>
  <si>
    <t>The decision to abandon the search for a bed was taken by healthcare professionals without knowledge of exactly what information, if any, PCFT required to consider the request and without updating the psychiatrist in charge of the deceased care in order for them to consider and reassess the position This appears to be a wholly inappropriate and unsatisfactory position It is suggested guidance, policies or protocols should be introduced to ensure that clinical decisions made by psychiatrists are not overruled or not pursued by other healthcare professionals when the clinical decision had been made as to the care and management of a patient.</t>
  </si>
  <si>
    <t>If it is not possible to change or alter the "out of area" catchment area for mental health trusts then GMMH and PCFT should ensure that there are quick and reliable methods of communication between to secure a bed as soon as possible If either trust requires further information this too is communicated quickly, recorded and obtained if possible and the trust seeking a placement can make alternative arrangements urgently. It is suggested that whatever arrangements currently exist between the trusts they are reviewed and updated and allow for urgent escalation to senior management of either or both trusts</t>
  </si>
  <si>
    <t>There did not appear to be any specific guidance , policy or protocol to assist healthcare staff in advising patients to stop driving motor vehicles or using machinery whilst in a mental health crisis ( in accordance with any DVLA guidance that exists ) which may put themselves or others at risk of death or serious harm It is suggested that this needs to be reviewed an addressed as soon as possible</t>
  </si>
  <si>
    <t>There were failures in the post death investigation process which may result in the true circumstances not being identified and steps taken to prevent continuation or recurrence of circumstances which may cause or contribute to a future death It is suggested that the trusts own investigation process needs to be reviewed and amended</t>
  </si>
  <si>
    <t>failure to triage patients appropriately; lack of protocol</t>
  </si>
  <si>
    <t>I suggest policies and procedures involved need reviewing and updating as necessary so they work expeditiously when required and also deal with other healthcare organisations that are or may become involved. It is suggested that enquiries of PCFT or any other mental health trust or healthcare provider in similar circumstances needs to be expedited and proper records kept In addition policies, guidance or protocols need to be introduced or updated to deal with this</t>
  </si>
  <si>
    <t xml:space="preserve">It is suggested guidance, policies or protocols should be introduced to ensure that clinical decisions made by psychiatrists are not overruled or not pursued by other healthcare professionals when the clinical decision had been made as to the care and management of a patient. It is suggested that whatever arrangements currently exist between the trusts they are reviewed and updated and allow for urgent escalation to senior management of either or both trusts </t>
  </si>
  <si>
    <t>It is suggested that this needs to be reviewed an addressed as soon as possible. It is suggested that the trusts own investigation process needs to be reviewed and amended</t>
  </si>
  <si>
    <t>2019-0455</t>
  </si>
  <si>
    <t>Maureen Waterfall</t>
  </si>
  <si>
    <t>Department of Health and Social Care; NICE; Greater Manchester Mental Health and Social Care</t>
  </si>
  <si>
    <t>https://www.judiciary.uk/publications/maureen-waterfall/</t>
  </si>
  <si>
    <t>edoxaban</t>
  </si>
  <si>
    <t>hospice</t>
  </si>
  <si>
    <t>Mrs Waterfall died from the consequences of a brain injury sustained during a fall which were complicated by the previous use of prescribed Edoxaban.</t>
  </si>
  <si>
    <t>brain injury</t>
  </si>
  <si>
    <t xml:space="preserve">subdural haematoma </t>
  </si>
  <si>
    <t>successful heart operation at the Liverpool Heart and Chest Hospital in November 2018. As part of the post-operative treatment, an anticoagulant, Edoxaban, was prescribed</t>
  </si>
  <si>
    <t>I heard evidence from Clinical Director of Neurosciences at Salford Royal Hospital. He told me that Edoxaban was one of the new anticoagulant drugs, but of those with which he is familiar, it is differentiated by the fact that there is no currently licensed antidote. He is aware of clinical trials being undertaken of such an antidote</t>
  </si>
  <si>
    <t>The inquest was told that head injury patients who are prescribed Exodaban are at greater risk of continued bleeding to the brain than other patients as the absence of a specific antidote makes the reversal of the anticoagulant medication less certain. As with other newer anticoagulant drugs, there is little ability to monitor the effectiveness of the antidote. It was unclear if that understanding had been shared widely amongst non-tertiary centres to assist them in managing such patients. The inquest was told that, at SRFT which is a tertiary centre for neuro surgery/ neurology they have taken steps to set a target for the use of anticoagulant antidote drugs at 90 minutes from presentation. It was unclear if this target was feeding into development of a national protocol. It was unclear how in the absence of national guidance that information was being shared with DGHs which rely on tertiary centres for expertise. At TGH there was no clear target time for the administration of anti-coagulations.</t>
  </si>
  <si>
    <t>I heard that there is no national standard guidance about the storage of supplies of anticoagulant antidote drugs. As a result, as in this case at Tameside General Hospital Accident and Emergency Department they were not kept at the resuscitation unit, but rather they were kept in the haematology department</t>
  </si>
  <si>
    <t>2019-0462</t>
  </si>
  <si>
    <t>Ricky Barcock</t>
  </si>
  <si>
    <t>Oasis Recovery Communites; Treatment Direct Limited</t>
  </si>
  <si>
    <t>https://www.judiciary.uk/publications/ricky-barcock/</t>
  </si>
  <si>
    <t>diazepam; cocaine; morphine; methadone</t>
  </si>
  <si>
    <t>hypnotic; cocaine; opioid; opioid</t>
  </si>
  <si>
    <t>recovery home</t>
  </si>
  <si>
    <t>methadone &amp; diazepam use</t>
  </si>
  <si>
    <t>To further review the client wellbeing checks protocol of September 2018 in order to consider the appropriateness of making physical checks and rousing client’s when necessary in order to check on their wellbeing</t>
  </si>
  <si>
    <t>In my opinion action should be taken to prevent future deaths and I believe that Oasis Recovery Communities and Treatment Direct, has the power to take such action. In the circumstances it is my statutory duty to report to you.</t>
  </si>
  <si>
    <t>overdose of morphine whilst in drug recovery/rehab facility</t>
  </si>
  <si>
    <t>2019-0466</t>
  </si>
  <si>
    <t>Frank Stockton</t>
  </si>
  <si>
    <t>Tim Holloway</t>
  </si>
  <si>
    <t>Community health care related deaths; Hospital Death (Clinical Procedures and medical management) related deaths</t>
  </si>
  <si>
    <t>Blackpool Teaching Hospital; Glenroyd Medical Practice</t>
  </si>
  <si>
    <t>https://www.judiciary.uk/publications/frank-stockton/</t>
  </si>
  <si>
    <t>warfarin; oxygen</t>
  </si>
  <si>
    <t>Mr Stockton was admitted to the Blackpool Victoria Hospital via the Emergency Department on 10th June 2017 with a history of shortness of breath and collapse and with a medical history of pulmonary fibrosis, ischaemic heart disease, atrial fibrillation, calcified pleural plaques and previous myocardial infarction. During the period of his admission and following his transfer to ward 10 he suffered recurring albeit not continuous epistaxis, the extent of which was not identified clinically and thus the epistaxis was not treated at any time prior to his discharge home on 27 th June 2018. The epistaxis during the period of that admission was caused by the combined effects of: (a) the use of oxygen therapy and a nasal cannula for the delivery of oxygen which, respectively, had the effects of drying the nasal mucosa and causing irritation to the nose; and (b) the fact that for part of that period of admission Mr Stockton was on Warfarin. In the period between his discharge and his readmission to the Blackpool Victoria Hospital on 20 th July 2018 Mr Stockton received non-humidified home oxygen therapy, via a nasal cannula, initially at a flow rate of 4L per minute which was increased to a flow rate of 5L per minute on or about 18 th July 2018. During this period he experienced recurrent epistaxis which was variable in degree and which, again, was occasioned by the combined effects of: (a) the use of oxygen therapy and a nasal cannula for the delivery of oxygen which, respectively, had the effects of drying the nasal mucosa and causing irritation to the nose; and (b) the fact that Mr Stockton was on Warfarin. The nosebleeds were reported to Mr Stockton's GP Practice initially on 28th June 2018, a telephone consultation and a home visit were arranged on 4th July 2018 and epistaxis was diagnosed by his General Practitioner on 13th July 2018. An ENT referral letter was written on a non-urgent basis and had not been sent by the time of Mr Stockton's readmission to hospital. On 20th July 2018 Mr Stockton developed melena and haematemesis and was transferred by ambulance to the Blackpool Victoria Hospital where his condition deteriorated, culminating in his death at 00.45 hours on 22 nd July 2018. Mr Stockton's death was caused by the combined effects of: (a) recurrent epistaxis over the period of his first admission (untreated) and following his discharge home; (b) asbestos related pulmonary fibrosis; (c) ischaemic heart disease and was contributed to by the further impact upon his lung function of asbestos related early malignant mesothelioma. Thus his death was contributed to, to more than a minimal, trivial and negligible degree, by: (a) industrial disease (b) a natural cause and (c) the unintended consequences of medical treatment (Warfarin use and oxygen therapy).</t>
  </si>
  <si>
    <t>epistaxis</t>
  </si>
  <si>
    <t>asbestis related pulmonary fibrosis (treated - oxygen therapy)</t>
  </si>
  <si>
    <t>ischaemic heart disease (treated - warfarin)</t>
  </si>
  <si>
    <t>asbestos related early malignant mesothelioma</t>
  </si>
  <si>
    <t>shortness of breath and collapse and with a medical history of pulmonary fibrosis, ischaemic heart disease, atrial fibrillation, calcified pleural plaques and previous myocardial infarction; developed melena and haematemesis</t>
  </si>
  <si>
    <t>lung disease; cardiovascular disease; hormone imbalance</t>
  </si>
  <si>
    <t>It was the evidence of a number of clinicians who gave evidence in the course of the inquest that they had not come across a death occasioned by epistaxis in the course of their clinical careers. In those circumstances the cause of the deceased's death may have been unusual. In that regard he received oxygen therapy both in hospital and, following discharge, at home through a nasal cannula and was also prescribed Warfarin on account of his atrial fibrillation. Whilst, for much of the period in question his Internationalised Normalised Ratio fell within the target range of 2.0 — 3.0 he developed epistaxis which, in the context of and in combination with compromised lung and heart function due to pulmonary fibrosis and ischaemic heart disease, caused his death. In the course of preparing statements for the purpose of the inquest 2 practitioners did not identify and/or did not identify the significance of 2 references to nosebleeds (epistaxis) (or the possibility thereof) within the clinical records</t>
  </si>
  <si>
    <t>Thus the concern arises that (1) the risks of epistaxis causing or contributing to death, particularly in a patient who is receiving oxygen therapy and/or who is taking Warfarin and/or who has underlying conditions which impair lung and/or heart function and (2) the fact that the risk of death may not be avoided merely on account of the maintenance of a patient's Internationalised Normalised Ratio within a target range may not be known generally amongst clinicians such that circumstances creating a risk of other deaths will occur or will continue to exist in the future</t>
  </si>
  <si>
    <t>In my opinion action should be taken to prevent future deaths and I believe you 1) Blackpool Teaching Hospital NHS Foundation Trust 2)Glenroyd Medical Practice have the power to take such action, whether at a local or wider level. This may include (but may not necessarily be limited to) the power to refer the concern to others in a position to take such action</t>
  </si>
  <si>
    <t>death was a combination of industrial disease + natural causes + unintended consequences of medical treatment (warfarin &amp; oxygen)</t>
  </si>
  <si>
    <t>2019-0469</t>
  </si>
  <si>
    <t>Alf Rewin</t>
  </si>
  <si>
    <t>NHS Pathways</t>
  </si>
  <si>
    <t>https://www.judiciary.uk/publications/alf-rewin/</t>
  </si>
  <si>
    <t xml:space="preserve">quetiapine; methylphenidate; duloxetine </t>
  </si>
  <si>
    <t>antipsychotic; sympathomimetic; antidepressant</t>
  </si>
  <si>
    <t>Although Alf Rewin undertook the act which led to his death there are no indications that at the time he did this he intended his death as a result and his other actions on the evening of 21 st November 2018, in particular seeking assistance of emergency services, support the position that, on balance, having consumed the medication, it is more likely that Alf did not intend to die. It is not possible to conclude that if an ambulance had been dispatched earlier Alf would have survived.</t>
  </si>
  <si>
    <t xml:space="preserve">combined toxic effects of quetiapine, methylphenidate &amp; duloxetine </t>
  </si>
  <si>
    <t>The National Ambulance Call Categories prescribed by NHS Pathways to ambulance services, including South Central Ambulance Service, who were the attending service in relation to Alf Rewin's death, indicate that an individual contacting emergency services himself or herself, having taken an overdose may be triaged through the national call handling pathway to a Category 3 Urgent Call. This category currently prescribes a target attendance within 120 minutes.</t>
  </si>
  <si>
    <t>There is a concern that in cases of overdose, the patient is at risk of becoming unconscious or having a cardiac arrest or other potentially fatal event and will be unable to contact emergency services or be contacted by them subsequently, such that his or her call should at that stage then be regarded as Category 1 (with a 7 minute response ti me) or Category 2 (with an 18 minute response time).</t>
  </si>
  <si>
    <t>In Alf Rewin's case, there existed a local policy to override the Category 3 120-minute response in overdose cases to provide a specific triage which could lead to a Category 2 18-minute response (although the 18-minute response was not, in fact, implemented at the outset in Alf Rewin's case and he was initially allocated the national Category 3 response).</t>
  </si>
  <si>
    <t>It is understood that the national categorisation of overdose cases is under review. Whilst the Category 3 120-minute target may be the standard, subject to local variation, in relation to overdose cases where the patient is conscious, the risk of deaths arising during this period remains where the circumstances of the overdose might enable some counteractive treatment to be given, or successful resuscitation measures to be carried out, if there were to be earlier attendance and / or earlier hospitalisation.</t>
  </si>
  <si>
    <t>2019-0474</t>
  </si>
  <si>
    <t>Janie McFadyen</t>
  </si>
  <si>
    <t>Head of Safeguarding</t>
  </si>
  <si>
    <t>https://www.judiciary.uk/publications/janie-mcfadyen/</t>
  </si>
  <si>
    <t>diazepam; zopiclone; cocaine; heroin</t>
  </si>
  <si>
    <t xml:space="preserve">hypnotic; hypnotic; cocaine; opioid </t>
  </si>
  <si>
    <t>use of diazepam, zopiclone, cocaine &amp; heroin</t>
  </si>
  <si>
    <t>complex psychiatric history; Bipolar affective disorder</t>
  </si>
  <si>
    <t>homelessness; partner was drug user; children staying with grandmother; heroin dependence; methadone dependence</t>
  </si>
  <si>
    <t>The clear lack of the apparent existence of appropriate protocols, policies, processes or other guidance to deal with the large number of issues identified above</t>
  </si>
  <si>
    <t>The lack of an apparent clear and cohesive set of arrangements for seeking help and guidance from primary or secondary NHS drug/alcohol and mental health services or seeking advice from the Police about a Missing Persons Policy</t>
  </si>
  <si>
    <t>A complete lack of clarity about when and in what circumstances who leaves the program should be reported to the Police as being a missing person. It is suggested that the deceased would have fallen into the category of a High Risk Missing Person in all the circumstances and that there should be established procedures for dealing with such situations.</t>
  </si>
  <si>
    <t>The inappropriateness of attempting to place the responsibility on members of a family to decide whether or not they wish to report an individual as a missing person to the Police</t>
  </si>
  <si>
    <t>It is suggested that every person who works at either the male or female unit has appropriate and recognised training for their roles and this is regularly reviewed and updated</t>
  </si>
  <si>
    <t>lf other similar units run by Victory Outreach are operated in the same way elsewhere in England and Wales, a similar program of review identified in paragraphs 1-5 immediately above should be undertaken.</t>
  </si>
  <si>
    <t>known drug user who left drug rehab facility and overdosed on multiple illicit drugs</t>
  </si>
  <si>
    <t>2019-0479</t>
  </si>
  <si>
    <t>Edward Hearn</t>
  </si>
  <si>
    <t>Kings College Hospital; MHRA; Amgen Limited</t>
  </si>
  <si>
    <t>https://www.judiciary.uk/publications/104318/</t>
  </si>
  <si>
    <t>carfilzomid; cyclophosphamide; dexamethasone</t>
  </si>
  <si>
    <t>anticancer; anticancer; steroid</t>
  </si>
  <si>
    <t>Death was from a combination of natural disease and unintended consequences of necessary medical treatment. It was contributed to by a failure to make a safe care plan on discharge during the course of his chemotherapy.</t>
  </si>
  <si>
    <t>multiple myeloma (treated with carfilzomid, cyclophosphamide &amp; dexamethasone)</t>
  </si>
  <si>
    <t>left ventricular hypertrophy (presumed cocaine related)</t>
  </si>
  <si>
    <t>pathological acetabular fracture due to myelomatous deposit</t>
  </si>
  <si>
    <t>multiple myeloma</t>
  </si>
  <si>
    <t>The finding of a high globulin by a laboratory from a blood test in A&amp;E was not followed up by either the laboratory or A&amp;E department. It was not in College guidelines of tests which required urgent notification. It was indicative of a fatal disease, which was not diagnosed for approximately another 4 months. I accept the professional opinion of the haematologist that this was a system failure, which is not acknowledged by the Trust. The laboratory suggested an additional action to have an automated comment but that would still not deal with the problem of reports returning to physicians in secondary care. Evidence was heard that there is inconsistency in laboratory repeating and alerting of clinicians even between hospitals in the jurisdiction, and insufficient evidence of a safe system within the Trust.</t>
  </si>
  <si>
    <t>The expert pharmaceutical physician gave a recommendation that the need for cardiac monitoring was made more definitive in the drug prescribing information for Carfilzomid (and possibly others), which was prescribed in the Cardamon Trial.</t>
  </si>
  <si>
    <t>In my opinion action should be taken to prevent future deaths. I believe that the following organizations would wish to learn of the circumstances of this death and are in a position to mitigate or prevent future deaths</t>
  </si>
  <si>
    <t>delayed diagnosis of multiple myeloma</t>
  </si>
  <si>
    <t>2019-0481</t>
  </si>
  <si>
    <t>Elisa Fuller</t>
  </si>
  <si>
    <t>https://www.judiciary.uk/publications/elisa-fuller/</t>
  </si>
  <si>
    <t>suxamethonium; atropine; morphine</t>
  </si>
  <si>
    <t>NMJ blocker; antimuscarinic; opioid</t>
  </si>
  <si>
    <t>At 10.46 hours on the 9th February 2018 Elisa Fuller was delivered by elective Caesarean section at 36 weeks gestation due to placenta praevia. Elisa showed no evidence of compromise at delivery. From approximately 12.50 hours she began to display emerging symptoms of respiratory distress. Concerns about these symptoms were not escalated to either a Senior Midwife and / or a Senior Paediatrician. No medical review occurred until approximately 16.25 hours. This resulted in Elisa’s admission to the neonatal unit being delayed. However that delay did not contribute to her deteriorating condition. As her condition continued to deteriorate she was intubated. Premedication with morphine and suxamethonium (a muscle relaxant) was prescribed prior to intubation together with atropine. These drugs were administered at approximately 19.27 hours, and immediately thereafter Elisa suffered an idiosyncratic reaction to suxamethonium which triggered a cardiac arrest. Full resuscitation efforts were carried out, to which Elisa did not respond. The underlying cause of her reaction to the relaxant remains unclear. It is likely to be related to a neuromuscular disorder, but no genetic cause has been identified. Resuscitation efforts were ceased at 20.28 hours, and Elisa was pronounced deceased.</t>
  </si>
  <si>
    <t>unexplained idiosyncratic adverse reaction to suxamethonium</t>
  </si>
  <si>
    <t>prematurity</t>
  </si>
  <si>
    <t>delivered by elective Caesarean section at 36 weeks gestation due to placenta praevia</t>
  </si>
  <si>
    <t>premature birth; surgery</t>
  </si>
  <si>
    <t>Whether there is appropriate support and systems in place to encourage Junior Midwives and Junior Doctors to escalate any concerns they have to more Senior Colleagues,</t>
  </si>
  <si>
    <t>Whether there is sufficient understanding of the need to retain placentas post delivery for a specified time period prior to disposal.</t>
  </si>
  <si>
    <t>adverse drug reaction to suxamethonium causing an unexplained idiosyncratic cardiac arrest</t>
  </si>
  <si>
    <t>2019-0483</t>
  </si>
  <si>
    <t>Samantha Higgins</t>
  </si>
  <si>
    <t>North East London Hospital Trust</t>
  </si>
  <si>
    <t>https://www.judiciary.uk/publications/samantha-higgins/</t>
  </si>
  <si>
    <t>alcohol; "tablets"</t>
  </si>
  <si>
    <t>Sammi Higgins suffered from emotionally unstable personality disorder, anxiety, depression and mood congruent psychosis. Her mental state had been deteriorating over the 10 months leading up to her death. Her presentation was characterized by overwhelming voices telling Sammi to harm herself. Sammi was under the mental health services throughout this period of time, but no overarching care plan was in place and she had no key-worker assigned to her. There was no assigned member of the mental health team with responsibility to ensure that Sammi's care plan was actioned. Sammi was deemed to be at moderate to high risk of suicide in early January 2018. It was considered that her anti-psychotic medication needed to be changed as a priority. The change of medication was not communicated to the GP and no steps were taken to ensure that the medication change took place. On Friday the 2 nd February 2018, Sammi presented to the mental health team after taking an overdose of medication and selfharming by cutting. She was deemed to be a low risk of suicide by the assessing nurses and discharged home with no mental health support o ffered over the weekend. On Saturday 3 r February 2018 Sammi ingested a fatal combination of alcohol and tablets. Sammi took the action that lead to her death. Her intention at the time of this action is unknown due to the effect of the overwhelming voices upon her ability to form an intention</t>
  </si>
  <si>
    <t>fatal combination of alcohol &amp; tablets</t>
  </si>
  <si>
    <t>history of emotionally unstable personality disorder, anxiety, depression, mood congruent psychosis, overdoses and self-harming by cutting,</t>
  </si>
  <si>
    <t>emotionally unstable personality disorder, anxiety, depression and mood congruent psychosis. Her mental state had been deteriorating over the 10 months leading up to her death. Her presentation was characterized by overwhelming voices telling Sammi to harm herself. Moderate- to high-risk of suicide</t>
  </si>
  <si>
    <t>personality disorder; anxiety; depression; psychosis; suicide</t>
  </si>
  <si>
    <t>Sammi was cared for under the Access Assessment and Brief Intervention Team (AABIT). She was under the care of this team for almost three years. Her care requirements went beyond "brief intervention". Whilst under the care of this team, Sammi had no overarching care plan. No-one was appointed to oversee Sammi's care. The evidence at the Inquest revealed that doctors working within the team were not aware of the possibility of service users under the AABIT having an overarching care plan or of service users having a keyworker assigned to them.</t>
  </si>
  <si>
    <t>Sammi suffered from emotionally unstable personality disorder and mood congruent psychotic symptoms. She required psychotherapy treatment. She was referred to the psychotherapy services in March 2017. By the time of her death in February 2018, Sammi had not received psychotherapy. The Inquest heard that there could be delays of 17 months from referral to receipt of treatment. It is considered that these ongoing lengthy delays give rise to a risk of future deaths.</t>
  </si>
  <si>
    <t>lack of protocol; delayed response</t>
  </si>
  <si>
    <t>2019-0485</t>
  </si>
  <si>
    <t>John Wells</t>
  </si>
  <si>
    <t>Community health care related deaths; Emergency services related deaths (2019 onwards)</t>
  </si>
  <si>
    <t>Worthing Homes; South East Coast Ambulance Service; NHS Pathways</t>
  </si>
  <si>
    <t>https://www.judiciary.uk/publications/john-wells/</t>
  </si>
  <si>
    <t>rivaroxaban; aspirin; "amongst other medications"</t>
  </si>
  <si>
    <t>anticoagulant; NSAID; undefined</t>
  </si>
  <si>
    <t>cardiac failure due to decompensated valvular heart disease and severe coronary artery disease</t>
  </si>
  <si>
    <t>severe blood loss due to anti-coagulant drugs and laceration of a varicose vein on leg</t>
  </si>
  <si>
    <t>history of polycythaemia (treated with replacement aortic valves), learning difficulties, dementia (Alzheimers), moderate frailty, prescribed rivaroxaban, aspirin "amongst other medications", anxiety</t>
  </si>
  <si>
    <t>polycythaemia; received replacement aortic valves; frality</t>
  </si>
  <si>
    <t>cardiovascular disease; surgery; frailty</t>
  </si>
  <si>
    <t>learning difficulties; Alzheimer's</t>
  </si>
  <si>
    <t>lived in sheltered accommodation</t>
  </si>
  <si>
    <t>The information regarding Mr Wells’ medical conditions and medication held by RedAssure/Worthing Homes was not complete. RedAssure were the providers of the telecare service to Mr Wells and were part of Worthing Homes. RedAssure had contracted Apello to answer out of hours calls. During the inquest I heard evidence that when a resident moves into Worthing Homes sheltered housing they are asked to provide medical information; as are any persons who happen to accompany them. I heard that updates are requested from the residents by sending out a form. Neither Worthing Homes nor RedAssure seek permission from the residents to obtain medical information from their GP or other third parties. I heard evidence that the staff at Worthing Homes had been aware of Mr Wells’ special needs and vulnerability but this did not appear on the resident information sheet; which provides the information accessed by Apello. Whilst I heard evidence that Worthing Homes are no longer providing telecare support they still provide the medical information recorded on their residents to telecare providers. Subsequent to the inquest Worthing Homes provided further information to assist with the preparation of this report. This confirmed that RedAssure no longer existed and that Worthing Homes, as a social housing provider, were not involved in providing care or medical assistance. They state that medical information gathered at the application stage is solely for the purpose of ascertaining the prospective resident’s suitability for a property. Worthing Homes provided a full version of a review record from 2015 clearly stating that Mr Wells had learning difficulties. In addition a GP letter provided to Worthing Homes in 2008 states that Mr Wells had a low IQ. Neither of these pieces of information were transferred on the front sheet of the record, which appears to have been the source of the information entered onto Carenet. As a result of the incomplete records and summary Appello &amp; SECAMB were not provided with important and accurate information regarding Mr Wells</t>
  </si>
  <si>
    <t>The telephone numbers for the RedAssure responders are not contained within the Appello call handling system (Carenet). Under the contract between RedAssure and Appello the operator should have called a responder once he had spoken to SECAMB. The operator phoned telephone numbers from the ‘listed contacts’ screen and believed that this included a responder. It did not. The RedAssure responders’ contact details are accessed via a separate policy document that the operator needs to open. No link to these numbers is provided from Carenet nor are they listed in the ‘contacts’ section of Carenet.</t>
  </si>
  <si>
    <t>There is no mechanism for the automatic flagging of risks related to particular medical conditions or medications within Carenet. I heard evidence that Appello operators are not medically trained and are employed to handle a wide variety of of calls. There is no system in place highlighting risk factors which might allow the operators to respond more appropriately to medical emergencies and ensure that they pass the most important information to the emergency services</t>
  </si>
  <si>
    <t>Under NHS Pathways triage system ambulance calls received from third party callers are handled in a different way from those received from persons present with a patient. The SECAMB SIR indentified that the receipt of a call from a third party was a contributory factor, partly as it required a first party call back. Mr Wells stated he was not able to talk to the ambulance service on the telephone. From the evidence before the inquest it was clear that the Appello operator was still connected to Mr Wells when in contact with SECAMB. However there was no way for the operator pass the call though therby allowing direct contact between Mr Wells and the SECAMB EMA</t>
  </si>
  <si>
    <t>An early exit from the NHS Pathways Module 0 occurs when a call is received from a third party. Subsequent unanswered calls direct to the patient do not necessarily lead to a clincal review of the triage decision. From the evidence heard at inquest it was established that the EMA would exit module 0 of NHS Pathways at an early stage when a call received from a third party. All subsequent actions are largely dependant on the EMA correctly identifying the clinical position of the patient and correctly triaging it despite the limited number of questions asked of the caller</t>
  </si>
  <si>
    <t>failure to keep accurate medical records/care plans; failure to monitor/observe patient; poor communication between organisations</t>
  </si>
  <si>
    <t>2019-0486</t>
  </si>
  <si>
    <t>Martin Haines</t>
  </si>
  <si>
    <t>Alan Craze</t>
  </si>
  <si>
    <t>Department of Health and Social Care; NHS England; HM Prisons and Probation Service</t>
  </si>
  <si>
    <t>https://www.judiciary.uk/publications/martin-haines/</t>
  </si>
  <si>
    <t xml:space="preserve">venlafaxine; amitriptyline; alcohol </t>
  </si>
  <si>
    <t>Cardiac arrest in the presence of Venlafaxine, Amitriptyline and alcohol</t>
  </si>
  <si>
    <t xml:space="preserve">cardiac arrest in the presence of venlafaxine, amitriptyline &amp; alcohol </t>
  </si>
  <si>
    <t xml:space="preserve">Type II diabetes </t>
  </si>
  <si>
    <t>type 2 diabetes; warning signs which could have led to a diagnosis of cerebrovascular disease</t>
  </si>
  <si>
    <t>The fact that the deceased was able to brew or distil his own alcohol</t>
  </si>
  <si>
    <t>The failure to carry out diagnostic testing and monitoring for his diabetes and to confirm his considerable cardiovascular disease.</t>
  </si>
  <si>
    <t>The standard of care appears to have fallen well below that which he could have received in the community</t>
  </si>
  <si>
    <t>There were no protocols or agreements between healthcare staff and the prison service as to how best to respond to an unresponsive body</t>
  </si>
  <si>
    <t>In my opinion, the underlying problems were due to the fact that responsibility for healthcare in the prison was split between the prison service, Sussex Partnership Foundation Trust (which is a mental health provider but was also contracted to run all healthcare, both physical and mental within the prison), Medco Ltd who provided the GPs and Forward Trust who were contracted to treat alcohol and substance misuse in the prison, There was insufficient communication between these bodies and they had separate IT databases</t>
  </si>
  <si>
    <t>failure to monitor/observe patient; poor communication between organisations; lack of protocol</t>
  </si>
  <si>
    <t>2019-0487</t>
  </si>
  <si>
    <t>Arun Viswambaran</t>
  </si>
  <si>
    <t>Suicide (from 2015); Hospital Death (Clinical Procedures and medical management) related deaths</t>
  </si>
  <si>
    <t>https://www.judiciary.uk/publications/arun-viswambaran/</t>
  </si>
  <si>
    <t>sertraline; paracetamol; dihydrocodeine</t>
  </si>
  <si>
    <t>antidepressant; non-opioid analgesic; opioid</t>
  </si>
  <si>
    <t>dihydrocodeine and paracetamol toxicity - overdose on co-dydramol tablets</t>
  </si>
  <si>
    <t>moderately severe depression</t>
  </si>
  <si>
    <t>From the evidence of Mr Viswambaran’s GP, a, it transpired that the waiting time for IAPT therapy is in the region of 12 weeks but could be up to 18 weeks. | am concerned that individuals may experience a deterioration in their mental health pending an appointment or disengage from mental health services due to the length of waiting times for therapy.</t>
  </si>
  <si>
    <t>Mr Viswambaran had problems making contact with the [APT team by telephone in order to arrange the initial triage telephone call. I am concerned that this may discourage people from pursuing assistance from the service.</t>
  </si>
  <si>
    <t>2019-0489</t>
  </si>
  <si>
    <t>Michael Lobban</t>
  </si>
  <si>
    <t>Russell Caller</t>
  </si>
  <si>
    <t>Boots UK Limted; GPC; NHS England</t>
  </si>
  <si>
    <t>https://www.judiciary.uk/publications/michael-lobban/</t>
  </si>
  <si>
    <t>mixed drug consumption</t>
  </si>
  <si>
    <t>prescribed 5mg methadone - picked up 68x5 mg methadone tablets from Boots in accordance with prescription, found inter alia with excessive amounts of methadone in blood (0.56 ug/mL in blood)</t>
  </si>
  <si>
    <t>history of serious mental health issues, drug dependency, overdoses, self-harm and threats of suicide</t>
  </si>
  <si>
    <t>complex psychiatric history; self harm from overdose</t>
  </si>
  <si>
    <t>drug dependence</t>
  </si>
  <si>
    <t>The investigation carried out by The Boots Company PLC into the dispartiy of Methadone tablets on this occasion was slow and efforts to contact patients who were regular prescription users of methadone was not fully followed through.</t>
  </si>
  <si>
    <t>The audit checking of controlled drugs by The Boots Company PLC is not robust in that there is no double chck in place in relation to the audit checking procedure followed by Boots</t>
  </si>
  <si>
    <t>There appears to be no physical check of the contents of prescription boxes when carrying out the audit of schedule 2 controlled drugs.</t>
  </si>
  <si>
    <t>The General Pharmaceutical Council ("The Council") being the Regulator of Pharmaceutical industry in England and Wales does not have any reporting requirements for pharmacies when discovering a discrepancy in Schedule 2 controlled drugs. Moreover there appear to be no investigative powers by The Council where it discovers a disparity of these controlled drugs and as a consequence there are no sanctions in circumstances where pharmacies have mislaid drugs during the course of their handling of controlled drugs.</t>
  </si>
  <si>
    <t>delayed response; poor monitoring of prescribing; lack of protocol</t>
  </si>
  <si>
    <t xml:space="preserve">The Council should implement industry wide policies and reporting requirements by pharmaceutical companies in relation to Drug Discrepancy for all Controlled drugs </t>
  </si>
  <si>
    <t>The Boots Company PLC should review its processes and procedures in dealing with occurrences of drug disparity for controlled drugs which should include: A). make robust rules to ensure contact with a patient or third party that could be affected by a disparity of controlled drugs. B} ensure the physical checking of the contents of prescription boxes for controlled drugs is robust and secure C} to implement a second check in relation to the controlled drug register for Controlled drugs.</t>
  </si>
  <si>
    <t>review protocol; improve monitoring of prescribing</t>
  </si>
  <si>
    <t>2019-0493</t>
  </si>
  <si>
    <t>Annie Lloyd</t>
  </si>
  <si>
    <t>CQC; Brace Street Health Centre</t>
  </si>
  <si>
    <t>https://www.judiciary.uk/publications/annie-lloyd/</t>
  </si>
  <si>
    <t xml:space="preserve">warfarin </t>
  </si>
  <si>
    <t>Mrs Lloyd was on anti-coagulation medication of warfarin. She was initially on a level of 2.5mg. This was increased by the General Practitioner on the 4 March 2019 to 3mg. She continued to take an additional dosage of 2mg giving a total of 5mg for around 15 days. On the 6 April 2019 she was found unresponsive and admitted to hospital after developing a subdural haematoma. It is not clear on the evidence if the increased dosage of warfarin gave rise to the bleed or that it was a spontaneous bleed or alternatively involved a minor traumatic event</t>
  </si>
  <si>
    <t>raised intracranial pressure</t>
  </si>
  <si>
    <t>history of atrial fibrillation</t>
  </si>
  <si>
    <t>Evidence emerged during the inquest that there was an inadequate process in place for checking the patient’s warfarin level dosage. It appears that a “yellow book” confirming the dosage was being copied and the GP issued the prescription without checking this.</t>
  </si>
  <si>
    <t>The GP practice claim to have placed reliance on the family to confirm the dosage required</t>
  </si>
  <si>
    <t>The GP Practice may wish may wish to review its processes in place in general when dealing with prescriptions including repeat prescriptions. More specifically, they may wish to review the process in place when changing a dosage of warfarin.</t>
  </si>
  <si>
    <t>The CQC may wish to further review the GP Practice and consider whether further inspections are necessary</t>
  </si>
  <si>
    <t>on 2.5mg warfarin, increased to 3mg by GP but patient continued to take an addition doseage of 2mg so took a total of 5mg for around 15 days, found unresponsive in her home</t>
  </si>
  <si>
    <t>2019-0496</t>
  </si>
  <si>
    <t>David Potts</t>
  </si>
  <si>
    <t>Yvonne Blake</t>
  </si>
  <si>
    <t>Norfolk and Norwich University Hospital</t>
  </si>
  <si>
    <t>https://www.judiciary.uk/publications/david-potts/</t>
  </si>
  <si>
    <t>apixaban; beriplex</t>
  </si>
  <si>
    <t>anticoagulant; coagulant</t>
  </si>
  <si>
    <t>Mr Potts fell at home hitting his head. He was prescribed apixaban. When admitted it was discovered that he had an acute subdural haematoma. Specialist Neurology advice was sought and the treating doctor prescribed Beriplex to revers the effects of the Apixaban. This was ready the same day and available from the pharmacy. No-one followed this up and at one point it was thought it hadn't been given because he was having an x-ray so off the ward. In fact, he did not leave the ward for any radiology that day, but it appears there was no documentation about his whereabouts. In any event the Beriplex was not given for some time and his bleed extended. He stabilised enough to be transferred to a local unit for possible rehabilitation. He declined after transfer and died 7 days later</t>
  </si>
  <si>
    <t>hospital acquired pneumonia</t>
  </si>
  <si>
    <t>right subdural haematoma</t>
  </si>
  <si>
    <t>prescribed apixaban</t>
  </si>
  <si>
    <t>That the prescription of Beriplex was not given in a timely manner</t>
  </si>
  <si>
    <t>That no-one checked that it had been given despite an extension of the bleed</t>
  </si>
  <si>
    <t>That no-one seemed to know why it was not given as ordered or where Mr Potts was on the day in question</t>
  </si>
  <si>
    <t>delayed administration of beriplex to revers the effects of apixaban but this was not followed up for some time &amp; his bleed extended</t>
  </si>
  <si>
    <t>2019-0500</t>
  </si>
  <si>
    <t>Thelma Joyce</t>
  </si>
  <si>
    <t>https://www.judiciary.uk/publications/thelma-joyce/</t>
  </si>
  <si>
    <t>capecitabine</t>
  </si>
  <si>
    <t>Thelma Joyce underwent necessary chemotherapy in January 2019 for gall bladder cancer but died due to toxicity and side effects caused by the chemotherapy drug, Capecitabine, and a DPD deficiency making her more vulnerable to severe side effects.</t>
  </si>
  <si>
    <t>chemotherapy toxicity - side effects caused by chemo drug capecitabine</t>
  </si>
  <si>
    <t xml:space="preserve">DPD deficiency </t>
  </si>
  <si>
    <t>gall bladder cancer</t>
  </si>
  <si>
    <t>gall bladder cancer; DPD deficiency</t>
  </si>
  <si>
    <t>cancer; metabolic issue</t>
  </si>
  <si>
    <t>The MATTER OF CONCERN therefore is in relation to the possible need for updated guidance in respect of testing for DPD deficiency for patients due to embark on Capecitabine and 5F-U chemotherapy</t>
  </si>
  <si>
    <t>It is reassuring that OUH NHS Trust have a two-year pilot in place to test for DPD deficiency. As far as I understand it, there are as yet no national guidelines or approved tests in respect of DPD deficiency. If it is the case that new technology and developments mean there is now a reliable test, I enquire if there should be guidelines issued concerning the use of a routine test</t>
  </si>
  <si>
    <t>2020-0010</t>
  </si>
  <si>
    <t>Marlon Watson</t>
  </si>
  <si>
    <t>HMP Dovegate</t>
  </si>
  <si>
    <t>https://www.judiciary.uk/publications/marlon-watson/</t>
  </si>
  <si>
    <t>illicit substances (not specified)</t>
  </si>
  <si>
    <t>suicide by hanging</t>
  </si>
  <si>
    <t>use of illicit substances</t>
  </si>
  <si>
    <t>poor mental health</t>
  </si>
  <si>
    <t>Breakdown of relationship with partner, bullying, debt; prisoner</t>
  </si>
  <si>
    <t>relationship issues; financial issues; prisoner</t>
  </si>
  <si>
    <t>At the inquest there was a concern that members of healthcare staff at HMP Dovegate do not have a full and proper I make this report under paragraph 7 Schedule 5 of the CO3ners and Justice Act 2009 and regulations 28 and 29 of the Coroners (Investigations) Regulations 2013. On 1st October 2018 I commenced an investigation into the death of Marlon Roy WATSON aged 32. The investigation concluded at the end of the inquest on 8th January 2020. The conclusion of the inquest was Suicide by hanging. The jury's findings were: A. Basic circumstances: Marlon Roy Watson was a serving prisoner at HMP Dovegate when he died by hanging in his cell on L Private and Confidential understanding of the ACCT process. I would appreciate reassurance that appropriate initial training and refresher training takes place and that (if possible) this is audited</t>
  </si>
  <si>
    <t>I would appreciate reassurance that appropriate initial training and refresher training takes place and that (if possible) this is audited</t>
  </si>
  <si>
    <t>2020-0013</t>
  </si>
  <si>
    <t>Shneur Kaye</t>
  </si>
  <si>
    <t>Edward Morgan</t>
  </si>
  <si>
    <t>Child Death (from 2015); Community health care and emergency services related deaths; Product related deaths</t>
  </si>
  <si>
    <t>Bury Council</t>
  </si>
  <si>
    <t>https://www.judiciary.uk/publications/shneur-kaye/</t>
  </si>
  <si>
    <t>regular medication'</t>
  </si>
  <si>
    <t>ADHD; behavioural difficulties</t>
  </si>
  <si>
    <t>ADHD; behavioural disorder</t>
  </si>
  <si>
    <t>previous overdose; not attending any local authority maintained school</t>
  </si>
  <si>
    <t>The decision to close a referral without prior contact with parents (where there is no safeguarding or legal reason why such contact should not be made) potentially deprives the Social Worker of the opportunity to contextualise the event or concern which has triggered the referral, and of forming an informed view of the welfare of the child to whom the referral relates</t>
  </si>
  <si>
    <t>The evidence received by the Court indicates that the closure of the safeguarding referral marks an end to social services involvement. Despite this no attempt is made to share the fact of the referral or the reasons for it with any third party, service or agency. This may have the unintended result of depriving third parties (including parents) and agencies already participating in the care and welfare of a child from being alerted to the concern and taking appropriate action (including accessing other services) in response to it. The submissions made on behalf of the council indicate these practices are driven by considerations of data protection compliance The practice imperils the precedence to be given to the paramountcy principle and has the potential to undermine the protection of children who are the subject of referral.</t>
  </si>
  <si>
    <t>failure to monitor/observe patient; failure to inform family</t>
  </si>
  <si>
    <t>2020-0016</t>
  </si>
  <si>
    <t>Matthew Willoughby</t>
  </si>
  <si>
    <t>Landlord</t>
  </si>
  <si>
    <t>https://www.judiciary.uk/publications/matthew-willoughby/</t>
  </si>
  <si>
    <t>fall from high altitude</t>
  </si>
  <si>
    <t>regular user of cannabis</t>
  </si>
  <si>
    <t>Approximately 14 months before his death a Blackpool Council Inspector visited and advised that on grounds of safety the window in Matthew’s flat ought to be adapted on the basis that adaptions be added to the window which would effectively restrict how far the window could be opened and that these restrictions would effectively restrict the extent to which the window could open so that it would no longer be possible for a person to climb out of that window. These adaptions had been added. However in due course Matthew had removed them. He was unhappy that they prevented him from fully opening the window. He Parents agreed that this was something that he would have preferred to do</t>
  </si>
  <si>
    <t>I was not reassured that the adaptions removed from the window in the flat from which Matthew fell have since been replaced. Acknowledging that Matthew removed the adaptions himself, and that his reason for so doing was because he preferred to be able to open the window fully, as you advised in court an Inspector had advised that they be put in place and on grounds of safety</t>
  </si>
  <si>
    <t>Regardless of whether you and / or your Husband advised Matthew that the adaptions were necessary, Matthew went on to reside in one of your flats for many months during which the window was able to open to the extent it could before the adaptions were added</t>
  </si>
  <si>
    <t>There is a concern that if a Tenant of yours is intent on residing in conditions which are at odds with advice you have been given on grounds of the safety of your tenants and no action is taken by you as a Landlord beyond occasionally raising it with the Tenant, then this poses a risk to your current and future tenant</t>
  </si>
  <si>
    <t>2020-0019</t>
  </si>
  <si>
    <t>Ashley Walker</t>
  </si>
  <si>
    <t>Emergency services related deaths (2019 onwards)</t>
  </si>
  <si>
    <t>West Midlands Ambulance Service</t>
  </si>
  <si>
    <t>https://www.judiciary.uk/publications/ashley-walker/</t>
  </si>
  <si>
    <t>sodium nitrate</t>
  </si>
  <si>
    <t>sodium nitrate toxicity</t>
  </si>
  <si>
    <t>It is apparent that a communication error confused the ingestion of sodium nitrate with a spillage of sodium nitrate</t>
  </si>
  <si>
    <t>Sodium nitrate toxicity is a recognised method of suicide and I heard evidence from a WMAS staff member that there is an effective antidote (methylene blue) but this was not available on the ambulance.</t>
  </si>
  <si>
    <t>poor communication between staff; lack of/shortage of medical equipment/facilities</t>
  </si>
  <si>
    <t>In my opinion action should be taken to prevent future deaths and I believe you as Chief Executive of the WMAS have the power to take such action</t>
  </si>
  <si>
    <t>2020-0027</t>
  </si>
  <si>
    <t>Joseph Gingell</t>
  </si>
  <si>
    <t>Suicide (from 2015); Mental Health related deaths; alcohol, drug and medication related deaths</t>
  </si>
  <si>
    <t>https://www.judiciary.uk/publications/joseph-gingell/</t>
  </si>
  <si>
    <t>alcohol; opioids; benzodiazepine</t>
  </si>
  <si>
    <t>mixed drug toxicity with alcohol</t>
  </si>
  <si>
    <t>mental illness</t>
  </si>
  <si>
    <t>had a fascination with the Dartford Crossing; history of opioid and benzodiazepine dependance</t>
  </si>
  <si>
    <t>The drugs found in Mr Gingell’s system are known to have toxic effects when taken in excessive amounts in conjunction with other medication</t>
  </si>
  <si>
    <t>Permitting the patient to “self certify” without any checks can allow abuse of the system by those most vulnerable who have addiction problems</t>
  </si>
  <si>
    <t>Permitting the patient the option of not having a GP informed removes an otherwise effective safeguard</t>
  </si>
  <si>
    <t>Inappropriate dosage for patient; unsafe protocol</t>
  </si>
  <si>
    <t>2020-0029</t>
  </si>
  <si>
    <t>Liam Seager</t>
  </si>
  <si>
    <t>Road (Highways Safety) related deaths; alcohol, drug and medication related deaths</t>
  </si>
  <si>
    <t>Transport for London; Tower Hamlets Council</t>
  </si>
  <si>
    <t>https://www.judiciary.uk/publications/liam-seager/</t>
  </si>
  <si>
    <t>MDMA; alcohol</t>
  </si>
  <si>
    <t>blunt force trauma</t>
  </si>
  <si>
    <t>ethanol and MDMA intoxication</t>
  </si>
  <si>
    <t>Transport for London has indicated that it hopes to have a traffic management order in place by June 2020, which will prohibit pedestrians from crossing at this point. I am concerned that we are still four months away from this</t>
  </si>
  <si>
    <t>Once the traffic management order is in place, a pedestrian crossing is needed to make it easier for pedestrians to cross the top of the A12 at Wick Lane. Even before this, Tower Hamlets could undertake useful preparatory work to enable the build to proceed quickly following the TMO</t>
  </si>
  <si>
    <t>2020-0031</t>
  </si>
  <si>
    <t>Wayne Millett</t>
  </si>
  <si>
    <t>Alcohol, Drug and medication related deaths; Hospital death (Clinical procedures and medical management) related deaths; mental health related deaths</t>
  </si>
  <si>
    <t>The Priory Group</t>
  </si>
  <si>
    <t>https://www.judiciary.uk/publications/wayne-millett/</t>
  </si>
  <si>
    <t>acute lung injury</t>
  </si>
  <si>
    <t>aspiration</t>
  </si>
  <si>
    <t>Pseudo-obstruction of Small bowel most likely due to Clozapine Toxicity.</t>
  </si>
  <si>
    <t>paralytic ileus / pseudo-obstruction which was thought may have resulted from Clozapine use</t>
  </si>
  <si>
    <t>long history of mental health problems and was a detained patient at The Priory Hospital, Cheadle pursuant to a s37 Mental Health Act 1983 hospital order made by the court; paranoid schizophrenia</t>
  </si>
  <si>
    <t>undefined; schizophrenia</t>
  </si>
  <si>
    <t>The Priory's own investigation into the circumstances of Mr Millett's death was notably lacking in meaningful critical analysis of the care and treatment he received, and in particular was fundamentally flawed in that it failed to consider the care given as against the Care Plan despite its obvious central relevance to his death</t>
  </si>
  <si>
    <t>The above concern, when taken in conjunction with the facts that: a) the evidence before the court confirmed the organisation's Director of Risk Management, had input into the investigation; and b) the Peripatetic Director of Clinical Services who gave evidence before the court was unable to describe any overarching quality assurance process operating within the organisation in respect of serious incident investigations;</t>
  </si>
  <si>
    <t>This raises significant concerns as to the Priory Group's ability to learn from serious clinical incidents and to take action accordingly, thus creating a risk of future deaths</t>
  </si>
  <si>
    <t>The court heard differing evidence from staff working at The Priory Hospital, Cheadle and from the Peripatetic Director of Clinical Services as to what the organisation's expectations were in respect of care plans, and specifically the degree of adherence which were required to them. In the light of this significant divergence of opinion, it is a matter of concern that the Priory Group has not undertaken any audit of compliance with care plans (either at The Priory Hospital, Cheadle or more generally within the organisation) as a result of Mr Millett's death</t>
  </si>
  <si>
    <t>It is a matter of concern that, notwithstanding the cause of death identified on Post Mortem Examination and despite nearly a year having passed since Mr Millett's death, the organisation has yet to formally review the care plans of all patients prescribed Clozapine, with a view to ensuring each relevant patient has in place a clear plan for monitoring of potential side effects of the medication</t>
  </si>
  <si>
    <t>2020-0036</t>
  </si>
  <si>
    <t>Mary Nelson</t>
  </si>
  <si>
    <t>Nichola Shaw</t>
  </si>
  <si>
    <t>Alcohol, drugs and medication related deaths</t>
  </si>
  <si>
    <t>https://www.judiciary.uk/publications/mary-nelson/</t>
  </si>
  <si>
    <t>fluoxetine; amitriptyline; bisoprolol; ramipril</t>
  </si>
  <si>
    <t>antidepressant; antidepressant; beta-blocker; ACE inhibitor</t>
  </si>
  <si>
    <t>Mary Nelson died at her home in Cumbria on 9th July 2019 due to a combination of hypertensive heart disease and the toxic effect of a properly prescribed medication. Hypertensive Heart Disease and Fluoxetine toxicity</t>
  </si>
  <si>
    <t>Hypertensive Heart Disease</t>
  </si>
  <si>
    <t>Fluoxetine toxicity</t>
  </si>
  <si>
    <t>mild LV hypertrophy; long term prescription of Bisoprolol 5mg &amp; Ramipril 1.25mg daily</t>
  </si>
  <si>
    <t>I am concerned that Fluoxetine accumulated in Mary’s body over the course of her treatment reaching a dangerous level that could trigger sudden cardiac rhythm disturbance [?torsades de pointes] and death. Should the guidance for dosage be revised [especially in the elderly], is there any indication to consider in life testing of drug levels?</t>
  </si>
  <si>
    <t>This death has not been reported on the Yellow card system and clearly the MHRA needs to be aware of it</t>
  </si>
  <si>
    <t>In my opinion action should be taken to prevent future deaths and I believe you The MHRA have the power to take such action.</t>
  </si>
  <si>
    <t>2020-0038</t>
  </si>
  <si>
    <t>Elaine Renshaw</t>
  </si>
  <si>
    <t>Greater Manchester South</t>
  </si>
  <si>
    <t>Alcohol, drug and medication related deaths;</t>
  </si>
  <si>
    <t>Care Quality Commission</t>
  </si>
  <si>
    <t>https://www.judiciary.uk/publications/elaine-renshaw/</t>
  </si>
  <si>
    <t>illicit - taken from workplace</t>
  </si>
  <si>
    <t>Myocardial infarction</t>
  </si>
  <si>
    <t>care home worker</t>
  </si>
  <si>
    <t>During the course of the inquest evidence was given that controlled drug checks processes had been such that it was not easily identified that drugs were not accounted for e.g. Stock sheets were inaccurate. The home in question had tightened up its processes since the incident. However the inquest heard that this issue may well arise in the future in other care/nursing home settings as there is no clear process for handling/recording the use of controlled drugs</t>
  </si>
  <si>
    <t>In my opinion, action should be taken to prevent future deaths and 1 believe you have the power to take such action.</t>
  </si>
  <si>
    <t>2020-0041</t>
  </si>
  <si>
    <t>Andrew Goldstraw</t>
  </si>
  <si>
    <t>Simon Burge</t>
  </si>
  <si>
    <t>Alcohol, drug and medication related deaths; State custody related deaths; Suicide (from 2015)</t>
  </si>
  <si>
    <t>Central and North West London NHS Foundation Trust; HM Prison, Winchester; NHS</t>
  </si>
  <si>
    <t>https://www.judiciary.uk/publications/andrew-goldstraw/</t>
  </si>
  <si>
    <t>spice; fluoxetine; mirtazepine</t>
  </si>
  <si>
    <t>cannabinoid; antidepressant; antidepressant</t>
  </si>
  <si>
    <t>The jury returned a narrative conclusion in which they set out their concerns regarding the care that Mr Goldstraw received whilst at HM Prison, Winchester between 23rd October and 14th November 2018. In particular, the jury found that an ACCT should have been opened, the absence of which would more than minimally have helped to prevent his death. The ACCT would have resulted in awareness of his risk factors and would have created better cross service communication. The jury found that Mr Goldstraw was suffering from an adverse psychological state due to a combination of drugs (Spice) and psychoactive medication (Fluoxetine and Mirtazapine) taken prior to his death. If an ACCT has been opened he would not have had access to I in possession mediation</t>
  </si>
  <si>
    <t>Ligature suspension</t>
  </si>
  <si>
    <t>suffering from an adverse psychological state due to a combination of drugs (Spice) and psychoactive medication (Fluoxetine and Mirtazapine) taken prior to his death</t>
  </si>
  <si>
    <t>The computer system used by CNWL is known as SystmOne. Healthcare staff working on Reception when Mr Goldstraw first arrived at the prison had access to his previous medical notes and history (around 240 pages in all) stored on SystmOne. The records contained numerous references to suicidal ideation and previous attempts at deliberate self-harm. Mr Goldstraw had attempted to take his own life on several previous occasions, the most recent of which was only three months prior to his arrival at the prison. However, despite a proliferation of entries making reference to his mental health history the mental health nurse who had access to SystmOne was seemingly unaware of the relevant entries. Had he been, he said he would have opened an ACCT</t>
  </si>
  <si>
    <t>SystmOne makes it difficult for a doctor or mental health nurse to ascertain the key information needed to undertake a risk assessment and to decide whether or not to open an ACCT. Too much reliance is placed on the individual prisoners presentation and how he answeres a series of pre-set questions.</t>
  </si>
  <si>
    <t>At best, SystmOne makes it difficult for a mental health nurse to ascertain the relevant information and at worst it actively misleads them. For example, a search can be made of the "Journal" section but this would rely on the exact words being searched (sircti•AmMT811ae" or "deliberate self-harm") and it would then be necessary to go through the various entries (in Mr Goldstraw's case spread over 111 pages) using the "Key Word Search" function. Further, the functions that would (on the face of it) serve to assist in this situation (such as the "Summary" page or "Active Problems" section) were not populated with the information relevant to an accurate assessment. It was conceded by the legal representatives acting on behalf of CNWL that the "Summary" section is "very limited in its contents" and is not routinely used by healthcare staff within the prison in order to gain an insight into a prisoner's past medical history</t>
  </si>
  <si>
    <t>The "Active Problems" section of SystmOne is subdivided in to a number of distinct areas and it appears to be wholly inadequate in terms of identifying key areas of concern such as the risk of suicide or deliberate self-harm. The only information contained in the "Active Problems" section of SystmOne in Mr Goldstraw's case was four years out of date. None of the relevant information was contained in "Active Problems" but a great deal of irrelevant information was there!</t>
  </si>
  <si>
    <t>The "Communications" section of SystmOne contains a chronological record of correspondence with the hospital, GP surgery and psychiatric units. However, the "Key Word Search" facility does not function at all and short of going through all of the correspondence there is no way of identifying the key information needed to undertake an effective risk assessment. The "Communications" section in Mr Goldstraw's case amounted to 83 pages. Although the relevant information concerning Mr Goldstraw's mental health issues was contained within the "Communications" section of SystmOne there was no way of easily extracting it</t>
  </si>
  <si>
    <t>Accordingly, a busy, under pressure mental health nurse or doctor is very likely to struggle to find the relevant entries using SystmOne, which may explain why (in Mr Goldstraw's case) too much reliance was placed on how he presented during interview. A prisoner who chooses not to disclose his true state of mind or suicidal ideation is unlikely to come to the notice of the healthcare staff whose job it is to identify the risk that he may pose to himself because SystmOne does not facilitate this</t>
  </si>
  <si>
    <t>There also appeared to be a lack of training in relation to the effective use of SystmOne. In particular, it was not clear whether any steps had been taken to ensure that the staff who were working at the prison at the time of Mr Goldstraw's death had been retrained or had their competencies assessed in light of the failures identified. There is a real concern that some staff are still failing adequately to carry out assessments of a prisoners risk of suicide / deliberate self-harm.</t>
  </si>
  <si>
    <t>The Head of Healthcare at HM Prison, Winchester has indicated that she intends to provide (in conjunction with the Prison Governor) a joint learning bulletin to all staff, stressing the importance or sharing information, most notably in reception and during the early days in custody. However, this does not address the technical shortcomings of SystmOne which present a matter of considerable concern, even if healthcare staff undertake all reasonable steps to ascertain a prisoner's previous mental health history as part of the prison induction process.</t>
  </si>
  <si>
    <t>poor access to medical records/care plans; poor systems; inadequate training</t>
  </si>
  <si>
    <t>2020-0042</t>
  </si>
  <si>
    <t>Jon James</t>
  </si>
  <si>
    <t>Alcohol, drug and medication related deaths; Police related deaths; Wales prevention of future deaths report (2019 onwards)</t>
  </si>
  <si>
    <t>NICE</t>
  </si>
  <si>
    <t>https://www.judiciary.uk/publications/jon-james/</t>
  </si>
  <si>
    <t>cocaine; steroids</t>
  </si>
  <si>
    <t>cocaine; steroid</t>
  </si>
  <si>
    <t>On the 24th June 2017, police were called by concerned members of the public, to Preston Close, Llantrisant. It was a G1 rated call for assistance. Mr Jon David James had spent time in the Cross Keys pub the previous evening. He had drunk alcohol and had taken a high volume of cocaine. At 1:37 police arrive in the area. At 1:39:51 to 1:40:00 police are at the scene. Police saw Jon standing on a car and displaying erratic behaviour, but pleading for help. After a brief interaction between Jon and the police, he got down from the car but soon ran off. Police chased him into a nearby garden and a struggle started, which lasted approximately 16 minutes. Attempts were made to deescalate the situation. Suddenly Jon became motionless. Police initially thought Jon was faking his motionless state, because a pulse was detected. However, recovery position was then put into place, while handcuffed, as a precautionary measure because pain tests were done with no reaction. The police were emotionally and physically exhausted. At 2:01 a pulse could not be found and Jon had had a cardiac arrest, CPR was started. At 2:11 an ambulance arrived at the scene. At 2:30 the ambulance arrived at Royal Glamorgan Hospital, but Jon never regained consciousness. Tests showed that Jon had taken heavy abuse amounts of cocaine before the incident as well as alcohol. Tests and history shows Jon was a chronic cocaine and anabolic steroid user. This lead to an enlarged heart, which had an effect upon his body and contributed to his death. Jon died on the 27th June 2017</t>
  </si>
  <si>
    <t>Hypoxic/Ischaemic Brain Damage</t>
  </si>
  <si>
    <t>Cardiac arrest during restraint of a man suffering acute behavioural disturbance</t>
  </si>
  <si>
    <t>long-term use of cocaine and anabolic steroids</t>
  </si>
  <si>
    <t>Extensive evidence was received from a Consultant Forensic Pathologist and an expert who is a lead trainer for South Wales Police. They were both of the firm opinion that the publication of NICE guidance on the subject of Acute Behavioural Disturbance would be of vital benefit in preventing future deaths</t>
  </si>
  <si>
    <t>ABD is clearly a complex topic, with understanding ever-increasing. There have been other PFD reports from coroners seeking to implement national training and guidance on ABD, primarily for frontline police, emergency call handlers and paramedics. However, it is only the paramountcy of NICE guidance that would place ABD at the forefront of the national agenda. Critically, such guidance would be of enormous practical use not only to medical professionals, but also to police and any others who find themselves in the difficult position of having to respond to any individual exhibiting signs of ABD in either public places or clinical settings</t>
  </si>
  <si>
    <t>There is no current NICE guidance dealing specifically with ABD, and the number of deaths related to it is rising.</t>
  </si>
  <si>
    <t>2020-0047</t>
  </si>
  <si>
    <t>Irene Whittingham</t>
  </si>
  <si>
    <t>Rachel Syed</t>
  </si>
  <si>
    <t>Alcohol, drug and medication related deaths; hospital Death (Clinical procedures and medical management) related deaths</t>
  </si>
  <si>
    <t>The Royal Bolton Hospital; Wellsky; EMIS</t>
  </si>
  <si>
    <t>https://www.judiciary.uk/publications/irene-whittingham/</t>
  </si>
  <si>
    <t>vitamin D</t>
  </si>
  <si>
    <t>Bilateral Hypostatic Pneumonia</t>
  </si>
  <si>
    <t>Hypercalcaemia due to Vitamin D Toxicity</t>
  </si>
  <si>
    <t>Hyperparathyroidism, Ischaemic Heart Disease and Nephrosclerosis</t>
  </si>
  <si>
    <t>Hyperparathyroidism, Ischaemic Heart Disease and Nephrosclerosis;  liver and kidney disease; hypertension</t>
  </si>
  <si>
    <t>hormone imbalance; cardiovascular disease; kidney disease; liver disease</t>
  </si>
  <si>
    <t>Conflicting guidance is provided to treating clinicians as to when Vitamin D and Calcium blood level monitoring should be undertaken especially in patients who are given higher (loading) doses of Vitamin D, which exceeds the recommended national guidelines. The Consultant in Acute Adult Medicine gave evidence that he expected blood level monitoring to have taken place within 4 weeks of the loaded Vitamin D commencing, whereas the Endocrinologist, gave evidence that he expected blood level monitoring to take place around the 3 month period to ensure the course of medication had been completed. In any event, no advice or instructions were issued to the deceased GP, regarding any requirement to monitor the deceased blood levels whilst she was in the community and taking high levels of Vitamin ❑ which exceeded national guidelines</t>
  </si>
  <si>
    <t>The guidance and practices being adopted by staff, in regard to when blood monitoring of the above types of patients should take place to ensure a consistent and safe approach is adopted</t>
  </si>
  <si>
    <t>. The WellSky and EMIS Software, had a confusing user drop down menu option, which allowed the user to click on a twice daily dose despite the loaded dosage, exceeding national guidelines.</t>
  </si>
  <si>
    <t>The dropdown user options to ensure better system safety nets are put in place to prevent catastrophic prescribing errors occurring in the future</t>
  </si>
  <si>
    <t>unclear protocols; poor systems</t>
  </si>
  <si>
    <t>I request that The Chief Executive of The Royal Bolton Hospital reviews: i.The guidance and practices being adopted by staff, in regard to when blood monitoring of the above types of patients should take place to ensure a consistent and safe approach is adopted</t>
  </si>
  <si>
    <t>I request that The Chief Executives of WellSky and EMIS Software company reviews: 5. The dropdown user options to ensure better system safety nets are put in place to prevent catastrophic prescribing errors occurring in the future</t>
  </si>
  <si>
    <t>2020-0050</t>
  </si>
  <si>
    <t>Shaun Turner</t>
  </si>
  <si>
    <t>https://www.judiciary.uk/publications/shaun-turner/</t>
  </si>
  <si>
    <t>Drug toxicity on a background of bronchopneumonia</t>
  </si>
  <si>
    <t>During the course of the inquest, evidence was given by Mr Turner's family that whilst they accepted that there had been attempted contact of him by mental health services he was worried about how long it would take him to be able to access appropriate mental health services and receive support. He was aware through previous contact with Mental Health services that there could be delays and when he missed a call from them, the impact of that in relation to accessing mental health services preyed on his mind</t>
  </si>
  <si>
    <t>2020-0058</t>
  </si>
  <si>
    <t>Rebecca Hursey</t>
  </si>
  <si>
    <t>Alcohol, drug and medication related deaths; Hospital Death (Clinical Procedures and medical management) related deaths; Mental Health related deaths; Suicide (from 2015)</t>
  </si>
  <si>
    <t>Springfield Hospital; NHS East Leicestershire and Rutland CGC; NHS England</t>
  </si>
  <si>
    <t>https://www.judiciary.uk/publications/rebecca-hursey/</t>
  </si>
  <si>
    <t>salicylate poisoning</t>
  </si>
  <si>
    <t>Mixed personality disorder, Eating disorder non-specified, Significant selfharm</t>
  </si>
  <si>
    <t>chronic microcytic anaemia; Treatment with iron infusion under restraint</t>
  </si>
  <si>
    <t>Mixed personality disorder, Eating disorder non-specified, Significant self-harm</t>
  </si>
  <si>
    <t>personality disorder; eating disorder; self-harm</t>
  </si>
  <si>
    <t>receiving care on the Avalon Ward which is an eating disorder unit at Springfield Hospital, and she was subject to Sec 3 of the Mental Health Act</t>
  </si>
  <si>
    <t>That staff handovers be led by examination of the clinical record such that recent progress can be assessed especially in relation to risk management and care plans amended accordingly</t>
  </si>
  <si>
    <t>That practitioners who recognise increase in suicidal risk of a patient should pass this on verbally to the nurse on charge of the ward or the nurse allocated to the patient</t>
  </si>
  <si>
    <t>That NHS England consider a system of introducing deadlines for alternative placements to be found for such patients, so that they must be found in a timely fashion</t>
  </si>
  <si>
    <t>That placements for patients with high risk of self-harm, such as Rebecca are prioritised such that safer placements are found within a timely fashion</t>
  </si>
  <si>
    <t>That bespoke placements are considered early in the discharge process for complex patients</t>
  </si>
  <si>
    <t>That consideration be given to the "sharing" of such complex and high-risk patients between units early on the in-patient stay to help provide the patient with more suitable care and share the stress of caring for such unwell patients on staff and other patients. One way this could be done would be to consider a network arrangement between different units to avoid the risk of clinical silos between the different sections of the mental health services and encourage a more wholistic approach to service provision.</t>
  </si>
  <si>
    <t>poor communication between staff; unsafe protocol</t>
  </si>
  <si>
    <t>1. That staff handovers be led by examination of the clinical record such that recent progress can be assessed especially in relation to risk management and care plans amended accordingly. 2. That practitioners who recognise increase in suicidal risk of a patient should pass this on verbally to the nurse on charge of the ward or the nurse allocated to the patient. 3. That NHS England consider a system of introducing deadlines for alternative placements to be found for such patients, so that they must be found in a timely fashion. 4. That placements for patients with high risk of self-harm, such as Rebecca are prioritised such that safer placements are found within a timely fashion. 5. That bespoke placements are considered early in the discharge process for complex patients. 6. That consideration be given to the "sharing" of such complex and high-risk patients between units early on the in-patient stay to help provide the patient with more suitable care and share the stress of caring for such unwell patients on staff and other patients. One way this could be done would be to consider a network arrangement between different units to avoid the risk of clinical silos between the different sections of the mental health services and encourage a more wholistic approach to service provision.</t>
  </si>
  <si>
    <t>2020-0060</t>
  </si>
  <si>
    <t>Darren Goddard</t>
  </si>
  <si>
    <t>Cwm Taf Morgannwg University Health Board</t>
  </si>
  <si>
    <t>https://www.judiciary.uk/publications/darren-goddard/</t>
  </si>
  <si>
    <t>ciprofloxacin; phenytoin</t>
  </si>
  <si>
    <t>antibiotic; antiepileptic</t>
  </si>
  <si>
    <t>The deceased died from a recognised complication of sepsis following an elective medical procedure. Medical intervention failed to recognise the urgency required for the diagnosis and treatment of sepsis although the impact of this upon the deceased's survival is unclear</t>
  </si>
  <si>
    <t>Multi-organ Failure</t>
  </si>
  <si>
    <t>Sepsis (escherichia coli) following prostatic biopsy 1/4/19</t>
  </si>
  <si>
    <t>underwent an elective, trans-rectal ultrasound of his prostate gland</t>
  </si>
  <si>
    <t>TRUS elective surgery ‘consenting’ and information provision (oral and in written format) places a misleading emphasis on flu-like symptoms as adverse effects</t>
  </si>
  <si>
    <t>The accuracy of the 1% risk of sepsis incidence provided</t>
  </si>
  <si>
    <t>Premature discharge post-operatively from the recovery unit with the missed opportunity to recognise the adverse effect of sepsis when they occurred.</t>
  </si>
  <si>
    <t>The failure at triage to escalate this referral to seeing a doctor within 10 mins of admission</t>
  </si>
  <si>
    <t>Subsequent failure to provide timely and appropriate fluids and antibiotics</t>
  </si>
  <si>
    <t>Delay in admission to Critical Care</t>
  </si>
  <si>
    <t>failure to triage patients appropriately; failure to monitor/observe patient; failure/delay in assessment of patient</t>
  </si>
  <si>
    <t>Review and provide definite warnings (oral and written) of sepsis when consenting patients to TRUS and upon their discharge</t>
  </si>
  <si>
    <t>Avoid patients being discharged prematurely</t>
  </si>
  <si>
    <t>Further training of Triage nursing staff and doctors of the Sepsis 6 bundle and ensure the training is kept current</t>
  </si>
  <si>
    <t xml:space="preserve">improve awareness of risks; improve training </t>
  </si>
  <si>
    <t>2020-0061</t>
  </si>
  <si>
    <t>Darren Molloy-Herat</t>
  </si>
  <si>
    <t>Inner North London</t>
  </si>
  <si>
    <t>Public Health England; NHS England</t>
  </si>
  <si>
    <t>https://www.judiciary.uk/publications/darren-molloy-herat/</t>
  </si>
  <si>
    <t>Mr Molloy-Herat died from the consequences of cocaine use, which resulted in a posterior stroke. There were intervals to the treatment of this, although it is not possible to conclude that this contributed to his death.</t>
  </si>
  <si>
    <t>basilar artery occlusion</t>
  </si>
  <si>
    <t>posterior stroke</t>
  </si>
  <si>
    <t>Mr Molloy-Herat’s family raised concerns that the risk of stroke arising from cocaine use was not known to him nor his family members. They were concerned that future deaths could occur in similar circumstances and that there is limited public awareness of such risks. I share these concerns and ask that Public Health England consider this point.</t>
  </si>
  <si>
    <t>I heard evidence during this inquest that the availability of thrombectomy is currently variable and dependent on geographical location and timing. I am concerned that this variation will mean that future deaths will occur in similar circumstances, unless access to thrombectomy services is improved.</t>
  </si>
  <si>
    <t>failure to inform family; lack of/shortage of medical equipment/facilities</t>
  </si>
  <si>
    <t>In my opinion action could be taken to prevent future deaths and I believe that the addressees have the power to take such action.</t>
  </si>
  <si>
    <t>2020-0064</t>
  </si>
  <si>
    <t>Ian Weeks</t>
  </si>
  <si>
    <t>State Custody related deaths; Suicide (from 2015); Wales prevention of future deaths reports (2019 onwards)</t>
  </si>
  <si>
    <t>Cardiff and Vale NHS Trust</t>
  </si>
  <si>
    <t>https://www.judiciary.uk/publications/ian-weeks/</t>
  </si>
  <si>
    <t>antidepressants; synthetic cannabinoid</t>
  </si>
  <si>
    <t>antidepressant; cannabinoid</t>
  </si>
  <si>
    <t>Pressure on the neck consistent with hanging</t>
  </si>
  <si>
    <t>synthetic cannabinoid use</t>
  </si>
  <si>
    <t>depression; previous suicide attempts</t>
  </si>
  <si>
    <t>believed that personal relationships had broken down</t>
  </si>
  <si>
    <t>Although it was recorded on System 1 that Mr Weeks had recently attempted suicide in another prison shortly before his admission to HMP Cardiff no member of Healthcare staff checked the medical records and further that although the GP records which were sent to the prison confirmed that Mr Weeks was prescribed anti-depressants in the community no member of Healthcare staff noticed this and as a consequence Mr Weeks was not given anti-depressants in HMP Cardiff</t>
  </si>
  <si>
    <t>The Healthcare witnesses, including the Head of Healthcare, indicated that a red flag for suicide or self-harm would be of great value for staff who because of insufficient staff and a heavy workload did not have time to review the System 1 record in any or any sufficient detail</t>
  </si>
  <si>
    <t>all System 1 records should be reviewed when an individual is admitted into the prison and that there should be in place a process for doing so</t>
  </si>
  <si>
    <t>2020-0065</t>
  </si>
  <si>
    <t>Robert Brown</t>
  </si>
  <si>
    <t>Staffordshire (south)</t>
  </si>
  <si>
    <t>Alcohol, drug and medication related deaths; State Custody related deaths;</t>
  </si>
  <si>
    <t>National Offender Management Service</t>
  </si>
  <si>
    <t>https://www.judiciary.uk/publications/robert-brown/</t>
  </si>
  <si>
    <t>Aspiration of Gastric Contents</t>
  </si>
  <si>
    <t>Synthetic cannabinoid receptor antagonists (5F-ADB)</t>
  </si>
  <si>
    <t>Despite contact with drug misuse staff Robert could not stop taking illicit drugs; prisoner</t>
  </si>
  <si>
    <t>Although there was no finding by the Jury that this was causative in respect of the death at times during the inquest it appeared that information in the central NOMIS records, information in the medical System 1 records and information available to the security department at the prison was not available to all staff at the prison who may have benefitted from havin it. I did hear helpful evidence from the Head of Safer Custody that nationally efforts are being made to develop a system whereby significant relevant information about a prisoner is available to all staff. There is however no timescale for this. It strikes me that this would be very helpful and might prevent deaths in the future. I wonder if you can give me a progress report about this planned development and an indication as to when it might be implemented.</t>
  </si>
  <si>
    <t>In my opinion action should be taken to prevent future deaths and I believe you have the power to tak( such action.</t>
  </si>
  <si>
    <t>2020-0068</t>
  </si>
  <si>
    <t>Billy Jenkins</t>
  </si>
  <si>
    <t>Alcohol, drug and medication related deaths; Mental Health related deaths; Community health care related death; Suicide (from 2015)</t>
  </si>
  <si>
    <t>Oxleas NHS Foundation; ADAPT</t>
  </si>
  <si>
    <t>https://www.judiciary.uk/publications/billy-jenkins/</t>
  </si>
  <si>
    <t>cocaine; alcohol; antidepressant</t>
  </si>
  <si>
    <t>cocaine; antidepressant</t>
  </si>
  <si>
    <t xml:space="preserve">illicit; prescribed </t>
  </si>
  <si>
    <t>asphyxia due to being suspended by the neck</t>
  </si>
  <si>
    <t>alcohol and cocaine intoxication</t>
  </si>
  <si>
    <t>bipolar affective disorder (undiagnosed)</t>
  </si>
  <si>
    <t>long history of alcohol and cocaine abuse when he was feeling in low mood</t>
  </si>
  <si>
    <t>The findings of the internal investigation by Oxleas NHS were that the assessment undertaken by the Community Mental Health Nurse did not illicit sufficient information to enable the multidisciplinary team to properly review Mr Jenkins’ mental health. Despite this the multi-disciplinary team proceeded with a review and decided that he did not have a mental health condition, without seeking a further assessment</t>
  </si>
  <si>
    <t>The Community Mental Health Nurse did not document her formulation or impression. The plan moving forward was not robust and did not explore protective factors or minimisation of harm and there was an over-reliance on alcohol and drug use as the cause of his suicidal ideation. There appeared to be no proforma of questions to ask.</t>
  </si>
  <si>
    <t>As a direct consequence of the limited information gathering Billy Jenkins was not properly assessed and it was not known whether he had a mental health diagnosis which required treatment.</t>
  </si>
  <si>
    <t>It was not known whether as a result of this death there had been any lessons learned by the teams involved in care and treatment of Billy Jenkins, or whether there had been any training or support requirements identified for the Community Mental Health Nurse.</t>
  </si>
  <si>
    <t xml:space="preserve">poor communication between staff; failure/delay in assessment of patient; failure to keep accurate medical records/care plans; failure to learn from past events </t>
  </si>
  <si>
    <t>2020-0077</t>
  </si>
  <si>
    <t>Simon Delahunty</t>
  </si>
  <si>
    <t>https://www.judiciary.uk/publications/simon-delahunty/</t>
  </si>
  <si>
    <t>oramorph; paracetamol; midazolam; alcohol</t>
  </si>
  <si>
    <t>opioid; non-opioid analgesic; hypnotic</t>
  </si>
  <si>
    <t>hypoxic cardiac arrest</t>
  </si>
  <si>
    <t>overdose of oramorph, midazolam, paracetamol beer and vodka</t>
  </si>
  <si>
    <t>recently moved into new address</t>
  </si>
  <si>
    <t>There are no arrangements of guidance concering the collection or disposal of end of life prescription medication</t>
  </si>
  <si>
    <t>2020-0078</t>
  </si>
  <si>
    <t>Joseph Mochan</t>
  </si>
  <si>
    <t>CCG</t>
  </si>
  <si>
    <t>https://www.judiciary.uk/publications/joseph-mochan/</t>
  </si>
  <si>
    <t>misadventure - drug related</t>
  </si>
  <si>
    <t>A safe night shelter, open to ALL every night of the year. It should be able to accommodate 50 - 200 each night. It should NOT only be available on a first come first served basis. It should provide proper associated hygiene facilities. Also food and warmth. Communal areas</t>
  </si>
  <si>
    <t>A Homeless Healthcare Hub which contains all the necessary services under one roof. This would be not unlike (though it would be more sophisticated than) the University of Sussex Healthcare Hub</t>
  </si>
  <si>
    <t>2020-0084</t>
  </si>
  <si>
    <t>Mary Johnson</t>
  </si>
  <si>
    <t>Emergency services related deaths (2019 onwards); Alcohol, drug and medication related deaths</t>
  </si>
  <si>
    <t>South Western Ambulance Trust; Association of Ambulance Chief Executives; CQC</t>
  </si>
  <si>
    <t>https://www.judiciary.uk/publications/mary-johnson-2/</t>
  </si>
  <si>
    <t>she was found at her home at Christian Malford, Chippenham, Wiltshire on the 9th December 2019 by her daughter with a glass with white powder residue in it and a note explaining that Mrs. Johnson "had a good life and wanted to die at home", 2 further notes were located in the bedside table. Paramedics were called to the property and they produced an advanced directive and I also understand that there was a Do Not Resuscitate form. Some of Mrs. Johnson's family, who were present at the time were insistent that she should not be taken to hospital and the paramedics sought advice from their control room as to what to do and the decision was taken to leave the lady to die at home. The SWAST report refers to "... it was a potential best interest decision to leave the patient on scene and allow for natural death</t>
  </si>
  <si>
    <t>DNAR</t>
  </si>
  <si>
    <t>Even though neither of these cases have proceeded to a final Inquest hearing in accordance with Regulation 28 of the Coroners (Investigation) Regulation 2013 a report to prevent future deaths can be made if evidence comes before the Coroner that causes a concern and triggers the Coroner's duty to submit such a report if the Coroner thinks it is appropriate. I am of the view that this duty has now been triggered because the death of Ms. Ingall raises the same issue and concern that I have following the death of Mrs. Johnson</t>
  </si>
  <si>
    <t>The concern is that the Do Not Resuscitate document applies to allow specifically a natural death. We know that Mrs. Johnson did not die a natural cause of death and there were sufficient information indicators at the scene and the Paramedics were aware that she had taken, more likely than not, an overdose. The same appears to be the case with Ms. Ingall although this is subject to confirmation following the post mortem examination. A person dying as a result of self-harm and as a result of an overdose cannot if any way whatsoever be regarded as a natural death, it is my view and concern that Paramedics are being placed in a difficult position as well of those that they are responsible for caring for if they do not intervene appropriately. It may be the case at hospital and potentially with the involvement of mental health professionals that a decision is taken to withdraw treatment, but I am concerned, especially having regard to Article 2 of the European Convention of Human Rights that that decision is not taken by frontline Paramedics and I would ask you to urgently review the instructions and guidance given to your frontline Paramedics in these situations.</t>
  </si>
  <si>
    <t>I would ask you to urgently review the instructions and guidance given to your frontline Paramedics in these situations.</t>
  </si>
  <si>
    <t>This is a revised report to Prevent Future Deaths which is being sent to additional recipients as I now have a genuine belief that this may potentially be a wider issue nationally and not just li mited to the NHS Ambulance Trust covering the South West</t>
  </si>
  <si>
    <t>similar to 2020-0084A</t>
  </si>
  <si>
    <t>not duplicate, as single PFD covers 2 people and listed as 2 entries here</t>
  </si>
  <si>
    <t>2020-0084A</t>
  </si>
  <si>
    <t>Vhari Ingall</t>
  </si>
  <si>
    <t>South Western Ambulance Trust; Association of Ambulance Chief Executives; CQC National Customer Service Centre and Secretary of State for Health and Social Care</t>
  </si>
  <si>
    <t>https://www.judiciary.uk/publications/vhari-ingall/</t>
  </si>
  <si>
    <t>following the arrival of Paramedics at her home atM Royal Wootton Bassett, Wiltshire that despite their encouragement for her to go to hospital she refused. It was believed that Ms Ingall had taken an overdose of medication.It would appear that there were mental capacity concerns. The Paramedics sought Police involvement but shortly after police arrival it is understood that she became unresponsive. The Paramedics were aware again of a Do Not Resuscitate form and when she became unresponsive did not carry out any form of resuscitation measures on the basis of its existence. It is believed that Ms Ingall has died as a result of excess medication and this is currently being investigated</t>
  </si>
  <si>
    <t>similar to 2020-0084</t>
  </si>
  <si>
    <t>2020-0087</t>
  </si>
  <si>
    <t>Marc Cole</t>
  </si>
  <si>
    <t>The College of Policing; The Home Secretary</t>
  </si>
  <si>
    <t>https://www.judiciary.uk/publications/marc-cole/</t>
  </si>
  <si>
    <t>excessive of cocaine taken resulting in paranoid and erratic behaviour with the use of the Taser having more than a trivial impact on Mr Cole’s cardiac arrest”</t>
  </si>
  <si>
    <t>Use of cocaine</t>
  </si>
  <si>
    <t>episode of altered behaviour including self-harm</t>
  </si>
  <si>
    <t>exertion</t>
  </si>
  <si>
    <t>excitement</t>
  </si>
  <si>
    <t>use of x26 Taser Device and restraint</t>
  </si>
  <si>
    <t>It was said by a number of witnesses that the Taser is not a device without risk but that there is limited data as to its effects upon individuals (both generally but more particularly in those classified as vulnerable). In evidence it was clear that there is no understanding about the potential for incremental risk with multiple Taser activations and no training provided as to the maximum number of activations nor of their duration which is appropriate or safe</t>
  </si>
  <si>
    <t>The evidence was that the training given to police officers in this aspect is as set down by the College of Policing and that it is silent as to the potential incremental risk of multiple and or sustained activations (the so called ‘detention under power’)</t>
  </si>
  <si>
    <t>It was clear from the evidence of (an intensivist consultant) that a Taser does carry a risk – despite, he said, the claims of the manufacturers - but the extent of that risk is far from clear.</t>
  </si>
  <si>
    <t>Although I found as a fact that the training given to the police officers was appropriate I did so ONLY upon the basis that it was given based upon the limited knowledge presently available</t>
  </si>
  <si>
    <t>I am concerned, based upon the evidence that was led before the jury, that there is insufficient independent data as to the lethality of Taser use and that, therefore the advice and training provided to police officers may be deficient or incomplete.</t>
  </si>
  <si>
    <t>unsafe product; inadequate training</t>
  </si>
  <si>
    <t>Perhaps by a wholesale review of the effects of multiple Taser activations and the effects of sustained activations (whether in isolation or in combination) so that fuller and more comprehensive advice, guidance and training can be given to those officers who are authorised to carry Tasers.</t>
  </si>
  <si>
    <t>2020-0091</t>
  </si>
  <si>
    <t>Jake Perry</t>
  </si>
  <si>
    <t>HG Mark Bricknell</t>
  </si>
  <si>
    <t>Herefordshire</t>
  </si>
  <si>
    <t>Hospital Death (clinical Procedures and medical management) related deaths</t>
  </si>
  <si>
    <t>Wye Valley NHS Trust</t>
  </si>
  <si>
    <t>https://www.judiciary.uk/publications/jake-perry/</t>
  </si>
  <si>
    <t>Parenteral Nutrition had water soluble vitamins in the B Group removed</t>
  </si>
  <si>
    <t>Patients with a medical condition overseen by another hospital should have a named Consultant at their local hospital.</t>
  </si>
  <si>
    <t>Where a patient is admitted and has a medical condition overseen by another hospital the specialist department (generally involved in the patient's care) of the overseeing hospital (in addition to any other specialist hospital or department) should be consulted.</t>
  </si>
  <si>
    <t>2020-0095</t>
  </si>
  <si>
    <t>Wendy Wilkes</t>
  </si>
  <si>
    <t>Tameside and Glossop Clinical Commissioning Group; Greater Manchester Health and Social Care Partnership</t>
  </si>
  <si>
    <t>https://www.judiciary.uk/publications/wendy-wilkes/</t>
  </si>
  <si>
    <t>alcohol; gabapentin; zopiclone; diazepam; amitriptyline</t>
  </si>
  <si>
    <t>antiepileptic; hypnotic; hypnotic; antidepressant</t>
  </si>
  <si>
    <t>Alcohol related death exacerbated by concomitant use of medication</t>
  </si>
  <si>
    <t>Ethanol toxicity on a background of concomitant use of gabapentin, zopiclone, diazepam and amitriptyline</t>
  </si>
  <si>
    <t>Alcohol related fatty liver disease</t>
  </si>
  <si>
    <t>The inquest heard that there was no clear system of alert notes/follow up review appointments at her GP practice despite the extent of the prescribed medication</t>
  </si>
  <si>
    <t>The inquest heard that the GP practice did not appear to have a system to ensure that prescribers were aware that her alcohol use was high and to assess the risk of mixing alcohol with the prescribed medication</t>
  </si>
  <si>
    <t>2020-0103</t>
  </si>
  <si>
    <t>Andrew Jones</t>
  </si>
  <si>
    <t>Dr Jame Adeley</t>
  </si>
  <si>
    <t>Lancashire and Blackburn with Darwin</t>
  </si>
  <si>
    <t>Alcohol, drug and medication related deaths; State custody related deaths; Mental Health related deaths</t>
  </si>
  <si>
    <t>National Offender Management</t>
  </si>
  <si>
    <t>https://www.judiciary.uk/publications/andrew-jones/</t>
  </si>
  <si>
    <t>tramadol; lithium</t>
  </si>
  <si>
    <t>opioid; lithium salts</t>
  </si>
  <si>
    <t>Andrew Jones was a 37 year old male located on a wing for vulnerable prisoners separated from the main prison wings. There was a total failure of the Personal Officer Scheme with no entries being made in the 11 months prior to the death. After an altercation on 21 November 2018 he was transferred off the wing when there was no regime in place to manage such transfers and the reason for the transfer off the wing was inadequate. There was a failure to discuss the case at the Population Management meeting to manage the risk before transfer, there was a failure to reassess the changing circumstances caused after he had come off an ACCT document from which nearly all the actions that are because the self-harm had not been addressed, was transferred to the main prison regime with no assessment of risk by the transferring Custody Manager, transferring Senior Officer or receiving Senior Officer. The prisoner was then unlawfully detained on segregation with the requirements of healthcare assessment removed and which did not take place for the 33 hours prior to his death including a lack of regime of Coroner's Court, 2 Faraday Court, Faraday Drive, Fulwood, Preston, Lancashire, PR2 9NB Tel 01772 536536 | Fax 01772 530752 exercise, showering and a phone call. The unlawful detention had pre-existed the date of death for approximately three years across almost every wing in the jail and may have been applied to 6-700 prisoners, the number being unable to be ascertained due to a lack of prison records. The adjudication that should have taken place the following day did not occur and there was a failure in prison communication to inform the prisoner of this occurrence. Due to differing medication regimes on the wings, with no adequate explanation for this difference, Andrew Patrick Jones had his mood stabilisation medication and tramadol for back pain suddenly withdrawn without healthcare involvement. The expert psychiatric evidence stated that the prison regime created "the perfect storm" and the jury concluded that this contributed to the death and also added the rider of Neglect to indicate the failure to provide basic care by the Prison Service.</t>
  </si>
  <si>
    <t>history of self harm; Emotionally Unstable Personality Disorder</t>
  </si>
  <si>
    <t>self-harm; personality disorder</t>
  </si>
  <si>
    <t>Assessment of risk Andrew Jones self-harmed on 26 October 2018 and remained on an ACCT document until 12 November 2018. The principal reasons identified by Andrew Jones for self-harming were that he had longstanding back pain, which his tramadol (an opiate-based medication) was being reduced by the prison GP, with which Andrew Jones did not agree, the back pain was to be addressed by remedial gym and physiotherapy and Andrew Jones did not cope well in his cell on basic regime. In summary, the only factor that was identified to initiate the self-harm that was addressed was the re-instatement of the normal IEP regime. The Post Closure Review (PCR) was undertaken on 19 November 2018 by Senior Officer who had read the ACCT document before the review, who was familiar with Andrew Jones and who was aware of the following: • continuing back pain with reduction in pain relief but without compensating medical treatment, which was either impossible to deliver either due to the absence of any physiotherapy in the jail or the failure by the prison GP to refer Andrew Jones for remedial gym; • that prisoners on the wing were located there due to their vulnerability in the main prison estate; • that the support of his brother and other prisoners on the wing was a protective factor identified a protective factor that Andrew Jones would speak to prison staff if he felt like self-harming: Every officer who gave evidence indicated that  Andrew Jones rarely, if ever, spoke to prison officers as he had previously been accused of being a grass. However, the Senior Officer who undertook the review did not make his entry into the prison record until after the altercation had occurred on the 21 November 2018, when Andrew Jones was now on basic regime, on a charge and had been transferred off the wing. The Senior Officer accepted that he would have read the entry relating to the altercation, noted the return to basic regime and transfer off the wing, which immediately preceded his entry. This can be easily determined by looking at the Cnomis entries. The Senior Officer accepted that he was the only person who would have been aware of the substantial alteration in risk of self-harm for Andrew Jones, that there was a substantial alteration in the risk profile, then made an entry in the prison record reflecting only those events that were pertinent two days earlier and prior to the altercation. The Senior Officer, and the senior prison management accepted that there had been a substantial alteration in risk with every protective factor now being converted into a risk factor. Furthermore, it was accepted that there was a failure to warn the receiving wing of the alteration in risk and that there was a further failure to reassess the alteration in risk. The consistent evidence of the senior management was that an ACCT should have been opened, healthcare would have been involved and the first question that is always asked is "what medication is this prisoner on and is he taking it"? This would have identified the fact that Andrew Jones was not receiving his mood stabilising medication and, due to a lack of prescription of tramadol, would have been withdrawing from the effects of opiates which combined with his psychiatric condition of Emotionally Unstable Personality Disorder, produced a very significant and ongoing increase in his risk of self-harm (See below). In addition, had an ACCT been opened the approach to segregation would have been markedly different.</t>
  </si>
  <si>
    <t>No written protocol or common understanding undertaken regarding deselection from the RSU relating to risk on transfer to a normal prison wing: Custody Manager said that transfer off the RSU was appropriate, which was factually incorrect. The evidence of every governor grade witness who dealt with the point was that the altercation was insufficient to require the urgent transfer of Andrew Jones of the wing. This action substantially raised the risk of Andrew Jones self-harming. With regard to the protocol for deselection of a prisoner form the RSU, it was the evidence at the inquest that the Number One Governor had given an instruction that, as the RSU was the only discrete unit without wraparound guidance on deselection, there should be a written regime. This was neither followed up by the Governor nor by Manager responsible for the RSU, neither of whom could provide a reasonable explanation for the omission. At no time was there a written protocol for deselection. There was a form but it appeared form the evidence of on whom relied, that this had never been used for deselection of a prisoner from the RSU at the Population Management Committee (PMC). denied any conversation in which he had said it was unnecessary to refer to the PMC. Coroner's Court, 2 Faraday Court, Faraday Drive, Fulwood, Preston, Lancashire, PR2 9NB Tel 01772 536536 | Fax 01772 530752 had discussed Andrew Jones deselection from the RSU in the week before the altercation with the two SOs on the wing and that there was no entry in any prison record to reflect the discussion or an assessment of risk. To exacerbate the risk, was aware that , the SO on duty on 21 November 2018, was unfamiliar with the wing not having worked there, had no prior knowledge of Andrew Jones and this reallocation of SOs to specialist areas of the prison with no supervision was commonplace. The only handover that was given by SO on the RSU to the receiving wing was that there were no non-associates and Andrew Jones was behind his door on basic regime pending adjudication. SO was unaware that Andrew Jones had been on an ACCT until after he had been sent to C Wing. Finally, although SO the SO on C Wing would have liked more information, he neither asked the transferring wing SO for this nor interviewed Andrew Jones when he arrived on C Wing. No adequate interview was undertaken on C Wing of Andrew Jones before his death despite the fact he was segregated nor were any distraction materials provided.</t>
  </si>
  <si>
    <t>Unlawful use of Segregation: In this case, the relevant segregation legislation was Prison Rule 53 (4) which provides for segregation prior to an adjudication. The guidance that accompanies Rule 53 (4) provides for an initial 4 hour period of being placed behind the cell door after which the prisoner is de facto segregated. There was no legitimate reason to segregate Andrew Jones at all under Rule 53(4)as he could not collude or intimidate anyone as no one else was involved in the altercation. In addtition, as soon as Andrew Jones was brought to his feet, he remained calm and controlled until his death. It was accepted by the senior prison staff that segregation was unavailable under this Prison Rule, was unlawful and Andrew Jones should have been returned to the normal wing regime at the end of four hours. Unlawful use of segregation was routine practice since the introduction of the new rules some 3-4 years earlier. at a This is a substantial understatement of what was taking place at HMP Garth. Since the time of introduction, on a jail wide basis, prisoners were routinely segregated behind their cell doors for periods after the initial four hours had expired without any of the safety features of segregation including assessment by healthcare to determine if segregation would adversely affect the health of the prisoner, authorisation by a Governor, regular checks et cetera. As a basic calculation on figures provided by the prison, this would suggest that 6-700 prisoners were detained in their cells by this method. Even after concerns were raised regarding the application of Prison Rule 53 (4), an SO circulated emails to two wings suggesting that it was appropriate to place a prisoner behind a door for four hours by which time the end of the prison day had come and they could continue behind the door; this was a practice discouraged in evidence at the inquest. This use of segregation without healthcare involvement resulted in the removal of Andrew Jones' mood stabilising medication and the cessation Coroner's Court, 2 Faraday Court, Faraday Drive, Fulwood, Preston, Lancashire, PR2 9NB Tel 01772 536536 | Fax 01772 530752 of his tramadol resulting in withdrawal symptoms occurring no later than the evening of 21 November 2018. Finally, Andrew Jones was segregated without even the benefits allowed to prisoners on the segregation unit of a shower, 30 minutes fresh air exercise and a telephone call each day. The National Offender Management Service Specification for Prisoner Discipline and Segregation provides that the Key Outcome(s) for Service are a "safe, ordered and decent prison" and "the use of segregation in prisons is lawful, safe and decent". By reference to the NOM documentation the application of the rules was neither safe, lawful nor decent.</t>
  </si>
  <si>
    <t>Personal Officer Scheme: The Prison Service regime provides for a Personal Officer, who is usually an officer on the wing whether prison is located, to take a particular interest in the prisoner to achieve a greater knowledge of that prisoner through interaction than a regular prison officers would have. There is no indication in the prison records that any officer was appointed as Andrew Jones' Personal Officer and there is no indication in any of the prison records that any personal Officer interview or even time spent with Andrew Jones was either ever attempted or undertaken. In a prisoner who is failing to comply with the prison regime and attend work, possibly due, in Andrew Jones' case, to increasing paranoia or back pain, there was no attempted exploration of the prisoner's motivation for such behaviour and inconsistent threats of consequence as to what would happen if he continued his behaviour</t>
  </si>
  <si>
    <t>Different medication regimes operated by prison staff on the wings: Andrew Jones was not allowed to hold medication in possession due to a previous overdose. Each morning and evening, he regularly collected his medication and was compliant with receiving and taking his mood stabilising medication (Quetiapine) and his analgesic (Tramadol). The system operated on the Residential Support Unit (B Wing) was that prison officers shouted out to the prisoners that medication was open and any prisoner that wanted to receive medication then pressed his cell bell and was released. On C Wing, where Andrew Jones was held in segregation, a list was delivered by Healthcare and the prison officers did not shout but unlocked those that were on the list. Consequently, because Andrew was transferred rapidly on the morning of 21 November 2018 he was not on the Healthcare list and was not unlocked: It is presumed that he would have waited to hear prison staff call out that medication was available. The first indication that Healthcare were aware that Andrew Jones had transferred to C Wing was midday on 22 November 2018 when he would already have been experiencing a reduction in mood stabilisation and significant symptoms from opiate withdrawal. There was no adequate explantion of why prison wings operate different system for prison staff to notify prisoners to collect their medication.</t>
  </si>
  <si>
    <t>Adjudication hearing: The altercation on 21 November 2018 should have resulted in an adjudication on 22 November 2018. On 22 November 2018 there was an overrun of the adjudications on the morning of 22 November 2018. As no one had informed Andrew Jones, he asked the prison officer who Coroner's Court, 2 Faraday Court, Faraday Drive, Fulwood, Preston, Lancashire, PR2 9NB Tel 01772 536536 | Fax 01772 530752 attended him at midday on the 22 November 2018 what was happening. Andrew Jones was taken out of his cell and after the information had been obtained, informed that his adjudication was delayed. However, the message from the prison governor undertaking the adjudications that the adjudication would not occur that day and would be delayed to the following day did not reach the wing and was not conveyed to Andrew Jones. This is a breach of prison rules, did not detect that Andrew Jones was unlawfully segregated, failed to covey information to him and also failed to detect he did not even have the benefit of basic amenities such as a shower, a telephone call and fresh air.</t>
  </si>
  <si>
    <t>Reliance upon medical reports that fail to address issues relevant to the the death: The report by NHS England concludes that Andrew Jones' "physical healthcare needs were appropriate and timely and his healthcare medications were prescribed appropriately" and that Andrew Jones "received healthcare equivalent to that which he could have expected to receive in the community". This statement is almost entirely inaccurate and is based upon inadequate medical evidence. The report of the consultant psychiatrist, attached to this report provides an in-depth analysis of those matters affecting Andrew Jones around the time of his death. These include the following: a. due to Andrew Jones Emotionally Unstable Personality Disorder and previous use of heroin, the reduction in his tramadol by the prison GP would have resulted in particular difficulties and should have been undertaken with Andrew Jones' agreement and in consultation with the psychiatrist; b. the reduction in tramadol occurred when the GP did not undertake a referral for Remedial Gym and the prison had no physiotherapist to deliver any care. The result was a reduction in pain medication without the substitution of physical therapy; c. that Andrew Jones did not receive his medication after 4pm on 20 November 2018 resulting in the sudden cessation of his mood stabilisation drug and the tramadol for his back pain. Andrew Jones' Emotionally Unstable Personality Disorder would have resulted in his experiencing increased levels of back pain above that of the normal person and enhanced withdrawal symptoms from a lack of opiates. This lack of prescribed medication was confirmed by toxicology at the time of his death which showed that Andrew Jones had no opiates or Quetiapine in his bloodstream; d. Andrew Jones had been moved from the Residential Support Unit to the main prison estate where he still continued to believe that he was under threat; e. that every positive factor identified on a recent ACCT review had been removed on his transfer to C Wing resulting in a substantial increase in risk; f. that Andrew Jones was segregated and healthcare should have been summoned no later than 1:30pm on 21 November 2018 to undertake Coroner's Court, 2 Faraday Court, Faraday Drive, Fulwood, Preston, Lancashire, PR2 9NB Tel 01772 536536 | Fax 01772 530752 a safety algorithm and provide an opinion to the prison governor as to whether or not continued segregation would have a detrimental effect on Andrew Jones. This would have also detected the lack of medication and would have led to an assessment of his mental state. g. that the lack of a hearing would have given Andrew Jones an opportunity to have his side of the story heard; and h. it was the conclusion of the consultant psychiatrist that the combination of deselection, removal of positive factors, removal of mood stabilisation drugs, segregation without access to a shower, telephone or exercise, sudden cessation of opiates resulting in opiate withdrawal symptoms, no adjudication hearing, lack of distraction activities created the "perfect storm" and contributed to Andrew Jones death. This case demonstrates that there are cases that require a much more sophisticated approach to achieving a "safe, ordered and decent prison". A blanket approach to such a variety of cases is inappropriate and does not achieve this aim in complex cases. Noms tacit acceptance of this method of investigation indicates that it is missing important information in achieving a "safe, ordered and decent prison".</t>
  </si>
  <si>
    <t>Independent Monitoring Board: The Chair of the IMB gave evidence at the inquest where it became apparent that at times the membership of the IMB had constituted one person. It was variable as to whether or not there were IMB members able to attend segregation and there was no indication that there were sufficient numbers to make any visits for segregation on the wing. The evidence at the inquest suggested that the membership of the IMB was insufficient to properly conduct its functions, which include segregation, which was not considered by the PPO.</t>
  </si>
  <si>
    <t>General approach to risk within the jail: in this instance the jail removed almost every single safety feature to protect prisoners and prisoners at risk of self-harm summarised as follows: a. Appreciation of risk by the Number One Governor that the RSU required a deselection protocol which was not completed; b. Deselection of prisoners from the Residential Support Unit with no multidisciplinary assessment of past ACCT/self-harm, mental health, psychology input into the decision along with risk factors for an RSU prisoner in the wider jail c. Misapplication by all senior officers and custody managers of wing segregation rules resulting in mass segregation of prisoners with no safety algorithm completion, enhanced checks, involvement of healthcare et cetera; d. No risk assessment by the CM prior to transfer or the transferring wing Senior Officer prior to transfer; e. No prison records of any discussions regarding transfer or the decision to transfer a prisoner between wings or of any checks undertaken prior to transfer Coroner's Court, 2 Faraday Court, Faraday Drive, Fulwood, Preston, Lancashire, PR2 9NB Tel 01772 536536 | Fax 01772 530752 f. No risk assessment by the receiving wing senior officer either on reception of the prisoner or at any time in the next 36 hours before his death; g. Inconsistent medication regimes without explanation; h. Closure of ACCT forms when either medical treatments were impossible to deliver or had not been undertaken although the reduction in analgesics had occurred; i. Records of post closure interviews been entered in the records when it was obvious that the risk profile had changed substantially since the post closure interview took place; j. No personal officer involvement to ascertain why a prisoner may be defaulting from the prison regime. Five years ago I rarely saw any deaths from HMP Garth and those that I undertook were normally well-managed. This demonstrates a substantial alteration as to how the jail approaches risk.</t>
  </si>
  <si>
    <t>failure to appreciate risks; lack of protocol; unsafe protocol</t>
  </si>
  <si>
    <t>2020-0106</t>
  </si>
  <si>
    <t>Evelyn Ross</t>
  </si>
  <si>
    <t>Hospital Death (Clinical Procedures and medical management) related deaths; Other related deaths</t>
  </si>
  <si>
    <t>Manchester University Foundation Trust (MFT); Department of Health and Social Care</t>
  </si>
  <si>
    <t>https://www.judiciary.uk/publications/evelyn-ross/</t>
  </si>
  <si>
    <t>Died from complications of surgery for an acute on chronic subdural haematoma contributed to by the complications of a fractured neck of femur and anticoagulation therapy</t>
  </si>
  <si>
    <t>Hospital acquired pneumonia on a background of a recent burr hole surgery for an acute on chronic subdural haematoma</t>
  </si>
  <si>
    <t>Fall with fractured neck of femur, ischaemic heart disease, cerebrovascular accidents, hypertension, anticoagulation therapy</t>
  </si>
  <si>
    <t>fall on 2019-07-01</t>
  </si>
  <si>
    <t>The inquest was told that the ward in question had been short staffed for a number of months. As a result there was a reliance on agency staff and less experienced staff. The trust was now seeking to resolve the issue but it was still not fully resolved. It reflected a wider issue of a national shortage of nurses</t>
  </si>
  <si>
    <t>The inquest was told that whilst Mrs Ross was medically fit for discharge prior to 1st July she had not been discharged because of delays in arranging a suitable care package to support her in the community</t>
  </si>
  <si>
    <t>During the course of the inquest the documentation relied on by the trust was lacking in detail and meant that it was difficult to understand her condition at key points or to understand the rationale for decisions</t>
  </si>
  <si>
    <t>The inquest heard that the Trust had not followed their own falls risk policy in relation to Mrs Ross.</t>
  </si>
  <si>
    <t>There did not appear to be a clear system of regular orthogeriatric consultant reviews of Mrs Ross. This meant that there was no escalation of her condition to a consultant when she began to show signs of deterioration</t>
  </si>
  <si>
    <t>understaffing; failure to keep accurate medical records/care plans; failure to follow protocol; failure to monitor/observe patient</t>
  </si>
  <si>
    <t>2020-0107</t>
  </si>
  <si>
    <t>Helen Sheath</t>
  </si>
  <si>
    <t>Emergency Services related deaths; Mental Health related deaths; Other related deaths</t>
  </si>
  <si>
    <t>Emergency Call Prioritisation Advisory Group (ECPAG); Association of Ambulance Chief Executives; National Association of Ambulance Medical Directors</t>
  </si>
  <si>
    <t>https://www.judiciary.uk/publications/helen-sheath/</t>
  </si>
  <si>
    <t>sodium nitrate; fluoxetine</t>
  </si>
  <si>
    <t>sodium nitrate; antidepressant</t>
  </si>
  <si>
    <t>The Deceased died from a fatal dose of sodium nitrate; although this was procured by the Deceased and self-administered, her intentions in doing so were unclear</t>
  </si>
  <si>
    <t>Fatal Methemoglobinemia</t>
  </si>
  <si>
    <t>Ingestion of Sodium Nitrate</t>
  </si>
  <si>
    <t>Excess use of Fluoxetine</t>
  </si>
  <si>
    <t>self-harm and suicidal ideation</t>
  </si>
  <si>
    <t>self-harm; suicide</t>
  </si>
  <si>
    <t>several in-patient psychiatric admissions</t>
  </si>
  <si>
    <t>Helen’s father first called ambulance services at 18.20 hours on 2018 which was before she had ingested the sodium nitrate. EEAS’s investigation report stated that “from the information provided on this call, that Helen had locked herself in the bathroom and was threatening to self-harm by ingesting a substance, the call handler selected the set of questions titled “Psychiatric/Abnormal Behaviour/Suicide Attempt” and the call was coded as a Category 3. This call has been audited by the Quality Assurance Team and was correctly coded and the correct set of questions used” ….yet a Category 3 call is for patients who have potentially urgent conditions that are not life threatening and yet Helen had a history of suicide ideation and her father was unable to tell, being the other side of the locked door, whether the substance had been taken or not. In view of both Helen’s past medical history and the fact that her father had no knowledge as to whether the substance had been ingested or not at that stage, it seemed to the Court that an assumption that an overdose had been taken ought to have been made and this first call, therefore, coded as a Category 2</t>
  </si>
  <si>
    <t>Although a Double Staffed Ambulance (DSA) was dispatched at 18.30 hours, it was diverted on route to a higher priority emergency call and it was only after a second call was made to ambulance services at 18.48 hours, when the call handler selected the set of questions titled “Overdose/Poisoning/Ingestion” because it was said that it was suggested on this call that she had ingested the substance that the call was coded a Category 2 and that, due to the lack of DSA availability, at 18.57 hours a Rapid Response Vehicle (RRV) was dispatched with the Mental Health Street Triage Team who arrived at 19.05 and 19.11 hours respectively with a different DSA arriving at 19.25 hours.</t>
  </si>
  <si>
    <t>If the first call had been coded as a Category 2, it seems likely that the RRV, Mental Health Street Triage Team (and even possibly the original DSA) would have arrived on scene much earlier (potentially just before or just after Helen had ingested the sodium nitrate) which could potentially have altered the outcome.</t>
  </si>
  <si>
    <t>unsafe protocol; delayed response</t>
  </si>
  <si>
    <t>2020-0108</t>
  </si>
  <si>
    <t>Barrie Copeland</t>
  </si>
  <si>
    <t>Jame Thompson</t>
  </si>
  <si>
    <t>TUI UK &amp; Ireland</t>
  </si>
  <si>
    <t>https://www.judiciary.uk/publications/barrie-copeland/</t>
  </si>
  <si>
    <t>Aspiration pneumonia</t>
  </si>
  <si>
    <t>Acute intracerebral haemorrhage</t>
  </si>
  <si>
    <t>Accidental trauma while on anticoagulation for atrial fibrillation</t>
  </si>
  <si>
    <t>lschemic heart disease &amp; atrial fibrillation</t>
  </si>
  <si>
    <t>fell on cruise ship</t>
  </si>
  <si>
    <t>During the course of the evidence heard at the inquest, a witness described the step/s Mr COPELAND fell on were covered in carpet sous to make them difficult to recognise them as steps, and difficult to differentiate the change in the floor level at the venue. The lighting in the lounge can be altered and were not at the time of the accident fully lit. The stepfs therefore could be the cause of future accidents. This is of particularly relevance to the infirm and/or those persons with poor eyesight. The inquest did not have any evidence to indicate whether the scene of the accident had been examined by TUI.</t>
  </si>
  <si>
    <t>2020-0123</t>
  </si>
  <si>
    <t>Peter Cole</t>
  </si>
  <si>
    <t>https://www.judiciary.uk/publications/peter-cole/</t>
  </si>
  <si>
    <t>Drug Overdose</t>
  </si>
  <si>
    <t>That repeat medication is not being adequately monitored, leading to many (often older and/or mentally infirm) patients building-up dangerous quantities of prescribed medication.</t>
  </si>
  <si>
    <t>That the inadequate supervision of prescribed (repeat) medication is so widespread that the consequent waste of resources has an adverse impact on the overall provision of healthcare.</t>
  </si>
  <si>
    <t>in my opinion action should be taken to prevent future deaths and i believe you Sir Simon Stevens, Chief Executive NHS England, have the power to take such action.</t>
  </si>
  <si>
    <t>2020-0134</t>
  </si>
  <si>
    <t>Gary Etherington</t>
  </si>
  <si>
    <t>Inner South London</t>
  </si>
  <si>
    <t>Mental Health related deaths; Community healthcare related deaths; Suicide</t>
  </si>
  <si>
    <t>Oxleas NHS Foundation Trust</t>
  </si>
  <si>
    <t>https://www.judiciary.uk/publications/gary-etherington/</t>
  </si>
  <si>
    <t>amitriptyline; nortriptyline</t>
  </si>
  <si>
    <t>prescribed to wife</t>
  </si>
  <si>
    <t>Cardiac Arrythmia</t>
  </si>
  <si>
    <t>Amitriptyline and Nortriptyline overdose</t>
  </si>
  <si>
    <t>Coronary Artery Disease</t>
  </si>
  <si>
    <t>history of auditory hallucinations of two voices to end his life, thoughts about wanting to kill himself all of the time and an admission that his wife says that he sees people who are not there and talks to them</t>
  </si>
  <si>
    <t>antisocial personality traits and a long history of cocaine use</t>
  </si>
  <si>
    <t>The failure to contact [REDACTED] at the Mental Health Act assessment in April</t>
  </si>
  <si>
    <t>The failure to take and consider the history before discharge and to discharge to GP care, without proper consideration of the voices telling him to commit suicide, delusions of people being present, their cause and relation to drug misuse, or the risks to [REDACTED], about which there was an inadequate plan communicated to the GP.</t>
  </si>
  <si>
    <t>The fact that the deceased was under a restriction order not to contact his ex-wife was cited as a reason that no contact was made by the professionals conducting the MHA assessment. This may raise some process issues but would not seem to be an obstacle to securing corroborative evidence and insight into possible psychosis, especially noting the deceased gave no indication that he opposed such a communication.</t>
  </si>
  <si>
    <t>The witness evidence heard and records consulted give the impression that those professionals involved in his care had discounted his symptoms as non-psychotic, without adequate investigation, underestimated his suicidality and not addressed the concerns of the GP who referred him about his management, and to whom his care passed without any psychiatric follow up or support.</t>
  </si>
  <si>
    <t>Neither failure was recognised or investigated by the Root Cause Analysis which was described as Level 2 Comprehensive and concluded that there were no problems in health care. The court regarded the RCA investigation as unreliable. That causes some concern as to whether the Trust is able to identify care problems in future</t>
  </si>
  <si>
    <t xml:space="preserve">poor communication between organisations; failure/delay in assessment of patient </t>
  </si>
  <si>
    <t>In my opinion action should be taken to prevent future deaths. I believe that the NHS Trust medical director would wish to learn of the evidence given in the inquest about the circumstances of this death (My full judgement is copied) and are in a position to mitigate or prevent future deaths and consider:</t>
  </si>
  <si>
    <t>Whether any further investigation of these failures is required</t>
  </si>
  <si>
    <t>Whether there is a need to review the conduct of RCA investigations</t>
  </si>
  <si>
    <t>2020-0136</t>
  </si>
  <si>
    <t>Liane Davenport</t>
  </si>
  <si>
    <t>Kally Cheema</t>
  </si>
  <si>
    <t>Mental Health related deaths; Alcohol, drug and medication related deaths</t>
  </si>
  <si>
    <t>North Cumbria University Hospitals NHS Trust</t>
  </si>
  <si>
    <t>https://www.judiciary.uk/publications/liane-davenport/</t>
  </si>
  <si>
    <t>amisulpride; quetiapine</t>
  </si>
  <si>
    <t>antipsychotic; antipsychotic</t>
  </si>
  <si>
    <t>Liane Davenport was on high doses of two anti-psychotic medications to control symptoms of chronic schizophrenia, she also had significant coronary artery disease and left ventricular dysfunction. it is most likely that her death at home, Cumbria on December 4th 2019 was due to a combination of her heart disease and the high blood level of Am isulpride needed to control her schizophrenia.</t>
  </si>
  <si>
    <t>Amisulpride toxicity</t>
  </si>
  <si>
    <t>10 year history of Lupus with associated arthritic problems. Over the last year of her life she had had hospital admissions for sepsis associated with pneumonia and endocarditis</t>
  </si>
  <si>
    <t>arthritis; infection</t>
  </si>
  <si>
    <t>a 45 year history of Schizophrenia</t>
  </si>
  <si>
    <t>Should monitoring of blood levels of powerful antipsychotics be considered and recommended for patients on long term high dose treatment, particularly as they become older &amp; more frail?</t>
  </si>
  <si>
    <t>In my opinion action should be taken to prevent future deaths and I believe your trust/agency have the power to take such action</t>
  </si>
  <si>
    <t>2020-0142</t>
  </si>
  <si>
    <t>Sophie Boothe</t>
  </si>
  <si>
    <t>Samantha Marsh</t>
  </si>
  <si>
    <t>Berkshire Healthcare NHS Foundation Trust</t>
  </si>
  <si>
    <t>https://www.judiciary.uk/publications/sophie-boothe/</t>
  </si>
  <si>
    <t>nitrates</t>
  </si>
  <si>
    <t>nitrate toxicity</t>
  </si>
  <si>
    <t>referred her to the CPE for an urgent assessment. The GP in his urgent Red referral enclosed the full discharge summary from Australia (which stretched to some 17 pages)</t>
  </si>
  <si>
    <t>history of mental health issues, CAMHS as a teenager when she suffered with anorexia nervosa</t>
  </si>
  <si>
    <t>eating disorder; undefined</t>
  </si>
  <si>
    <t>had completed two degrees in psychology and had previously worked for the CAM HS and so knew the answers to qive to the clinician's questions to avoid any further enqaqement with, or input from, the mental health services</t>
  </si>
  <si>
    <t>It became very clear in evidence that the overseas involvement was not properly flagged up when the CPE came to triage Sophie's referral; this includes both the discharge summary and Sophie's own self-referral via email whilst she was in Australia. The full discharge summary from Australia was sent by the GP along with his referral on the 8th May 2019 to ensure that all relevant information was shared at the earliest stage. These notes were either not fully reviewed and/or understood by the CPE and this appears to have contributed to the downgrading of Sophie's referral. It became clear in evidence that the UK services did not understand that "Scheduled" is the Australian equivalent of being "Sectioned" and there was a lack of probity and curiosity to as what this meant and what treatment Sophie had in Australia; albeit that the evidence was not convincing (or even persuasive) that the Australian discharge summary had been thoroughly read at all on being received by the CPE .</t>
  </si>
  <si>
    <t>Overall, there appears, on the evidence, to be very poor communication between the departmental services and, as a result, opportunities appear to have been missed to fully appreciate Sophie's full clinical presentation when making an assessment about the timeliness of appropriate interventions and assessments. I believe that whilst the service remains disjointed, with insufficient exploration of information sent from foreign jurisdictions, there remains a risk that future death will continue to occur.</t>
  </si>
  <si>
    <t>2020-0144</t>
  </si>
  <si>
    <t>Jerrelle McKenzie</t>
  </si>
  <si>
    <t>Secretary of State; Department for Digital, Culture, Media and Sport</t>
  </si>
  <si>
    <t>https://www.judiciary.uk/publications/jerrelle-mckenzie/</t>
  </si>
  <si>
    <t>The Deceased had taken an overdose of Dinitrophenol (DNP) yet this drug was banned in the UK in 1938 due to its harmful effects;</t>
  </si>
  <si>
    <t>It appears that the Deceased, who was an intelligent and thoughtful individual, was drawn to consuming DNP to lose weight and improve his body image and it was believed that this was through the influence of social media</t>
  </si>
  <si>
    <t>Despite its ban, it is thought that the Deceased was able access the DNP over the Internet (“dark web”)</t>
  </si>
  <si>
    <t>In my opinion action should be taken to prevent future deaths and I believe you Secretary of State have the power to take such action</t>
  </si>
  <si>
    <t>2020-0147</t>
  </si>
  <si>
    <t>Amy Hogan</t>
  </si>
  <si>
    <t>Alcohol, drug and medication related deaths; Community healthcare related deaths</t>
  </si>
  <si>
    <t>Department for Health and Social Care; NHS England</t>
  </si>
  <si>
    <t>https://www.judiciary.uk/publications/amy-hogan/</t>
  </si>
  <si>
    <t>oral contraceptive pill</t>
  </si>
  <si>
    <t>Miss Hogan died as a consequence of complications of a deep vein thrombosis. Whilst this Is a natural cause of death, it is likely her death was contributed to by a recognised complication of the oral contraceptive pill.</t>
  </si>
  <si>
    <t>Pulmonary embolism</t>
  </si>
  <si>
    <t>The inquest heard evidence from Miss Hogan's regular GP that, despite being requested, the General Practice records from her previous practice never arrived. It is a matter of concern that delayed, incomplete or non-existent transfer of patient data from one practice to another on moving places an unfair burden on patients to accurately recall and relay their own medical histories. It is a matter of particular concern that such issues create particular problems for vulnerable patients, who simply may not be in a position to do so</t>
  </si>
  <si>
    <t>Notwithstanding numerous previous initiatives as to information-sharing and digitisation of patient data, it is a matter of concern that the out of hours GP reviewing Miss Hogan had no electronic access to her regular GP records. Access to such records would have revealed, amongst other things, Miss Hogan was prescribed the oral contraceptive pill, which is likely to have led the doctor to ask additional questions about her symptoms. Again, it is a matter of particular concern that an inability to access regular GP records in the out of hours setting raises additional risks for vulnerable patients.</t>
  </si>
  <si>
    <t>2020-0149</t>
  </si>
  <si>
    <t>Pauline Russell</t>
  </si>
  <si>
    <t>Alcohol, drug and medication related deaths; Hospital death (clinical procedures and medical management) related deaths</t>
  </si>
  <si>
    <t>James Paget University Hospital</t>
  </si>
  <si>
    <t>https://www.judiciary.uk/publications/pauline-russell/</t>
  </si>
  <si>
    <t>Mrs Pauline Russell died at the James Paget Hospital, Lowestoft Road, Gorleston, Norfolk on 22 November 2019 from Aspiration Pneumonia following her collapsing in a hypoglycemic coma. Mrs Russell had been injecting a higher incorrect dose of insulin since her discharge from hospital on 11 November 2019.</t>
  </si>
  <si>
    <t>Aspiration Pneumonia</t>
  </si>
  <si>
    <t>Hypoglycaemic Coma</t>
  </si>
  <si>
    <t>Insulin Dependent Diabetes Mellitis, Previous stroke.</t>
  </si>
  <si>
    <t>poorly controlled diabetes; insulin therapy; cataracts</t>
  </si>
  <si>
    <t>diabetes; blind</t>
  </si>
  <si>
    <t>That no-one checked whether Mrs Russell could read, her admission pack has a long section on communication but not once is the question asked can you read/write or something of that nature. Mrs Russell would have been given menus to select from and been expected to read other things whilst in hospital, but nobody checked that she could do this. On discharge no one checked that could read and understand the discharge summary. The inquest was 8 months after Mrs Russells’ death and when I asked the nurse who discharged her about his current practice around patients being asked about literacy his reply was “I’m thinking about it” so even a death had not altered his practice</t>
  </si>
  <si>
    <t>The hospital has not introduced anything during this long period of time to ascertain if their patients can read/write. I appreciate that it can be embarrassing to ask the staff and patient, but it is vital that if people are being discharged home with written instructions, they can read them to check those instructions, or be shown in a different way what the instructions are, eg. a diagram, getting a relative to read them or a carer. I find it surprising that nothing has been done on the hospital’s own initiative in 8 months and I remain concerned that a similar incident may occur again</t>
  </si>
  <si>
    <t>failure to inform patient; failure to learn from past events</t>
  </si>
  <si>
    <t>2020-0151</t>
  </si>
  <si>
    <t>Alana Cutland</t>
  </si>
  <si>
    <t>Tom Osborne</t>
  </si>
  <si>
    <t>https://www.judiciary.uk/publications/alana-cutland/</t>
  </si>
  <si>
    <t>doxicycline</t>
  </si>
  <si>
    <t>On the 25th of July 2019 the deceased open the door of a light aircraft that was flying from Anjajavay to Antananarivo in Madagascar and fell to her death. She was a student from Cambridge University carrying out research on the island. She had taken doxycycline as an antimalarial medication and it is believed that she suffered a psychotic/delirium event that led to her behaviour and death</t>
  </si>
  <si>
    <t>Traumatic Injuries Following a Fall From A Plane</t>
  </si>
  <si>
    <t>taken doxycycline as an antimalarial medication</t>
  </si>
  <si>
    <t>student from Cambridge University carrying out research</t>
  </si>
  <si>
    <t>The deceased was prescribed doxycycline as an antimalarial medication for used whilst in Madagascar. It was quite apparent from the evidence that she had a psychotic reaction as a result of taking the drug and yet there is nothing on the drug information leaflet that either highlights or mentions this possibility. If she or her parents have been aware of this possible side-effect they may have been able to intervene earlier to avoid her death</t>
  </si>
  <si>
    <t>failure to inform patient; failure to inform family</t>
  </si>
  <si>
    <t>In my view the information sent out with the drug should be reviewed</t>
  </si>
  <si>
    <t>2020-0157</t>
  </si>
  <si>
    <t>George Townsend</t>
  </si>
  <si>
    <t>Community healthcare related deaths, Hospital death (Clinical procedures and medical management) related deaths</t>
  </si>
  <si>
    <t>NHS Trafford Clinical Commissioning Group</t>
  </si>
  <si>
    <t>https://www.judiciary.uk/publications/george-townsend/</t>
  </si>
  <si>
    <t>omeprazole; lansoprazole; antibiotics</t>
  </si>
  <si>
    <t>proton pump inhibitor; proton pump inhibitor; antibiotics</t>
  </si>
  <si>
    <t>Died from bronchopneumonia contributed to by the complications of antibiotic therapy, namely clostridium difficile not diagnosed until admission to hospital.</t>
  </si>
  <si>
    <t>Multi organ failure</t>
  </si>
  <si>
    <t>Bronchopneumonia on a background of clostridium difficile diarrhoea due to antibiotic therapy</t>
  </si>
  <si>
    <t>Peripheral Vascular Disease</t>
  </si>
  <si>
    <t>Chronic Ulcers</t>
  </si>
  <si>
    <t>Frality</t>
  </si>
  <si>
    <t>long term antibiotic therapy for ulcers arising from complications of peripheral vascular disease</t>
  </si>
  <si>
    <t>The inquest heard that Mr Townsend should have seen a GP and had further tests prior to his admission to Salford Royal Hospital. The inquest heard that at the GP practice in question there were insufficient GPs to see patients. In addition there was no evidence of a clear escalation process from the Nurse to a Doctor within the practice.</t>
  </si>
  <si>
    <t>The particular risks he presented with his background health issues were not recognised when he showed signs of being unwell.</t>
  </si>
  <si>
    <t>The quality of the written medical notes at the GP practice was poor.</t>
  </si>
  <si>
    <t>The inquest heard that there had been concerns locally within the area about the GP practice. They were now being acted upon by the CCG but the situation had been an issue for some time before there was intervention.</t>
  </si>
  <si>
    <t>understaffing; failure to keep accurate medical records/care plans</t>
  </si>
  <si>
    <t>2020-0158</t>
  </si>
  <si>
    <t>Theresa Robertson</t>
  </si>
  <si>
    <t>Graeme Irvine</t>
  </si>
  <si>
    <t>East London</t>
  </si>
  <si>
    <t>Rush Green Medical Centre</t>
  </si>
  <si>
    <t>https://www.judiciary.uk/publications/theresa-robertson/</t>
  </si>
  <si>
    <t>amitriptyline; zopiclone</t>
  </si>
  <si>
    <t>antidepressant; hypnotic</t>
  </si>
  <si>
    <t>Amitriptyline and Zopiclone toxicity</t>
  </si>
  <si>
    <t>The surgery admitted that no documentary record was taken of two critically important telephone calls between [REDACTED] and the surgery regarding the deceased.</t>
  </si>
  <si>
    <t>On 30th April 2019 [REDACTED] acted outwith the surgery guidance to allow high risk patients a prescription for medication for over 7 days in length</t>
  </si>
  <si>
    <t>The Surgery could not produce a meaningful record of [REDACTED] consultation held with Ms Robertson on 30th April 2019 setting out the reasons for restarting her 28 day prescription</t>
  </si>
  <si>
    <t>[REDACTED] could not reassure the Court that any steps had been taken to audit the patient records to determine whether any other high risk patients were receiving prescriptions outside of the constraints of the surgery policy.</t>
  </si>
  <si>
    <t>failure to keep accurate medical records/care plans; excessive supply of substance/drugs</t>
  </si>
  <si>
    <t>In my opinion, action should be taken to prevent future deaths and I believe that your organisation has the power to take such action.</t>
  </si>
  <si>
    <t>2020-0161</t>
  </si>
  <si>
    <t>Ian Allen</t>
  </si>
  <si>
    <t>Care Home health deaths; Alcohol, drug and medication related deaths</t>
  </si>
  <si>
    <t>Birmingham and Solihull Mental Health Foundation Trust; Department for Health and Social Care</t>
  </si>
  <si>
    <t>https://www.judiciary.uk/publications/ian-allen/</t>
  </si>
  <si>
    <t>Ian died from clozapine toxicity due to blood levels not being monitored and doses not being adjusted effectively</t>
  </si>
  <si>
    <t>cloxapine toxicity</t>
  </si>
  <si>
    <t>prescribed clozapine, risperidine and fluoxetine</t>
  </si>
  <si>
    <t>recently stopped smoking</t>
  </si>
  <si>
    <t>In February 2019 a blood test result confirmed that Mr Allen had a high level of clozapine in his blood. This was not acted upon and no further blood test was taken. The clozapine dose was not adjusted as it should have been.</t>
  </si>
  <si>
    <t>There was no system in place at the time to ensure blood test results were escalated to the consultant to ensure action was taken.</t>
  </si>
  <si>
    <t>There was a general lack of understanding at the inquest about the importance of monitoring clozapine levels and how frequently these levels should be monitored.</t>
  </si>
  <si>
    <t>I heard evidence at the inquest that there was a general lack of understanding about clozapine monitoring, which blood test to undertake and the general effect this drug can have on patients. I heard evidence that national guidance was required to clearly set out how frequently clozapine levels should be monitored and what type of blood test should be undertaken.</t>
  </si>
  <si>
    <t>Further education is required of Mental Health practitioners on the importance of clozapine monitoring and level adjustment.</t>
  </si>
  <si>
    <t>2020-0162</t>
  </si>
  <si>
    <t>Malyun Karama</t>
  </si>
  <si>
    <t>M E Hassell</t>
  </si>
  <si>
    <t>Hospital death (Clinical procedure and medical management) related deaths</t>
  </si>
  <si>
    <t>Royal Free Hospital</t>
  </si>
  <si>
    <t>https://www.judiciary.uk/publications/malyun-karama/</t>
  </si>
  <si>
    <t>misoprostol</t>
  </si>
  <si>
    <t>Malyun Karama died at the Royal Free Hospital from a uterine rupture caused by the administration of misoprostol prescribed to induce labour following a diagnosis of intrauterine death. The misoprostol was administered at doses in excess of the Royal College of Obstetricians and Gynaecologists national guidelines. Abnormal observations were relayed by a midwife to a senior registrar, but the doctor failed to attend Ms Karama and instead ordered fluids. The uterine rupture would have been life threatening whatever the care rendered to Ms Karama, but if the doctor had attended immediately and had reviewed and treated appropriately, the likelihood is that Ms Karama’s life would have been saved.</t>
  </si>
  <si>
    <t>misoprostol overdose</t>
  </si>
  <si>
    <t>uterine rupture</t>
  </si>
  <si>
    <t>intrauterine death of child</t>
  </si>
  <si>
    <t>I heard evidence of changes in systems at the Royal Free Hospital following the events of 20 February 2020, including changing the misoprostol dose protocol and making a medical review mandatory before each administration to a multi gravida mother. However, the Royal Free has not yet taken any steps to ensure that there is learning at a national level of the increased risk of rupture in a multi gravida mother. The more widely known increased risk is simply of vaginal birth after caesarean.</t>
  </si>
  <si>
    <t>one of the midwives looking after Malyun Karama explained that there was no computer in the delivery suite and so she could not record her observations contemporaneously or without leaving the room. This is sub optimal.</t>
  </si>
  <si>
    <t>2020-0163</t>
  </si>
  <si>
    <t>Viktor Scott-Brown</t>
  </si>
  <si>
    <t>Suicide; Community healthcare related deaths</t>
  </si>
  <si>
    <t>NICE; South London and Maudsley NHS Foundation Trust; Oxleas NHS Foundation Trust; Informa Healthcare; Tees, Esk and Wear Valleys NHS Foundation Trust</t>
  </si>
  <si>
    <t>https://www.judiciary.uk/publications/viktor-scott-brown/</t>
  </si>
  <si>
    <t>lamotrigine</t>
  </si>
  <si>
    <t>prescribed lamotrigine</t>
  </si>
  <si>
    <t>Mr Scott-Brown was prescribed Lamotrigine by an NHS Foundation Trust Consultant Psychiatrist. The prescribing consultant did not give Mr Scott-Brown a Trust information sheet about Lamotrigine and a Patient Information Leaflet about Lamotrigine from the drug manufacturer, GlaxoSmithKline. It was common ground that the consultant should have done so. Both documents record as a side effect of using Lamotrigine a risk that the patient may begin to experience thoughts of self-harm or suicide. Mr Scott-Brown was never given that information.</t>
  </si>
  <si>
    <t>The consultant gave evidence that he was not aware of that particular side effect of Lamotrigine, and that his prescribing practice was informed by the British National Formulary and The Maudsley Prescribing Guidelines. Neither the online BNF viewable via the NICE website nor the 10th Edition of The Maudsley Guidelines (to which the court was referred) refer to that side effect in their respective entries for Lamotrigine.</t>
  </si>
  <si>
    <t>Subsequent to the conclusion of the Inquest, I have learned from the Oxleas NHS Foundation Trust that when Mr Scott-Brown was prescribed Lamotrigine, the then current edition of the Maudsley Guidelines was the 13th Edition. The Inquest heard no evidence about the 13th Edition of the Maudsley Guidelines and information therein concerning Lamotrigine.</t>
  </si>
  <si>
    <t>Quite apart from any issue regarding the consultant’s knowledge about Lamotrigine (and the existence of the 13th Edition of the Maudsley Guidelines) and his not having given Mr Scott-Brown the Trust’s prepared information about the drug and its side effects, I am concerned that two obviously reputable sources of pharmacological information are apparently silent, or have been silent, on a potentially significant side effect of this particular drug</t>
  </si>
  <si>
    <t>From a lay perspective, there is apparent potential for harm to patients depending upon which resources a prescriber consults before prescribing Lamotrigine. That potential for harm might be ameliorated were the advice about Lamotrigine consistent across all such resources.</t>
  </si>
  <si>
    <t>In my opinion action should be taken to prevent future deaths and I believe your organisation has the power to take such action. In the case of NICE, that power arises from the BNF being a resource accessible on the NICE website. In the case of The South London and Maudsley NHS Foundation Trust and the Oxleas NHS Foundation Trust, that power arises from the credited authors and editors of The Maudsley Prescribing Guidelines (10th Edition) being in post within those Trusts respectively. In the case of Informa Healthcare, that power arises from that corporate entity being the publisher of The Maudsley Prescribing Guidelines. In the case of the Tees, Esk and Wear Valleys NHS Foundation Trust, that power arises from the Trust being in a position to ensure that its prescribers work with reference to the up to date edition of any resource upon which they rely for prescribing guidance</t>
  </si>
  <si>
    <t>2020-0166</t>
  </si>
  <si>
    <t>Daniel Coleman</t>
  </si>
  <si>
    <t>Camden Council; First Response Group</t>
  </si>
  <si>
    <t>https://www.judiciary.uk/publications/daniel-coleman/</t>
  </si>
  <si>
    <t>methylamphetamine; ketamine</t>
  </si>
  <si>
    <t>stimulant; ketamine</t>
  </si>
  <si>
    <t>Mr Coleman was the construction site manager of Camden demolition site Aspen House, for which First Response provided the security. He died in an accidental fire caused by his own production of crystal meth</t>
  </si>
  <si>
    <t>exposure to fire</t>
  </si>
  <si>
    <t>methylamphetamine and ketamine intoxication</t>
  </si>
  <si>
    <t>construction site manager of Camden demolition site Aspen House</t>
  </si>
  <si>
    <t>I heard evidence that neither Camden managers, who I was told visited the site frequently, nor First Response security officers, who were a constant presence, had noticed that Mr Coleman was living on site. Even a neighbour had seen a light on night after night in the flat where Mr Coleman had a bed, bedding, clothes hanging on a clothes rail, CD player and other personal items. I also heard that Mr Coleman had previously lived on another Camden site at Bacton Low Rise, and that this too went unnoticed.</t>
  </si>
  <si>
    <t>The evidence from the two First Response night time security officers who came to court was inconsistent and concerning. One said that he always patrolled twice an hour. The other said that each officer patrolled once every two hours. When I asked one officer what he did in between patrols (I was keen to exclude the possibility of security officers sleeping through the night), he said that it took him five minutes to write up each patrol, then he just sat and waited for the next patrol. The writing up he described was one line only, exactly the same line recorded with the time advanced by one hour as on the previous line. This would have taken a matter of seconds. One officer gave evidence that he photographed the building during every one of his patrols. It later emerged that this protocol of photographing was only introduced after 14 February 2020, though I had specifically asked about the situation before Mr Coleman’s death. I was misled. This does not paint a picture of effective security</t>
  </si>
  <si>
    <t>The security officers were emphatic that Mr Coleman could not have lived on the site, saying that if he had been living there they would have noticed, most especially by way of the intruder alarm, and they had not noticed. I did not accept this evidence.</t>
  </si>
  <si>
    <t>One of the security officers gave evidence that, whilst Mr Coleman occasionally dropped by in the evening, he had never been on site after 9pm, yet there was a written record of him visiting at 3am just before he died</t>
  </si>
  <si>
    <t>The Camden Council signing in/out record was incomplete, often not recording Mr Coleman’s presence on site at all, and the last entry before Mr Coleman died on 14 February 2020 was dated 7 February 2020</t>
  </si>
  <si>
    <t>I heard evidence that not one of Mr Coleman’s Camden managers or First Response colleagues noticed that he was in any way intoxicated or under the influence of drugs</t>
  </si>
  <si>
    <t>Evidence was given that Camden did not regard Mr Coleman’s occupation as high risk for drugs because he did not operate heavy machinery, but he was in charge of a whole site. The explosion and fire he started accidentally could have resulted in other fatalities as well as his own</t>
  </si>
  <si>
    <t>I was told that a Camden drug and alcohol policy that had been in place for five months at the time of Mr Coleman’s death had not resulted in a single attempt at a drug test</t>
  </si>
  <si>
    <t>2020-0170</t>
  </si>
  <si>
    <t>Laura Parsons</t>
  </si>
  <si>
    <t>James Thompson</t>
  </si>
  <si>
    <t>Community healthcare deaths</t>
  </si>
  <si>
    <t>Department for Health and Social Care</t>
  </si>
  <si>
    <t>https://www.judiciary.uk/publications/laura-parsons/</t>
  </si>
  <si>
    <t>Laura Eve Parsons died on 5th November 2019 after consuming an excessive quantity of morphine which was prescribed to her, it's toxicity ultimately causing her death</t>
  </si>
  <si>
    <t>Morphine Toxicity,Bronchopneumonia</t>
  </si>
  <si>
    <t>Metastatic Adenocarcinoma Of Tubo-Ovarian Origin</t>
  </si>
  <si>
    <t>prescribed morphine for cancer pain</t>
  </si>
  <si>
    <t>Ms Parsons was prescribed liquid morphine to treat ‘break through’ pain for cancer. It was first prescribed on 9th August 2019. Ms Parsons was admitted to hospital on 10th August 2019 with an accidental overdose of morphine. It appears 180mls were consumed in a 12 hour period. She recovered and was discharged from hospital. The remainder of the prescribed morphine was discarded.</t>
  </si>
  <si>
    <t>On 31st October 2019 Ms Parsons requested a repeat prescription of liquid morphine from her GP surgery. This was authorised and a 500ml bottle of liquid morphine was dispensed to Ms Parsons. On 5th November 2019 Ms Parsons was found dead due to ingesting a fatal amount of morphine.</t>
  </si>
  <si>
    <t>At inquest evidence was given that information such as recent overdose would be added to the ‘Active Problems’ section on a person’s medical records and would be prominent when any clinician accessed that person’s records.</t>
  </si>
  <si>
    <t>It was explained at inquest that when a patient applies for a repeat prescription so far as the request is within the permitted timescale to issue a repeat of the prescribed item, then the prescription would be issued without any further scrutiny and the electronic systems would not take a prescriber to the patient’s medical records and in particular the ‘Active Problems’ section</t>
  </si>
  <si>
    <t>2020-0175</t>
  </si>
  <si>
    <t>Joseph Nihill</t>
  </si>
  <si>
    <t>Suicide; Other related deaths</t>
  </si>
  <si>
    <t>https://www.judiciary.uk/publications/joseph-nihill/</t>
  </si>
  <si>
    <t>mother's home</t>
  </si>
  <si>
    <t>suicide caused by sodium nitrate toxicity.</t>
  </si>
  <si>
    <t>Websites/Forums (such as Faust, Lost amongst the Stars, I'm Done, etc) may be actively promoting a particular method of committing suicide and hence breaking the criminal law by assisting suicide. Consideration should be given to blocking their availability in the UK so as to negate this risk</t>
  </si>
  <si>
    <t>Websites/ Forums which enter discussions with troubled and vulnerable young men such as Joe Nihill serve to undermine the benefit of both the medical treatment provided to him and the constructive efforts of his family to restore his health. They have no social utility, but do have the potential to cause harm.</t>
  </si>
  <si>
    <t>At a time when society is seeking to safeguard the mental health particularly of young men suffering from depression, it is counterproductive to permit such sites to bestow a legitimacy on self-harming behaviour. There is a foreseeable risk that other individuals will be drawn into a deteriorating cycle by discussing methods of ending their lives</t>
  </si>
  <si>
    <t>It is harmful for potentially lethal substances to be made available and promoted as an effective method of killing oneself. In this case, Joe was told 50g could be obtained for £8. Those supplying relatively small amounts of sodium nitrate should be made aware of the implications of their trade</t>
  </si>
  <si>
    <t>access to dangerous information; inadequate drug regulations (or failure to enforce)</t>
  </si>
  <si>
    <t>Consideration should be given to blocking their [the websites'] availability in the UK so as to negate this risk.</t>
  </si>
  <si>
    <t>Those supplying relatively small amounts of sodium nitrate should be made aware of the implications of their trade</t>
  </si>
  <si>
    <t>inform providers; block unsafe resources</t>
  </si>
  <si>
    <t>2020-0178</t>
  </si>
  <si>
    <t>Paul Reynolds</t>
  </si>
  <si>
    <t>Hospital death (Clinical procedures and medical management) related deaths</t>
  </si>
  <si>
    <t>Derriford Hospital</t>
  </si>
  <si>
    <t>https://www.judiciary.uk/publications/paul-reynolds/</t>
  </si>
  <si>
    <t>The deceased suffered from learning difficulties and comorbidities which made him vulnerable. He presented to hospital with a swollen hand. One finger became necrotic and required amputation. A decision was made on initial information to carry out surgery on the finger under general anaesthetic. The Deceased's full hospital notes were not available and the deceased had limited discussion with medical staff. The incomplete appreciation and understanding of the patients underlying medical condition led to an inappropriate choice of monitoring and anaesthetic. The deceased suffered a loss of blood pressure and then had a hypoxic period following administration of general anaesthetic. He deteriorated and died from the hypoxic event on 31 December 2019 at Derriford Hospital.</t>
  </si>
  <si>
    <t>hypoxic period following administration of a general anaesthetic</t>
  </si>
  <si>
    <t>necrotic finger; comorbidities (unspecified)</t>
  </si>
  <si>
    <t>infection; undefined</t>
  </si>
  <si>
    <t>learning disabilities</t>
  </si>
  <si>
    <t>vulnerable individual</t>
  </si>
  <si>
    <t>There was an incomplete appreciation and understanding of the patients underlying medical condition which led to an incorrect choice of monitoring and anaesthetic. The unavailability of the full patient record meant that the anaesthetic team were reliant on the patient history and the admission clerking record to assess the patient.</t>
  </si>
  <si>
    <t>The full set of patient medical records must be obtained as soon as possible following admission particularly when a procedure involving anaesthesia is planned. The safe conduct of anaesthesia is reliant on being fully conversant with the patient's pre-existing medical conditions and patients should not be anaesthetised before the medical records have been obtained and reviewed.</t>
  </si>
  <si>
    <t>Medical records must be obtained as soon as possible following admission to the ward by a ward clerk.</t>
  </si>
  <si>
    <t>The ward administration team must check daily that all medical records are available or have been requested and an expected time-frame for the medical records to be available.</t>
  </si>
  <si>
    <t>If adequate patient records are not available, the patient should not go to theatre unless it is a life or limb threatening emergency.</t>
  </si>
  <si>
    <t>2020-0179</t>
  </si>
  <si>
    <t>Brett Marrs</t>
  </si>
  <si>
    <t>Nicholas Rheinberg</t>
  </si>
  <si>
    <t>Lancashire and Blackburn with Darwen</t>
  </si>
  <si>
    <t>State custody related deaths</t>
  </si>
  <si>
    <t>HMP Wymott</t>
  </si>
  <si>
    <t>https://www.judiciary.uk/publications/brett-marrs/</t>
  </si>
  <si>
    <t>morphine; synthetic cannabinoid</t>
  </si>
  <si>
    <t xml:space="preserve">opioid; cannabinoid </t>
  </si>
  <si>
    <t>synthetic cannabinoid and morphine toxicity</t>
  </si>
  <si>
    <t>Two long-serving prison officers who gave evidence at the inquest deposed to the fact that they had never been given first-aid training, including training in resuscitation techniques, during their service as prison officers despite the fact that prior to 2016 such training was meant to form part of core training for prison officers. Evidence was further given that first aid refresher training is to be rolled out but that no date has yet been fixed for completion of such training programmes</t>
  </si>
  <si>
    <t>CCTV footage viewed at the inquest showed a prison officer conducting a first morning cell unlock on C wing without conducting even the most basic of welfare checks and this despite clear notices from management drawing to the attention of staff the necessity of carrying out welfare checks, particularly at the time of the first morning 2 unlock. Evidence was heard to the effect that this was not an isolated instance. Given that notices and reminders appear not to have achieved uniform obedience, you are asked to consider how better compliance with welfare checks can be achieved.</t>
  </si>
  <si>
    <t>These matters are drawn to your attention so that you might consider: (a) Identifying any further officers who have never been given first aid training and rectifying this deficiency (b) Setting a target date for completing refresher training.</t>
  </si>
  <si>
    <t>2020-0181</t>
  </si>
  <si>
    <t>Christine Forbes</t>
  </si>
  <si>
    <t>Emma Serrano</t>
  </si>
  <si>
    <t>Derby and Derbyshire</t>
  </si>
  <si>
    <t>Community healthcare related deaths</t>
  </si>
  <si>
    <t>Clinical Commissioning Groups; NHS England; Primary Care Support England</t>
  </si>
  <si>
    <t>https://www.judiciary.uk/publications/christine-forbes/</t>
  </si>
  <si>
    <t>oxycodone; zolpidem</t>
  </si>
  <si>
    <t>Combined Oxycodone and Zolpidem Toxicity</t>
  </si>
  <si>
    <t>repeated leg breaks</t>
  </si>
  <si>
    <t>That when patients register at GP surgeries (across England) they do so without their medical notes and history. This material can take a significant amount of time to be sent to a GP practice after a request is sent to Primary Care Support England. Doctors and other medical practitioners are therefore treating and prescribing in situations where a full medical history is not known.</t>
  </si>
  <si>
    <t>2020-0182</t>
  </si>
  <si>
    <t>Andres Roberts</t>
  </si>
  <si>
    <t>Swansea and Neath Port Talbot</t>
  </si>
  <si>
    <t>Emergency services related deaths; Wales Prevention of Future Death Reports</t>
  </si>
  <si>
    <t>Welsh Ambulance Services NHS Trust; Department for Health and Social Care</t>
  </si>
  <si>
    <t>https://www.judiciary.uk/publications/andres-roberts/</t>
  </si>
  <si>
    <t>he died on the 12th August 2019 at Morriston Hospital Morriston Swansea as a consequence of thrombolysis administered to treat a large stroke. Thrombolysis was administered in accordance with local and national guidelines. Mr Roberts suffered a large intracranial bleed which is a known complication of thrombolysis treatment. It is not possible to say whether a faster response by Welsh Ambulance services NHS Trust would have affected the outcome as each patient reacts differently to the treatment.</t>
  </si>
  <si>
    <t>Right cerebral Haemorrhage following Thrombolysis</t>
  </si>
  <si>
    <t>previous stroke treated with thrombolysis</t>
  </si>
  <si>
    <t>In an acute stroke 'time is brain' which means that the sooner thrombolysis (clot busting drug) is administered the better are the chances of recovery and subsequent survival. The deceased was thrombolysed with 4.5 hours of stroke onset, however, based on research and clinical data if the patient was to arrive in A&amp;E sooner then he would have received the above mentioned treatment earlier which may have affected the outcome. Unfortunately, the stroke consultant was unable to comment on the exact likelihood of a different outcome as " he did have a big stroke to begin with and each patient reacts differently to the treatment"</t>
  </si>
  <si>
    <t>the appropriateness of the grading of stroke patients falling in the amber category</t>
  </si>
  <si>
    <t>whether a specific time target should be set</t>
  </si>
  <si>
    <t>whether additional resources should be made available to WAST to meet these targets</t>
  </si>
  <si>
    <t>2020-0184</t>
  </si>
  <si>
    <t>Valdotas Gerbutavicius</t>
  </si>
  <si>
    <t>https://www.judiciary.uk/publications/valdotas-gerbutavicius/</t>
  </si>
  <si>
    <t>2,4-DNP; alcohol</t>
  </si>
  <si>
    <t>From 2016 to 2018 Vaidotas Gerbutavicius purchased slimming pills containing 2,4 dinitrophenol. It is unlawful to sell 2,4 dinitrophenol for human consumption, as it is an extremely harmful substance, but Vaidotas was able to purchase these pills over the internet. On the 10 March 2018, Vaidotas ingested a large amount ofpills containing 2,4 dinitrophenol. He ingested these whilst under the influence of alcohol. His actions appear to be impulsive and he had the lethal compound immediately available to him. He was taken to hospital where supportive measures were taken. There is no antidote available. Sadly, he could not be saved and he passed away from 2,4 dinitrophenol consumption</t>
  </si>
  <si>
    <t>2,4 dinitrophenol consumption.</t>
  </si>
  <si>
    <t>asystolic cardiac arrest</t>
  </si>
  <si>
    <t>had never taken any action to deliberately harm himself prior</t>
  </si>
  <si>
    <t>had a row with his girlfriend</t>
  </si>
  <si>
    <t>Evidence was heard during the course of the Inquest that from 2007, to date, there have been at least 32 deaths from DNP toxicity. Many of those affected are young and vulnerable individuals</t>
  </si>
  <si>
    <t>In the UK, the lead organisation tasked with the disruption of the supply of 2, 4- dinitrophenol, for human consumption is the Food Standards Agency. The Inquest received information from the Deputy Head of the National Food Crime Unit (part of the Food Standards Agency). He confirmed that "the views of the FSA Chief Executive and FSA Chair individually, is the current legislation is wholly inadequate and in no way an appropriate means by which to deal with offences that can result in the deaths of those who consume it (DNP) and these individuals are often young and vulnerable people"</t>
  </si>
  <si>
    <t>Evidence was given at the Inquest that DNP is still readily available over the internet, as diet pills</t>
  </si>
  <si>
    <t>Prohibitions are in place on search engine algorithms used to prevent delivery of search results for TNT. 2, 4 - dinitrophenol is also used as an explosive, but there are no such internet protections in place to prohibit its sale.</t>
  </si>
  <si>
    <t>2020-0186</t>
  </si>
  <si>
    <t>June Parlour</t>
  </si>
  <si>
    <t>Lincoln Brookes</t>
  </si>
  <si>
    <t>East Suffolk and North Essex NHS Foundation Trust</t>
  </si>
  <si>
    <t>https://www.judiciary.uk/publications/june-parlour/</t>
  </si>
  <si>
    <t>On 11 May 2019 at Colchester General Hospital, Turner Road, Colchester, Essex, June Patricia Margaret PARLOUR died of opiate toxicity following administration of morphine doses that cumulatively amounted to an inadvertent and fatal overdose. She had been an inpatient, suffering from disseminated terminal cancer, and the overdose hastened her death significantly. The overdose occurred as a result of a breakdown in communication between staff and was contrary to both hospital and national guidelines</t>
  </si>
  <si>
    <t>Disseminated carcinoma of unknown primary</t>
  </si>
  <si>
    <t>disseminated terminal cancer which had spread to her liver but had yet to be considered for a palliative pathway; advanced age; opiate naivety; compromised liver</t>
  </si>
  <si>
    <t>cancer; liver disease</t>
  </si>
  <si>
    <t>During the course of the hearing it became apparent that staff on the ward (whether doctor or nurse) were not familiar with either the national morphine guidelines (BNF) or indeed those of the hospital. The Court is concerned that such lack of awareness may not be limited to that ward or that hospital</t>
  </si>
  <si>
    <t>It was concerning that even the hospital’s own Serious Incident report had incorrectly quoted the hospital’s guidelines as to the safe dose of IV morphine and that neither the investigatory team or any of the clinical staff who subsequently read that report had picked up on this</t>
  </si>
  <si>
    <t>I am concerned as to the adequacy of education re safe morphine doses that newly qualified doctors and locum doctors receive, and how this is audited.</t>
  </si>
  <si>
    <t>I am concerned that the hospital’s own guidelines regarding morphine administration for acute pain management have not been revised since 2013 and are at odds with the current BNF guidelines (in terms of appropriate doses and patient vulnerability).</t>
  </si>
  <si>
    <t>I was concerned that this incident arose as a result of a doctor and a nurse failing to understanding each other, and the nurse subsequently feeling that she had no choice but to administer an IV dose that she believed to be dangerous, and in particular that: a) The drug charts design did not facilitate clear instructions for titration for one-off doses of IV morphine. b) The nurse did not feel confident enough to challenge the prescription (as she perceived it) effectively or escalate / refer to another doctor</t>
  </si>
  <si>
    <t>failure to follow protocol; unsafe protocols; poor communication between staff</t>
  </si>
  <si>
    <t>2020-0187</t>
  </si>
  <si>
    <t>Sarah Ferneyhough</t>
  </si>
  <si>
    <t>Alcohol, drug and medication related deaths; Emergency services related deaths</t>
  </si>
  <si>
    <t>Emergency Call Prioritisation Advisory Group; Association of Ambulance Chief Executives; AACE National Directors of Operations Group; National Association of Ambulance Medical Directors</t>
  </si>
  <si>
    <t>https://www.judiciary.uk/publications/sarah-ferneyhough/</t>
  </si>
  <si>
    <t>venlafaxine; amisulpride; hydroxyzine; cocaine; cannabis; alcohol</t>
  </si>
  <si>
    <t>antidepressant; antipsychotic; antihistamine; cocaine; cannabinoid</t>
  </si>
  <si>
    <t>The deceased died at her home address in the early hours of 22 May 2019. She had taken an overdose of venlafaxine, amisulpride and hydroxyzine as well as cocaine, cannabis and alcohol. At 23.53am on 21 May 2019 she called the ambulance service but on attendance of fire and ambulance crews at 3.04am on 22 May she could not be resuscitated. There was a delay in the attendance and failings in the procedures in place for the categorisation of calls. It is not certain whether, if paramedics had arrived sooner, she would have survived. The evidence does not indicate on the balance of probabilities that the deceased intended to take her own life</t>
  </si>
  <si>
    <t>alcohol and multiple drug toxicity</t>
  </si>
  <si>
    <t>The deceased’s call was described as an “abandoned call” and thereafter automatically categorised as a category 3 A review of this practice is required</t>
  </si>
  <si>
    <t>A review is required as to whether it is appropriate for all reported medical conditions to be categorised no higher than category 3</t>
  </si>
  <si>
    <t>In the situation leading up to Ms Ferneyhough’s death, the duty EOC who had authority to upgrade the categorisation of the call did not listen to the recording of the “abandoned” call and was not provided with full details of any medical information given. Measures could be put in place to ensure that the duty EOC or other person who has authority to upgrade the categorisation of calls is asked to listen to the recording of the “abandoned” call or provided with full details of any medical information given.</t>
  </si>
  <si>
    <t>2020-0188</t>
  </si>
  <si>
    <t>Susan Warby</t>
  </si>
  <si>
    <t>Department of Health and Social Care; Medicines and Healthcare Products Regulatory Agency</t>
  </si>
  <si>
    <t>https://www.judiciary.uk/publications/susan-warby/</t>
  </si>
  <si>
    <t>The progression of a naturally occurring illness, contributed to by unnecessary insulin treatment caused by erroneous blood test results. This, in combination with her other coHmorbidities, reduced her physiological reserves to fight her naturally occurring illness.</t>
  </si>
  <si>
    <t xml:space="preserve">Multi organ failure </t>
  </si>
  <si>
    <t>Septicaemia</t>
  </si>
  <si>
    <t>Disseminated aspergillus pneumonia</t>
  </si>
  <si>
    <t>Perforated diverticular disease (operated 27th and 29th August 2018) with faecal peritonitis, insulin induced hypoglycaemia, pneumothorax, hypertension and hypothyroidism.</t>
  </si>
  <si>
    <t>pneumothorax, hypertension and hypothyroidism</t>
  </si>
  <si>
    <t>During the evidence it was clear that packaging and visual identification aids available for intravenous fluids to be used in arterial line transducer sets were not sufficiently distinctive. It was heard that following Mrs Warby's death that as far as possible the West Suffolk Hospital has asked its suppliers to change the labelling on the intravenous fluids it purchases. These were exhibited in court and even with the changes the manufacture was prepared to make, the packaging cannot be considered at all distinctive for fluids to be used in an arterial line. In direct contrast, we saw that the tubing used on an arterial line transducer set has a solid red line running its length. This is to clearly indicate to staff that ii is an arterial line and therefore must not be used for the administration of drugs or medicinal fluids. I am therefore concerned that the packaging of the 0.9% Sodium Chloride intravenous fluid to be used with an arterial line is not also so clearly distinguished. II was heard in evidence that there is currently no 0.9% Sodium Chloride intravenous fluid available which is specifically and clearly labelled for arterial line use only. It is important to note that the issue identified in this inquest regarding the use of incorrect intravenous fluid in an arterial line is not a new one. In 2008 the UK National Patient Safety Agency issued a Rapid Response report highlighting problems with infusions and sampling from arterial lines. In that 2008 report the UK National Patient Safety Agency had already identified 84 incidents where the wrong infusion was attached to an arterial line with two of those cases proving fatal. II is understood that the 0.9% Sodium Chloride intravenous fluid has a number of medicinal uses other than just as a flushing fluid in an arterial line. However, the number of cases identified where the incorrect fluid is being used in arterial lines, clearly demonstrates the confusion and errors which occur when using generically labelled intravenous fluids with an arterial line transfusion set.</t>
  </si>
  <si>
    <t>The court was told that the medical staff taking blood samples from the arterial line transducer sets were not using the correct technique to ensure erroneous blood samples were not taken. The court heard that even if the incorrect intravenous fluid is fitted to an arterial line, a good technique used by staff (ensuring to fully account for the 'dead space' when drawing the blood sample) would prevent false readings being obtained. As such, in Mrs Warby's case the error of the incorrect intravenous fluid being fitted to her arterial line was exacerbated by medical staff using an incorrect technique when drawing her blood samples. The court was told that training in drawing blood from an arterial line is given as part of standard training for staff caring for patients with an arterial line in place. However, there were a number of erroneous samples taken in Mrs Warby's case, these samples being taken by a number of different staff. As such, the West Suffolk Hospital has already implemented new training and operational regimes for its staff. However, given the apparent prevalence of errors regarding the incorrect use of intravenous fluids and incorrect blood sampling techniques involving arterial lines, a review of training and operational regimes may be considered necessary on a wider basis</t>
  </si>
  <si>
    <t>incorrect drug administered; inadequate training</t>
  </si>
  <si>
    <t>In my opinion action should be taken in order to prevent future deaths, and I believe you or your organisation have the power to take any such action you identify</t>
  </si>
  <si>
    <t>a review of training and operational regimes may be considered necessary on a wider basis.</t>
  </si>
  <si>
    <t>2020-0199</t>
  </si>
  <si>
    <t>Marian Day</t>
  </si>
  <si>
    <t>Nottinghamshire and Nottingham</t>
  </si>
  <si>
    <t>Sherwood Forest Hospitals NHS Foundation Trust</t>
  </si>
  <si>
    <t>https://www.judiciary.uk/publications/marian-day/</t>
  </si>
  <si>
    <t>Marian Day died from a massive intra- abdominal haemorrhage, secondary to a vascular malformation of the spleen. This was not detected in life. Warfarin, an anticoagulant, given to treat her Atrial Fibrillation was continued in hospital when it should have been omitted, as bleeding was suspected. This prescription error has, on a balance of probability, made a contribution to the haemorrhage.</t>
  </si>
  <si>
    <t>massive intra-abdominal haemorrhage</t>
  </si>
  <si>
    <t>vascular malformation of the spleen</t>
  </si>
  <si>
    <t xml:space="preserve">Atrial Fibrillation, treated with anticoagulation </t>
  </si>
  <si>
    <t>Whilst there has been a detailed Serious Incident review of the circumstances of Mrs Day’s death conducted by the Trust, it remains unclear as to how and why these prescription errors occurred.</t>
  </si>
  <si>
    <t>It is my view that a similar prescription error could occur again, as there remains a number of different charts and documents that allow for muddled prescribing of, or omission of, anticoagulants, when there are complex medical conditions and concern re likely bleeding.</t>
  </si>
  <si>
    <t>Whilst the development of an electronic prescribing system may increase the probability of more clarity in prescription of anticoagulants, this is not in place currently. In addition, this alone in my view will not ensure oversight of anticoagulant management, unless other measures are taken to ensure senior review of patients, and a clear prescription plan recorded for all staff to follow.</t>
  </si>
  <si>
    <t>In my opinion action should be taken to prevent future deaths and I believe you (and your organisation) have the power to take such action</t>
  </si>
  <si>
    <t>2020-0200</t>
  </si>
  <si>
    <t>Alison Jeanes</t>
  </si>
  <si>
    <t>Manchester University NHS Foundation Trust</t>
  </si>
  <si>
    <t>https://www.judiciary.uk/publications/alison-jeanes/</t>
  </si>
  <si>
    <t>Accidental death contributed to by a high INR level from anticoagulation</t>
  </si>
  <si>
    <t>Traumatic subdural haemorrhage on a background of anticoagulation</t>
  </si>
  <si>
    <t>Chronic kidney disease</t>
  </si>
  <si>
    <t>Vasuclar Dementia</t>
  </si>
  <si>
    <t>Aortic Stenosis</t>
  </si>
  <si>
    <t>Chronic kidney disease, vascular dementia, aortic stenosis</t>
  </si>
  <si>
    <t>care home resident suffering from head injury</t>
  </si>
  <si>
    <t>The inquest heard that whilst contact was made with the Neurosurgical team at Salford Raval Hosoital on the dav of her admission there was  no conversation with a Doctor from that team until the day after her admission. As a result there was no expert neuro input into her care for 24 hours. There was no evidence that there was any attempt to chase up contact earlier</t>
  </si>
  <si>
    <t>Mrs Jeanes was brought into hospital by ambulance at the direction of a GP who recognised that she had a suspected head injury and was on warfarin. The GP recognised that the NICE guidance suggests there is an 8 hour window for patients on warfarin with a suspected head injury. Her fall had been at 23.58 on 161h March. The inquest heard that she was triaged but her CT scan was not ~xpedited and was not reported on until 11.45 almost 12 hours after the fall. There was no evidence of a system that would fast track such cases for a CT scan.</t>
  </si>
  <si>
    <t>The inquest heard that haematology advice on the day of admission was to reduce her INR. This advice was reconfirmed by the neuro surgeons the following day. There were differences in the recommendations and it was not entirely clear how that difference was being managed. In any event despite repeated attempts with Vitamin K Mrs Jeanes INR remained above the target. Further advice from the haematologist was not sought until 26th March some 9 days after her admission. It was unclear why that delay had occurred as the notes suggested it had been recognised that advice should have been sought previously but this had not been followed up. There was no evidence before the inquest of what system was in place or who would take responsibility for follow up in such a situation</t>
  </si>
  <si>
    <t>failure to inform patient; failure/delay in assessment of patient</t>
  </si>
  <si>
    <t>2020-0205</t>
  </si>
  <si>
    <t>Edward Cowey</t>
  </si>
  <si>
    <t>University Hospital of Derby and Burton; NHS England</t>
  </si>
  <si>
    <t>https://www.judiciary.uk/publications/edward-cowey/</t>
  </si>
  <si>
    <t>heparin</t>
  </si>
  <si>
    <t>Anticoagulation</t>
  </si>
  <si>
    <t>anticoagulation required</t>
  </si>
  <si>
    <t>That patient electronic and paper based transfer information is not kept on one database. Mr Coweys’ handover notes were kept on extra Med, his neurological observations on Patient Track and the falls form on his hard copy notes;</t>
  </si>
  <si>
    <t>Trust local policy regarding treatment for head injures is not consistent with NICE Guidelines and doctors cannot be expected to be aware of all trust local policies;</t>
  </si>
  <si>
    <t>Anticoagulation guideless do not cover a situation where anticoagulation is being given as a preventative measure as opposed to a treatment</t>
  </si>
  <si>
    <t>The Trusts local falls form does not direct doctors to the relevant guidance regarding head injuries simply asks if a CT head scans indicated</t>
  </si>
  <si>
    <t>failure to keep accurate medical records/care plans; unclear protocols</t>
  </si>
  <si>
    <t>You may wish to consider the NHS policy and procedures for patient transfer, anticoagulation and head injury</t>
  </si>
  <si>
    <t>2020-0210</t>
  </si>
  <si>
    <t>Douglas Owens</t>
  </si>
  <si>
    <t>Blackpool Teaching Hospitals NHS Foundation Trust</t>
  </si>
  <si>
    <t>https://www.judiciary.uk/publications/douglas-owens/</t>
  </si>
  <si>
    <t>acetazolamide</t>
  </si>
  <si>
    <t>carbonic anyhydrase inhibitor</t>
  </si>
  <si>
    <t>On 4th July 2018 Douglas Robert Owens attended the Spire Fylde Coast Hospital for elective cataract surgery in the form of right phacoemulsification and intraocular lens implant. A recognised risk of the surgery eventuated, requiring anterior vitrectomy following which he was given 500mg acetazolamide prior to discharge for the control of intraocular pressure. On the same evening he attended and was admitted to the Emergency Department of Blackpool Victoria Hospital, Whinney Heys Road, Blackpool in the circumstances that he had developed severe eye pain occasioned by retained viscoelastic in the eye and associated pressure and was given a further 500mg acetazolamide orally and 500mg acetazolamide intravenously without his having undergone an ophthalmological examination. The acetazolamide more than minimally contributed to the development of metabolic acidosis and this, together with ongoing eye pain overnight and the development of unalleviated painful urinary retention over a period of hours more than minimally contributed to the development of acute cardiac failure by the morning of 5th July 2018 in the context of his pre-existing coronary artery atherosclerosis and to the development of associated hypotension, aspiration pneumonia and multi-organ failure. He died on the intensive care unit of Blackpool Victoria Hospital at 18.37 hours on 7th July 2018. His death was more than minimally contributed to by neglect</t>
  </si>
  <si>
    <t>Acute cardiac failure with hypotension, aspiration pneumonia and multi-organ failure</t>
  </si>
  <si>
    <t>Coronary artery atherosclerosis</t>
  </si>
  <si>
    <t>acute metabolic acidosis</t>
  </si>
  <si>
    <t>pain occasioned by raised intraocular pressure following cataract surgery and by urinary retention</t>
  </si>
  <si>
    <t>cataracts; coronary atherosclerosis</t>
  </si>
  <si>
    <t>blind; cardiovascular disease</t>
  </si>
  <si>
    <t>That Blackpool Victoria Hospital has not yet finalised an agreement with Spire Fylde Coast Hospital for the urgent transfer of patients to the Ophthalmic Unit at Blackpool Victoria Hospital when appropriate. Unless arrangements are formalised, the lives of patients may be put at risk.</t>
  </si>
  <si>
    <t>That the Deceased was not seen by a speciality doctor in the Emergency Department notwithstanding the need for him to be seen. Unless action is taken there may be a continuing risk that patients in the Emergency Department will not be seen by on call doctors in speciality disciplines, in particular, ophthalmology, even when the need arises in that Department</t>
  </si>
  <si>
    <t>That the evidence disclosed omissions in the taking of vital signs observations and in the recording of observations in the vital signs observation chart (incorporating the National Early Warning Score). Unless action is taken, there is a risk that any deterioration in the condition of patients which might put their lives at risk will not be identified at the earliest opportunity</t>
  </si>
  <si>
    <t>That the evidence disclosed that the review process was not followed upon the Deceased’s blood pressure dropping by more than 40mmHg, notwithstanding the fact that that observation had been recorded. Unless action is taken, there is a risk that any deterioration in the condition of patients which might put their lives at risk will not be reviewed at the earliest opportunity</t>
  </si>
  <si>
    <t>That the evidence disclosed the fact that, whilst fluids had been prescribed, no prescription chart or fluid balance chart had been completed. Unless action is taken to ensure the completion of applicable documentation, the lives of patients may be put at risk</t>
  </si>
  <si>
    <t>That the evidence disclosed the fact that the Once-only and Pre-medication Chart does not make provision for the dose of medication actually given to be recorded in the event that the dose prescribed has been specified as falling within a range (for example, as here, morphine 1-10mg) and that, in any event, the actual dose given was not recorded in that chart. Unless the giving of medication is recorded fully the lives of patients may be put at risk.</t>
  </si>
  <si>
    <t>poor communication between organisations; understaffing; failure to monitor/observe patient; failure to keep accurate medical records/care plans</t>
  </si>
  <si>
    <t>In my opinion action should be taken to prevent future deaths and I believe you, Blackpool Teaching Hospital NHS Foundation Trust, have the power to take such action.</t>
  </si>
  <si>
    <t>2020-0223</t>
  </si>
  <si>
    <t>Ann Smith</t>
  </si>
  <si>
    <t>Hospital Death (Clinical Procedures and medical management) related deaths | Other related deaths</t>
  </si>
  <si>
    <t>Princess Alexandra Hospital</t>
  </si>
  <si>
    <t>https://www.judiciary.uk/publications/ann-smith/</t>
  </si>
  <si>
    <t>accident contributed to by natural disease</t>
  </si>
  <si>
    <t>subdural and intracerebral haemorrhage</t>
  </si>
  <si>
    <t>Hypertensive Heart Disease and Bronchopneumonia</t>
  </si>
  <si>
    <t>There was uncertainty as to how to deal with the anti-coagulation aspect of the deceased’s care in the wake of the fall. There is the lack of a local protocol (part of the Falls Policy) for the management of the sub-group of patients over 65 on anticoagulants and being given treatment dose of clexane for another clinical reason eg suspected pulmonary embolus, who sustain head trauma.</t>
  </si>
  <si>
    <t>2020-0225</t>
  </si>
  <si>
    <t>Stanley Babbs</t>
  </si>
  <si>
    <t>Queen's Hospital</t>
  </si>
  <si>
    <t>https://www.judiciary.uk/publications/stanley-babbs/</t>
  </si>
  <si>
    <t>CT contrast</t>
  </si>
  <si>
    <t>Mr Stanley Babbs died as a result of the administration of IV contrast for a CT scan. An individualised, personal evaluation and assessment was not carried out before the administration of contrast. A robust risk/benefit analysis had not been carried out prior to the administration of contrast. Mr Babbs had not been informed of the risks of administration of contrast. Communication between the referring clinician and the radiology team was deficient. Had a personalised assessment, risk/benefit analysis and robust communication been carried out, on the balance of probabilities, the CT scan with contrast would not have been performed and his death at that time would have been avoided</t>
  </si>
  <si>
    <t>contrast induced acute kidney injur</t>
  </si>
  <si>
    <t>chronic kidney disease (stage 4), diabetes and heart failure</t>
  </si>
  <si>
    <t>kidney disease; diabetes; cardiovascular disease</t>
  </si>
  <si>
    <t>The Royal College of Radiologist Standards for Intravascular Contrast Administration requires that the ultimate responsibility for intravascular contrast administration rests with the person who prescribes it</t>
  </si>
  <si>
    <t>The Standards identify risk factors for acute kidney injury, to include chronic kidney disease (eGFR of less than 40); heart failure and age 75 years or older. The Standards identify that for those at risk of acute kidney injury, the dose of non-ionic iodine based contrast medium should be minimised, taking into consideration the indication and patient's body weight.</t>
  </si>
  <si>
    <t>It was noted at the Inquest hearing that a Practice Group Direction has been prepared for the administration of contrast to persons who are not at increased risk (those with an eGFR greater than 30). There is no such Practice Group Direction or other prescribing safeguards for patients at higher risk (eGFR lower than 30)</t>
  </si>
  <si>
    <t>The clinical lead for radiology at the Trust stated in his oral evidence that there is no prescription for contrast. This is so, even though contrast is a prescription only medicine. The clinical lead stated that a radiologist will simply say "contrast" or "no contrast". This is the case even for those patients who have a high risk of a contrast induced acute kidney injur</t>
  </si>
  <si>
    <t>Patients with chronic kidney disease, diabetes, cardiac failure and aged over 75 have an up to 25% risk of a contrast induced acute kidney injury. In these circumstances, it is concerning that contrast media (a prescription only medicine) can be administered without a formal prescription, evidence of a careful consideration of the dose and a clearly identified responsible clinician</t>
  </si>
  <si>
    <t>failure to follow protocol; unsafe protocol</t>
  </si>
  <si>
    <t>2020-0228</t>
  </si>
  <si>
    <t>Justine Liquorish</t>
  </si>
  <si>
    <t>Domestic Abuse Management Board Surrey Police; Children Services Surrey County</t>
  </si>
  <si>
    <t>https://www.judiciary.uk/publications/justine-liquorish/</t>
  </si>
  <si>
    <t>Justine Sunny Romaine Liquorish died on the 29th November 2017 at 8 Coxdean Tadworth. She had tied a ligature around her neck and died by hanging. She had drunk considerable amounts of alcohol and taken cocaine. It is not possible to determine whether she intended to kill herself</t>
  </si>
  <si>
    <t>children removed from care</t>
  </si>
  <si>
    <t>Justine was being treated for depression by her general practitioner. She was prescribed anti-depressant medication. She had last been reviewed in February 2017. She was not open to secondary mental health provision.</t>
  </si>
  <si>
    <t>Justine was the subject of a MARAC referral organised by the Surrey Police on the 14th June 2017 in respect of allegations of domestic violence and coercive control which Justine made relating to her partner.</t>
  </si>
  <si>
    <t>Justine’s general practitioner was not invited to contribute to the MARAC meetings held in July and August 2017. General Practitioners are not routinely invited to MARAC meetings</t>
  </si>
  <si>
    <t>The risks and the planned safeguarding measures identified by the MARAC were not communicated to the general practitioner.</t>
  </si>
  <si>
    <t>The general practitioner responsible for treating Justine’s mental health was not made aware of the allegations of domestic abuse and coercion that Justine had made.</t>
  </si>
  <si>
    <t>Justine’s children were removed from her care in September 2017 and she was then involved in care proceedings. Her general practitioner was not made aware of this although it would have been a further significant stressor so far as her mental health was concerned</t>
  </si>
  <si>
    <t>2020-0240</t>
  </si>
  <si>
    <t>Michelle Turner</t>
  </si>
  <si>
    <t>Blackpool and Fylde</t>
  </si>
  <si>
    <t>Clinical Commissioning Group</t>
  </si>
  <si>
    <t>https://www.judiciary.uk/publications/michelle-turner/</t>
  </si>
  <si>
    <t>heroin; cocaine; tramadol</t>
  </si>
  <si>
    <t>opioid; cocaine; opioid</t>
  </si>
  <si>
    <t>Multidrug toxicity</t>
  </si>
  <si>
    <t>working with peer support workers</t>
  </si>
  <si>
    <t>I heard evidence and found that Michelle Turner had the support of her care coordinator and of her peer support worker and that she appeared to have built very positive relationships with each of them</t>
  </si>
  <si>
    <t>The Clinical Commissioning Group holds the responsibility for the funding of peer support workers</t>
  </si>
  <si>
    <t>Peer support workers provide a variety of forms of support to service users, including assistance with connecting with drug services, support in managing their day, support in leaving the house and support in engaging in activity and that, very significantly, peer support workers have or may have “lived experience” of alcohol and/or substance misuse</t>
  </si>
  <si>
    <t>This is an “invaluable” resource and, despite the circumstances of her death, Michelle Turner had felt inspired by her peer support worker</t>
  </si>
  <si>
    <t>There is a possibility that funding for peer support workers will be lost in March 2021</t>
  </si>
  <si>
    <t>The concern that arises in these circumstances is that the service provided by peer support workers, which may be essential to those with mental health conditions and/or with alcohol and/or substance misuse problems and which is provided by those who, amongst service providers, may have the unique perspective of having “lived experience” of such problems, may be lost</t>
  </si>
  <si>
    <t>In my opinion action should be taken to prevent future deaths and I believe that the Clinical Commissioning Group concerned has the power to take such action</t>
  </si>
  <si>
    <t>2020-0245</t>
  </si>
  <si>
    <t>Yo Li</t>
  </si>
  <si>
    <t>Child Death (from 2015) |Hospital Death (Clinical Procedures and medical management) related deaths</t>
  </si>
  <si>
    <t>NHS Improvement and British Association of Perinatal Medicine</t>
  </si>
  <si>
    <t>https://www.judiciary.uk/publications/yo-li/</t>
  </si>
  <si>
    <t>Yo Li was born extremely prematurely at 09:46 on 11 January 2019 at St. Peter’s Hospital. Immediately following his birth he did not make any respiratory effort and had to be resuscitated before being transferred to the Neonatal Intensive Care Unit at the hospital where he was supported by way of mechanical ventilation. At 16:00 on 11 January 2019 an Umbilical Venous Catheter (UVC) was inserted in order to provide Yo Li with Total Parenteral Nutrition (TPN), as well as medication. However, the UVC was mal-positioned within Yo Li’s liver tissue, resulting in TPN Extravasation, which is a rare but known complication of the use of UVCs, and Yo Li’s s death on 15 January 2019. The clinical team caring for Yo Li did not appreciate that the UVC had been mal-positioned and therefore omitted to remove it on 11 and 12 January 2019. If it had removed it on either of those dates Yo Li would have survived</t>
  </si>
  <si>
    <t>Total Parenteral Nutrition (TPN) Peritonitis</t>
  </si>
  <si>
    <t>Total Parenteral Nutrition (TPN) Extravasatio</t>
  </si>
  <si>
    <t>Extreme Prematurity</t>
  </si>
  <si>
    <t>Extermely premature birth; resuscitation after birth</t>
  </si>
  <si>
    <t>The court heard evidence that following several deaths due to central venous catheter extravasation the British Association of Perinatal Medicine (BAPM) issued guidance entitled the ‘Use of Central Venous Catheters in Neonates – A Framework for Practice’ in December 2015 and updated in August 2018. The guidance sets out a number of risk factors for mal-positioned UVCs. The court heard, however, that the BAPM guidance does not identify one key risk factor for mal-positioned UVCs – namely that there is a risk that it is mal-positioned when it is pointing towards the left side of the base of the heart, as it was in Master Li’s case, despite this being a recognised risk in the academic literature on this issue. The court heard evidence that the two clinicians involved in the placement of Master Li’s UVC were not familiar with the updated BAPM guidance. The court also heard that the St. Peter’s Hospital internal guidance on the use of UVCs was not fully compliant with the updated BAPM guidance at the time of Master Li’s death, albeit they have since introduced comprehensive internal guidance on this issue. The court heard that there is no NICE guidance on the use of UVCs and - given that BAPM is a voluntary professional organisation - there is no requirement upon NHS Trusts to ensure that their clinicians are familiar with the BAPM guidance or to ensure that their internal policies and procedures are in accordance with it.</t>
  </si>
  <si>
    <t>The BAPM guidance on ‘Use of Central Venous Catheters in Neonates – A Framework for Practice’ does not identify a key risk factor for a mal-positioned UVC. Consideration ought to be given by BAPM to updating the guidance to include reference to this risk factor</t>
  </si>
  <si>
    <t>There is no NICE guidance on the use of UVCs and there is no requirement on NHS Trusts to ensure that their clinicians are familiar with the BAPM guidance or to ensure that their internal policies and procedures are in accordance with it. Consideration ought to be given by NHSI to introducing some NICE guidance to cover this issue</t>
  </si>
  <si>
    <t>2020-0246</t>
  </si>
  <si>
    <t>Jason Thompson</t>
  </si>
  <si>
    <t>Leslie Hamilton</t>
  </si>
  <si>
    <t>Suicide (from 2015) |Mental Health related deaths</t>
  </si>
  <si>
    <t>Secretary of State for Health and Social Care, Ebay UK Ltd and Metalchem Ltd</t>
  </si>
  <si>
    <t>https://www.judiciary.uk/publications/jason-thompson/</t>
  </si>
  <si>
    <t>Hypoxaemia from Methaemoglobinaemia</t>
  </si>
  <si>
    <t>Sodium Nitrate Poisoning</t>
  </si>
  <si>
    <t>Support from mental health services; history of attempts to harm himself often triggered by alcohol</t>
  </si>
  <si>
    <t>deeply affected by the death of his son and more recently by the death of friends, all by suicide</t>
  </si>
  <si>
    <t>Sodium nitrite is used to preserve and cure meat, to which it imparts a pink-red colour. The minimum lethal dose is 1 to 2 grams. Sodium nitrite can be readily bought via the internet. For example, it is possibly to buy up to several hundred grams for a few pounds on eBay, without restriction. A chapter from The Peaceful Pill Handbook entitled ‘Lethal Inorganic Salts’, available on-line, describes the use of sodium nitrite to commit suicide and compares it with sodium cyanide and sodium azide.</t>
  </si>
  <si>
    <t>Websites may be actively promoting a particular method of death by suicide and hence breaking the criminal law by assisting suicide.</t>
  </si>
  <si>
    <t>That such a lethal substance (sodium nitrite) should be so freely available on a popular online shopping site, sold by a company (Metalchem) under the guise of being a meat preservative.</t>
  </si>
  <si>
    <t>2020-0250</t>
  </si>
  <si>
    <t>Sharon Kelly</t>
  </si>
  <si>
    <t>Suicide; Mental health related deaths; Emergency services related deaths</t>
  </si>
  <si>
    <t>EFAS; Essex Police; EPUT</t>
  </si>
  <si>
    <t>https://www.judiciary.uk/publications/sharon-kelly/</t>
  </si>
  <si>
    <t>alcohol; multidrug use (not specified)</t>
  </si>
  <si>
    <t>alcohol and multiple drug overdose</t>
  </si>
  <si>
    <t>long history of mental health and alcohol problems with frequent suicide attempts</t>
  </si>
  <si>
    <t>lost baby son; alcohol problems</t>
  </si>
  <si>
    <t>Whether there is sufficiently clear training at EEAS in relation to (1) identifying relevant flag markers to ensure police attendance ata property where appropriate and 2) communicating relevant information from relevant records to ambulance crews to ensure that dynamic risk assessments take place on the basis of all relevant information (in light of decision making and delays on 27 June 2019)</t>
  </si>
  <si>
    <t>Whether lines of communication and the modus operandi between EEAS and Essex Police are sufficiently clear in relation to a potential joint attendance at a property where there is a risk marker (given the delays on 27 June 2019)</t>
  </si>
  <si>
    <t>Whether there is sufficient clarity in the training for Essex Police Comms Officers as to the circumstances in which a blue lights response should be mandated</t>
  </si>
  <si>
    <t>Whether EPUT can review its arrangements for convening an urgent MHS assessment, in conjunction with social services</t>
  </si>
  <si>
    <t>In my opinion action should be taken to prevent future deaths and I believe your organisations have the power to take such action.</t>
  </si>
  <si>
    <t>2020-0251</t>
  </si>
  <si>
    <t>David Ball</t>
  </si>
  <si>
    <t>Suicide; Mental health related deaths; Alcohol, drug and medication related deaths; Community healthcare related deaths</t>
  </si>
  <si>
    <t>https://www.judiciary.uk/publications/david-ball/</t>
  </si>
  <si>
    <t>methadone; venlafaxine</t>
  </si>
  <si>
    <t>illicit; precribed</t>
  </si>
  <si>
    <t>Methadone and Venlafaxine misuse</t>
  </si>
  <si>
    <t xml:space="preserve">extensive mental health history including suicide by overdose attempts. David Ball had a history of depression, paranoia, delusions and hallucinations. </t>
  </si>
  <si>
    <t>suicide; depression; psychosis</t>
  </si>
  <si>
    <t>previous mental health unit inpatient; previous suicide attempts; In addition, he had a history of drugs misuse</t>
  </si>
  <si>
    <t>hospitalisation; drug abuse</t>
  </si>
  <si>
    <t>Different health care departments have different patient care records and the departments did not communicate with one another. Evidence was heard that healthcare professionals would have to rely on professional curiosity to ascertain crucial information regarding their patients. The examples used within the Inquest of David Ball were that the Hospital, Social Care and Derbyshire Healthcare all had different patient care records.</t>
  </si>
  <si>
    <t>2020-0252</t>
  </si>
  <si>
    <t>Trinder Birdi</t>
  </si>
  <si>
    <t>Mental health related deaths; Community healthcare related deaths</t>
  </si>
  <si>
    <t>North East London Foundation Trust</t>
  </si>
  <si>
    <t>https://www.judiciary.uk/publications/trinder-birdi/</t>
  </si>
  <si>
    <t>paracetamol; mixed drugs</t>
  </si>
  <si>
    <t>non-opioid analgesic; undefined</t>
  </si>
  <si>
    <t>acute liver failure</t>
  </si>
  <si>
    <t>depression; personality disorder; high suicide risk</t>
  </si>
  <si>
    <t>depression; borderline personality disorder</t>
  </si>
  <si>
    <t>The general practitioner who had known Ms Birdi over a number of years and had seen her for multiple mental health consultations had raised concerns with the A &amp; E psychiatric team that Ms Birdi was at a high risk of suicide. The GP considered that Ms Birdi required an urgent psychiatric assessment and that Ms Birdi was at a high risk of taking a further overdose with a higher number of tablets. Following assessment, the same day, by a psychiatric liaison nurse who had never met the deceased before, the risk to self was reduced to low. The risk was lowered from high to low, without any consultation with the general practitioner or second opinion sought and documented from a fellow psychiatric professional.</t>
  </si>
  <si>
    <t>It is concerning that the risk to self can be downgraded by a member of staff, new to the patient, following referral from a doctor who knows the patient well. There were no safeguards in place for this circumstance, such as a discussion with the referring general practitioner, second opinion from a fellow psychiatric clinician or assessment by a psychiatric doctor</t>
  </si>
  <si>
    <t>2020-0253</t>
  </si>
  <si>
    <t>Claire Richards</t>
  </si>
  <si>
    <t>Mental health related deaths; Alcohol, drug and medication related deaths</t>
  </si>
  <si>
    <t>Royal Pharmaceutical Society and Advisory Council on the Misuse of Drugs ‚Äì Home Office</t>
  </si>
  <si>
    <t>https://www.judiciary.uk/publications/claire-richards/</t>
  </si>
  <si>
    <t>pregabalin; buprenorphine</t>
  </si>
  <si>
    <t>Toxic Effects of Pregabalin and Buprenorphine</t>
  </si>
  <si>
    <t>This case involves a death resulting from illegally dealt prescription drugs. It is of increasing concern that prescription drugs are available in vast quantities for illegal dealing to vulnerable people.</t>
  </si>
  <si>
    <t>What steps are projected, or are actually in the pipe line, for stemming the leakage of prescription medication out of the lawful dispensing process into criminal hands?</t>
  </si>
  <si>
    <t>2020-0256</t>
  </si>
  <si>
    <t>Geoffrey Banks</t>
  </si>
  <si>
    <t>Comfort Call ,City and County Healthcare Group; Adult Safeguarding Civic Centre</t>
  </si>
  <si>
    <t>https://www.judiciary.uk/publications/geoffrey-banks/</t>
  </si>
  <si>
    <t>co-codamol</t>
  </si>
  <si>
    <t>The deceased died from a heart attack. A self-administered overdose of medication 8 days earlier contributed to his death. It was not possible to determine whether the overdose had been accidental or deliberate</t>
  </si>
  <si>
    <t>Acute myocardial infarction</t>
  </si>
  <si>
    <t>Coronary artery thrombosis with atheroma</t>
  </si>
  <si>
    <t>Co-codamol; diabetes mellitus type 2</t>
  </si>
  <si>
    <t>previous heart attack; coronary artery by-pass grafting; pacemaker; stroke; diabetes</t>
  </si>
  <si>
    <t>cardiovascular disease; surgery; stroke; diabetes</t>
  </si>
  <si>
    <t>lived in assisted accommodation and was visited 4 times per day by carers</t>
  </si>
  <si>
    <t>The deceased resided at Oak Priory and was the tenant of a privately rented flat in a scheme from a housing provider. He was on a care package provided by Comfort Call under a contract from Stoke on Trent Council. He received visit four times per day principally to administer medication. The medicine was kept in a locked kitchen cupboard in his flat. He had been identified as not being able to manage his own medication. The tenant was easily able to pull open the cupboard door and the barrel of the lock fell out. He overdosed on medication. There appears to be no system of safe storage in place where a resident has been identified as being in need of supervision with medication</t>
  </si>
  <si>
    <t>The apparent investigation into the incident was perfunctory and carried out by an untrained member of staff.</t>
  </si>
  <si>
    <t>poor medicine control; failure to learn from past events</t>
  </si>
  <si>
    <t>In my opinion action should be taken to prevent future deaths and I believe you Comfort Care and Stoke on Trent City Council and/or your organisation have the power to take such action.</t>
  </si>
  <si>
    <t>2020-0261</t>
  </si>
  <si>
    <t>Mental health related deaths; Alcohol, drug and medication related deaths; State custody related deaths</t>
  </si>
  <si>
    <t>Midlands Partnership NHS Foundation Trust</t>
  </si>
  <si>
    <t>https://www.judiciary.uk/publications/lee-davies-2/</t>
  </si>
  <si>
    <t>opiates; heroin; cocaine; benzodiazepine; quetiapine; promethazine</t>
  </si>
  <si>
    <t>opioid; opioid; cocaine; hypnotic; antipsychotic; antipsychotic</t>
  </si>
  <si>
    <t>Mr Davies died from a brain injury caused by the use of illicit drugs. Lee’s risk of absconding to obtain drugs was not adequately considered when deciding to reduce his observation levels on the morning of 17/6/19. This did not affect the outcome</t>
  </si>
  <si>
    <t>aspiration pneumonia secondary to possible illicit drug use</t>
  </si>
  <si>
    <t>significant mental health issues</t>
  </si>
  <si>
    <t>previously absconded from the hospital twice to use illicit drugs; drug addiction problems</t>
  </si>
  <si>
    <t>During the course of the inquest I heard evidence that it was likely that Mr Davies had absconded on 17/6/19 by scaling a perimeter fence in the garden of Laurel Ward. The Jury was told that patients had unrestricted access to the garden except when the doors were locked overnight between 10.30 pm – 7.30 am</t>
  </si>
  <si>
    <t>The inquest heard that on 5/6/19 Mr Davies attempted to climb over the fence with a chair</t>
  </si>
  <si>
    <t>Mr Davies had absconded from Laurel Ward on 2 occasions since he was detained under s3 MHA on 24/5/19 and on 15/6/19 and used drugs. On the latter occasion he was reported by a peer to have climbed over the fence</t>
  </si>
  <si>
    <t>On 16/6/19 Mr Davies attempted to abscond again by trying to climb over the fence and was stopped by staff. He was observed to be arranging items to help him climb over the fence namely a bin and a chair</t>
  </si>
  <si>
    <t>The deceased was admitted to the Centre with a known substance abuse problem</t>
  </si>
  <si>
    <t>The jury was told by the Responsible Clinician that the deceased was also at risk of obtaining drugs from within the ward itself as the ward was not secure;</t>
  </si>
  <si>
    <t>I also received evidence during the investigation that when Mr Davies’s personal belongings were collected following his death, these included a crushed metal can likely to have been used for narcotic use</t>
  </si>
  <si>
    <t>The inquest heard evidence that the fence of Laurel Ward garden was approximately 3100 mm in height having been increased in 2015</t>
  </si>
  <si>
    <t>The inquest was provided with two photographs of the fence taken on the morning of the third day of inquest being 8/10/20 that showed a wooden panelled fence with a metal mesh/wire upper level behind a paved pathway with a shrubbery filled with green foliage and plants</t>
  </si>
  <si>
    <t>The photographs showed that some of the shrubbery plants were almost as high as the wooden part of the fence and very dense to the extent the fence could not be seen behind them and nor could the ground beneath due to ground level foliage</t>
  </si>
  <si>
    <t>I heard evidence at the conclusion of the inquest in the absence of the Jury that the shrubbery was not considered to be dense enough by the head of security to conceal any items and that after an incidents of absconding a anti climb review was undertaken</t>
  </si>
  <si>
    <t>My concern is that it is not sufficient to carry out a search of the area after a patient has absconded. The current planting arrangements based on the most recent photographs, do appear to provide ample ground coverage for ANY item to be concealed including drugs, drug paraphernalia, weapons, items that could be used as weapons and items in connection with absconding</t>
  </si>
  <si>
    <t>There was no evidence that the garden was searched on a regular basis, patients were not observed in the garden unless their level of observation included eyesight observations, and there was no CCTV covering the garden area</t>
  </si>
  <si>
    <t>My view is that circumstances of the current planting arrangements in the shrubbery present a risk of deaths which will continue to exist. This also extends to a risk of injury to staff on Laurel Ward and other patients</t>
  </si>
  <si>
    <t>The Trust may wish to consider removing the plants/foliage and/or introducing regular searches of the garden and shrubbery area.</t>
  </si>
  <si>
    <t>2020-0265</t>
  </si>
  <si>
    <t>Lee Elliott</t>
  </si>
  <si>
    <t>Dr Nicholas Shaw</t>
  </si>
  <si>
    <t>County of Cumbria</t>
  </si>
  <si>
    <t>Suicide (from 2015) | Mental Health related deaths |Product related deaths</t>
  </si>
  <si>
    <t>Secretary of State for Health and Social Care</t>
  </si>
  <si>
    <t>https://www.judiciary.uk/publications/lee-elliott/</t>
  </si>
  <si>
    <t>Sodium Nitrite Poisoning</t>
  </si>
  <si>
    <t>severe head injury; seeing his GP regularly and being treated with antidepressant medication</t>
  </si>
  <si>
    <t>struggling with mental health; denied suicidal intention; prior suicide attempts</t>
  </si>
  <si>
    <t>Sodium Nitrite is being advocated by several websites easily found on the internet as a reliable and pain free way of taking one’s life. Often advice is given on the use of prescription medications to take to minimise any nausea caused when a solution of this substance is drunk. Links can be found to discussion groups which may encourage vulnerable and sick people to attempt to take their lives</t>
  </si>
  <si>
    <t>Sodium Nitrite [and other toxic substances] are easily and cheaply obtainable in small amounts by internet purchase with no safeguards</t>
  </si>
  <si>
    <t>I am aware the senior coroner for West Yorkshire [East] issued a regulation 28 report to you in September referring to the death of Joseph Nihill who died in similar circumstances. I wish to echo all the concerns raised in that report, and also advise that I am to hear an inquest in the new year touching on the death of a young female student who whose medical cause of death has also been given as Sodium Nitrite Toxicity</t>
  </si>
  <si>
    <t>relates to case 2020-0246 above</t>
  </si>
  <si>
    <t>2020-0266</t>
  </si>
  <si>
    <t>John Tucker</t>
  </si>
  <si>
    <t>Gwent</t>
  </si>
  <si>
    <t>Gwent Police</t>
  </si>
  <si>
    <t>https://www.judiciary.uk/publications/john-tucker/</t>
  </si>
  <si>
    <t>Cardiomegaly and ischaemic heart disease</t>
  </si>
  <si>
    <t>Coronary Artery Disease (operated)</t>
  </si>
  <si>
    <t>Drugs (methadone and cocaine) and alcohol intake.</t>
  </si>
  <si>
    <t>significant cardiac disease; hypercholesterolaemia; family history of coronary artery disease; occlusion of the arteries and suffered a heart attack which resulted in the need for him to undergo surgery and in 2018 he underwent a coronary artery bypass grafting of all 4 coronary arties</t>
  </si>
  <si>
    <t>cardiovascular disease; surgery</t>
  </si>
  <si>
    <t>taking drugs and alcohol.</t>
  </si>
  <si>
    <t>The information fro of the MOSOVO team and DS raised some concerns about the nature and extent of basic life support and first aid training provided to the different staff employed by Gwent police who of course may be in regular contact with people who are unwell or injured giving rise to respiratory problems.</t>
  </si>
  <si>
    <t>I should be grateful if the following information be provided to me: Confirmation regarding the nature and extent of basic life support training provided to police employees; officers and civilian staff, particularly in relation to the recognition and management of respiratory distress</t>
  </si>
  <si>
    <t>2020-0267</t>
  </si>
  <si>
    <t>Peter Unsworth</t>
  </si>
  <si>
    <t>NHS Improvement, Royal College of Physicians, Royal College of Surgeons, General Medical Council and St. Peter's Hospital</t>
  </si>
  <si>
    <t>https://www.judiciary.uk/publications/peter-unsworth/</t>
  </si>
  <si>
    <t>Peter James Michael Unsworth had developed deep vein thromboses twice and was on long term anticoagulant medication prior to having a right hip replacement operation in April 2018. On the 23rd May 2018 he was admitted to hospital as an emergency. He was found to have developed a further deep vein thrombosis and his right hip was severely infected. Administration of anticoagulation medication was a significant factor in the development of the infection. He required a lifesaving operation to washout the infected hip prior to which an IVC filter was implanted to prevent pulmonary emboli. Thereafter he underwent the first stage of revision surgery. He remained treated on a therapeutic dose of Clexane post operatively. Haematological advice was sought as to whether the dose of Clexane could be reduced to prevent a further infection developing in the right hip. No note was made of the advice given. The orthopaedic surgeon with responsibility for his care understood that he could reduce the Clexane dose to a prophylactic dose if, in his clinical judgment, this was necessary to prevent a further hip infection. He reduced the dose of Clexane to a prophylactic dose. As a consequence of reduced anticoagulation Peter Unsworth developed pulmonary emboli which totally occluded his pulmonary arteries. He died at home in Shepperton on the 29th July 2018.</t>
  </si>
  <si>
    <t>Pulmonary Thrombo-Embolism</t>
  </si>
  <si>
    <t>Deep Vein Thrombosis</t>
  </si>
  <si>
    <t>developed deep vein thromboses twice and was on long term anticoagulant medication prior to having a right hip replacement operation</t>
  </si>
  <si>
    <t>The advice provided by the Consultant Haematologist related to a very complex medical situation. It was not recorded in writing. The Consultant Orthopaedic surgeon did not record it in the patient’s records nor email his understanding of the advice to the Consultant Haematologist for confirmation of what he understood the advice to b</t>
  </si>
  <si>
    <t>The Consultant Haematologist did not confirm her advice in writing or make any record of the advice given</t>
  </si>
  <si>
    <t>As a consequence, there may have been a misunderstanding of the basis on which the advice was sought and/or given, and of the import of the advice</t>
  </si>
  <si>
    <t>2020-0270</t>
  </si>
  <si>
    <t>Ann Schuetz</t>
  </si>
  <si>
    <t>Northampton</t>
  </si>
  <si>
    <t>Hospital Death (Clinical Procedures and medical management) related deaths | Community health care</t>
  </si>
  <si>
    <t>CAMIS and Secretary of State for Health and Social Care</t>
  </si>
  <si>
    <t>https://www.judiciary.uk/publications/ann-schuetz/</t>
  </si>
  <si>
    <t>ramapril</t>
  </si>
  <si>
    <t>ACE inhibitor</t>
  </si>
  <si>
    <t>Mrs Ann Patricia Ellen Schuetz died on 26th June 2018 at NGH as a result of an allergic reaction to Ramipril, medication prescribed for hypertension</t>
  </si>
  <si>
    <t>Hypoxic cardiac arrest</t>
  </si>
  <si>
    <t>Angioedema secondary to Angiotensin-converting enzyme inhibitor</t>
  </si>
  <si>
    <t>Large brain infarct</t>
  </si>
  <si>
    <t>In the present case, the allergy was not recorded in the appropriate places in the relevant electronic systems. A contributing factor was that that primary and secondary care have a number of different electronic systems in place to manage patient medical information including:- 1. Symphony – Emergency Department system 2. EDN – Electronic Discharge Notification system 3. ePMA – Electronic prescribing system 4. SystemOne – Electronic GP documentation system 5. CAMIS – Overview system which holds such details as ID and all attendances including outpatient</t>
  </si>
  <si>
    <t>One of the root causes according to the Trust’s Investigation report was “the fact that the electronic patient systems used in primary and secondary care did not have the ability to share information and therefore the updated allergy information was required to be inputted manually into each system….” The Trust is continuing to explore the feasibility of having regional central medical records but it is not known if any other Trusts are doing the same.</t>
  </si>
  <si>
    <t>The Investigation report also states that “The CAMIS system currently does not have anywhere to record a patient’s allergies. If a change is to be made to the CAMIS system, this would need to be changed nationally”</t>
  </si>
  <si>
    <t>You should consider a review of the medical records system, including in relation to the recording of allergies</t>
  </si>
  <si>
    <t>In my opinion action should be taken to prevent future deaths and I believe you AND/OR your organisation, have the power to take such action.</t>
  </si>
  <si>
    <t>2020-0275</t>
  </si>
  <si>
    <t>Matthew Fitten</t>
  </si>
  <si>
    <t>Alcohol, drug and medication related deaths |Other related deaths</t>
  </si>
  <si>
    <t>Public Health England, General Pharmaceutical Council and Haverhill Pharmacy</t>
  </si>
  <si>
    <t>https://www.judiciary.uk/publications/matthew-fitten/</t>
  </si>
  <si>
    <t>prescribed methadone</t>
  </si>
  <si>
    <t>known to have drug dependency issues and had been receiving support from Turning Point the Suffolk Recovery Network</t>
  </si>
  <si>
    <t>During the evidence it was heard that at the start of the Covid19 pandemic PHE guidance was issued to Turning Point (the Suffolk Recovery Network) that individuals on opiate replacement treatment (Methadone) should be moved off short term (daily or tri-weekly) prescription collections to longer term ones. In Matthew’s case his collection was changed from 3 times per week to fortnightly.</t>
  </si>
  <si>
    <t>The doctor who made the changes to the prescription stipulated that Matthew’s dose must be in single daily dosage bottles. Matthew had a secure store in his home and was used to taking his Methadone from single daily dosage bottles</t>
  </si>
  <si>
    <t>In addition the Turning Point doctor had sent a letter to all of the pharmacy’s that supplied opiate replacement therapies to his patients, explaining that only daily usage bottles should be prescribed.</t>
  </si>
  <si>
    <t>On the 15th April 2020 Matthew collected his 14-day methadone supply from the Haverhill Pharmacy in Haverhill, Suffolk</t>
  </si>
  <si>
    <t>Evidence produced by Matthews father during the inquest itself, clearly showed that Matthew had been issued three bottles of Methadone to cover the 14-day period. These bottles contained 100ml, 156ml and 500ml of Methadone respectively</t>
  </si>
  <si>
    <t>In addition, because Matthew’s prescription had been for single dose bottles a separate ‘measuring jug’ had not been prescribed by the Turning Point doctor</t>
  </si>
  <si>
    <t>Matthew’s prescribed dose of Methadone was 54ml daily. As such, when Matthew was given the 100ml, 156ml and 500ml Methadone bottles on the 15th April 2020, he was not given anything to accurately measure his daily dose from them</t>
  </si>
  <si>
    <t>It is therefore probable, that due to a lack of a measuring jug, Matthew guessed his first dose from the larger Methadone bottles with tragic consequences</t>
  </si>
  <si>
    <t>Had Matthew been given daily dose bottles of Methadone as prescribed, or a measuring jug and instructions on how to use it had been provided, on a balance of probability basis his death would not have occurred.</t>
  </si>
  <si>
    <t>excessive supply of substance/drugs; failure to follow protocol</t>
  </si>
  <si>
    <t>2020-0276</t>
  </si>
  <si>
    <t>Samuel Morgan</t>
  </si>
  <si>
    <t>Mental Health, Suicide Prevention and Patient Safety and MHRA</t>
  </si>
  <si>
    <t>https://www.judiciary.uk/publications/samuel-morgan/</t>
  </si>
  <si>
    <t>self-suspension</t>
  </si>
  <si>
    <t>prescribed citalopram</t>
  </si>
  <si>
    <t>never self-harmed previously</t>
  </si>
  <si>
    <t>Sam’s mother saw a change in his mood the 7 days before his death which she attributes to the effect of SSRIs. Whilst the precise effect of this medication (Citalopram) on Sam is unknown, it is clear that Sam had never self-harmed previously and his actions were completely out of character. He had started researching schizophrenia on his phone just before his death</t>
  </si>
  <si>
    <t>Every medicine pack includes a patient information leaflet (PIL), which provides information on using the medicine safely and allows patients to read at their leisure. However, it has been suggested that the “Black Box Warning” (as developed by the Food and Drug Administration in the USA) would have a more immediate impact and capture some patient’s attention highlighting any risks. The simple and clear message in this specific case would be that there is an increased risk of suicidal thinking in young adults. The benefits of such simple and direct messaging extends to all prescribed medicines and associated major risks</t>
  </si>
  <si>
    <t>2020-0282</t>
  </si>
  <si>
    <t>Katy Samuels</t>
  </si>
  <si>
    <t>Hospital Death (Clinical Procedures and medical management) related deaths |Mental Health related deaths</t>
  </si>
  <si>
    <t>Chief Executive and Mental Health lead for Coventry and Warwickshire Partnership NHS Trust</t>
  </si>
  <si>
    <t>https://www.judiciary.uk/publications/katy-samuels/</t>
  </si>
  <si>
    <t>alcohol; illicit drugs</t>
  </si>
  <si>
    <t>mixed anxiety and depression; posttraumatic stress disorder; history of self-harm and attempted suicide</t>
  </si>
  <si>
    <t>anxiety; depression; PTSD; self-harm; suicide</t>
  </si>
  <si>
    <t>detained inpatient at mental health ward; drug and alcohol abuse</t>
  </si>
  <si>
    <t>The Coventry and Warwickshire Partnership NHS Trust has a section 17 Leave Policy approved and ratified on the 7 th August 2019 with a next review date of the 7 th August 2022. The policy is targeted at inpatient and community staff. Excerpts from the aforementioned policy are: “Leave is defined as any excursion, which takes the patient outside the hospital grounds for ANY period of time, whether escorted by staff, accompanied by relatives/carers, or unescorted… Leave should be planned in advance, agreed at the multidisciplinary team meeting and consideration must be given to the legal status of the patient…. Leave should only be granted after careful planning and risk assessment that involves the patient, carers, and the appropriate community team… The patient should be able to demonstrate to professional carers that he/she is likely to cope outside the hospital... Any conditions, restrictions or limitations applicable during the leave period, along with the destination address for overnight leave, must be clearly documented on the s17 leave form. While it may often be appropriate to authorise leave subject to the condition that a patient is accompanied by a friend or relative (e.g. on a pre-arranged day out from the hospital), responsible clinicians should specify that the patient is to be in the legal custody of a friend or relative only if it is appropriate for that person to be legally responsible for the patient, and if that person understands and accepts the consequent responsibility”</t>
  </si>
  <si>
    <t>It is paramount that a policy must provide clear unambiguous guidance/ direction to inpatient and community staff particularly in relation escorted leave given the legal status of the patient. A lack of clear direction/ guidance can have serious consequences.</t>
  </si>
  <si>
    <t>The circumstances of this inquest touching upon the death of Katy Samuels accentuated this point. The evidence was that Ms Samuels (a detained patient) can and did leave the hospital grounds without an escort seen to attend the hospital. An escort’s identity is not verified, even if seen, for escorted leave e.g. photo identification. A consequence was no member of staff was aware of precisely what time Ms Samuels left the hospital and if it was in fact with anyone at all. No escort was seen and there is no requirement regarding this. It was on this occasion (20th April 2019) that Ms Samuels returned from leave either alone or with an escort not seen and she was intoxicated from alcohol (toxicological evidence confirmed she had also consumed cocaine). Within hours of her return to the ward she was to be discovered with a ligature around neck.</t>
  </si>
  <si>
    <t>An aspect of the evidence was staff handovers are vital and therefore time to enable the same very important. The time set aside for a handover was considered insufficient by some staff. By way of analogy there was no handover to the escort for escorted leave. The evidence was that such a process of ‘handover’ would enable better patient safety, detained patients undoubtedly very vulnerable and at risk of significant harm to themselves.</t>
  </si>
  <si>
    <t>2020-0285</t>
  </si>
  <si>
    <t>Robert Goodman</t>
  </si>
  <si>
    <t>Hampshire, Portsmouth and Southampton</t>
  </si>
  <si>
    <t>University Hospital Southampton NHS Foundation Trust</t>
  </si>
  <si>
    <t>https://www.judiciary.uk/publications/robert-goodman/</t>
  </si>
  <si>
    <t>enoxaparine</t>
  </si>
  <si>
    <t>receiving the anticoagulant enoxaparine whilst in hospital</t>
  </si>
  <si>
    <t>When found on the floor the deceased stated that he had a head injury. The Trust has a policy for the assessment and early management of head injuries. The policy was, on the evidence, drafted in 2016. The Trust policy is said to reflect the National Institute for Health and Care Excellence guidance on the assessment and early management of head injuries. The deceased was receiving the anticoagulant enoxaparine whilst in hospital. The present Trust policy states that a computerised tomography scan of the head should be undertaken within 8 hours of the injury if a patient is receiving anticoagulant treatment. The evidence suggested that enoxaparine is a “low dose anticoagulant” which did not place the deceased within the Trust policy where a computerised tomography scan should be provided within 8 hours of a head injury</t>
  </si>
  <si>
    <t>The Trust were not aware of the September 2019 variation in National Institute for Health and Care Excellence guidance which now advises that patients who are on any anticoagulant should have a computerised tomography scan within 8 hours of a head injury. The Trust’s policy does not presently reflect the National Institute for Health and Care Excellence revised guidance, in place since September 2019</t>
  </si>
  <si>
    <t>It was accepted in evidence that the deceased would have had a computerised tomography scan within 8 hours of a head injury if the revised National Institute for Health and Care Excellence guidance had been applied and reflected in the Trust policy. The deceased’s computerised tomography scan was undertaken 30 hours after the deceased had suffered a head injury</t>
  </si>
  <si>
    <t>2020-0291</t>
  </si>
  <si>
    <t>Eileen Brindley</t>
  </si>
  <si>
    <t>Community health care |Other related deaths</t>
  </si>
  <si>
    <t>Tettenhall Medical Practice</t>
  </si>
  <si>
    <t>https://www.judiciary.uk/publications/eileen-brindley/</t>
  </si>
  <si>
    <t>Anaphylaxis</t>
  </si>
  <si>
    <t>That a prescription was issued for a penicillin type antibiotic on 21/8/20 despite an entry in the medical records of the deceased highlighting a previous adverse reaction to Flucloxacillin</t>
  </si>
  <si>
    <t>There was no evidence that the prescribing clinician had noted the adverse reaction entry and/or there was no explanation why the medication had been prescribed even if that entry had been noted</t>
  </si>
  <si>
    <t>The prescription was issued with any consultation either in person or over the telephone;</t>
  </si>
  <si>
    <t>That entries into medical records are not sufficiently highlighted to any clinician who is unfamiliar with the previous medical history of the deceased</t>
  </si>
  <si>
    <t>incorrect drug administered; failure to keep accurate medical records/care plans</t>
  </si>
  <si>
    <t>Tettenhall Medical Practice may wish to review how allergies are recorded within electronic patient records</t>
  </si>
  <si>
    <t>The GMC may wish to review the actions of the prescribing Doctor and consider whether any further action is necessary</t>
  </si>
  <si>
    <t>improve record keeping; improve monitoring of prescriptions</t>
  </si>
  <si>
    <t>2020-0294</t>
  </si>
  <si>
    <t>Joseph Brindley</t>
  </si>
  <si>
    <t>Tameside General Hospital</t>
  </si>
  <si>
    <t>https://www.judiciary.uk/publications/joseph-brindley/</t>
  </si>
  <si>
    <t>Died from the consequences of an intracranial bleed, exacerbated by anticoagulation</t>
  </si>
  <si>
    <t>Intracranial bleed on a background of anticoagulation</t>
  </si>
  <si>
    <t>Ischaemic Heart Disease, Atrial Fibrillation, Chronic Kidney Disease, Hypothyroidism</t>
  </si>
  <si>
    <t>cardiovascular disease; kidney disease; hormonal imbalance</t>
  </si>
  <si>
    <t>The inquest heard that the CT scanand the X-rays were said to have been examined carefully. However, the fractures were not identified. Availability of radiologists due to a shortage of qualified radiologists locally and nationally meant that radiographers as well as radiologists were involved in the reviews that did not identify the fractures. The final review where the fractures were not picked up was said to have included careful comparison with the earlier X-ray. The Trust have made HMC aware of review processes which seek to enhance clinical skills and avoid errors. However, it is unclear what steps have been taken to tackle and avoid the specific concerns that arose in this case where 3 qualified members of staff did not recognise the injury</t>
  </si>
  <si>
    <t>understaffing; poor awareness of symptoms/events</t>
  </si>
  <si>
    <t>2021-0002</t>
  </si>
  <si>
    <t>Linda Gillchrest</t>
  </si>
  <si>
    <t>County of Surrey</t>
  </si>
  <si>
    <t>Product related deaths |Suicide (from 2015)</t>
  </si>
  <si>
    <t>Secretary of State for Health and Social Care and eBay UK Ltd</t>
  </si>
  <si>
    <t>https://www.judiciary.uk/publications/linda-gillchrest/</t>
  </si>
  <si>
    <t>sodium nitrate poisoning</t>
  </si>
  <si>
    <t>A publication such as The Peaceful Pill eHandbook, that contains detailed instructions as to how to end a human life, is available to be purchased online without restriction</t>
  </si>
  <si>
    <t>Sodium Nitrite is available to be purchased in lethal quantities from a UK website for less than £5:00, again without restriction</t>
  </si>
  <si>
    <t>No protection is afforded to vulnerable people prior to them making such purchases</t>
  </si>
  <si>
    <t>2021-0008</t>
  </si>
  <si>
    <t>Natalie Edgington</t>
  </si>
  <si>
    <t>Manchester North</t>
  </si>
  <si>
    <t>Turning Point</t>
  </si>
  <si>
    <t>https://www.judiciary.uk/publications/natalie-edgington/</t>
  </si>
  <si>
    <t>codeine phosphate; methadone</t>
  </si>
  <si>
    <t>The Deceased died as a result of a complication of prescribed medication</t>
  </si>
  <si>
    <t>Liver cirrhosis</t>
  </si>
  <si>
    <t>chronic liver disease; on a repeat prescription for codeine phosphate for abdominal pain secondary to liver problems; prescription of spironolactone for ascites</t>
  </si>
  <si>
    <t>liver disease; chronic pain</t>
  </si>
  <si>
    <t>discharged from Gastroenterology services in October 2019 due to her non-attendance at liver clinic appointments</t>
  </si>
  <si>
    <t>That prescribers should have full information about the nature and extent of a service user's liver disease in order to ensure that prescribing is within safe limits. The prescription to the Deceased was issued without relevant medical information that could have been obtained from the GP and/or an up to date liver function test. There is a risk associated with reliance on a service users self-reporting of his/her own medical history particularly against a background of non-attendance at medical appointments.</t>
  </si>
  <si>
    <t>The BNF recommends that consideration should be given to starting patients with a history of liver disease on a lower dose of methadone than the standard starting dose of 30mIs. There was no evidence to suggest that any consideration was given to starting the Deceased on a lower dose</t>
  </si>
  <si>
    <t>poor access to medical records/care plans; Inappropriate dosage for patient</t>
  </si>
  <si>
    <t>2021-0009</t>
  </si>
  <si>
    <t>Cheralyn Clulow</t>
  </si>
  <si>
    <t>Richard Middleton</t>
  </si>
  <si>
    <t>Alcohol, drug and medication related deaths |Police related deaths</t>
  </si>
  <si>
    <t>Dorset Police</t>
  </si>
  <si>
    <t>https://www.judiciary.uk/publications/cheralyn-clulow/</t>
  </si>
  <si>
    <t>intravenous drugs (not specified)</t>
  </si>
  <si>
    <t>Multi-organ failure</t>
  </si>
  <si>
    <t>Stroke</t>
  </si>
  <si>
    <t>Infective Endocarditis (Staph. Aureus &amp; Steptococcus)</t>
  </si>
  <si>
    <t>Intravenous Drug use</t>
  </si>
  <si>
    <t>offered support from the Specialist Drug and Alcohol Service but in the 4 months preceding her death she did not attend 5 out of 5 key working appointments</t>
  </si>
  <si>
    <t>The Police Officers who were tasked with the initial attendance could not gain access beyond the communal doors.  The Police Officers did not believe it was proportionate (based on the information which they had) to force entry through the communal doors which required specialist input. They were aware Lhat a colleague had purchased for himself a fire drop key (to be used in emergency situations which could be used to override the communal lock door. There was a delay in gaining access to the address of the deceased</t>
  </si>
  <si>
    <t>The Police Officers had no formal information as to where they could source a fire drop key. There was no knowledge of formal steps to be taken to access to a fire drop key particularly as access to communal properties is that more difficult to gain</t>
  </si>
  <si>
    <t>There appears to be no general distribution of such keys or key fobs to Dorset Police Officers in order to gain access to shared accommodation by officers in an emergency situation 24 hours a day, 365 days per year</t>
  </si>
  <si>
    <t>There appears to be no training or dissemination of information as to how such keys can be obtained</t>
  </si>
  <si>
    <t>lack of/shortage of safety equipment; inadequate training</t>
  </si>
  <si>
    <t>In my opinion action should be taken to prevent future deaths and I believe you the Chief Constable of Dorset have the power to take such action.</t>
  </si>
  <si>
    <t>2021-0010</t>
  </si>
  <si>
    <t>Jennifer Spencer</t>
  </si>
  <si>
    <t>James Healy-Pratt</t>
  </si>
  <si>
    <t>Mental Health related deaths | Alcohol, drug and medication related deaths</t>
  </si>
  <si>
    <t>https://www.judiciary.uk/publications/jennifer-spencer/</t>
  </si>
  <si>
    <t>ayahuasca; DMT; shamanic psychoactive substanceics</t>
  </si>
  <si>
    <t>hallucinogenic substance; hallucinogenic substance; hallucinogenic substance</t>
  </si>
  <si>
    <t>This young lady's mental health deteriorated following ingestion of Shamanic psychoactive substanceic Drugs and Kundalini Yoga; resulting in her deliberately falling from Beachy Head on 16th November 2019; intending to end her life; whilst the balance of her mind was disturbed</t>
  </si>
  <si>
    <t>Multiple injuries</t>
  </si>
  <si>
    <t>There is a lack of awareness amongst Mental Health Professionals about “Shamanic” psychoactive substanceic drugs and their propensity to cause or exacerbate psychosis. This results in sub-optimal assessment, treatment and care. Ayahuasca, DMT and similar “Shamanic” psychoactive substances are becoming more commonplace in the UK. Greater learning about them is required by Mental Health Professionals. Ref – Therapeutic Advances in Psychopharmacology 2017, Vol. 7(4) 141-157, dos Santos, Hallak, Mouso.</t>
  </si>
  <si>
    <t>2021-0012</t>
  </si>
  <si>
    <t>Kevin Lovatt</t>
  </si>
  <si>
    <t>Director General of Prisons and NHS England Health and Justice Regional Team Chair</t>
  </si>
  <si>
    <t>https://www.judiciary.uk/publications/kevin-lovatt/</t>
  </si>
  <si>
    <t>illicit drugs</t>
  </si>
  <si>
    <t>obstruction of the internal airways</t>
  </si>
  <si>
    <t>restraint</t>
  </si>
  <si>
    <t>Following the investigation by the Prisons and Probation Ombudsman a recommendation was made that you should ensure that there is clear guidance and training on the safe use of force when resistant prisoners have items in their mouth which might compromise their breathing. In evidence at the inquest I heard that suitable training on this topic did not appear to have been delivered and that it would be appreciated by prison staff. I wonder therefore if the national training you provide could include control and restraint for prisoners with items in their mouths.</t>
  </si>
  <si>
    <t>I wonder therefore if the national training you provide could include control and restraint for prisoners with items in their mouths</t>
  </si>
  <si>
    <t>2021-0014</t>
  </si>
  <si>
    <t>Anya Buckley</t>
  </si>
  <si>
    <t>West Yorkshire (Eastern)</t>
  </si>
  <si>
    <t>Leeds City Council; Festival Republic Ltd and Live Nation Entertainment PLC</t>
  </si>
  <si>
    <t>https://www.judiciary.uk/publications/anya-buckley/</t>
  </si>
  <si>
    <t>various illicit drugs</t>
  </si>
  <si>
    <t>Mixed Drug Toxicity</t>
  </si>
  <si>
    <t>attended Leeds festival</t>
  </si>
  <si>
    <t>Young people aged 16-17 are admitted to the Leeds Festival without any adult supervision.</t>
  </si>
  <si>
    <t>Illicit drugs are a fact of life at festivals such as this, despite the efforts made by the organiser to prevent them getting in, and to treat those who are harmed by them. The infrastructure of drug searches and medical resources testifies to this.</t>
  </si>
  <si>
    <t>The mixture of potentially vulnerable young people and available illicit drugs creates a tempting situation for these excited teenagers and exposes them to the potential harm which illicit drugs can inflict</t>
  </si>
  <si>
    <t>As teenagers aged 16-17are not legally permitted to be in public houses or night clubs, it seems anomalous that they should be free to spend the while night in an environment where illicit drugs and alcohol are prevalent</t>
  </si>
  <si>
    <t>Evidence was given at Inquest by Miss Buckley's mother that entry should be restricted to people under the age of 18. In fairness, evidence was also given in relation to: a) the difficulty of checking age, and b) the possibility that young people will search for excitement elsewhere if they cannot attend well-organised festivals and c) the casualty rate of those adversely affected by drugs is low when set against the huge numbers of young people attending</t>
  </si>
  <si>
    <t>As Leeds City Council licence the Leeds Festival, it is for them to consider whether admitting 16-17 year old teenagers into the festival (when they are not permitted in other licensed premises) amounts to an abdication of responsibility in relation to impressionable and potentially vulnerable teenagers</t>
  </si>
  <si>
    <t>2021-0018</t>
  </si>
  <si>
    <t>Chelsie Greatorex</t>
  </si>
  <si>
    <t>Police related deaths |Alcohol, drug and medication related deaths</t>
  </si>
  <si>
    <t>Home Office; Metropolitan Police Service</t>
  </si>
  <si>
    <t>https://www.judiciary.uk/publications/chelsie-violet/</t>
  </si>
  <si>
    <t>propafenone; flecainide</t>
  </si>
  <si>
    <t>Propafenone and Flecainide poisoning</t>
  </si>
  <si>
    <t>diagnosed with Ventricular tachycardia in December 2015 and was prescribed both Propafenone and Flecainide</t>
  </si>
  <si>
    <t>victim of a sexual assault on 27th June 2019 at that time she was 17 years of age.</t>
  </si>
  <si>
    <t>Evidence heard in the inquest suggested that Ms Greatorex felt anxiety regarding her role as a complainant in a sexual assault trial</t>
  </si>
  <si>
    <t>Despite the fact that Ms Greatorex was a child when the events of the allegation took place, the investigation was not conducted by a specialist officer or team</t>
  </si>
  <si>
    <t>Delays in the investigation were identified, • despite naming the suspect and their place of study, no interview took place for over 3 months. • a decision to prosecute was not arrived at until late December 2020. • A court hearing was not listed until January 2020</t>
  </si>
  <si>
    <t>When Ms Greatorex sought support from the MPS, no contact was made for four days, even then, the extent of the support was an email with the contact details of a borough psychological support service.</t>
  </si>
  <si>
    <t>unsafe protocol; delayed response; poor communication</t>
  </si>
  <si>
    <t>2021-0019</t>
  </si>
  <si>
    <t>Norma Bradbury</t>
  </si>
  <si>
    <t>Manchester City Area</t>
  </si>
  <si>
    <t>Community health care; Hospital Death (Clinical Procedures and medical management) related deaths;Alcohol, drug and medication related deaths</t>
  </si>
  <si>
    <t>Central Manchester NHS Foundation Trust and Manchester University NHS Foundation Trust</t>
  </si>
  <si>
    <t>https://www.judiciary.uk/publications/norma-bradbury/</t>
  </si>
  <si>
    <t>anticoagulants; losartan</t>
  </si>
  <si>
    <t>anticoagulant; ARB</t>
  </si>
  <si>
    <t>Natural Causes contributed to by medication</t>
  </si>
  <si>
    <t>Intra-cerebral haemorrhage</t>
  </si>
  <si>
    <t>Systemic hypertension and oral anti-coagulation for atrial fibrillation</t>
  </si>
  <si>
    <t>hypertension; aortic valve replacement</t>
  </si>
  <si>
    <t>The discharge letter to her GP instructed a review within 1 week to check Mrs Bradbury’s bloods and blood pressure, and to restart Losartan, and titrate the dose to her blood pressure. The consultant giving evidence at the hearing was clear that he expected this to have commenced within a week of discharge. The evidence of Mrs Bradbury’s GP was that the discharge letter was not received until 25.02.19. The GP also advised that the delay in receiving discharge letters was very variable, between days and weeks.</t>
  </si>
  <si>
    <t>I accept that in many cases the discharge letter is no more than a summary of an attendance and requires little or no further action on the part of the GP and the delay is of no consequence. However, where, as here, the discharging hospital requires GP involvement within 1 week of discharge a delay of 3 days in requesting or advising that involvement is not acceptable</t>
  </si>
  <si>
    <t>In my opinion action should be taken to ensure that when, following discharge, a GP is expected to provide follow up care within a short and/or specific timetable the discharge letter is sent on the day of discharge to arrive that same day. I believe you have the power to take such action</t>
  </si>
  <si>
    <t>2021-0027</t>
  </si>
  <si>
    <t>Daniel Mervis</t>
  </si>
  <si>
    <t>Professor Fiona Wilcox</t>
  </si>
  <si>
    <t>Inner West London</t>
  </si>
  <si>
    <t>St John's College, Oxford University</t>
  </si>
  <si>
    <t>https://www.judiciary.uk/publications/daniel-mervis/</t>
  </si>
  <si>
    <t>residence of other</t>
  </si>
  <si>
    <t>anxiety; depression; ADHD</t>
  </si>
  <si>
    <t>misused drugs from his teens and this progressed to addiction and IV drug use. His addiction relapsed and remitted and required multiple rehabilitations</t>
  </si>
  <si>
    <t>That Oxford University has no overarching policy agreed by all colleges, and that St John’s should encourage the University to develop the same</t>
  </si>
  <si>
    <t>That there is an apparent conflict between St John’s stated policy to deal with utmost severity with those students who misuse or supply drugs, and the apparent support those students who suffer with drug addiction are offered. This conflict may discourage such students to seek help for their addiction out of fear of the consequences, either legal or disciplinary. A policy of the College which is well publicised and stresses the confidential nature of support offered may mitigate this risk</t>
  </si>
  <si>
    <t>That St John’s drug misuse policies should be more widely advertised for example at Fresher’s week</t>
  </si>
  <si>
    <t>unsafe protocol; failure to inform patient</t>
  </si>
  <si>
    <t>2021-0031</t>
  </si>
  <si>
    <t>Jerome Peat</t>
  </si>
  <si>
    <t>Dr Simon Fox QC</t>
  </si>
  <si>
    <t>Community health care | Alcohol, drug and medication related deaths |Other related deaths</t>
  </si>
  <si>
    <t>Long Furlong Medical Centre</t>
  </si>
  <si>
    <t>https://www.judiciary.uk/publications/jerome-peat/</t>
  </si>
  <si>
    <t>overdose of prescribed medication, including morphine</t>
  </si>
  <si>
    <t>prescribed morphine by Long Furlong Medical Centre on 4.11.19, by the Student Medical Centre in Bristol on 5.11.19 + 21.11.19 and by the out of hours doctor in Bristol on 1.12.19</t>
  </si>
  <si>
    <t>The EMIS computer medical record on 4.11.19 failed to alert at Long Furlong Medical Centre that Mr. Peat had already registered with the GP at the Student Medical Centre, as a result of which there was inadvertent duplication of his morphine prescription on 4.11.19 and 5.11.19 and Mr. Peat was prescribed significantly more morphine than was intended. He subsequently died from an overdose of prescribed morphine</t>
  </si>
  <si>
    <t>2021-0037</t>
  </si>
  <si>
    <t>Carole Mitchell</t>
  </si>
  <si>
    <t>Mental Health related deaths | Suicide (from 2015) | Alcohol, drug and medication related deaths</t>
  </si>
  <si>
    <t>Dept. of Health and Greater Manchester Health and Social Care Partnership</t>
  </si>
  <si>
    <t>https://www.judiciary.uk/publications/carole-mitchell/</t>
  </si>
  <si>
    <t>diltiazem</t>
  </si>
  <si>
    <t>antihypertensive</t>
  </si>
  <si>
    <t>Diltiazem toxicity</t>
  </si>
  <si>
    <t>long history of involvement with mental health services; past suicide attempts</t>
  </si>
  <si>
    <t>including being sectioned under the Mental Health Act and periods of voluntary admission at mental health units</t>
  </si>
  <si>
    <t>The inquest heard that psychology assessment and therapies can be very beneficial to those with mental health issues in secondary services as well as primary services. The evidence given was that the delay that Mrs Mitchell experienced in accessing that service was reflective of both the regional and national backlog for appointments. The inquest was told that the position had worsened since 2019 and for example someone in Mrs Mitchell’s position today would be more likely to wait 9 months than the 7 months in 2019</t>
  </si>
  <si>
    <t>Mrs Mitchell on two occasions could not be accommodated locally when an inpatient stay was required. The evidence heard at the inquest was that this was due to limited national mental health bed capacity against the demand within mental health services. The inquest heard evidence that suggested that this impacted on how she could be supported by her family and overall care</t>
  </si>
  <si>
    <t>It was accepted at the inquest that information gathering from family could be beneficial. However, there was a reluctance by health professionals to fully utilise information gathering due to concerns about breaching patient confidentiality. This appeared to stem from a misunderstanding between the concept of information sharing and information gathering and how they inter related with the principle of patient confidentiality</t>
  </si>
  <si>
    <t>lack of access to care; failure to inform family</t>
  </si>
  <si>
    <t>2021-0041</t>
  </si>
  <si>
    <t>Michael Dent-Jones</t>
  </si>
  <si>
    <t>Alcohol, drug and medication related deaths | State Custody related deaths | Community health care |Suicide (from 2015)</t>
  </si>
  <si>
    <t>HMPS</t>
  </si>
  <si>
    <t>https://www.judiciary.uk/publications/michael-dent-jones/</t>
  </si>
  <si>
    <t>Tramadol Toxicity</t>
  </si>
  <si>
    <t>suspected of misusing alcohol and prescription and illicit drugs</t>
  </si>
  <si>
    <t>Staff at St Catherine’s Priory Approved Premises in Guildford, as well as staff in other Approved Premises nationally, may not be familiar with, or applying, the guidance set out in the Safe Working Practices Document in relation to the delivery/collection of residents’ prescribed medication, but also more generally in relation to the other policies and procedures pertaining to resident safety in that document.</t>
  </si>
  <si>
    <t>2021-0043</t>
  </si>
  <si>
    <t>Philippa Day</t>
  </si>
  <si>
    <t>Gordon Clow</t>
  </si>
  <si>
    <t>Nottingham and Nottinghamshire</t>
  </si>
  <si>
    <t>Mental Health related deaths | Alcohol, drug and medication related deaths |Other related deaths</t>
  </si>
  <si>
    <t>The Department of Work and Pensions and Capita Business Services Ltd</t>
  </si>
  <si>
    <t>https://www.judiciary.uk/publications/philippa-day/</t>
  </si>
  <si>
    <t>Despite possessing significant intelligence and ability, Philippa Day was very seriously affected by a range of complex and comorbid mental health conditions. Her primary mental health condition was Emotionally Unstable Personality Disorder which impacted on all areas of her life. Philippa received consistent and professional support from a multi-disciplinary team of mental health professionals who worked effectively together in order to implement a range of appropriate evidencebased interventions in line with applicable national guidance. Despite this treatment, Philippa Day led a notably dysfunctional lifestyle which, but for extensive and consistent support from her family and treating clinicians, would have likely resulted in homelessness and near-constant distress. The support made available to Philippa Day from family and mental health clinicians led to Philippa Day experiencing stable housing, a reduction in risk, a good relationship with her son and a base from which she was able to engage in complex therapeutic interventions which, but for the event which caused her death, would have been likely to result in improvements to her mental health. The following stressors contributed to a decision taken by Philippa, on either the 7th or 8th August 2019, to take an overdose of her prescribed insulin:- a) Her mental health problems and the consequent impact of these upon her family and social relationships; b) Her growing sense of failure as a parent at the point just before her son reached the milestone of starting school; and c) Philippa’s fears that the therapy she was shortly due to commence in earnest would end in failure due to her perception of herself as inadequate and undeserving. Philippa Day was eligible to receive disability benefits. The process of claiming benefits was inevitably going to be stressful for Philippa and the process of claiming Personal Independence Payments, which commenced in November 2018, began from a position of mistrust on the part of Philippa who was predisposed by her mental health problems to wrongly imagine malign motives on the part of those administering her claim. The administration of Philippa Day’s benefits claim was characterised by multiple errors, some of which occurred repeatedly throughout the period of her claim. As a result of errors made, Philippa Day’s income from benefits more than halved for a period of several months, causing her severe financial hardship. This then resulted in Philippa Day taking out high interest loans creating a financial problem that Philippa Day did not have the means to solve. A decision was made in June 2019 to require Philippa Day to attend an assessment at an assessment centre. No assessment was in fact required in order to determine her claim and there was clear and abundant medical evidence that an assessment outside of the home would exacerbate her mental health against a background of two recent overdoses. The requirement for her to attend this appointment created a risk of a mental health crisis resulting in an overdose. This risk was implicit in the information held in connection with the benefits claim and explicit in advice given to those processing her claim by Philippa Day’s community psychiatric nurse shortly prior to Philippa’s overdose. Although the error in decision making was drawn to the attention of those administering the claim on more than one occasion, it was not rectified as it should have been. The failure to administer the claim in such a way as to avoid exacerbating Philippa Day’s pre-existing mental health problems was the predominant factor, save for her severe mental illness, affecting a decision taken by Philippa Day to take an overdose of her prescribed insulin on the 7th or 8th August 2019. The distress caused by the administration of Philippa Day’s welfare benefits claim led to Philippa Day suffering acute distress and exacerbated many of her other chronic stressors. Were it not for these problems, it is unlikely that Philippa Day would have taken an overdose of her prescribed insulin on 7th or 8th August 2019. In doing so, it was, at the least, Philippa Day’s intention to place her life at risk and to cause herself serious physical harm. It is not possible to determine on the available evidence whether or not it was her intention to thereby end her life. The overdose resulted in Philippa Day suffering hypoglycaemic encephalopathy. She entered a coma from which she was not able to recover and despite all appropriate efforts being made by a team of clinicians over many weeks, Philippa Day’s life could not be saved and she died of her injuries on 16th October 2019</t>
  </si>
  <si>
    <t>hypoglycaemic encephalopathy</t>
  </si>
  <si>
    <t>Emotionally Unstable Personality Disorder; range of complex and comorbid mental health conditions</t>
  </si>
  <si>
    <t xml:space="preserve">personality disorder; undefined </t>
  </si>
  <si>
    <t xml:space="preserve">led a notably dysfunctional lifestyle which, but for extensive and consistent support from her family and treating clinicians, would have likely resulted in homelessness and near-constant distress; eligible to receive disability benefits. The process of claiming benefits was inevitably going to be stressful for Philippa and the process of claiming Personal Independence Payments, which commenced in November 2018, began from a position of mistrust on the part of  Philippa who was predisposed by her mental health problems to wrongly imagine malign motives on the part of those administering her claim. The administration of Philippa Day’s benefits claim was characterised by multiple errors, some of which occurred repeatedly throughout the period of her claim. As a result of errors made, Philippa Day’s income from benefits more than halved for a period of several months, causing her severe financial hardship. This then resulted in Philippa Day taking out high interest loans creating a financial problem that Philippa Day did not have the means to solve. </t>
  </si>
  <si>
    <t>Call handlers as the DWP had not received, in their preparatory course prior to commencing work taking calls from claimants, specific training as to how best to interact with persons suffering from mental ill health in such a way as to avoid inadvertently exacerbating the difficulties experienced in progressing claims for benefits by such persons</t>
  </si>
  <si>
    <t>Records of calls handled were very brief and, at times, inaccurate. The records did not facilitate accurate decision making or enable queries to be dealt with efficiently and without inadvertently exacerbating the difficulties experienced by Philippa Day in progressing her benefits claims</t>
  </si>
  <si>
    <t>The change of assessment process did not allow for a decision, which was incorrect, to be rectified without evidence of a subsequent change of circumstances. In addition, when a change of review process was appropriate, there was no means by which upcoming appointments could be cancelled without causing prejudice to Philippa Day. A misleading letter was sent which led Philippa Day to consider that her benefits would be stopped if she did not attend the upcoming appointment</t>
  </si>
  <si>
    <t>inadequate training; failure to keep accurate medical records/care plans; failure to inform patient</t>
  </si>
  <si>
    <t>2021-0045</t>
  </si>
  <si>
    <t>Katie Corrigan</t>
  </si>
  <si>
    <t>Cornwall and the Isles of Scilly</t>
  </si>
  <si>
    <t>Primary Medical Services and Integrated Care; Care Quality Commission; Minister of State for Patient Safety</t>
  </si>
  <si>
    <t>https://www.judiciary.uk/publications/katie-corrigan/</t>
  </si>
  <si>
    <t>codeine; propranolol; modafinil</t>
  </si>
  <si>
    <t>opioid; beta blocker; stimulant</t>
  </si>
  <si>
    <t>Excess consumption of Codeine</t>
  </si>
  <si>
    <t>chronic pain from a neck complaint</t>
  </si>
  <si>
    <t>anxiety and depression</t>
  </si>
  <si>
    <t>addiction to pain-relieving medication</t>
  </si>
  <si>
    <t>The GP who gave evidence at the inquest, [REDACTED] from Bodriggy Health Centre in Hayle, stated that she had never been contacted by another doctor considering the prescription of opiate or other medication to Mrs Corrigan. She was able to procure the medication in sufficient quantities first to require an emergency admission to hospital and latterly to result in her death. Similarly, the registered GP was not contacted by any dispensing pharmacist checking whether the prescription was appropriate</t>
  </si>
  <si>
    <t>After [REDACTED] became aware of the two on-line pharmacies who had dispensed the medication to Mrs Corrigan that led to her admission into hospital, she attempted to raise an alert through NHS England, in order that the undesirability of prescribing opiate medication to Mrs Corrigan could be raised with clinicians. This was sent out regionaly but [REDACTED] has since been advised there is no formal procedure for circulating Patient Alerts to pharmacies on a national level</t>
  </si>
  <si>
    <t>I am further given to understand that non NHS contacts would only receive a redacted version of the alert in any event. What seems clear is that the alert proved ineffective in preventing Mrs Corrigan from improperly obtaining sufficient quantities of opiate medication to result in her death.</t>
  </si>
  <si>
    <t>excessive supply of substance/drugs; poor communication between organisations</t>
  </si>
  <si>
    <t>Some less regulated controlled drugs (‘schedules 4 and 5’), should be regulated to a greater extent. Specifically, opioids that are prescription only medicines such as codeine tablets and morphine oral solution should be regulated as schedule 3 drugs, as has already happened with tramadol and pregabalin. This would introduce new controls that would make them much harder to access inappropriately. This would require a change in controlled drugs regulation by the Home Office. Ideally the same would be done with benzodiazepines and steroid hormones. If the above is not an option then the controls in place for Schedule 2 and 3 controlled drugs prescribed privately should be extended to Schedule 4 and 5 controlled drugs such as codeine so there is oversight of what is being prescribed and by whom. This would require a change in controlled drugs regulation by the Home Office.</t>
  </si>
  <si>
    <t>All online prescribing services accessible by patients in England should be regulated by the CQC, regardless of which professional groups are doing the prescribing, regardless of where in the world those prescribers are registered, and regardless of where in the world the provider’s head office is. This would require a change in regulation by the Department of Health &amp; Social Care</t>
  </si>
  <si>
    <t>Change the status of codeine linctus from a pharmacy medicine to a prescription only medicine. This would require a change in regulation by the Department of Health &amp; Social Care</t>
  </si>
  <si>
    <t>2021-0047</t>
  </si>
  <si>
    <t>Lisa Codling</t>
  </si>
  <si>
    <t>Emergency services related deaths (2019 onwards) |Alcohol, drug and medication related deaths</t>
  </si>
  <si>
    <t>South East Coast Ambulance Service and Medical Directors</t>
  </si>
  <si>
    <t>https://www.judiciary.uk/publications/lisa-codling/</t>
  </si>
  <si>
    <t>Lisa Codling was a 49 year old lady with a long history of anxiety and depression. She had a troubled personal life and reacted badly to adverse life events. She was not coping with the activities of day to day living. On 5th September 2020 after an emotionally charged encounter she took an overdose of paracetamol. Her death was confirmed by paramedics at 23:00 hours.</t>
  </si>
  <si>
    <t>troubled personal life; reacted badly to adverse life events; not coping with the activities of day to day living</t>
  </si>
  <si>
    <t>In her email of 12th October 2020 gave (in response to my question) her reply as to why South East Coast Ambulance Service would not be conducting a Serious Incident Report. The penultimate point stated "clinicians advise that paracetamol will not kill a patient within a 3 hour timeframe although a paracetamol overdose should still be considered a time sensitive emergency." In this case of acute overdose the ambulance service took 3 hours and 10 minutes to arrive. Too late for Ms. Codling</t>
  </si>
  <si>
    <t>In my opinion action should be taken to prevent future deaths and I believe you AND your organisation have the power to take such action.</t>
  </si>
  <si>
    <t>2021-0050</t>
  </si>
  <si>
    <t>Sarah Smith</t>
  </si>
  <si>
    <t>Hospital Death (Clinical Procedures and medical management) related deaths | Mental Health related deaths | Alcohol, drug and medication related deaths</t>
  </si>
  <si>
    <t>Southern Health NHS Foundation Trust of Tatchbury Mount; GMC; NICE</t>
  </si>
  <si>
    <t>https://www.judiciary.uk/publications/sarah-smith/</t>
  </si>
  <si>
    <t>hormone replacement therapy; antidepressants</t>
  </si>
  <si>
    <t>steroid; antidepressant</t>
  </si>
  <si>
    <t>post-natal depression</t>
  </si>
  <si>
    <t>menopausal</t>
  </si>
  <si>
    <t>Post Natal Depression; anxiety</t>
  </si>
  <si>
    <t>volunatry admission to mental health unit</t>
  </si>
  <si>
    <t>Sarah had been started on Hormone Replacement Therapy (HRT) by her GP in November 2017 as she was peri-menopausal. She began to experience and suffer from symptoms of depression once again in March 2019, and was clinically diagnosed with a depressive illness and anxiety. It was only during a voluntary hospital admission between 28th — 30th July 2019 that Sarah had a blood test taken, which included a hormone profile. This was some four months into her illness and was only taken as 'routine'.</t>
  </si>
  <si>
    <t>It transpired from the evidence at Sarah's Inquest that hormone treatment and/or hormonal triggers for depressive illness were not considered by the Mental Health Clinicians treating Sarah. I heard evidence that those treating Sarah relied on, and followed, NICE Guidelines but that NICE Guidance on Depression does not say anything about the routine monitoring of hormones, or that consideration be given to this potential contributory factor when treating menopausal or perimenopausal women. The significant impact of changing hormones was considered very early on in Sarah's treatment for PND, but was not considered at all during her last episode of depression; with no justification or explanation as to why the impact of changing hormones was considered significant after birth, but not significant during menopause. I believe that an early consideration of these issues when treating a menopausal patient, and understanding of the potential interplay between hormonal changes and depression, may assist in formulating an effective treatment plan for patients such as Sarah.</t>
  </si>
  <si>
    <t>2021-0051</t>
  </si>
  <si>
    <t>Michele Duckworth</t>
  </si>
  <si>
    <t>Sarah Murphy</t>
  </si>
  <si>
    <t>Stoke-on-Trent &amp; North Staffordshire Coroner‚Äôs Court</t>
  </si>
  <si>
    <t>Hospital Death (Clinical Procedures and medical management) related deaths |Alcohol, drug and medication related deaths</t>
  </si>
  <si>
    <t>Royal Stoke University Hospital</t>
  </si>
  <si>
    <t>https://www.judiciary.uk/publications/michele-duckworth/</t>
  </si>
  <si>
    <t>immunosuppression; antibiotics</t>
  </si>
  <si>
    <t>immunosuppressant; antibiotic</t>
  </si>
  <si>
    <t>natural causes against a background of complications from necessary immunosuppression therapy and long term urinary catheter resulting from a road traffic collision.</t>
  </si>
  <si>
    <t>Sepsis (Escherichia Coli bacteraemia) of unknown source</t>
  </si>
  <si>
    <t>immunosuppresssion</t>
  </si>
  <si>
    <t>immunosuppression therapy and long term urinary catheter resulting from a road traffic collision; weight loss and malnutrition; profuse diarrhoea and low blood pressure (treated with antibiotics, fluids and electrolyte replacement, blood transfusion, nutritional support and pancreatic enzymes supplements)</t>
  </si>
  <si>
    <t>immune disorder; nutrient deficit; cardiovascular disease</t>
  </si>
  <si>
    <t>The deceased was incorrectly prescribed Tazocin when she was previously colonised with ESBL. It was initially prescribed when she was on the renal ward and was continued when she was transferred to the Intensive Care Department. The antibiotic given in that context was not the antibiotic suggested in the trust guideline, and it was missed after several medical reviews</t>
  </si>
  <si>
    <t>2021-0055</t>
  </si>
  <si>
    <t>Joseph Agnew</t>
  </si>
  <si>
    <t>London Inner South</t>
  </si>
  <si>
    <t>Alcohol, drug and medication related deaths | Police related deaths</t>
  </si>
  <si>
    <t>City of London Police, Metropolitan Police Service, College of Policing Units and Mayor of London</t>
  </si>
  <si>
    <t>https://www.judiciary.uk/publications/joseph-agnew/</t>
  </si>
  <si>
    <t>Hypoxic Cardiac Arrest</t>
  </si>
  <si>
    <t>Alcohol and Diazepam intoxication</t>
  </si>
  <si>
    <t>CoLP officers were not taught how to assess people to meet the agreed criteria for finding someone “drunk and incapable”. A senior officer was not content that the officers involved had given a satisfactory level of questioning nor welfare checks. The risk to life continues since there appears to be no clarity for officers from their training as to when to refer an intoxicated person for medical attention.</t>
  </si>
  <si>
    <t>No police officers who gave evidence understood the significance of snoring in a person with a reduced level of consciousness, nor how to monitor breathing. My independent expert in A&amp;E gave evidence that snoring indicates partial airway obstruction. He dismissed perceptions of officers that there was such a thing as good or bad snoring. He opined that in a person with reduced consciousness officers should assume that snoring needs medical attention. The person needs assessment to exclude when it is not a concern. Whilst he acknowledged the difficulty of assessing breathing, he stressed its importance as an indication of medical emergency, gave little weight to the value of chest movements which officers used, and highlighted the danger signs of very slow or very fast breathing. He also stressed that concern for medical attention should be triggered by unrousability. The evidence suggested that officers were unaware of all these matters and had not learnt how to effectively monitor breathing.</t>
  </si>
  <si>
    <t>Two MPS officers who attended the scene gave evidence that they would do nothing different even in hindsight. No evidence was presented as to the post incident performance reviews and individual learning, and there is uncertainty about the adequacy of the corporate process of learning from incidents. There is a lack of assurance to the public that the risks related to the decisions of these officers or other incidents have been mitigated for the future</t>
  </si>
  <si>
    <t>Evidence was heard that whilst the police can refer chronic rough sleepers to charities, there is no facility to which police can refer acutely intoxicated homeless people found on buses. It was reported that such facilities do exist elsewhere and that they create a place of safe refuge where monitoring can be effectively conducted. The potential of such a facility to save lives is drawn to the attention of the Mayor</t>
  </si>
  <si>
    <t>In my opinion action should be taken to prevent future deaths. I believe that the listed organizations would wish to learn of the evidence given in the inquest about the circumstances of this death and are in a position to mitigate or prevent future deaths.</t>
  </si>
  <si>
    <t>2021-0064</t>
  </si>
  <si>
    <t>Paula Speirs</t>
  </si>
  <si>
    <t>Hospital Death (Clinical Procedures and medical management) related deaths | Mental Health related deaths |Alcohol, drug and medication related deaths</t>
  </si>
  <si>
    <t>Weymouth Street Hospital</t>
  </si>
  <si>
    <t>https://www.judiciary.uk/publications/paula-speirs/</t>
  </si>
  <si>
    <t>Paula Speirs died from the ingestion of benzodiazepines that were not prescribed for her, which she had taken in an attempt to deal with anxiety before she underwent submental recontouring and a mini face lift on 25 August 2020 at Weymouth Street Hospital.</t>
  </si>
  <si>
    <t>benzodiazepine toxicity</t>
  </si>
  <si>
    <t>ischaemic heart disease, hypertension and type II diabetes</t>
  </si>
  <si>
    <t xml:space="preserve">due for submental recontouring and a mini face lift </t>
  </si>
  <si>
    <t>When Ms Speirs arrived at Weymouth Street Hospital early on the morning of her procedure, staff formed the view that she was intoxicated. Her surgeon and anaesthetist agreed that, as a consequence of this, they could not be sure that she consented to the procedure. Very properly, they cancelled it for that day. Ms Speirs was allowed to use her room to sleep off her intoxication. Her husband was informed of the cancellation and told that he would be telephoned when she awoke, so that he could then come to collect her. However, in spite of her intoxication at 7am (from what was at the time an unknown substance, initially presumed to be alcohol), no formal observations were ordered or undertaken. Her room was easily accessible, but nobody was specifically tasked with monitoring her. No instructions were given as to how frequently she should be checked, or what that checking should involve</t>
  </si>
  <si>
    <t>The nurses looking after Ms Speirs were not given any instructions on how to avoid positional asphyxia. When I asked them about this at inquest, they explained that they had not previously heard of positional asphyxia</t>
  </si>
  <si>
    <t>I have encountered positional asphyxia most frequently in a custodial setting. Detainees in police cells are now subject to very clearly laid down procedures that attempt to reduce the risk of positional asphyxia and to reduce drink and drug related deaths. It seems to me an omission that there is not a similar regime in a hospital, where one would expect the medical care to be of a higher standard</t>
  </si>
  <si>
    <t>2021-0074</t>
  </si>
  <si>
    <t>Joe Robinson</t>
  </si>
  <si>
    <t>Home Secretary and National Police Chiefs Council</t>
  </si>
  <si>
    <t>https://www.judiciary.uk/publications/joe-robinson/</t>
  </si>
  <si>
    <t>MDMA; ketamine</t>
  </si>
  <si>
    <t>hallucinogenic substance; ketamine</t>
  </si>
  <si>
    <t>The inquest heard that Joe Peter Robinson attended a large gathering with approximately 4,000 people in attendance. The gathering was not licensed and was in breach of the Coronavirus legislation. Alcohol and drugs were available and there were no first aid or paramedic facilities available on the site of the event. Social distancing was not followed. The evidence before the inquest was that Greater Manchester Police became aware of the event but felt unable to prevent it from continuing. The inquest was 2 told that at the time GMP did not have a clear plan to deal with such a situation. However, since this event at Daisy Nook and a similar one that same night also in South Manchester they have developed a robust plan and there have not been similar large scale illegal gatherings</t>
  </si>
  <si>
    <t>What was not clear from the inquest was whether the lessons learnt of the need for policing plans to prevent such events occurring and reduce the risk of future deaths occurring had been shared and embedded in other Force Areas.</t>
  </si>
  <si>
    <t>2021-0075</t>
  </si>
  <si>
    <t>Jamie Poole</t>
  </si>
  <si>
    <t>https://www.judiciary.uk/publications/jamie-poole/</t>
  </si>
  <si>
    <t>immunosuppressants; omeprazole</t>
  </si>
  <si>
    <t>immunosuppressant; proton pump inhibitor</t>
  </si>
  <si>
    <t>A recognised complication of immunosuppressant treatment for a lifesaving kidney transplant</t>
  </si>
  <si>
    <t>Cerebral oedema</t>
  </si>
  <si>
    <t>Electrolyte disarray with calcium and magnesium deficiencies</t>
  </si>
  <si>
    <t>Renal failure due to Henoch-Schoenlein purpura</t>
  </si>
  <si>
    <t>IgA nephropathy, which causes kidney failure, which required the lifesaving surgery of a kidney transplant in 2011</t>
  </si>
  <si>
    <t>Transplant patients are put on strong immunosuppressive medication to prevent rejection of the transplanted organ. The medication, tacrolimus in Jamie Lee Pools case, has a common known side effect of reducing magnesium levels within the body. This can be life threatening. Despite this, it is not standard practice to regularly test transplant patients magnesium levels. I heard evidence at inquest that, whilst the Trust providing care for Jamie Lee Poole, has now remedied this, and routinely test posttransplant patients’ for magnesium levels, this is not the case in other areas. The evidence that I heard that was that, whether these levels were tested routinely and regularly, was very much dependant on trust area. In one area, patients may be tested routinely for this in others they would no</t>
  </si>
  <si>
    <t>In my opinion action should be taken to prevent future deaths and I believe you NHS England and/or your organisation have the power to take such action.</t>
  </si>
  <si>
    <t>2021-0083</t>
  </si>
  <si>
    <t>Sean Fegan</t>
  </si>
  <si>
    <t>Nottingham City and Nottinghamshire</t>
  </si>
  <si>
    <t>Mental Health related deaths | Alcohol, drug and medication related deaths | Community health care | Hospital Death (Clinical Procedures and medical management) related deaths |Other related deaths</t>
  </si>
  <si>
    <t>GP, Change Grow Live, Nottinghamshire Healthcare NHS Foundation Trust and Nottinghamshire County Council</t>
  </si>
  <si>
    <t>https://www.judiciary.uk/publications/sean-fegan/</t>
  </si>
  <si>
    <t>combination of prescribed &amp; illicit</t>
  </si>
  <si>
    <t>autism; complex mental health conditions</t>
  </si>
  <si>
    <t>drugs misuse</t>
  </si>
  <si>
    <t>as set out above, a decision was taken in December 2019 that Mr Fegan did not require mental health treatment at all in the absence of adequate information or assessment and for reasons which appeared incorrect.</t>
  </si>
  <si>
    <t>Mr Fegan had complex mental health conditions and experienced very high levels of distress and anxiety as a consequence. He was declined mental health treatment on two occasions by the Trust. Mr Fegan took an overdose due to his frustration at not being able to access mental health services which he needed. Whilst this was not the cause of Mr Fegan’s death, it created a dangerous state of affairs</t>
  </si>
  <si>
    <t>it was acknowledged that there was a ‘gap’ within the services in relation to dual diagnosis patients. There was evidence of a resistance to agreeing to provide a service to patients with significant drugs misuse problems.</t>
  </si>
  <si>
    <t>there was no evidence of proactive attempts to engage with family members, even when services withdrew. When a family member sought to share concerns, these were rebuffed</t>
  </si>
  <si>
    <t>a care plan was devised by the liaison nurse and psychiatrist, only to be overruled by persons who had not themselves assessed Mr Fegan, on an incorrect basis, and without a review of the risk assessment justifying that decision. Mr Fegan was called and invited to agree to the withdrawal of services. Such a practice runs the significant risk that patients who are less assertive or who have poor insight into their mental health needs will be said to have ‘agreed’ that a service is no longer required</t>
  </si>
  <si>
    <t>I was concerned that Mr Fegan’s presentation acted as a barrier to a proper understanding of his mental health needs. In line with his autism diagnosis, he did not present in a socially typical way of expressing his feelings and emotions in a demonstrative manner, but rather ‘jumped’ to his view about what treatment he required, namely prescriptions. This was misunderstood by professionals on more than one occasion.</t>
  </si>
  <si>
    <t>failure to inform family; failure/delay in assessment of patient; lack of access to care</t>
  </si>
  <si>
    <t>In my opinion action should be taken to prevent future deaths and I believe that your organisation has the power to take such action.</t>
  </si>
  <si>
    <t>2021-0086</t>
  </si>
  <si>
    <t>Rory Attwood</t>
  </si>
  <si>
    <t>Mental Health related deaths | Alcohol, drug and medication related deaths | Community health care | Suicide (from 2015) |Wales prevention of future deaths reports (2019 onwards)</t>
  </si>
  <si>
    <t>https://www.judiciary.uk/publications/rory-attwood/</t>
  </si>
  <si>
    <t>Acute Methylenedioxyamphetamine (MDMA) Toxicity</t>
  </si>
  <si>
    <t>complex mental health history; past suicide attempts</t>
  </si>
  <si>
    <t>no outpatient care</t>
  </si>
  <si>
    <t>The purpose of undertaking a Serious Untoward Incident Investigation, is to identify necessary organisational changes which can improve the outcomes for patients and hopefully prevent future deaths. Rory had been discharged from acute services and was under the care of his General Practitioner. In keeping with many people he had been involved with different arms of ABUHB (primary, acute and psychiatric) He had been involved with social services</t>
  </si>
  <si>
    <t>After his death the charity MIND wrote to me and expressed concerns that Rory had fallen between gaps in services. This was addressed in the internal investigation undertaken by ABUHB, however it is surprising that his GP was not involved in this review and Dr [REDACTED] told me that GPs are rarely asked to participate in these investigations.</t>
  </si>
  <si>
    <t>In order that lessons can be learned and opportunities identified for better partnership working around patients, it would seem appropriate that the patient's primary care contact (especially when being supervised in the community) be involved in internal /serious incident reviews</t>
  </si>
  <si>
    <t>lack of access to care; failure to learn from past events</t>
  </si>
  <si>
    <t>review the current process of serious incident investigation and ensure that General Practitioners (and indeed any other relevant third party agencies) are to be routinely involved in serious incident reviews in the future</t>
  </si>
  <si>
    <t>2021-0097</t>
  </si>
  <si>
    <t>Imre Thomas</t>
  </si>
  <si>
    <t>https://www.judiciary.uk/publications/imre-thomas/</t>
  </si>
  <si>
    <t>tramadol; dihydrocodeine; prescription medications (not specified)</t>
  </si>
  <si>
    <t>opioid; opioid; undefined</t>
  </si>
  <si>
    <t>the deceased died by misadventure of asphyxia due to aspiration as a result of tramadol and multiple drug toxicity</t>
  </si>
  <si>
    <t>asphyxia due to aspiration</t>
  </si>
  <si>
    <t>tramadol and multiple drug toxicity</t>
  </si>
  <si>
    <t>fractured bones in his hand. At some point the area had become infected and the deceased was suffering increased levels of pain (unmet by medication)</t>
  </si>
  <si>
    <t>trauma; infection</t>
  </si>
  <si>
    <t>Cancelled hospital appointments putting vulnerable prisoners at risk. As the commissioning body you are asked to investigate the possibility of organising special prison clinics for visiting hospital consultants.</t>
  </si>
  <si>
    <t>2021-0103</t>
  </si>
  <si>
    <t>Natasha Crabb</t>
  </si>
  <si>
    <t>SoS for Health and Social Care and Home Secretary</t>
  </si>
  <si>
    <t>https://www.judiciary.uk/publications/natasha-crabb/</t>
  </si>
  <si>
    <t>butane</t>
  </si>
  <si>
    <t>Fatal Heart Arrhythmia</t>
  </si>
  <si>
    <t>Hydrocarbon Gas Inhalation</t>
  </si>
  <si>
    <t>Myocardial Fibrosis</t>
  </si>
  <si>
    <t>diagnosis of Emotionally Unstable Personality Disorder</t>
  </si>
  <si>
    <t>recently released from prison; history of substance abuse</t>
  </si>
  <si>
    <t>Inhaling butane is lawful and there are no legal powers to prevent a person with capacity inhaling butane nor to remove butane from them. The effects of inhalation can be fatal.</t>
  </si>
  <si>
    <t>There is no restriction on the amount of butane gas that can be purchased making it easy for a person addicted to inhaling butane gas to obtain large amounts of the gas at one time</t>
  </si>
  <si>
    <t>2021-0116</t>
  </si>
  <si>
    <t>Susan Adams</t>
  </si>
  <si>
    <t>Alcohol, drug and medication related deaths | Mental Health related deaths | Hospital Death (Clinical Procedures and medical management) related deaths</t>
  </si>
  <si>
    <t>St George's Hospital</t>
  </si>
  <si>
    <t>https://www.judiciary.uk/publications/susan-adams/</t>
  </si>
  <si>
    <t>alcohol; fentanyl; pregabalin</t>
  </si>
  <si>
    <t>opioid; antiepileptic</t>
  </si>
  <si>
    <t>alcohol related</t>
  </si>
  <si>
    <t>Combined toxicity of ethanol, pregabalin and fentanyl</t>
  </si>
  <si>
    <t>hepatic cirrhosis</t>
  </si>
  <si>
    <t>steatosis</t>
  </si>
  <si>
    <t>mental health problem (unspecified)</t>
  </si>
  <si>
    <t>severely assaulted while working as a police officer and never fully recovered from this; alcohol and drugs abuse</t>
  </si>
  <si>
    <t>assault; drug abuse</t>
  </si>
  <si>
    <t>Mrs Adams and her family lived in Dosthill, Tamworth, Staffordshire. I was told that this was approximately 50 feet from the border with Warwickshire (and not far from West Midlands as well) and that her GP Practice was in Kingsbury Warwickshire. She needed regular psychiatric assistances from secondary mental health services and I was advised there were significant commissioning difficulties with this because of the home address and GP Practice being in different counties. Mrs Adams could access the crisis team in Staffordshire but long term treatment was supposedly to be provided in Warwickshire. This may have impacted on the care that Mrs Adams received and could be relevant for others who live close to county boundaries. I wonder if anything can be done to facilitate arrangements for secondary psychiatric care in these circumstances.</t>
  </si>
  <si>
    <t>2021-0122</t>
  </si>
  <si>
    <t>Eric Bird</t>
  </si>
  <si>
    <t>Castlehill Specialist Care Centre and Care Quality Commission</t>
  </si>
  <si>
    <t>https://www.judiciary.uk/publications/eric-bird/</t>
  </si>
  <si>
    <t>lorazepam; apixaban</t>
  </si>
  <si>
    <t>hypnotic; anticoagulant</t>
  </si>
  <si>
    <t>Subdural Haematoma</t>
  </si>
  <si>
    <t>Fall</t>
  </si>
  <si>
    <t>Hypertension, Atrial Fibrillation, Dementia, Frailty</t>
  </si>
  <si>
    <t>Hypertension; Atrial Fibrillation; Frailty</t>
  </si>
  <si>
    <t>cardiovascular disease; frailty</t>
  </si>
  <si>
    <t>Vascular Dementia</t>
  </si>
  <si>
    <t>After Mr Bird’s admission and initial falls risk assessment, there was a reference that Mr Bird needed to be referred to the physio team but no evidence this was actually done</t>
  </si>
  <si>
    <t>The inquest heard that Castlehill polices had not been followed after each fall whereby Mr Bird had hit his head. Mr Bird was taking apixaban which meant he was at a higher risk of bleeding. Evidence was heard that policy required 999 to be called. This was not done on 1/11/20 nor on 14/11/20</t>
  </si>
  <si>
    <t>On 21/11/20 the nurse on duty called 111 instead of following policy to call 999</t>
  </si>
  <si>
    <t>On 21/11/20 I heard evidence that the fall occurred at approximately 20.20/20.30 hours. Records suggested the 111 service was contacted at 21.06. I heard evidence that it was the 111 service that made arrangements for an ambulance to attend and the EPR showed that the ambulance was contacted at 21.34 arriving on site at 21.47</t>
  </si>
  <si>
    <t>On arrival the ambulance was unable to gain access to the care home until 22.11 as there was no answer at the door. I heard evidence at the inquest that arrangements had now been made for a staff member to wait in the reception area when an ambulance is now called out of hours to facilitate entry</t>
  </si>
  <si>
    <t>There was no evidence that Mr Bird’s falls risk assessment and falls care plan had been updated after every fall</t>
  </si>
  <si>
    <t>There was no evidence of any changes being made to Mr Birds falls care plan after the fall on 14/11/20 and no rationale recorded for not doing so</t>
  </si>
  <si>
    <t>I heard evidence that after the fall on 21/11/20 whereby Mr Bird was taken to hospital, that senior management who were off site were not contacted for over 2 hours after Mr Bird fell</t>
  </si>
  <si>
    <t>There were discrepancies in the recording of the falls on the monthly accidents and incidents form and no evidence that any consideration had been given to a pattern of falls which needed to be addressed to reduce Mr Bird’s apparent increasing risks</t>
  </si>
  <si>
    <t>poor communication between staff; failure to follow protocol; failure to keep accurate medical records/care plans</t>
  </si>
  <si>
    <t>2021-0124</t>
  </si>
  <si>
    <t>Sean Kay</t>
  </si>
  <si>
    <t>Cambridgeshire &amp; Peterborough</t>
  </si>
  <si>
    <t>Mental Health related deaths | Hospital Death (Clinical Procedures and medical management) related deaths | Community health care |Suicide (from 2015)</t>
  </si>
  <si>
    <t>NHS Norfolk and Waveney CCG</t>
  </si>
  <si>
    <t>https://www.judiciary.uk/publications/sean-kay/</t>
  </si>
  <si>
    <t>zopiclone; morphine</t>
  </si>
  <si>
    <t>Zopiclone and morphine intake</t>
  </si>
  <si>
    <t>received medication for his anxiety and low mood from his GP but to limited beneficial effect</t>
  </si>
  <si>
    <t>mental health problems, including anxiety disorder, insomnia and (latterly) depression</t>
  </si>
  <si>
    <t>The evidence clearly identified a gap in service provision in the Norfolk and Waveney area for the cohort of patients into which Sean fitted. Although having been identified as ARMS by the EIPT in Norfolk and Waveney, Sean nonetheless did not fit the strict criteria for accessing that service as he was deemed to have not yet suffered a first episode of psychosis; however his level of risk was sufficiently high that he was also considered unsuitable for WBS. Additionally, the evidence confirmed that Sean did not fit the criteria of either the Community Mental Health Team, the Crisis Team or MIND</t>
  </si>
  <si>
    <t>In contrast, in the neighbouring Suffolk area (and the evidence suggested in many other areas of the country) ARMS patients are recognised as falling under the commissioned EIPT umbrella and therefore receive commissioned assessment, treatment and management from that team</t>
  </si>
  <si>
    <t>This lacunae in service provision in Norfolk and Waveney meant that, at the time of his death, Sean fell between services and did not receive any appropriate care. In my opinion the continuation of such a lacunae in commissioned service provision gives rise to the risk of future deaths</t>
  </si>
  <si>
    <t>2021-0127</t>
  </si>
  <si>
    <t>Helen Spicer</t>
  </si>
  <si>
    <t>Alcohol, drug and medication related deaths | Community health care</t>
  </si>
  <si>
    <t>Chair of the Advisory Council on the Misuse of Drugs and Minister of State for Mental Health, Suicide Prevention and Patient Safety</t>
  </si>
  <si>
    <t>https://www.judiciary.uk/publications/helen-spicer/</t>
  </si>
  <si>
    <t>acute opioid toxicity with high tolerance</t>
  </si>
  <si>
    <t>fibromyalgia with long term opioid requirement</t>
  </si>
  <si>
    <t>Poorly controlled type 2 diabetes with established end organ damage and fatty liver</t>
  </si>
  <si>
    <t>Chronic pain due to fibromyalgia; Poorly controlled type 2 diabetes with established end organ damage and fatty liver</t>
  </si>
  <si>
    <t>chronic pain; diabetes; liver disease</t>
  </si>
  <si>
    <t>The absence of restrictions on the import, export, possession or administration of oral morphine, and the fact that safe custody requirements do not apply to them, including the need for them to be signed for when collecting from a community pharmacy.</t>
  </si>
  <si>
    <t>oral morphine</t>
  </si>
  <si>
    <t>fibromyalgia, chronic pain</t>
  </si>
  <si>
    <t>2021-0128</t>
  </si>
  <si>
    <t>Jade Rayner</t>
  </si>
  <si>
    <t>Police related deaths | Alcohol, drug and medication related deaths | Mental Health related deaths |Community health care</t>
  </si>
  <si>
    <t>Greater Manchester Police; Greater Manchester Health and Social Care Partnership</t>
  </si>
  <si>
    <t>https://www.judiciary.uk/publications/jade-rayner/</t>
  </si>
  <si>
    <t>fluoxetine; alcohol</t>
  </si>
  <si>
    <t>Toxic effects of fluoxetine.</t>
  </si>
  <si>
    <t>mental trauma from domestic abuse</t>
  </si>
  <si>
    <t>significantly impacted by domestic abuse and used alcohol to help her deal with the underlying mental trauma from it</t>
  </si>
  <si>
    <t>abused</t>
  </si>
  <si>
    <t>The inquest was told that her capacity fluctuated and she was vulnerable. Her social worker reported to Greater Manchester Police and to NWAS that it was believed she had been the victim of a sexual offence involving an employee of NWAS who had initially been to her address in a professional capacity. The inquest heard that NWAS dealt with this robustly through their internal disciplinary process. The inquest was told that GMP did not record it as a crime. The officer giving evidence to the inquest initially gave evidence that GMP had 72 hours to decide if GMP should record a sexual allegation as a crime. It was then indicated that it should have been recorded as a crime. The inquest was told it was not investigated and was written off following a strategy meeting. Jade Rayner was not as a consequence offered by GMP the support set out within the Victims Code</t>
  </si>
  <si>
    <t>Her case was complex, and the evidence was that there was not a clear multi agency strategy to support her particularly to share information and understand the relationship between earlier Domestic abuse and the subsequent use of alcohol</t>
  </si>
  <si>
    <t>The evidence was that the existing available alcohol misuse support programmes whilst useful could not meet the needs of a complex case such as this where underlying trauma was a key driver.</t>
  </si>
  <si>
    <t>2021-0132</t>
  </si>
  <si>
    <t>Thiago Araujo</t>
  </si>
  <si>
    <t>Hospital Death (Clinical Procedures and medical management) related deaths Community health care | Mental Health related deaths | Police related deaths | Other related deaths | Product related deaths</t>
  </si>
  <si>
    <t>Camden and Islington NHS Foundation Trust, Dept. of Health and Social Care, SoS for the Home Office, Metropolitan Police Service, AMHP and Royal Mail</t>
  </si>
  <si>
    <t>https://www.judiciary.uk/publications/thiago-araujo/</t>
  </si>
  <si>
    <t>Mr Thiago Vieira Strazzeri De Araujo deliberately ingested sodium nitrate on 5 February 2020 which caused his death. Mr Araujo had been diagnosed with an emotionally unstable personality disorder which exhibited itself in; a preoccupation with death, emotional dysregulation, high risk behaviour, and at times - suicidal thoughts. Mr Araujo received community psychiatric care at the time of his death, he had disengaged from that care and consequently, there is no contemporary medical assessment of his mental state. In the days prior to his death he was observed by his family to suffer from psychotic delusions. It is not possible to satisfactorily determine his state of mind at the time of his death</t>
  </si>
  <si>
    <t>sodium nitrate or nitrite toxicity</t>
  </si>
  <si>
    <t>emotionally unstable personality disorder which exhibited itself in; a preoccupation with death, emotional dysregulation, high risk behaviour, and at times - suicidal thoughts; psychosis</t>
  </si>
  <si>
    <t>personality disorder; psychosis; suicide</t>
  </si>
  <si>
    <t>received community psychiatric care at the time of his death, he had disengaged from that care and consequently, there is no contemporary medical assessment of his mental state</t>
  </si>
  <si>
    <t>On 24 January 2020 Mr Araujo had discharged himself from psychiatric inpatient care he was to be supervised by the Camden and Islington NHS trust crisis team. Mr Araujo failed to engage with the crisis team and following a meeting on 30 January 2020 the crisis team closed Mr Araujo's referral. In the course of this closure , no arrangements were made to address the risks presented by Mr Araujo</t>
  </si>
  <si>
    <t>Following Mr Araujo's death it has become clear that the closure of his case by the crisis team was not permanent, and had Mr Araujo or his family approached the crisis team to reopen his case, steps could have been taken to reinstate crisis team support. Mr Araujo's family were unaware of this facility</t>
  </si>
  <si>
    <t>Family and carers of patients diagnosed with emotionally unstable personality disorder do not receive support or education upon management of this diagnosis from Camden and Islington NHS Trust, unless the patient has been received for treatment by the personality disorder service</t>
  </si>
  <si>
    <t>By 4 February 2020 the Camden and Islington community recovery team identified an acute risk of suicide in Mr Araujo, faced with his non-compliance with community treatment they considered an admission into inpatient care. No actions were taken to affect this plan</t>
  </si>
  <si>
    <t>In evidence the community recovery team indicated that a factor in their inaction was the knowledge that arranging a section 135 mental health act 1983 warrant and assessment would take two weeks. Such an assessment requires actions by an approved mental health practitioner from the local authority, two section 12 mental health act approved doctors, the assistance of the Metropolitan police and the local magistrates court to secure a warrant. A delay of 14 days in securing a mental health act assessment is in my opinion unacceptable</t>
  </si>
  <si>
    <t>In the days leading to Mr Araujo's death his family became aware that he had made an online purchase of sodium nitrite which was to be delivered to his father's home. Despite raising these issues with I Camden and Islington NHS trust, the Metropolitan police and employees of the post office there appeared to be no process I available to the family to escalate their concerns to prevent delivery I of this package</t>
  </si>
  <si>
    <t>failure to monitor/observe patient; failure to inform family; delayed response; lack of protocol</t>
  </si>
  <si>
    <t>In my opinion, action should be taken to prevent future deaths and I believe that your organisation has the power to take such action</t>
  </si>
  <si>
    <t>2021-0134</t>
  </si>
  <si>
    <t>Rohan Singh</t>
  </si>
  <si>
    <t>Hospital Death (Clinical Procedures and medical management) related deaths| Alcohol, drug and medication related deaths | Police related deaths|Mental Health related deaths</t>
  </si>
  <si>
    <t>Dept. of Health and Social Care, Camden and Islington NHS Foundation Trust and Metropolitan Police Service</t>
  </si>
  <si>
    <t>https://www.judiciary.uk/publications/rohan-singh/</t>
  </si>
  <si>
    <t>ketamine; gamma-hydroxybutyrate; lorazepam; clonazepam; promethazine</t>
  </si>
  <si>
    <t>ketamine; hypnotic; hypnotic; hypnotic; antihistamine</t>
  </si>
  <si>
    <t>drug related death contributed to by neglect</t>
  </si>
  <si>
    <t>Ketamine, Gamma-Hydroxybutyrate, Lorazepam, Clonazepam and Promethazine toxicity</t>
  </si>
  <si>
    <t>restrained and administered rapid tranquilisation by intra-muscular injection</t>
  </si>
  <si>
    <t>aggressive and challenging behavioiur; admission under mental health act; recent cocaine use</t>
  </si>
  <si>
    <t>Rohan Singh died on a mental health ward, following his death he was found to be in possession of number of prohibited items including controlled drugs and a bracelet consisting of a ligature and a blade. Before admission into hospital, Rohan had been subject to a personal search by police officers when the bracelet was seized. During Rohan's admission his property was subjected to a search and later he himself was searched for contraband, despite these steps he retained dangerous contraband</t>
  </si>
  <si>
    <t>Mr Singh was subject to intermittent observations at 15 minute intervals during his admission. The records of these observations were found to be unreliable, staff accepted that they had failed to undertake observations and made false records, further they had done so in such circumstances that their peers were aware of the falsehood. A culture of impunity existed where inaccurate and misleading recording of clinical records was tolerated.</t>
  </si>
  <si>
    <t>Mr Singh was subject to rapid tranquilisation, following administration of this medication, staff failed to follow the Trust's monitoring process or complete relevant documentation. The failure to monitor Rohan was found by the jury to have contributed to his death. Trust evidence demonstrates that beyond this incident, throughout the organisation the processes are not being universally followed.</t>
  </si>
  <si>
    <t>failure to monitor/observe patient; failure to keep accurate medical records/care plans; failure to follow protocol</t>
  </si>
  <si>
    <t>2021-0139</t>
  </si>
  <si>
    <t>Richard Ormond</t>
  </si>
  <si>
    <t>State Custody related deaths |Alcohol, drug and medication related deaths</t>
  </si>
  <si>
    <t>HMP Long Lartin</t>
  </si>
  <si>
    <t>https://www.judiciary.uk/publications/richard-ormond/</t>
  </si>
  <si>
    <t>synthetic cannabiniod</t>
  </si>
  <si>
    <t>history of substance misuse whilst in prison</t>
  </si>
  <si>
    <t>When a Code Blue or Code Red emergency is phoned through to WMAS by a prison, and no answer can be given by the prison control room to the questions "is the patient conscious?" and "is the patient breathing?", then without further information a Category 2 response will be generated ( i.e. average attendance time of c.18 minutes )</t>
  </si>
  <si>
    <t>Should further information be relayed to WMAS by the prison control room that the patient is either in cardiac arrest or peri-arrest, or not breathing, or fitting, or choking, or that CPR is being administered, WMAS will upgrade the response to Category 1 ( i.e. average attendance time of 7 minutes ).</t>
  </si>
  <si>
    <t>It was immediately apparent to prison officers who found Mr. Ormond in his cell that he was unresponsive and required CPR. When healthcare staff responded to the Code Blue call which went out over the radio, and attended the cell a short time later, they found those officers already giving Mr. Ormond CPR;</t>
  </si>
  <si>
    <t>The prison control room initially informed WMAS that this was a Code Blue emergency, but were unable to say whether Mr. Ormond was conscious or breathing. The call was therefore given Category 2 status</t>
  </si>
  <si>
    <t>There was then a delay of at least 9 minutes before the prison control room provided WMAS with information that Mr. Ormond was not breathing and was requiring CPR, at which point WMAS upgraded the response to Category 1</t>
  </si>
  <si>
    <t>In a Safer Custody Learning Bulletin issued in December 2016 to all prison staff, entitled "The Importance of Immediate Emergency Response", the instruction was given to "Ensure that information on the condition of the patient is passed to the control room as soon as possible so that the ambulance service can be updated."</t>
  </si>
  <si>
    <t>The 9 minute delay referred to at (iii) above occurred despite the prison officers and healthcare staff who first attended the scene having radios, and therefore being in a position to the control room the information that Mr. Ormond was not breathing and required CPR.</t>
  </si>
  <si>
    <t>The failure to provide WMAS with critical information about Mr. Ormond's condition, which would have resulted in the call being given the highest category of emergency response, did not appear to have been recognized by either HM Prison Service or Practice Plus Group until this inquest hearing. In the circumstances, there is concern that members of the prison and healthcare staff at HMP Long may still not recognize the need to update WMAS with critical information about a patient's condition in si milar circumstances</t>
  </si>
  <si>
    <t>failure to follow protocol; poor communication between organisations</t>
  </si>
  <si>
    <t>2021-0141</t>
  </si>
  <si>
    <t>Alex Shaw</t>
  </si>
  <si>
    <t>Hospital Death (Clinical Procedures and medical management) related deaths |Child Death (from 2015)</t>
  </si>
  <si>
    <t>Royal Stoke University Hospital and Birmingham Children's Hospital</t>
  </si>
  <si>
    <t>https://www.judiciary.uk/publications/alex-shaw/</t>
  </si>
  <si>
    <t>allopurinol, carnitine; bicarbonate; IV fluids</t>
  </si>
  <si>
    <t>xanthine oxidase inhibitor; supplement; supplement</t>
  </si>
  <si>
    <t>complications of therapy for methylmalonic aciduria</t>
  </si>
  <si>
    <t>Fluid overload due to complications of therapy for methylmalonic aciduria and dehydration</t>
  </si>
  <si>
    <t>Chronic Kidney Failure</t>
  </si>
  <si>
    <t>Methylmalonic Acidemia; chronic kidney insufficiency</t>
  </si>
  <si>
    <t>metabolic disorder; kidney disease</t>
  </si>
  <si>
    <t>There was poor communication of the patient’s clinical condition/observations between the Registrar at the Royal Stoke University Hospital and the Consultant at the Birmingham Children’s Hospital when advice was sought by telephone. There was also poor documentation of the contents of the information that had been provided during that conversation and the timing of when the call was made. The evidence of the Consultant at the Birmingham Children’s Hospital was that her advice would have been different if she had been made aware of the patient’s rising heart rate</t>
  </si>
  <si>
    <t>The evidence also revealed that it was a “judgment call” when the clinician felt that a dialogue between clinician’s at a different hospital needed to be documented</t>
  </si>
  <si>
    <t>Consideration should be given as to how a patient’s observations are communicated to clinician’s between the University Hospital and the Birmingham Children’s Hospital, the time, content, advice and documentation of the conversations</t>
  </si>
  <si>
    <t>2021-0148</t>
  </si>
  <si>
    <t>Parys Lapper</t>
  </si>
  <si>
    <t>Mental Health related deaths | Alcohol, drug and medication related deaths | Emergency services related deaths (2019 onwards) | Hospital Death (Clinical Procedures and medical management) related deaths | Community health care and emergency services related deaths | Other related deaths</t>
  </si>
  <si>
    <t>https://www.judiciary.uk/publications/parys-lapper/</t>
  </si>
  <si>
    <t>opiates; benzodiazepine</t>
  </si>
  <si>
    <t>Parys was a young man with complex mental health issues. From a young age he had started to develop an excessive use of illicit substances and prescribed medications. He had been under the Child and Adolescent Mental Health Services and transitioned to the Adult Mental Health Services. Shortly before his death he had been discharged from the Adult Assessment and Treatment service as he had failed to engage with them. At the time of his death he was under the care of a private psychiatrist but there was no active treatment or provision in place to address his misuse of prescribed medication or illicit substances</t>
  </si>
  <si>
    <t>Respiratory depression</t>
  </si>
  <si>
    <t>Opiate and benzodiazepine toxicity</t>
  </si>
  <si>
    <t>Attention Deficit Disorder, Post Traumatic Stress Disorder, Emotional Dysregulation</t>
  </si>
  <si>
    <t>ADHD; PTSD; emotional disorder</t>
  </si>
  <si>
    <t>transitioned to the Adult Mental Health Services; Poly substance Abuse</t>
  </si>
  <si>
    <t>Mr Lapper was a young man who was struggling with mental health issues. He had become dependent on prescribed medication. He had made concerted efforts to obtain prescribed medication, in the lead up to his death, from a number of sources. He was able to obtain medication from the local Community Mental Health Team, his GP and A&amp;E at the local hospital whilst also obtaining prescriptions from a Private Psychiatrist. During the evidence heard at the Inquest it was clear that individuals can very easily manipulate the current prescription system. As there is no central record of what prescriptions have been issued it appears very easy for individuals to play the system and thereby obtain excess medication. This can lead to the risk of an individual abusing the medication that can bring about a fatal outcome</t>
  </si>
  <si>
    <t>Whilst the GP was made aware of some of the prescriptions that had been issued there is no mechanism in place for any provider to check what the individual has already been prescribed with by other providers before the new prescription is issued. It appears that the NHS and private providers act in isolation</t>
  </si>
  <si>
    <t>2021-0158</t>
  </si>
  <si>
    <t>Lynne Lawrence</t>
  </si>
  <si>
    <t>Road (Highways Safety) related deaths |Wales prevention of future deaths reports (2019 onwards)</t>
  </si>
  <si>
    <t>Blaenau Gwent County Borough Council</t>
  </si>
  <si>
    <t>https://www.judiciary.uk/publications/lynne-lawrence/</t>
  </si>
  <si>
    <t>atrial fibrillation, treated with warfarin</t>
  </si>
  <si>
    <t>At the time of her fall, Mrs Lawrence was walking along a narrow pedestrian pavement near Alma Street, Brynmawr, Newport, NP23. The video footage available to me at the inquest demonstrated that the pavement was uneven. Whilst I could not conclude that it was the unevenness of the pavement that caused Mrs Lawrence to fall, nonetheless I consider that this is a factor which could people's lives at risk in the future, especially the elderly with reduced mobility</t>
  </si>
  <si>
    <t>Confirm whether any steps have or will betaken to address the quality of the pavement</t>
  </si>
  <si>
    <t>2021-0160</t>
  </si>
  <si>
    <t>Bruce Houghton</t>
  </si>
  <si>
    <t>Community health care | Alcohol, drug and medication related deaths</t>
  </si>
  <si>
    <t>Secretary of State for Health; Manchester Health and Social Care Partnership; the Uplands Medical Practice</t>
  </si>
  <si>
    <t>https://www.judiciary.uk/publications/bruce-houghton/</t>
  </si>
  <si>
    <t>paracetamol; olanzapine; ramipril; atorvastatin; co-codamol; fluoxetine; omeprazole; metformin</t>
  </si>
  <si>
    <t>non-opioid analgesic; antipsychotic; ACE inhibitor; statin; opioid; antidepressant; proton pump inhibitor; biguanide</t>
  </si>
  <si>
    <t>Combined Drug toxicity with the toxicology report indicating he had an excess of paracetamol levels which in turn had likely led to damage to his liver causing his other medications to accumulate</t>
  </si>
  <si>
    <t>significant physical health issues (undefined)</t>
  </si>
  <si>
    <t>memory issues</t>
  </si>
  <si>
    <t>addicted to butane gas</t>
  </si>
  <si>
    <t>The Court heard the deceased had not had his annual medication review. The court heard evidence that at these reviews the patients are not asked about any over the counter medication they may purchase in addition to their prescribed medication</t>
  </si>
  <si>
    <t>2021-0161</t>
  </si>
  <si>
    <t>Liam Kenyon</t>
  </si>
  <si>
    <t>Community health care | Other related deaths | Care Home Health related deaths |Alcohol, drug and medication related deaths</t>
  </si>
  <si>
    <t>Adullam Homes Housing Association</t>
  </si>
  <si>
    <t>https://www.judiciary.uk/publications/liam-kenyon/</t>
  </si>
  <si>
    <t>diazepam; naloxone; opioids; illicit drugs</t>
  </si>
  <si>
    <t>hypnotic; antidote; opioid; undefined</t>
  </si>
  <si>
    <t>At the time of his death Mr Kenyon was residing in the supported housing accommodation Bury Bridges, part of the Adullarn Homes Housing Association estate. The Court heard the local authority contract with the housing association to provide supported accommodation for vulnerable persons who may have issues such as substance abuse. Mr Kenyon had been homeless and had a longstanding addiction to prescribed diazepam in addition to illicit drug use However from the evidence before the Court at no stage had his illicit drug use involved opioids, either heroin or methadone. On the 17th July 2020 Mr Kenyon was found unconscious in his room. Paramedics from North West Ambulance Service attended and suspected Mr Kenyon had taken an overdose of opioids. He was treated with naloxone to which he responded. Mr Kenyon refused hospital admission. He was deemed to have capacity to make this decision. Evidence from the paramedics indicated they remained concerned that Mr Kenyon may relapse once the effects of naloxone wore off. As such a plan was agreed with the support staff from the housing association that they would monitor Mr Kenyon. The paramedics advised the Court that as Mr Kenyon was going to be monitored by the support workers they did not consider asking Mr Kenyon if he wanted them to contact family to assist him. Shortly after the paramedics left an email was sent by a Senior Project Manager at the housing association to conduct hourly checks at 232 (the premises) to ensure the safety of Liam. The Court heard Liam was last seen by a member of staff at 22.45pm on the 17t h July. When staff entered his room on the 18 th July 2020 at 15.00 hours he was found deceased.</t>
  </si>
  <si>
    <t>suspected opioid overdose</t>
  </si>
  <si>
    <t>longstanding addiction to prescribed diazepam in addition to illicit drug use; no history of opioid abuse; s residing in the supported housing accommodation Bury Bridges, part of the Adullarn Homes Housing Association estate</t>
  </si>
  <si>
    <t>The evidence highlighted a lack of clarity as to the extent of the care provided by the supported housing association and how staff interpret this. The Court was informed that the housing association have a "duty of care to its residents" and that this included "safeguarding residente and the "risk management of resident?. However when the situation arose on the 17th July 2020 the Court was advised the housing association are not care providers and should not have become involved in the plan to monitor Liam.</t>
  </si>
  <si>
    <t>Having agreed with the support plan and this being confirmed in an email to staff, hourly checks were not conducted on Liam.</t>
  </si>
  <si>
    <t>The Court heard following the incident on the 17th July the procedure of asking Liam if a drug check of his room could be conducted was not done.</t>
  </si>
  <si>
    <t>In addition following him being found unconscious due to a suspected overdose the Court heard his risk assessment should have been updated and this was not done</t>
  </si>
  <si>
    <t>The Court heard that on the 18th July a staff member went to Liams room on three occasions (from 10am) and knocked on the door receiving no response. The Court heard that where no response was received a physical welfare check involving 2 members of staff entering the room using the master key should have occurred.</t>
  </si>
  <si>
    <t>The Court heard that at a weekend there are less staff to cover all the sites and on the 18th July the staff were dealing with a number of incidents involving residents, meaning to conduct hourly checks would have been difficult. However no member of staff escalated to the on call manager the fact that there were problems</t>
  </si>
  <si>
    <t>Finally the Serious Incident Review process which is in place to learn lessons from such incidents was deficient and ineffective</t>
  </si>
  <si>
    <t>unsafe protocol; failure to monitor/observe patient; failure to follow protocol; understaffing; failure to learn from past events</t>
  </si>
  <si>
    <t>2021-0168</t>
  </si>
  <si>
    <t>Roger Ballard</t>
  </si>
  <si>
    <t>Tameside &amp; Glossop Integrated Care NHS Foundation Trust</t>
  </si>
  <si>
    <t>https://www.judiciary.uk/publications/roger-ballard/</t>
  </si>
  <si>
    <t>Died from an acute pontine haemorrhage contributed to by the decision to continue with anticoagulation treatment, against the advice of the specialist team to stop it due to the treating clinicians not recognising that a subarachnoid haemorrhage had been identified in the scan of 12th September 2020</t>
  </si>
  <si>
    <t>Acute Pontine Haemorrhage</t>
  </si>
  <si>
    <t>Anticoagulant therapy</t>
  </si>
  <si>
    <t>Diabetes, Parkinson's Disease, Atrial fibrillation, Hypertension.</t>
  </si>
  <si>
    <t>Diabetes, Atrial fibrillation, Hypertension.</t>
  </si>
  <si>
    <t>The inquest heard evidence that the way in which the scan was reported and then recorded was not clear and contributed to the treating clinician not appreciating the scan findings</t>
  </si>
  <si>
    <t>The documentation regarding clinical decisions taken including the decision to not follow the advice of the neurosurgeons was not documented in the notes. It was unclear if there was an expectation that where clinicians took a decision contrary to such advice how and in what detail the rationale should be recorded within the notes</t>
  </si>
  <si>
    <t>2021-0169</t>
  </si>
  <si>
    <t>Kevin Fitton</t>
  </si>
  <si>
    <t>City of Brighton and Hove</t>
  </si>
  <si>
    <t>Hospital Death (Clinical Procedures and medical management) related deaths | Alcohol, drug and medication related deaths | Mental Health related deaths | Police related deaths | Community health care</t>
  </si>
  <si>
    <t>Brighton and Hove Health and Adult Social Care; Brighton and Hove CCG; Brighton and Hove Director of Housing; Sussex Police; Brighton and Hove Safer Communities Team</t>
  </si>
  <si>
    <t>https://www.judiciary.uk/publications/kevin-fitton/</t>
  </si>
  <si>
    <t>drug related/misadventure</t>
  </si>
  <si>
    <t>fluid overloading</t>
  </si>
  <si>
    <t>spice use</t>
  </si>
  <si>
    <t>suffered a catastrophic stroke at the age of 33 in 2010; left ventricular hypertrophy</t>
  </si>
  <si>
    <t>stroke; cardiovascular disease</t>
  </si>
  <si>
    <t xml:space="preserve">ongoing use of spice </t>
  </si>
  <si>
    <t>There was an almost complete reliance of assumption of capacity. The lack of capacity assessments resulted in failure to identify the area and support needed by Mr Fitton and a failure to use best interests policy appropriately.</t>
  </si>
  <si>
    <t>There was a failure to seek specialist support regarding Acquired Brain Injury (ABI).</t>
  </si>
  <si>
    <t>There was a failure to understand the way Mr Fitton's ABI impacted on his abilities.</t>
  </si>
  <si>
    <t>There was a failure to understand how ABI impacted on Mr Fitton's substance use and vice versa.</t>
  </si>
  <si>
    <t>Communication between the various teams and individuals were poor</t>
  </si>
  <si>
    <t>Lead and Co-ordination were lacking.</t>
  </si>
  <si>
    <t>There was a failure to react to the deterioration in Mr Fitton's living conditions, his being cuckooed, the downward slide in his physical health and the increase in his drug use.</t>
  </si>
  <si>
    <t>Staff received no adequate training in dealing with ABI. There was no training on the Codes of Practice for the Mental Capacity Act or the Care Act.</t>
  </si>
  <si>
    <t>There was a reasonable Care Act Assessment in 2017 however it was poorly/inadequately implemented. It should have been repeated annually — it was not.</t>
  </si>
  <si>
    <t>There was a failure to deal with Mr Fitton's situation robustly</t>
  </si>
  <si>
    <t>2021-0181</t>
  </si>
  <si>
    <t>Zeyna Partington</t>
  </si>
  <si>
    <t>Greater Manchester Police; National Police Chiefs Council</t>
  </si>
  <si>
    <t>https://www.judiciary.uk/publications/zeyna-partington/</t>
  </si>
  <si>
    <t>prescription medication (not specified)</t>
  </si>
  <si>
    <t>Mrs Partington was reported as a missing person to GMP on the 8th August 2019. She was believed to be at a risk of suicide and this was noted on the Controlworks log. Several admissions were made by GMP at the Inquest in relation to issues within the investigation and search for Mrs Partington. On receipt of the initial call at 13.34 hours the Radio operator placed an ACT marker on the vehicle Mrs Partington had taken and was thought to be in. This ACT marker was placed on the vehicle before the incident had been allocated and before the creation of a missing from home report. Hence the risk to the individual had not been assessed. When the missing from home report was taken Mrs Partington was deemed to be a medium risk. GMP accepted at the outset she should have been classed as a high risk. On the 8th August Mrs Partington's vehicle "hit" ANPR cameras on two occasions. Firstly at 10.58am in the Rochdale area on the A58 and then at 16.36 hours on the A624 in Chunal Derbyshire. GMP were not aware of the hit in Derbyshire until the 10th August 2019 when they searched the ANPR national system as opposed to simply conducting searches within the GMP area. When they did become aware they notified Derbyshire and requested an officer be deployed to this area to search for any signs of the vehicle. The vehicle was located within 2 hours of an officer being deployed and following a further search for Mrs Partington she was then located deceased in a nearby field. She had taken an overdose of her prescribed medication. She was located within 4 hours of a Derbyshire officer being allocated to search for her vehicle. An independent witness had seen her park her vehicle in this spot at 17.20 hours on the 8th August 2019. During the course of the Inquest the court heard about the differing levels of ACT marker which could be placed on a vehicle. In this case the level placed on by the radio operator was a low ACT. As a result when Mrs Partington's vehicle hit the ANPR in Derbyshire on the 8th August, Derbyshire police let officers know to be aware of this vehicle whilst they were attending other incidents. They did not as per policy inform GMP. If the vehicle had a medium ACT marker placed on it then Derbyshire would have informed GMP of the hit and also would have deployed an officer to the area to search for the vehicle on the 8th August. GMP accepted that given the information known about Mrs Partington the level of ACT marker placed on the vehicle should have been a Medium ACT marker. GMP also acknowledged that radio operators within GMP did not check for national hits between the 8th and the 10th August. The court also heard evidence that it would normally be for the officer in the missing person case to request the Act marker. Having heard from several officers including the GMP specialist lead for missing persons it was clear to the court that operationally officers would ensure a marker was requested on the vehicle but beyond that, they would have little knowledge of the varying levels of ACT marker or the potential implications of the different levels. Evidence was given to the court explaining that in Derbyshire Constabulary a local system is in place whereby all medium ACT vehicles are created onto a "hot list". This means that rather than officers having to proactively search local and national databases that a vehicle with a medium ACT marker would automatically be flagged up to the officer monitoring the ANPR. If this had been in place in GMP then the hit would have been automatically flagged up to officers on the 8th August 2019 negating the human error which occurred. It is understood from the evidence that a new national ANPR system has been commissioned which would have implemented such a system but the implementation of this has been delayed by some two years so far and is still not available in all forces, including GMP</t>
  </si>
  <si>
    <t>overdose of her prescribed medication</t>
  </si>
  <si>
    <t>high risk of suicide</t>
  </si>
  <si>
    <t>There is a lack of knowledge and understanding by GMP Officers as to the different level of ACT markers and the implications the varying levels may have on investigations particularly missing from home investigations</t>
  </si>
  <si>
    <t>If the policy is not to place an ACT marker on a vehicle until the missing from home report is completed then this can mean a delay of several hours, particularly as the court heard it is often difficult to resource and allocate officers to grade 2 calls within an hour. In this case if the radio operator had not acted outside of policy then the hits on the 8th August in both Rochdale and Derbyshire would not have been known at all.</t>
  </si>
  <si>
    <t>Despite a new national system being available this has still not been implemented across all forces meaning a force is not automatically notified if a vehicle with a medium ACT marker hits an ANPR camera nationally</t>
  </si>
  <si>
    <t>inadequate training; lack of protocol</t>
  </si>
  <si>
    <t>2021-0183</t>
  </si>
  <si>
    <t>Angela Frost</t>
  </si>
  <si>
    <t>Hospital Death (Clinical Procedures and medical management) related deaths | Mental Health related deaths | Suicide (from 2015) |Alcohol, drug and medication related deaths</t>
  </si>
  <si>
    <t>https://www.judiciary.uk/publications/angela-frost/</t>
  </si>
  <si>
    <t>antipsychotics; prescription medication (not specified)</t>
  </si>
  <si>
    <t>antipsychotic; undefined</t>
  </si>
  <si>
    <t>Amitriptyline Overdose</t>
  </si>
  <si>
    <t>post-menopausal</t>
  </si>
  <si>
    <t>history of suicide attempts</t>
  </si>
  <si>
    <t>There is no formal guidance or process in place at the Trust for Consultant Psychiatrists to seek a second opinion in relation to diagnosis, treatment plans or whether a patient meets the criteria for detention under the Mental Health Act. The evidence was that whilst there is nothing to prohibit a Consultant requesting a second opinion, it rarely happens in practice.</t>
  </si>
  <si>
    <t>There is no formal guidance or process in place at the Trust for health care professionals or family members to seek a second opinion in relation to the matters set out above.</t>
  </si>
  <si>
    <t>The court heard evidence that there is a lack of understanding on the part of in-patient Consultants as to rules around confidentiality and the nature/extent of permissible communication with family members ie: the difference between receiving information which might inform diagnosis, treatment and risk planning and discussions which involve sharing confidential health information</t>
  </si>
  <si>
    <t>lack of protocol; failure to inform family</t>
  </si>
  <si>
    <t>2021-0184</t>
  </si>
  <si>
    <t>Samantha Gould and Christine Gould</t>
  </si>
  <si>
    <t>Nicholas Moss QC</t>
  </si>
  <si>
    <t>Community health care | Mental Health related deaths | Suicide (from 2015) | Railway related deaths | Alcohol, drug and medication related deaths | Other related deaths | Police related deaths | Hospital Death (Clinical Procedures and medical management) related deaths | Child Death (from 2015)</t>
  </si>
  <si>
    <t>Cambridgeshire and Peterborough Foundation Trust, Cambridgeshire County Council and National Police Chiefs' Council</t>
  </si>
  <si>
    <t>https://www.judiciary.uk/publications/samantha-gould-and-christine-gould/</t>
  </si>
  <si>
    <t>topiramate; lorazepam</t>
  </si>
  <si>
    <t>antiepileptic; hypnotic</t>
  </si>
  <si>
    <t>The conclusion in relation to Chris’ death was that the main cause of her death was: (1) her serious mental health disorder (variously diagnosed as Borderline Personality Disorder, Complex Post Traumatic Stress Disorder and Mixed Disorder of Conduct and Emotions). Treating clinicians assessed this to be related to allegations of prolonged sexual abuse in her earlier childhood; (2) The recent death by suicide of her sister Sam (who also suffered from Borderline Personality Disorder) similarly assessed by clinicians to be related to the allegations of their prolonged sexual abuse</t>
  </si>
  <si>
    <t>serious mental health disorder (variously diagnosed as Borderline Personality Disorder, Complex Post Traumatic Stress Disorder and Mixed Disorder of Conduct and Emotions)</t>
  </si>
  <si>
    <t>personality disorder; PTSD</t>
  </si>
  <si>
    <t>recently lost sister to suicide</t>
  </si>
  <si>
    <t>I heard evidence of increased funding for CPFT being used to extend home treatment options, but that this would be unlikely to extend to a 24/7 service. I also heard evidence from CCC that available support would now be considered under s17 Children Act or s117 Mental Health Act or both but that this would need to be jointly funded between social care and health. I remain concerned that a clear pathway to securing overnight assistance (even if only on a respite basis) for similar cases of exceptional need has not yet been clearly agreed between CPFT and CCC. I am concerned that if alternative supported accommodation in the community were the best solution, there does not appear to be provision for it in-area, so that admission to a mental health unit becomes more likely</t>
  </si>
  <si>
    <t>In some respects CCC’s involvement in Chris and Sam’s care (social care and education) lacked direction, focus, knowledge and efficiency. I heard evidence of improvements in training in the relevant education and social work teams, and concerning the new Strong Families, Strong Communities Securing Best Outcomes for Children Strategy (March 2021). Further, that CCC is restructuring all of its early help and adolescent services and will be implementing a formal contextual safeguarding framework and that these developments will be in place by the end of 2021. I am concerned that in the midst of restructuring and new guidance, there remains a risk that education inclusion officers and social workers on the ground may still not have sufficient knowledge, guidance and supervision to ensure that CCC give practical and robust support to parents and adolescent patients, alongside treating healthcare agencies, where the main risk of serious harm to the child is from selfharm or suicide arising from adolescent mental health disorders, rather than neglect of harm by a third party</t>
  </si>
  <si>
    <t>I am concerned that the evidence in Chris’ case, in particular, suggested a degree of age-related reluctance consistently to use the terminology of Borderline Personality Disorder (or Emerging Personality Disorder or EUPD), even when a highly specialist second opinion had supported this and appeared to have been accepted. There are risks associated with a reluctance to use a personality disorder diagnosis (c.f. Position Statement from the Royal College of Psychiatrists dated January 2020). I received evidence that there have already been some changes/improvements in the preparedness to recognise Borderline Personality Disorder and that further consideration will be given in the context of the new ICD 11</t>
  </si>
  <si>
    <t>I heard evidence that since Chris’ death, staff have been reminded of the applicable policies; and that an audit has shown good compliance with the provision for calling the local signallers. I heard evidence that there is to be a further review of CPFT’s own AWOL policy. I remain concerned that: (i) CPFT’s own policy is too lengthy and complex to serve as reference-guidance during a live AWOL incident. In particular the flow chart summary is unnecessarily complex and hard to follow (at least as a tool to consult during a stressful incident); (ii) there is a risk of confusion in having two policies both of which are meant to be followed; (iii) there did not appear be desktop-drills / other training exercises / information grab-packs (etc.) to ensure that all nurses in charge are properly equipped and trained to deal with AWOL incidents efficiently (iv) steps ought to be taken at managerial level to ensure that the confusion over the two policies and whether one had been superseded (evidence of which only emerged during the inquest) cannot recur in this, or other areas, when new policies are introduced</t>
  </si>
  <si>
    <t>Quite apart from their still young age in 2016, Chris and Sam were both already suffering from significant mental ill health. (ii) Against this background, after their initial decision not to give a video recorded interview was made and communicated to the police, I am concerned that there was: • No follow up between the investigating police forces and the clinicians concerned (or with Sam and Chris’ parents) to keep open the option of providing an evidential account at a later stage; • No apparent communication to Sam or Chris or their parents that they could change their minds and provide an evidential account later; • No guidance to the investigating police forces on what should be communicated to victims of alleged child abuse who are both suffering from mental ill health and initially unwilling to provide an evidential account and are still under the age of 18.</t>
  </si>
  <si>
    <t>lack of/shortage of medical equipment/facilities; inadequate training; unsafe protocol</t>
  </si>
  <si>
    <t>duplicate but for different people</t>
  </si>
  <si>
    <t>2 PFDs in one form</t>
  </si>
  <si>
    <t>Duplicate of two other cases</t>
  </si>
  <si>
    <t>2021-0186</t>
  </si>
  <si>
    <t>Samantha Gould</t>
  </si>
  <si>
    <t>Child Death (from 2015) | Suicide (from 2015) | Alcohol, drug and medication related deaths | Community health care | Mental Health related deaths | Other related deaths | Hospital Death (Clinical Procedures and medical management) related deaths</t>
  </si>
  <si>
    <t>Royal Pharmaceutical Society, General Pharmaceutical Council, Company Chemists' Association and NHS England</t>
  </si>
  <si>
    <t>https://www.judiciary.uk/publications/samantha-gould/</t>
  </si>
  <si>
    <t>overdose of Topiramate and Lorazepam</t>
  </si>
  <si>
    <t>borderline personality disorder causing a persistent but unpredictable and fluctuating risk of serious deliberate self-harm and suicide</t>
  </si>
  <si>
    <t>borderline personality disorder; self-harm; suicide</t>
  </si>
  <si>
    <t>allegations of prolonged sexual abuse in her earlier childhood</t>
  </si>
  <si>
    <t>There did not appear to be any national guidance or standards that directed or encouraged appropriate sharing of risk information and care plans with the local pharmacy. As a result, the pharmacy was unsighted on the fact that the treating psychiatric team had a safety plan involving Sam’s parents being responsible for handling and administering all medication. Had the pharmacy been aware of this plan, it is likely that they would either have refused to provide the medication with which Sam overdosed or, at least, contacted Sam’s parents or General Practitioner</t>
  </si>
  <si>
    <t>A local protocol has now been introduced whereby the Cambridgeshire and Peterborough Foundation Trust’s Child and Adolescent Mental Health Service ensures that any pharmacy used regularly by their patients aged 16-17 are (where appropriate) advised of relevant care plans, as well as the responsible GP being so informed. This is now to be part of mandatory training for CAMHS prescribing staff and is to be discussed in the local Joint Prescribing Group to ensure better communication between the local NHS Trusts, G.P.s and local pharmacies. Accordingly, action has already been taken in the local area to prevent similar fatalities</t>
  </si>
  <si>
    <t>I am concerned that there is a risk of future fatalities if action is not taken at a national level to ensure that pharmacies are appropriately involved in medication safety plans for mental health patients aged 16 – 17, given that such patients may otherwise be able to obtain prescribed medication with which to overdose</t>
  </si>
  <si>
    <t>2021-0190</t>
  </si>
  <si>
    <t>Steven Allen</t>
  </si>
  <si>
    <t>Community health care |Alcohol, drug and medication related deaths</t>
  </si>
  <si>
    <t>Stockport Clinical Commissioning Group</t>
  </si>
  <si>
    <t>https://www.judiciary.uk/publications/steven-allen/</t>
  </si>
  <si>
    <t>oxycodone; prescribed and illicit medications</t>
  </si>
  <si>
    <t>chronic pain managed with oxycodeine</t>
  </si>
  <si>
    <t>poor use of prescribed and illicit substances; addiction</t>
  </si>
  <si>
    <t>Prescribing of these medications was done through telephone consultations due to Covid 19 and on occasion additional replacement prescriptions were given with little challenge</t>
  </si>
  <si>
    <t>2021-0195</t>
  </si>
  <si>
    <t>Susan Roberts</t>
  </si>
  <si>
    <t>Dr Anthony Howard</t>
  </si>
  <si>
    <t>West Yorkshire Western Division</t>
  </si>
  <si>
    <t>Bradford Royal Infirmary</t>
  </si>
  <si>
    <t>https://www.judiciary.uk/publications/susan-roberts/</t>
  </si>
  <si>
    <t>intravenous drugs of abuse (not specified)</t>
  </si>
  <si>
    <t>Susan Roberts died on the 15 July 2019 at approximately 4 am at Bradford Royal Infirmary of Necrotising Fasciitis, having been admitted on the 13 July 2019 without an appreciation at the time or thereafter of the diagnosis or need for surgical intervention</t>
  </si>
  <si>
    <t>Necrotising Fascititis</t>
  </si>
  <si>
    <t>Recreational Intravenous Drug Abuse</t>
  </si>
  <si>
    <t>There has been lack of timely and effective hand over been the different surgical specialties, with an absence of formal protocol.</t>
  </si>
  <si>
    <t>That when asked for help at the time and during the investigation, there seems to have been a lack of engagement from the Plastic Surgeons. They failed to join the Orthopaedic Registrar in theatre at the time of the incident and then failed to attend the round table analysis at part of the SI investigation</t>
  </si>
  <si>
    <t>lack of protocol; failure to follow advice</t>
  </si>
  <si>
    <t>2021-0199</t>
  </si>
  <si>
    <t>Clive Rivers</t>
  </si>
  <si>
    <t>Hospital Death (Clinical Procedures and medical management) related deaths | Community health care | Other related deaths |Care Home Health related deaths</t>
  </si>
  <si>
    <t>NHS England and Secretary of State of Health</t>
  </si>
  <si>
    <t>https://www.judiciary.uk/publications/clive-rivers/</t>
  </si>
  <si>
    <t>methotrexate</t>
  </si>
  <si>
    <t>Died from Covid-19 caught whilst an inpatient at Tameside General Hospital and receiving immunomodulatory therapy prescribed for his skin condition</t>
  </si>
  <si>
    <t>Covid-19 on a background of immunomodulatory treatment</t>
  </si>
  <si>
    <t>Seborrheic eczema</t>
  </si>
  <si>
    <t>Seborrheic eczema, Peripheral Vascular Disease; immunomodulation therapy</t>
  </si>
  <si>
    <t>skin condition; cardiovascular disease; immune disorder</t>
  </si>
  <si>
    <t>Clive Rivers was vulnerable to Covid-19 by reason of his age but had to go into hospital as a result of a fall. He had a longstanding skin condition that caused him a great deal of distress and discomfort. Whilst an inpatient he was prescribed immunomodulatory therapy and the consultant dermatologist wanted him to be vaccinated due to the increased risk Covid-19 presented to him both in terms of catching it and being able to recover from it. The inquest was told that whilst vaccines were available on the hospital site, they were at that time due to NHS policy only for staff not inpatients. Therefore, Mr Rivers was not vaccinated</t>
  </si>
  <si>
    <t>He tested negative for Covid-19 at the point he was medically optimised for discharge however delays in discharge planning including the required assessment under the Right to Reside policy meant that whilst awaiting discharge he contracted Covid-19</t>
  </si>
  <si>
    <t>The inquest heard that when he was discharged from hospital, he was known to have Covid-19. He was assessed under the national right to reside policy and it was deemed under that policy that he should be discharged back to sheltered accommodation where he would have to self-isolate with carers coming in at set points in the day to support him. He was found deceased by his carers after being left alone. The assessment framework did not appear to take into account his vulnerability to a rapid decline from Covid-19</t>
  </si>
  <si>
    <t>2021-0218</t>
  </si>
  <si>
    <t>Amy Ganner</t>
  </si>
  <si>
    <t>SoS – Dept. for Health</t>
  </si>
  <si>
    <t>https://www.judiciary.uk/publications/amy-ganner/</t>
  </si>
  <si>
    <t>tramadol, zomorph, morphine</t>
  </si>
  <si>
    <t>opioid, opioid, opioid</t>
  </si>
  <si>
    <t>Combined Drugs Toxicity</t>
  </si>
  <si>
    <t xml:space="preserve">chronic pain from complex medical conditions for several years, prescribed multiple opioids </t>
  </si>
  <si>
    <t>medication included Tramadol capsules; Zomorph modified release capsules and morphine sulphate oral solution all of which were opioid drugs associated with central nervous and respiratory depressant effects. Their individual effects would be enhanced when taken in combination and these depressant effects would be exacerbated by her use of the other drugs appropriately prescribed for her</t>
  </si>
  <si>
    <t>As for all opiate cases the toxicological significance of the morphine concentration will depend upon the degree of tolerance possessed by the deceased. In this case as the opiate based medication was prescribed for her and being used regularly she would be expected to have a degree of tolerance. However it is known and was asserted in evidence that tolerances can be quickly lost, in the event of a period of abstinence; that the diminution of tolerance varies fromperson to person and is extremely difficult to predict. Whilst the deceased was intelligent and had a clear understanding of the risks, 1 benefits and role of her medication both her general practitioner who gave evidence and . I believe that it would be extremely helpful if the Department of Health was to support the production of a leaflet in both electronic and paper formats dealing with the concept of 'tolerance' and emphasising the serious risk of toxicity which would be available to all whom are prescribed opiate based medication.</t>
  </si>
  <si>
    <t>2021-0221</t>
  </si>
  <si>
    <t>Fiona Humberstone</t>
  </si>
  <si>
    <t>Hospital Death (Clinical Procedures and medical management) related deaths | Community health care | Mental Health related deaths |Alcohol, drug and medication related deaths</t>
  </si>
  <si>
    <t>Essex Partnership University NHS Foundation Trust and Clinical Commissioning Group</t>
  </si>
  <si>
    <t>https://www.judiciary.uk/publications/fiona-humberstone/</t>
  </si>
  <si>
    <t>ooramorph, other medications</t>
  </si>
  <si>
    <t>opioid, undefined</t>
  </si>
  <si>
    <t>Ooramorph toxicity in conjunction with therapeutic levels of other prescribed medication</t>
  </si>
  <si>
    <t>chronic pain, long-standing back and knee conditions, frequent inpatient stays, falls</t>
  </si>
  <si>
    <t>chronic pain, falls</t>
  </si>
  <si>
    <t>OCD, anxiety, depression and frequent ‘binge-drinking’ alcohol misuse</t>
  </si>
  <si>
    <t>anxiety; depression; OCD</t>
  </si>
  <si>
    <t>In her statement provided for the purposes of the inquest, FH’s consultant psychiatrist listed the medications prescribed to FH at the time of her death but made no reference to the Oromorph. During the course of her oral evidence she confirmed that, at the time of her last review of FH in April 2020, she was entirely unaware that she had been prescribed this powerful morphine-based pain killer for a number of months. She also confirmed that had she known of the prescription for that medication it would have affected her risk assessment, given LH’s continuing misuse of alcohol. She told the court that it was (and remains) her usual practice to rely entirely on the information regarding medication (including dosage and frequency) provided by the patient, even in telephone only consultations. She stated that she would only rarely (and certainly not routinely) check the accuracy of the account provided by obtaining a list of medication from the GP or other clinical records. Although not causative in respect of FH’s death, I am concerned that the practice of relying entirely on a patient’s account of current medication, in circumstances where significant mental health issues are often involved (including where there is chronic substance and/or alcohol misuse) gives rise to a serious risk of future deaths. As was accepted by the witness, any risk assessments, care plan reviews or further prescribing of (or alteration to) a medication regimen may in such circumstances be predicated upon incomplete, inaccurate and potentially dangerously misleading information. In my view the risk of future deaths is clear.</t>
  </si>
  <si>
    <t>Further, oral evidence from a senior EPUT witness confirmed that the Trust could not, as the electronic systems were presently configured, readily access information held by GP practices regarding individual patients (and vice versa). It appeared that this evidence was provided by way of an explanation as to why accurate and up to date medication/prescribing information was not routinely obtained by clinicians in advance of reviews of patients. Absent any other system for ensuring swift and accurate information transfer between primary and secondary care providers, then the continuation of a state of affairs where a consultant psychiatrist is undertaking a review of a mental health patient but does not have access to a definitive record of the medication presently being taken by that patient (and/or their concordance with prescribed medication) gives rise to a conspicuous risk of future deaths. The EPUT witness suggested that this was a matter for the Clinical Commissioning Group (CCG) to address.</t>
  </si>
  <si>
    <t>Issues regarding the necessity for access to (and adequate time for the consideration of) medical records including prescriptions for and concordance with medication in advance of mental health reviews undertaken by responsible clinicians has been raised in relation to mental health related death in Essex previously. I am concerned that the evidence from FH’s inquest indicates that such matters remain unresolved.</t>
  </si>
  <si>
    <t>poor awareness of symptoms/events; poor communication between organisations; failure to learn from past events</t>
  </si>
  <si>
    <t>2021-0224</t>
  </si>
  <si>
    <t>Sarah Brady</t>
  </si>
  <si>
    <t>Hospital Death (Clinical Procedures and medical management) related deaths | Alcohol, drug and medication related deaths | Mental Health related deaths | Community health care | Other related deaths</t>
  </si>
  <si>
    <t>Sandwell and West Birmingham Hospital Trust</t>
  </si>
  <si>
    <t>https://www.judiciary.uk/publications/sarah-brady/</t>
  </si>
  <si>
    <t>Multiple Organ Failure</t>
  </si>
  <si>
    <t>[REDACTED] overdose</t>
  </si>
  <si>
    <t>Stroke and Depression</t>
  </si>
  <si>
    <t>chronic pain, functional neurological disorder</t>
  </si>
  <si>
    <t>depression, PTSD</t>
  </si>
  <si>
    <t>substance overdose</t>
  </si>
  <si>
    <t>Mrs Brady had a long history of Chronic pain, mental health problems and informal admissions in Psychiatric hospitals. She had a recent history of intentional medication overdose in March 2020 and erratic compliance with her medications. (2) Due to the above, Mrs Brady’s GP was only issuing 7 day prescriptions due to her high risk of overdose in order to limit medication availability. This included amongst others</t>
  </si>
  <si>
    <t>Mrs Brady had already been issued with a prescription by her GP on 14/7/20 for her regular prescription medication</t>
  </si>
  <si>
    <t>The inquest heard evidence that following a hospital admission in early July 2020, Mrs Brady was medically fit for discharge on 15/7/20 and a prescription was issued by the Sandwell &amp; West Birmingham Hospital Trust for 14 days</t>
  </si>
  <si>
    <t>It was unclear from the evidence whether the prescription had actually been fulfilled by the hospital. I am concerned that Mrs Brady was issued with a prescription in excess of 7 days and for medication that had already been prescribed to her by her GP only the previous day and against a background of overdose and erratic compliance with her medications</t>
  </si>
  <si>
    <t>The levels of found as a result of qualitative testing appeared to be well in in excess of her prescriptions and there was evidence that Mrs Brady may have been stockpiling medication. It is possible that the additional prescription, if supplied may have formed part of the medication taken by way of overdose</t>
  </si>
  <si>
    <t>I heard at inquest that another similar prescription issued on 28/7/20 following a further admission had NOT been fulfilled</t>
  </si>
  <si>
    <t>inappropraite dosage for patient</t>
  </si>
  <si>
    <t>2021-0234</t>
  </si>
  <si>
    <t>Anita Mandalia</t>
  </si>
  <si>
    <t>Community health care |Alcohol, drug and medication related deaths | Other related deaths</t>
  </si>
  <si>
    <t>Newbury Park Health Centre</t>
  </si>
  <si>
    <t>https://www.judiciary.uk/publications/anita-mandalia/</t>
  </si>
  <si>
    <t>multi-organ Failure</t>
  </si>
  <si>
    <t>septic shock</t>
  </si>
  <si>
    <t>multiple drug overdose, depression</t>
  </si>
  <si>
    <t>Mrs Mandalia had been prescribed NICE guidance and BNF guidance stipulates that this medication ought not to be prescribed for longer than . Mrs Mandalia had received that prescription far longer that the recommended period. The GP surgery had not reviewed the appropriateness of that prescription</t>
  </si>
  <si>
    <t>Despite having received instructions within a discharge summary from a secondary mental health trust in August 2020 that required the surgery to rerefer Mrs Mandalia if concerns arose regarding her mental health, when issues were raised in October and December 2020 to the surgery no referral was made.</t>
  </si>
  <si>
    <t>In June 2020 the surgery introduced measures to mitigate the risk of overdose presented by Mrs Mandalia which required medication to be dispensed in a dosette box containing a maximum 7-day suppl of medications. However, on 6th January 2021 Mrs Mandalia was prescribed for pain which allowed her access to an excess of a</t>
  </si>
  <si>
    <t>failure to follow protocols; excessive supply of substance/drugs</t>
  </si>
  <si>
    <t>2021-0235</t>
  </si>
  <si>
    <t>Maria Stancliffe-Cook</t>
  </si>
  <si>
    <t>Mental Health related deaths | Hospital Death (Clinical Procedures and medical management) related deaths | Suicide (from 2015)</t>
  </si>
  <si>
    <t>Avon and Wiltshire Mental Health Partnership NHS Trust, Minister for Patient Safety, Suicide Prevention and Mental Health</t>
  </si>
  <si>
    <t>https://www.judiciary.uk/publications/maria-stancliffe-cook/</t>
  </si>
  <si>
    <t>poor mental health (unspecified), suicidal thoughts</t>
  </si>
  <si>
    <t>The trust have themselves admitted the failures reflected in an independent report they commissioned after the death, that report said “we would not expect a patients level of risk to be downgraded from high … to medium immediately following a suicide attempt”; In addition I heard evidence in relation to the assessment on the 26th July 2019 when the risk was downgraded from high to medium.</t>
  </si>
  <si>
    <t>failure to appreciated risks</t>
  </si>
  <si>
    <t>2021-0241</t>
  </si>
  <si>
    <t>Fred Reynolds</t>
  </si>
  <si>
    <t>Sonia Hayes</t>
  </si>
  <si>
    <t>Kent and Medway Social Care Partnership Trust</t>
  </si>
  <si>
    <t>https://www.judiciary.uk/publications/fred-reynolds/</t>
  </si>
  <si>
    <t>Ted was at risk of falls due to his low sodium, anaemia, increasing frailty and head injury, the combination of which contributed to his death</t>
  </si>
  <si>
    <t>Acute on chronic subdural haematoma (operated on 7/9/19)</t>
  </si>
  <si>
    <t>Head injury</t>
  </si>
  <si>
    <t>Anticoagulation for atrial fibrillation</t>
  </si>
  <si>
    <t>Ischaemic heart disease due to coronary artery atherosclerosis</t>
  </si>
  <si>
    <t>Falls, COPD, atrial fibrillation, ischaemic heart disease</t>
  </si>
  <si>
    <t>falls; lung disease; cardiovascular disease; cardiovascular disease</t>
  </si>
  <si>
    <t>depression, self-harm</t>
  </si>
  <si>
    <t>Specialist neurology advice was given to conduct neurological observations every two hours for 48 hours following head injury. These observations were commenced but not continued. It was not possible to understand why these observations has been discontinued and there was no entry made in the medical records.</t>
  </si>
  <si>
    <t>failure to follow advice, failure to monitor/observe patient, failure to keep adequate medical records/care plans</t>
  </si>
  <si>
    <t>2021-0242</t>
  </si>
  <si>
    <t>Rhian Roberts</t>
  </si>
  <si>
    <t>North Wales (East and Central)</t>
  </si>
  <si>
    <t>Hospital Death (Clinical Procedures and medical management) related deaths |Wales prevention of future deaths reports (2019 onwards)</t>
  </si>
  <si>
    <t>https://www.judiciary.uk/publications/rhian-roberts/</t>
  </si>
  <si>
    <t>On arrival at ICU the clerking-in doctor requested a toxicology screen to include paracetamol and salicylate levels (notwithstanding that blood tests to include this were already in hand) and there was no evidence available at the inquest to establish whether or not the toxicology screen requested by the doctor was undertaken and if not why not</t>
  </si>
  <si>
    <t>An internal investigation by the health board following Mrs Roberts’ death rightly established that action needed to be taken to update or modify the SOP for communicating of life-threatening blood results directly with clinical areas and an action plan indicated that this would be completed by the 30th of June 2021. At the time of the inquest on the 13th of July, the proposed update remained in draft form only and had not yet been approved</t>
  </si>
  <si>
    <t>I am concerned that the continual delays in investigating adverse incidents, sharing learning and implementing actions following the same, create risks to patient safety</t>
  </si>
  <si>
    <t>2021-0245</t>
  </si>
  <si>
    <t>Joanna Daly</t>
  </si>
  <si>
    <t>Alcohol, drug and medication related deaths |State Custody related deaths</t>
  </si>
  <si>
    <t>Ministry of Justice</t>
  </si>
  <si>
    <t>https://www.judiciary.uk/publications/joanna-daly-prevention-of-future-deaths-report/</t>
  </si>
  <si>
    <t>Joanna's death was drug related. The roll checks carried out by prison staff were adequate. The healthcare checks were not carried out adequately and this could have been a contributing factor to her death</t>
  </si>
  <si>
    <t>Ventricular arrhythmia leading to cardiac arrest</t>
  </si>
  <si>
    <t>Use of illicit cocaine</t>
  </si>
  <si>
    <t>prisoner, suffering from drug withdrawal</t>
  </si>
  <si>
    <t>During the course of the Inquest, the matter of checks undertaken by healthcare staff on prisoners resident for their first night in the prison's First Night Centre was heard in evidence. The jury found that no guidance as to how such checks were to be conducted had been provided to the staff undertaking the checks, and that it was possible that this contributed to Joanna's death.</t>
  </si>
  <si>
    <t>Whilst evidence was provided of the key times at which such checks are undertaken, it became apparent that there was no specific guidance provided to prison staff to explain what was required to be undertaken during a welfare check. The particular vulnerability of prisoners resident on the First Night Centre is the reason for such checks.</t>
  </si>
  <si>
    <t>I am concerned about the absence of any specific guidance, in view of the findings of the jury in relation to the night checks that were previously undertaken by the healthcare staff at the time of Joanna's death. This could impact upon the quality of the welfare checks that are now undertaken by the prison staff, in the context of the First Night Centre where prisoners may be particularly vulnerable. I am under a duty to report this matter upon consideration of the evidence as provided to the court</t>
  </si>
  <si>
    <t>2021-0250</t>
  </si>
  <si>
    <t>Ben King</t>
  </si>
  <si>
    <t>Hospital Death (Clinical Procedures and medical management) related deaths |Care Home Health related deaths</t>
  </si>
  <si>
    <t>Jeesal Residential Care Services, Norfolk and Norwich University Hospital</t>
  </si>
  <si>
    <t>https://www.judiciary.uk/publications/ben-king-prevention-of-future-deaths-report/</t>
  </si>
  <si>
    <t>promethazine</t>
  </si>
  <si>
    <t>Ben was detained under the Mental Health Act at Jeesal Cawston Park (JCP) from 2018. His medical history included Down’s Syndrome, severe learning disability and sleep apnoea in respect of which he had used a CPAP machine but was not always tolerant. Ben’s weight as at June 2019 was recorded at 85.2 kg which had risen to 106 kg by June 2020. Ben attended at Norfolk and Norwich University Hospital (NNUH) on 9, 10th, 12th July 2020 following respiratory problems and was discharged to JCP. At 22.00 on 28 July 2020 Ben was given Promethazine, a sedative, as he was showing signs of agitation. In the early hours of 29th July 2020 Ben became unwell. At about 0700 CCTV showed Ben unresponsive. Emergency services were called at 07.07. Ben w</t>
  </si>
  <si>
    <t>Acute Type II Respiratory Failure</t>
  </si>
  <si>
    <t>Obesity Hypoventilation Syndrome and Use of Sedative Medication</t>
  </si>
  <si>
    <t>Obesity</t>
  </si>
  <si>
    <t>Down's Syndrome, Obstructive Sleep Apnoea</t>
  </si>
  <si>
    <t>obestity, Down's syndrome, sleep apnoea</t>
  </si>
  <si>
    <t>obestity; down's syndrome</t>
  </si>
  <si>
    <t>severe learning disability, hospitalised on mental health grounds</t>
  </si>
  <si>
    <t>CCTV was shown at the inquest which revealed Ben King had been assaulted in the hours prior to his death and also that 1 to 1 observation was not carried out in accordance with the Observations Policy. CCTV is a reliable means of ensuring that staff comply with Policies and residents are treated with dignity. CCTV is not available in many if not all of the residential homes owned by JHL and JRCSL</t>
  </si>
  <si>
    <t>Basic dietary advice and guidance provided was not followed by staff.</t>
  </si>
  <si>
    <t>The use of the Dietician in training of staff was reduced in 2017 from one day’s training to an hour’s power point presentation</t>
  </si>
  <si>
    <t>Important records were not completed by staff, eg Food intake, Exercise, Weight and vital observations</t>
  </si>
  <si>
    <t>JCP used the Pandora software system, (company Directors for Pandora are the same as for JHL and JRCSL) which is still used at the residential homes owned by JHL and JRCSL. Concerns were raised at the inquest in respect of this software system in that not all policies and documents were available to staff on the IPads provided, some of the documents were unwieldy and difficult to read (eg Personal Healthcare Plan), the Dietician recommended use of paper records in respect of Food and Fluid intake as these would be more accessible to staff and encourage the documents to be completed or in the alternative providing for the records on Ipads to be more easy to access and complete</t>
  </si>
  <si>
    <t>The internal investigation carried out following Mr Ben King’s death did not capture the concerns raised at inquest. Evidence was heard that no substantive changes have been made at the residential homes owned by JHL and JRCSL following the death of Ben King and the closure of JCP to deal with these concerns</t>
  </si>
  <si>
    <t>Guidance was sought by Emergency Department (ED) when Ben King attended on 10 July 2020 from a Respiratory Consultant, who was not made aware that Ben King had attended some 6 hours earlier with the same symptoms. 2. The Respiratory on call consultant was not contacted when Mr King returned to NNUH two days later on the 12 July 2020 with the same symptoms. 3. At the time of Ben King’s attendance at NNUH, Ben King was under the Respiratory Team and had been seen a few days earlier, on the 3 July 2020. The Respiratory Team was not made aware of Ben King’s attendances at ED on 9, 10 or 12 July 2020 with respiratory problems</t>
  </si>
  <si>
    <t>The section headed “Drug History” was not completed on the Discharge Form on Ben King’s attendances on 9 or 12 July 2020. On 10 July, it states “nil significant”. This is despite Ben King being prescribed Promethazine, a sedative medication, affecting the respiratory system. Evidence was heard that not all prescribed medications could be expected to be included in “the small space” provided. That this is a medication where consideration would have been given to a risk vs benefit analysis but there was no evidence of any such analysis. Regulation 28 evidence was that not all medication can be listed; only “pertinent” medication. Promethazine would appear to be such a medication</t>
  </si>
  <si>
    <t>Arterial and venous blood gas samples were taken from Ben King on his attendances on 9 and 10 July 2020, which the Respiratory Consultant said in evidence were incomparable (although this was not the evidence of the Expert Respiratory Consultant). No blood gas samples were taken on the 12 July 2020</t>
  </si>
  <si>
    <t>failure to monitor/observe patient; failure to follow protocol; inadequate training; failure to keep accurate medical records/care plans; failure to learn from past events; poor communication between organisations</t>
  </si>
  <si>
    <t>2021-0251</t>
  </si>
  <si>
    <t>Sarah Lewis</t>
  </si>
  <si>
    <t>Debbie Rookes</t>
  </si>
  <si>
    <t>County of Dorset</t>
  </si>
  <si>
    <t>Road (Highways Safety) related deaths |Other related deaths</t>
  </si>
  <si>
    <t>Secretary of State for Transport</t>
  </si>
  <si>
    <t>https://www.judiciary.uk/publications/sarah-lewis/</t>
  </si>
  <si>
    <t>fluoxetine</t>
  </si>
  <si>
    <t>Fluoxetine Toxicity</t>
  </si>
  <si>
    <t>A Large Goods Vehicle was being driven which had reverse warning lights and a reversing alarm. The driver was assisted by 7 mirrors. A pedestrian was stood on the pavement and she was not seen by the driver. It is likely that the driver was checking his nearside mirror or the road around him when the pedestrian stepped out behind the reversing lorry which resulted in a complete blind spot once she was behind the vehicle.</t>
  </si>
  <si>
    <t>The evidence I heard is that it is not mandatory for Large Goods Vehicles to be fitted with a camera at the rear of the vehicle to assist drivers and prevent this blind spot. A lot of drivers complete journeys alone without a banksman to assist them in safely reversing.</t>
  </si>
  <si>
    <t>There is no legal requirement for vehicles to have a rear camera and yet this may prevent future deaths. At the very least it would prevent a large number of accidents.</t>
  </si>
  <si>
    <t>lack/shortage of safety equipment</t>
  </si>
  <si>
    <t>2021-0260</t>
  </si>
  <si>
    <t>James Nowshadi</t>
  </si>
  <si>
    <t>Caroline Jones</t>
  </si>
  <si>
    <t>Mental Health related deaths | Suicide (from 2015) | Hospital Death (Clinical Procedures and medical management) related deaths</t>
  </si>
  <si>
    <t>Department of Health and Social Care, Public Health England, Royal College of Psychiatrists</t>
  </si>
  <si>
    <t>https://www.judiciary.uk/publications/james-nowshadi-prevention-of-future-deaths-report/</t>
  </si>
  <si>
    <t>sodium nitrates</t>
  </si>
  <si>
    <t>There does not appear to be any national guidance available to psychiatrists and mental health practitioners dealing with possible sodium nitrate/nitrite cases. Those involved in James’ care made insufficient effort to research or evaluate the potential risks and consequences of James obtaining and using the sodium nitrate to end his life and any information that was obtained from brief internet searches was not disseminated to colleagues beyond those immediately involved in James’ case only. I am concerned that there is a risk of future fatalities if mental health practitioners do not have ready access to timely and up-to-date information about the risks associated with sodium nitrate/nitrite.</t>
  </si>
  <si>
    <t>The family raised concerns about the risks of sodium nitrate in suicides as part of the Serious Incident Review undertaken by the Trust but this section was omitted from the final report at the direction of the SIR review panel. This meant that there was a missed opportunity for the Trust to reflect on lessons that may properly be learned from James’ death, an omission which they now appear to be taking steps to remedy. However, I am concerned that there is a risk of future fatalities at a national level if Mental Health Trusts are not using Serious Incident Reviews and other internal investigations to learn lessons from suicide cases, including about the risks presented by sodium nitrate/nitrite.</t>
  </si>
  <si>
    <t>The inquest heard evidence from a senior Accident &amp; Emergency doctor about the information available from the National Poisons Information Service to emergency departments who encounter patients who have ingested sodium nitrate/nitrite. This included information about the potential availability of an antidote, ‘methylene blue’. However, there is apparently no national guidance about the appropriate use of the antidote in cases involving cardiac arrest and whether attempts should be made to administer it in such cases. I am concerned that there is a risk of future fatalities if A&amp;E clinicians do not have access to comprehensive and up-to-date information about toxic substances and their possible antidotes to know when – and when not – to administer treatment.</t>
  </si>
  <si>
    <t>lack of protocol; failure to learn from past events</t>
  </si>
  <si>
    <t>2021-0261</t>
  </si>
  <si>
    <t>Amanda Dunn</t>
  </si>
  <si>
    <t>Police related deaths | Suicide (from 2015) | Mental Health related deaths | Alcohol, drug and medication related deaths</t>
  </si>
  <si>
    <t>Staffordshire Police</t>
  </si>
  <si>
    <t>https://www.judiciary.uk/publications/amanda-dunn/</t>
  </si>
  <si>
    <t>anxiety, depression</t>
  </si>
  <si>
    <t>aggrevation from neighbours</t>
  </si>
  <si>
    <t>Family members told me that for a period of about two years prior to her death Amanda had received a lot of aggravation from a set of neighbours. Police were contacted several times but took no action. The evidence I heard clearly seemed to amount to harassment. Prior to the inquest I was not aware of the full extent of the concerns and had not requested evidence from the police on this (PC gave evidence about the circumstances of the death itself). I realise therefore that I have only heard one side of the story but there is a real concern that police are seeking to brush such incidents under the carpet and not taking them sufficiently seriously</t>
  </si>
  <si>
    <t>failure to appreciate risk</t>
  </si>
  <si>
    <t>2021-0268</t>
  </si>
  <si>
    <t>Adam Forrester</t>
  </si>
  <si>
    <t>Stoke-on-Trent and North Staffordshire Coroner’s Court</t>
  </si>
  <si>
    <t>Other related deaths |Alcohol, drug and medication related deaths</t>
  </si>
  <si>
    <t>WISH and HSE</t>
  </si>
  <si>
    <t>https://www.judiciary.uk/publications/adam-forrester-prevention-of-future-deaths-report/</t>
  </si>
  <si>
    <t>The deceased had been out drinking in Hanley during the night of the 11/12th September 2017. He was known to have put his jacket into a commercial waste bin prior to visiting a club. He was last seen leaving a night club at 03..26 hours on the 12th September 2017. At 14.39 hours that day he was found dead in the top shed at Browns &amp; Son Recycling, Sneyd Hill Stoke on Trent. Browns had collected waste bins from the vicinity of the night club in the early hours of that morning. The deceased injuries were compatible with being caused by compaction in a bin lorry or other vehicle with a compaction mechanism. There was no evidence as to which vehicle had transported the decease to the recycling plant.</t>
  </si>
  <si>
    <t>Alcohol intoxication and cocaine abuse with borderline cardiomegaly and atrial fibrillation</t>
  </si>
  <si>
    <t>borderline cardiomegaly, atrial fibrillation</t>
  </si>
  <si>
    <t>cardiovascular disease; cardiovascular disease</t>
  </si>
  <si>
    <t>The bin waggon had collected bins during the hours of darkness in apparently poor weather conditions and from an area vulnerable to vagrants. The vehicle was single crewed</t>
  </si>
  <si>
    <t>The WISH document, Effective Proactive Monitoring in Waste and Recycling Collection Activities document contains a checklist on page 5 of 8 and a section headed Public Safety at points numbered 20- 22. This section makes no mention of kicking bins or checking inside for persons. This is dealt with in the WISH Guidance Document –managing Access to Large Waste and Recycling Bins but not in the supervision advice document.</t>
  </si>
  <si>
    <t>unclear protocol</t>
  </si>
  <si>
    <t>2021-0270</t>
  </si>
  <si>
    <t>Hadley Savory</t>
  </si>
  <si>
    <t>Ian Brownhill</t>
  </si>
  <si>
    <t>North East Kent</t>
  </si>
  <si>
    <t>Alcohol, drug and medication related deaths | Other related deaths | Mental Health related deaths | Hospital Death (Clinical Procedures and medical management) related deaths</t>
  </si>
  <si>
    <t>The Forward Trust, Kent and Medway NHS and Social Care Partnership Trust, East Kent Hospital University NHS Foundation Trust, Kent County Council – Adult Services</t>
  </si>
  <si>
    <t>https://www.judiciary.uk/publications/hadley-savory-prevention-of-future-deaths-report/</t>
  </si>
  <si>
    <t>discharged from hospital, undefined</t>
  </si>
  <si>
    <t>substance misuse</t>
  </si>
  <si>
    <t>There was no evidence of a multi agency planning meeting prior to Mr Savory’s discharge from Queen Elizabeth The Queen Mother Hospital on 25 September 2019. Nor was there evidence of what multi-agency procedures are in place relating to the safe discharge of patients with concurrent, mental health, substance misuse, social care and physical health needs</t>
  </si>
  <si>
    <t>There was no recording (or available evidence of recording) of attempts to escalate internal disagreements as to which team Mr Savory should have been allocated to. Nor did the evidence establish how internal disagreements as to allocation of cases are recorded</t>
  </si>
  <si>
    <t>The evidence was not clear as to how eligible care needs under the Care Act are met when a service user is transferring between services. In Mr Savory’s case he was assessed as having eligible needs but no care and support plan was developed</t>
  </si>
  <si>
    <t>The evidence demonstrated that there was a lack of clarity as to the interrelationship between safeguarding duties under the Care Act and the operation of the Kent and Medway Multi-Agency Policy and Procedures to Support People that Self-Neglect or Demonstrate Hoarding Behaviour</t>
  </si>
  <si>
    <t>It was unclear as to how information sharing operated in respect of service users who are identified as potentially having fluctuating mental capacity in respect of their care and support needs</t>
  </si>
  <si>
    <t>2021-0272</t>
  </si>
  <si>
    <t>Kumbulani Mtombeni</t>
  </si>
  <si>
    <t>West London</t>
  </si>
  <si>
    <t>Alcohol, drug and medication related deaths |Care Home Health related deaths |Suicide (from 2015)</t>
  </si>
  <si>
    <t>Grassy Meadow Care Centre</t>
  </si>
  <si>
    <t>https://www.judiciary.uk/publications/kumbulani-mtombeni-prevention-of-future-deaths-report/</t>
  </si>
  <si>
    <t>senior care home worker with access to drugs</t>
  </si>
  <si>
    <t>In the deceased's possession was a of methadone in the name of . Evidence was given at inquest that Mr was one of your residents until he died last summer. Mr Mtombeni was a member of your staff and at times had worked as a senior carer and had responsibility for and access to the residents prescribed medications</t>
  </si>
  <si>
    <t>2021-0274</t>
  </si>
  <si>
    <t>Roland Stannard</t>
  </si>
  <si>
    <t>https://www.judiciary.uk/publications/roland-stannard-prevention-of-future-deaths-report/</t>
  </si>
  <si>
    <t>Nortriptyline</t>
  </si>
  <si>
    <t>Roland Stannard died as the result of a serious infection caused by a sacral sore. This sacral sore developed as a direct result of Roland being left on a commode chair overnight, on a background of changes to Roland’s medication regime which reduced his mobility and responsiveness. Being left seated for a protracted overnight period, unsupervised and without the required basic care, amounts to neglect</t>
  </si>
  <si>
    <t>Infected wounds from pressure sore</t>
  </si>
  <si>
    <t>Frailty</t>
  </si>
  <si>
    <t>pressure sores, vertigo migraine, chronic pain, hypotension, poor mobility</t>
  </si>
  <si>
    <t>chronic pain; cardiovascular disease; mobility disorder</t>
  </si>
  <si>
    <t>Mr Stannard’s sacral sore had occurred, due to staff inexperience and lack of training, the equipment provided to reduce the further development of his sacral sore was either not utilised, or if utilised sometimes used incorrectly. Residential homes, such as the one Mr Stannard was resident in, provide social and personal care, but medical treatment is provided by visiting medical professionals. In Mr Stannard’s case his nursing care was provided by visiting District Nursing staff.</t>
  </si>
  <si>
    <t>It was clear that once Mr Stannard had begun to develop a sacral sore, specialist equipment was made available by the District Nurses and provided within short timescales (in one instance the equipment identified as being needed, was delivered and fitted within a 4-hour period). This equipment included a high-grade air alternating mattress and an automatic lateral turning system. However, we were told in evidence that when a District Nurse next visited, the air bed was found to be set too high for someone of Mr Roland’s weight (and would therefore not be therapeutic as the bed would be too hard) and that the independent automatic lateral turning system had been unplugged.</t>
  </si>
  <si>
    <t>In relation to the unplugged device, the nurse was told that care staff were unsure of the correct mode of operation for this device so they had contacted the manufacturer and were erroneously told it could not be used in Mr Stannard’s circumstances. Both issues were identified and rectified when a District Nurse visited Mr Stannard at the home. However, the District Nurses did not necessarily visit every day and due to CoVID19 restrictions in place at the time, also provided online ‘virtual’ consultations.</t>
  </si>
  <si>
    <t>I am therefore concerned in relation to the provision of specialist equipment to any care home setting, in which the care home staff have insufficient knowledge and training on how to properly operate this specialist equipment. My concern is that in the absence of adequately trained staff, equipment designed to reduce the threat of developing pressure sores (or to aid the treatment of them), will continue to either not be used at all, or if used, used incorrectly.</t>
  </si>
  <si>
    <t>I am further concerned as to what point an assessment should be made to identify whether an individual needs nursing care, rather than continuing social care, and whether the provision of some types of complex medical equipment should prompt such an assessment</t>
  </si>
  <si>
    <t>2021-0275</t>
  </si>
  <si>
    <t>Mary Lincoln</t>
  </si>
  <si>
    <t>Lorraine Harris</t>
  </si>
  <si>
    <t>Pinderfields General Hospital</t>
  </si>
  <si>
    <t>https://www.judiciary.uk/publications/mary-lincoln-prevention-of-future-deaths-report/</t>
  </si>
  <si>
    <t>medication to treat Congestive Cardiac Failure</t>
  </si>
  <si>
    <t>On 18th May 2020 Mary Ann LINCOLN was admitted to Pinderfields General Hospital. It was known that she required walking aides. The falls policy was not implemented correctly. Mrs Lincoln was placed into bed in a single occupancy room at around 2230 on 20th May 2020 and requested the bed rails be placed in the upward position. She had received a significant underdosage of her medication to treat Congestive Cardiac Failure and it is probable that this led to her needed to have an increased need for the toilet and breathlessness. She was last checked at 0240 hours on 21st May 2020. At 0630 she was discovered deceased on the floor of her room with an open fracture of her tibia and fibula. Her bed rails were still in place. It was evident that she had lain there for some time</t>
  </si>
  <si>
    <t>Traumatic fracture of right tibia and fibula</t>
  </si>
  <si>
    <t>pulmonary hypertension</t>
  </si>
  <si>
    <t>cogestive heart failure, limited mobility</t>
  </si>
  <si>
    <t>cardiovascular disease; movement disorder</t>
  </si>
  <si>
    <t>During evidence it became apparent that there is no guidance or policy with regard to checks on patients overnight (who are not subject to NEWS, turning etc). Mrs Lincoln was put in to bed at around 2130 and only checked once in the night despite being in hospital, having a history of falls and knowledge of the fact she needed the toilet overnight. Although she had previously used the call buzzer she was also known to mobilise herself. She was not discovered until 0630, and then only because someone noticed as they passed her door. She had lain on the floor for some time, with an open fracture. The hospital conducted a serious incident review in which it recommended the checks policy should be reviewed. It appears it was reviewed but no changes were made. Evidence had been heard that previous rounding checks were deemed inappropriate and therefore no further action was required. Therefore there is no policy or guidance with regard to people who are vulnerable, a falls risk and known to get up in the night (for any reason) to be further assessed for checks overnight.</t>
  </si>
  <si>
    <t>There is a bedrails policy in place, the author of the SI report found that it appeared to be comprehensive. During evidence however the staff responsible for implementing its use were either unaware of it (it appears it is not circulated to HCA’s), or find it confusing. There is obviously a void between producing a policy and ensuring it is circulated and understood by all concerned.</t>
  </si>
  <si>
    <t>failure to monitor/observe patient; lack of protocol; failure to learn from past events; failure to follow protocol</t>
  </si>
  <si>
    <t>2021-0285</t>
  </si>
  <si>
    <t>Elaine Inns</t>
  </si>
  <si>
    <t>Alcohol, drug and medication related deaths |Community health care</t>
  </si>
  <si>
    <t>https://www.judiciary.uk/publications/elaine-inns-prevention-of-future-deaths-report/</t>
  </si>
  <si>
    <t>gabapentin, amitriptyline, tramadol, oxycodone</t>
  </si>
  <si>
    <t>antiepileptic, antidepressant, opioid, opioid</t>
  </si>
  <si>
    <t>Combined toxic effects of ethanol, gabapentin, amitriptyline, tramadol and oxycodone</t>
  </si>
  <si>
    <t>prescribed multiple potent painkillers</t>
  </si>
  <si>
    <t>The inquest heard that Elaine Inns continued to be prescribed a combination of medication including a number of powerful painkillers although it was well understood that she was also using alcohol in significant quantities whilst taking her prescribed medication. The evidence before the court also indicated that she would use the prescribed liquid morphine without clearly following the recommended dosage instructions. She continued to be prescribed it.</t>
  </si>
  <si>
    <t>2021-0293</t>
  </si>
  <si>
    <t>Bituin Pimlott</t>
  </si>
  <si>
    <t>Community health care | Suicide (from 2015) |Mental Health related deaths</t>
  </si>
  <si>
    <t>Stockport CCG, NHS England</t>
  </si>
  <si>
    <t>https://www.judiciary.uk/publications/bituin-pimlott-prevention-of-future-deaths-report/</t>
  </si>
  <si>
    <t>The inquest heard evidence that Mrs Pimlott had been struggling with her mental health in the weeks preceding her death and had contacted her GP on a number of occasions with anxiety and depression. She was prescribed medication but expressed concerns about the impact of the medication</t>
  </si>
  <si>
    <t>Telephone consultations rather than face to face appointments continued to be used with her due to the pandemic. Pre Covid it was accepted she would have been seen face to face which would have allowed a more comprehensive assessment of her mental health and her reluctance to use medication</t>
  </si>
  <si>
    <t>Her GP practice did not refer her to the crisis team, and it was unclear what guidance the practice had for their GPs about when they should refer directly to the crisis team.</t>
  </si>
  <si>
    <t>failure to inform patient; unclear protocols</t>
  </si>
  <si>
    <t>2021-0305</t>
  </si>
  <si>
    <t>Billy Warwick-Jones</t>
  </si>
  <si>
    <t>Road (Highways Safety) related deaths | Community health care |Other related deaths</t>
  </si>
  <si>
    <t>Secretary of State for Transport, General Medical Council, DVLA and GP</t>
  </si>
  <si>
    <t>https://www.judiciary.uk/publications/billy-warwick-jones-prevention-of-future-deaths-report/</t>
  </si>
  <si>
    <t>Alcohol intoxication and Cocaine Use</t>
  </si>
  <si>
    <t>The driver of the vehicle that caused this death was unwell with a urine tract infection. He had previously been treated for a urine tract infection. There is no evidence to suggest that he or his family were advised that he may demonstrate symptoms of confusion, agitation or delirium as a consequence of this and they would render him unfit to drive.</t>
  </si>
  <si>
    <t>There appears to be insufficient testing and instruction of the older population with regards to road safety, which led to this tragic outcome. While there are guidelines for driving with dementia or mild cognitive impairment produced by the General Medical Council, there appears to be nothing specific to other sudden onset confusion or delirium which is a well recognised and common symptom in the elderly when physically unwell.</t>
  </si>
  <si>
    <t>It is recognised that our population are growing older and that an increasing number of this cohort will have a driving licence. It is of concern that a situation can arise that leads to the loss of another drivers life, and additional lives could very easily have been lost as a consequence of this incident. Consideration should be given to more frequent, rigorous testing and to consider the duties that should be placed on the driver, their medical practitioners and also family members/carers to report changes in presentation or health to the Driver and Vehicle Licensing Agency</t>
  </si>
  <si>
    <t>2021-0320</t>
  </si>
  <si>
    <t>Hamish Howitt</t>
  </si>
  <si>
    <t>Home Office, National Police Chiefs’ Council, College for Policing, Avon and Somerset Police</t>
  </si>
  <si>
    <t>https://www.judiciary.uk/publications/hamish-howitt-prevention-of-future-deaths-report/</t>
  </si>
  <si>
    <t>Hamish, a previously fit young university student died unexpectedly overnight following an evening spent with friends in Frome going to a concert and drinking. The medical cause of death established that he died from the combined effects of Alcohol, a Traumatic Brain injury and self - administered Ketamine. None of these 3 causes would have individually resulted in his death. The alcohol and ketamine consumed were considered to be at relatively low levels</t>
  </si>
  <si>
    <t>Alcohol overdose</t>
  </si>
  <si>
    <t>Traumatic Brain injury</t>
  </si>
  <si>
    <t>self-administered Ketamine</t>
  </si>
  <si>
    <t>it is highly unlikely that Hamish would have died had he gone to hospital when the police saw him after the incident. Police at the scene did not recommend or encourage this course of action.</t>
  </si>
  <si>
    <t>The apparent effects of alcohol when assessed by police (who are not medically qualified) can frequently mask serious underlying conditions such as traumatic brain injury (in this case) but also symptoms of post epileptic attack; diabetic high/low; and drug taking (either prescribed or illegally used).</t>
  </si>
  <si>
    <t>Police Officers who come into contact with the public are not medically qualified but must be trained at both a national and local level to take steps to ensure those who appear inebriated and are complaining of injury are taken to hospital/seen by ambulance services.</t>
  </si>
  <si>
    <t>2021-0324</t>
  </si>
  <si>
    <t>Antony Schofield</t>
  </si>
  <si>
    <t>Suicide (from 2015) | Mental Health related deaths | Hospital Death (Clinical Procedures and medical management) related deaths | Product related deaths</t>
  </si>
  <si>
    <t>Prestwich Hospital</t>
  </si>
  <si>
    <t>https://www.judiciary.uk/publications/antony-schofield-prevention-of-future-deaths-report/</t>
  </si>
  <si>
    <t>depression; suicidal thoughts; family history of suicide</t>
  </si>
  <si>
    <t>No thorough comprehensive risk review was undertaken by a member of staff who had detailed knowledge of the deceased prior to his discharge from the inpatient unit. This was not identified before he left the ward and it was not discovered by the HBTT when they took over his care</t>
  </si>
  <si>
    <t>The transfer and communication process from inpatient care to the HBTT appeared inadequate.</t>
  </si>
  <si>
    <t>There was no clear plan to deal with the risk of his condition deteriorating and him experiencing significantly more suicidal thoughts as well as obtaining the means by which to kill himself. It is well known that a history of suicidal thoughts and actions increases the risk when they are repeated.</t>
  </si>
  <si>
    <t>When he disclosed that he bought there was no risk review planning involving a senior HBTT clinician which was then monitored even when he indicated that he had received it.</t>
  </si>
  <si>
    <t>On several occasions before he died the deceased saw members of the HBTT but they failed to demonstrate professional curiosity and enquire about his suicidal thoughts and plans. There were either adequate or no records about this.</t>
  </si>
  <si>
    <t>There were a number of missed opportunities for the HBTT to assess changes in his presentation and risk profile</t>
  </si>
  <si>
    <t>There was no robust audit system for checking compliance with the trust own policies and protocols in particular with regard to medical record keeping, risk assessments and reviews</t>
  </si>
  <si>
    <t>The GMMH SUI investigation report contained several factual errors and misinterpretations. It was only discovered at the inquest hearing that one of the last members of HBBT staff to see the deceased had given an account that was not the same as given to their line manager. This meant the all the lessons for future care and planning were not learnt. There was inadequate overview of the report before it was signed off.</t>
  </si>
  <si>
    <t>failure to appreciate risks; poor communication between organisations; lack of protocol</t>
  </si>
  <si>
    <t>2021-0329</t>
  </si>
  <si>
    <t>Jude Lloyd</t>
  </si>
  <si>
    <t>Greater Manchester Mental Health NHS Trust, Prestwich Hospital</t>
  </si>
  <si>
    <t>https://www.judiciary.uk/publications/jude-lloyd-prevention-of-future-deaths-report/</t>
  </si>
  <si>
    <t>insulin, antipsychotic medication</t>
  </si>
  <si>
    <t>diabetes mellitus (poorly controlled)</t>
  </si>
  <si>
    <t>poor compliance with medication</t>
  </si>
  <si>
    <t>No thorough comprehensive risk review and care plan was formulated in relation to his Diabetes monitoring and management prior to his discharge from the inpatient unit. This was not recognised before he left the ward and it was not discovered by the CMHT when they took over his care.</t>
  </si>
  <si>
    <t>No appropriate formal mental capacity assessments were made and properly recorded although this would also be relevant in managing his mental and physical conditions</t>
  </si>
  <si>
    <t>The transfer and communication process from inpatient care to the CMHT was inadequate and incomplete.</t>
  </si>
  <si>
    <t>No appropriate contacts were made with the GP whilst the deceased was an in-patient to obtain relevant clinical information to assist in managing a serious physical health condition with potentially life threating complications and assist in the discharge planning. Nor were regular appropriate contacts made with the GP after discharge which would have highlighted the absence of medical management for a serious physical health condition.</t>
  </si>
  <si>
    <t>Whilst a psychiatric inpatient and suffering from a serious physical health condition which requires monitoring and treatment it was not possible to obtain appropriate specialist advice because the deceased was not an inpatient in hospital and was not registered with a GP in that area. Consequently, there was a gap in care provision which requires local NHS primary and secondary care procedural review to resolve.</t>
  </si>
  <si>
    <t>Despite complaining of side effects, there was no apparent awareness of or consideration given to the risk and likelihood that these may be associated with his diabetes. No appropriate clinical advice was sought.</t>
  </si>
  <si>
    <t>There were a number of missed opportunities for the CMHT to assess changes in his presentation and risk profile due to a lack of appropriate communication between mental health and primary care professionals</t>
  </si>
  <si>
    <t>There was no robust audit system for checking compliance with the Trusts own policies and protocols in particular with regard to medical record keeping, risk assessments and reviews.</t>
  </si>
  <si>
    <t>The GMMH SUI investigation report contained several factual errors and misinterpretations. The CMHT Responsible Clinician did not provide a statement or was interviewed despite him being a crucial witness. This meant the all the lessons for future care and planning were not learnt. There was inadequate overview of the report before it was signed off.</t>
  </si>
  <si>
    <t>failure to appreciate risks; poor communication between organisations</t>
  </si>
  <si>
    <t>2021-0330</t>
  </si>
  <si>
    <t>Leon Briggs</t>
  </si>
  <si>
    <t>Police related deaths | Emergency services related deaths (2019 onwards) |Mental Health related deaths</t>
  </si>
  <si>
    <t>Chief Constable of Bedfordshire, Chief Executive of EEAST, Chair of National Police Chiefs’ Council, Chair of Association of Ambulance Chief Executives</t>
  </si>
  <si>
    <t>https://www.judiciary.uk/publications/leon-briggs-prevention-of-future-deaths-report/</t>
  </si>
  <si>
    <t>On the day of his death, Leon Briggs (Leon), was experiencing a psychotic disorder caused by exceptionally high usage of amphetamines. This resulted in his erratic and irrational behaviour in Marsh Road, Luton and his subsequent detention under Section 136 Mental Health Act, by Police Officers in Willow Way. This was followed by a series of omissions and failures which culminated in Leon's cardiac arrest in the custody suite of Luton Police station and the ultimate certification of his death in Luton and Dunstable Hospital</t>
  </si>
  <si>
    <t>Amphetamine Intoxication in association with prone restraint and prolonged struggling</t>
  </si>
  <si>
    <t>Whilst the local S136 guidance has changed considerably since the death of Leon, in my view, it is still not fit for purpose for the following reasons: (i) It requires streamlining and re-formatting (including the use of a larger font) to make it easier for all agencies to follow – it may assist to focus on multi-agency activities ONLY (leaving individual agencies to provide their own specific policies to support the multi-agency interaction) (ii) Reference to other regulations might best be avoided (see for example 3.3) so that it can stand as freestanding guidance for those attending fast moving incidents to apply without delay; (iii) The guidance should closely follow the chronology of a relevant incident i.e. it should start with the decision to detain, followed by the relevant risk assessment, appropriate conveyance, place of safety etc. Information regarding permitted periods of detention and roles and responsibilities could be dealt with at the end.</t>
  </si>
  <si>
    <t>Lack of Sufficient Training for Police Officers, Ambulance Crew and other Front-Line Responders: Although, the MHCCC Strategic Group are progressing joint training for all first responders including hospital staff who might need to assess medical fitness and/or treat S136 detainees, it was clear from the evidence heard at the Inquest that there remains insufficient or inadequate instruction of both police and ambulance crew about the critical issues of recognising and responding to a medical emergency and the effects of restraint including positional asphyxia. Consideration, therefore, needs to be given by National and Local Police and Ambulance services as to whether the current individual service training (including refresher training) is adequate (and of similar level to that provided to those working in Mental Health Units pursuant to the Mental Health Units (Use of Force) Act 2018) to ensure the welfare and safety of S136 detainees.</t>
  </si>
  <si>
    <t>Adequacy of Monitoring of Detainees Subject to Restraint: The expert evidence of Dr (Consultant Intensivist). Professor (Consultant Cardiologist) and Dr (Forensic Pathologist) highlighted the effect that restraint has on detainees – not only in terms of the potential stress to the heart if the detainee struggles against such restraint but also in view of the continuing metabolic disturbance it creates which continues long after any restraint ceases or is removed. Indeed, they all agreed that metabolic disturbance from the restraint was one of the factors in causing Leon’s cardiac arrest and subsequent death. The evidence of Dr confirmed that the effects of the restraint would, however, have been treatable and that, if appropriate action had been taken, his cardiac arrest would likely have been avoided; indeed, he explained that even if action only had been taken at the point that Leon had become unconscious, the relatively simple steps of placing him in the recovery position in the cell and starting CPR, whilst awaiting emergency help, on the balance of probabilities, would have resulted in his survival. The Jury through their answers to Questions 33-34 of the Jury Questionnaire not only determined that a failure to monitor Leon appropriately in the cell on 4 November 2013 more than minimally caused or contributed to his death but also concluded, in Box 3 of the Record of the Inquest, that “The inadequate continuous risk assessments and monitoring of Leon resulting in a failure to recognise when Leon became in need of urgent medical attention in the cell” was one of the most serious failings by emergency services to provide Leon with adequate support. Since the carrying out of even relatively basic first aid could have made a significant difference to the outcome in this case, it seems critical that the close monitoring of a detainee who has been subject to restraint should be guaranteed in all cases. As the Jury found there were specific failures by the Custody team in this case, consideration could perhaps be given to having additional monitoring in respect of such detainees independent of the Custody team</t>
  </si>
  <si>
    <t>unclear protocol; inadequate training; failure to monitor/observe patient</t>
  </si>
  <si>
    <t>2021-0340</t>
  </si>
  <si>
    <t>Vivien Brunning</t>
  </si>
  <si>
    <t>Queen’s Hospital, Department of Health and Social Care</t>
  </si>
  <si>
    <t>https://www.judiciary.uk/publications/vivien-brunning-prevention-of-future-deaths-report/</t>
  </si>
  <si>
    <t>On 9th July 2020 Mrs Vivien Brunning was admitted to hospital with sepsis. Mrs Brunning had been treated in the community with anti-coagulants for atrial fibrillation. In hospital, a venous thromboembolism ("VTE") assessment indicated that Mrs Brunning required prophylaxis to mitigate the risk of developing deep vein thrombosis as an inpatient, she was prescribed low molecular weight heparin ("Clexane"). Mrs Brunning was diagnosed with a kidney stone and underwent a nephrostomy to treat the source of her infection. As a precaution, clexane was held, temporarily, to mitigate the risk of bleeding in the procedure. Following the procedure, clexane was to be resumed and was administered on 12th July 2020. On 13 &amp; 14th July 2020 clexane was not administered to Mrs Brunning, in error. On 15th July 2020 Mrs Brunning was diagnosed with a thrombosis in her right brachial artery, a causal factor in the formation of the clot were the two missed doses of clexane. Mrs Brunning underwent an emergency thrombolysis procedure to dissolve the clot, during the procedure she suffered a stroke due to a recognised complication of the essential, emergency procedure. Mrs Brunning died on 25th July 2020 due to the effects of the stroke.</t>
  </si>
  <si>
    <t>Right Basal Ganglia and Occipital Lobe Ischaemic Strokes</t>
  </si>
  <si>
    <t>Atheromatous thromboembolism during attempted thrombolysis for right brachial artery thrombosis</t>
  </si>
  <si>
    <t>Urosepsis and urinary tract obstruction (treated); systemic atheromatosis, hypercoagulability (omission of clexane therapy)</t>
  </si>
  <si>
    <t>Diabetes Mellitus; atrial fibrillation</t>
  </si>
  <si>
    <t>sepsis, atrial fibrillation</t>
  </si>
  <si>
    <t>infection; cardiovascular disease</t>
  </si>
  <si>
    <t>The hospital notes demonstrate that required venous thromboembolism reviews at 24 &amp; 72 hrs following admission were not undertaken.</t>
  </si>
  <si>
    <t>Prescribed daily injections of low molecular weight heparin were omitted on 13th and 14th July 2020</t>
  </si>
  <si>
    <t>The initial omission on 13th July 2020 was noticed by a ward doctor but was not reported through the Trust's incident reporting system.</t>
  </si>
  <si>
    <t>failure to monitor/observe patient; inappropriate dosage for patient; poor communication between individuals</t>
  </si>
  <si>
    <t>2021-0348</t>
  </si>
  <si>
    <t>Mohammed Salam</t>
  </si>
  <si>
    <t>The Northern Care Alliance NHS Trust</t>
  </si>
  <si>
    <t>https://www.judiciary.uk/publications/mohammed-salam-prevention-of-future-deaths-report/</t>
  </si>
  <si>
    <t>rasburicase</t>
  </si>
  <si>
    <t>Drugs for Malignant Disease and Immunosuppression</t>
  </si>
  <si>
    <t>chronic myeloid leukaemia</t>
  </si>
  <si>
    <t>Intended that the deceased would recieve a further dose rather than the single one that was given</t>
  </si>
  <si>
    <t>Root cause analysis failed to consider the factors giving rise to the omission or its consequences. My concerns is that the RCA fell short of the required standard or rigor and leaves residual questions as to the organisational governence standards and learning from death</t>
  </si>
  <si>
    <t>inappropraite dosage for patient; failure to keep accurate medical records/care plans; poor systems</t>
  </si>
  <si>
    <t>2021-0349</t>
  </si>
  <si>
    <t>Darren Lawrence</t>
  </si>
  <si>
    <t>Hospital Death (Clinical Procedures and medical management) related deaths | Community health care and emergency services related deaths | Mental Health related deaths | Suicide (from 2015) |Other related deaths</t>
  </si>
  <si>
    <t>Prestwich Hospital, The Droylsden Road Family GP Practice</t>
  </si>
  <si>
    <t>https://www.judiciary.uk/publications/darren-lawrence-prevention-of-future-deaths-report/</t>
  </si>
  <si>
    <t>mirtazapine</t>
  </si>
  <si>
    <t>on metazapine</t>
  </si>
  <si>
    <t>suicidal thoughs, psychosis</t>
  </si>
  <si>
    <t>suicide; psychosis</t>
  </si>
  <si>
    <t>hospitalisation on mental health grounds</t>
  </si>
  <si>
    <t>The transfer and communication process from the HBTT to the CMHT in 2019 and 2020 was unsatisfactory with inadequate follow up as required. The court has received evidence about similar problems in other inquests in which GMMH was the treating NHS Trust and is a repeated issue of concern.</t>
  </si>
  <si>
    <t>There was lack of appropriate escalation following the deceased’s disengagement with community services in 2019 but also in 2020 when there was a repeated lack of direct contact with him as well as the recognition of its importance. From June 2020 no other methods were tried to have direct contact with the deceased apart from attempts from phone calls which were repeatedly unsuccessful.</t>
  </si>
  <si>
    <t>There was no consideration of referral back to the HBTT by the CMHT when the deceased may have benefited from it when circumstances changed. There was disengagement from services after the end of February 2020 as well as evidence of noncompliance with medication.</t>
  </si>
  <si>
    <t>There was no GMMH procedure or process to check regularly if the deceased was being prescribed the correct medication and it being collected. In addition his response to it.</t>
  </si>
  <si>
    <t>The GP practice failed to ensure that medication (for a patient with a serious mental health problem with a history of suicidal ideas, plans and previous attempts) was prescribed. This is despite them receiving letters from GMMH clinicians requesting this. Consequently, the deceased did not receive the therapeutic benefit the medication would have provided.</t>
  </si>
  <si>
    <t>The GP system for recording receipt of correspondence and ensuring that they were seen and reviewed by a GP was inadequate. As was communication with and from the Pharmacy team. Nor was there consideration of a system or process for contacting the secondary care provider GMMH in such circumstances when medication was not prescribed as requested and no contact could be made with the deceased. There was no escalation process/procedure.</t>
  </si>
  <si>
    <t>There was no CMHT/HBTT planned involvement with the GP in the overall management and treatment of the deceased apart from simply requesting that they issue repeat prescriptions. This meant that opportunities to develop other lines of communication and information sharing as well as support were lost.</t>
  </si>
  <si>
    <t>The CMHT Responsible Clinician was an important witness but the GMMH SUI investigation did not obtain a statement from him and the those carrying out the investigation failed to recognise the significance of this. Nor was this identified in the overview of the report before it was signed off. This meant the all the lessons for future care and planning were not learnt. The court has received evidence about the same issue in other inquests involving deaths of GMMH patients and is a repeated matter of concern</t>
  </si>
  <si>
    <t>poor communication between organisations; failure to inform patient; poor monitoring of prescribing; incorrect drug administered; failure to learn from past events</t>
  </si>
  <si>
    <t>2021-0356</t>
  </si>
  <si>
    <t>Anthony Clacher</t>
  </si>
  <si>
    <t>State Custody related deaths | Mental Health related deaths | Alcohol, drug and medication related deaths |Other related deaths</t>
  </si>
  <si>
    <t>Secretary of State for Health and Social Care, Prison and Probation, NHS England, NHS Digital</t>
  </si>
  <si>
    <t>https://www.judiciary.uk/publications/anthony-clacher-prevention-of-future-deaths-report/</t>
  </si>
  <si>
    <t>spice (synthetic cannabinioid)</t>
  </si>
  <si>
    <t>Anthony [REDACTED], but he was not capable of forming an intention that the outcome be fatal due to his mental health state, lack of general observations and use of illicit substances.</t>
  </si>
  <si>
    <t>[REDACTED] toxicity</t>
  </si>
  <si>
    <t>There could be future deaths across the prison estate nationally due to a lack of observations and welfare checks upon prisoners who are found under the influence of Spice and I request consideration be given to the rolling out of the local processes adopted at HMP Guys Marsh, nationally. This includes the roll out of their Welfare Checks Policy, the Persistent Psychoactive Substances Intervention Plan (PPSIP) and the Custodial Officer Intermediate Life Support initiative (COILS).</t>
  </si>
  <si>
    <t>I have concerns that future deaths could occur due to the lack of 24 hour healthcare across the prison estate. I would therefore request consideration be given to the provision of healthcare to all prisons 24 hours a day, 7 days a week</t>
  </si>
  <si>
    <t>I have concerns that future deaths could occur due to the lack of attendance of healthcare staff at ACCT reviews, especially where the ACCT is closed. I request that consideration is given to providing guidance nationally by way of a safety bulletin or an update to the ACCT version 6 guidance and in the new PSI to be released in the future on the policy on management of prisoners at risk of harm to self, to others and from others, ensuring the attendance of healthcare staff at all ACCT reviews</t>
  </si>
  <si>
    <t>I am concerned that vital information contained within a prisoner's medical health records stored on SystmOne, could be missed due to fact the software is more adapted to GP practice than prison healthcare. This could result in a future death and I request consideration is given to adapting SystmOne for better use in prisons to ensure information, especially where there are complex care needs, is easily assessable and highlighted to avoid crucial information regarding a patient's care and safety being missed.</t>
  </si>
  <si>
    <t>I have concerns with the movement of prisoners around the prison estate in large cohorts as it could result in information regarding a prisoner's health not being identified which could result in a lack of healthcare provision to the prisoner which could result in a future death. I therefore request that consideration be given to the review of the processes when large cohorts are received at prisons and the resources available to prison and healthcare staff prior to the arrival of the prisoner and during the progression of the prisoners through the reception process.</t>
  </si>
  <si>
    <t>There is no national guidance of how to monitor a person in prison once they have been found under the evidence of psychoactive substances</t>
  </si>
  <si>
    <t>Evidence was further given that at HMP Guys Marsh the healthcare provision is not available 24 hours per day, 7 days a week. At the time of Anthony's death, the healthcare provision was Monday to Friday, 7.30am to 6.00pm. Following Anthony's death healthcare is now available every day of the week but is not available between 6pm and 7.30am. If a medical event were to occur at the prison during these hours, the prison staff would be dependant on waiting for paramedic support.</t>
  </si>
  <si>
    <t>failure to monitor/observe patient; failure to learn from past events; lack of access to care</t>
  </si>
  <si>
    <t>2021-0359</t>
  </si>
  <si>
    <t>Kyle Hurst</t>
  </si>
  <si>
    <t>Hospital Death (Clinical Procedures and medical management) related deaths | Suicide (from 2015) |Wales prevention of future deaths reports (2019 onwards)</t>
  </si>
  <si>
    <t>https://www.judiciary.uk/publications/kyle-hurst-prevention-of-future-deaths-report/</t>
  </si>
  <si>
    <t>Evidence given at the inquest by the ED Consultant indicated that it has been recognised that the accelerated administration of N-Acetylcysteine may be beneficial in the treatment of a paracetamol overdose but this has not yet been adopted into a Standard Operating Protocol despite this having been proposed in August 2021</t>
  </si>
  <si>
    <t>Following the issue of a regulation 28 report on the 14th of July 2021 in connection with the inquest touching upon the death of Rhian Roberts in similar circumstances, the response from BCUHB indicated by way of a letter dated the 7th of September 2021 that procedures to mitigate risks due to failure to act on diagnostic results would be approved and active by the 1st of October 2021, however at the time of concluding the inquest of Kyle Hurst on the 22nd of October, this had not been accomplished</t>
  </si>
  <si>
    <t>I am concerned that the Health Board continue to fail to achieve changes in a timely manner, even in circumstances where they have set their own timeframe and that as a result of this lives are being put at risk</t>
  </si>
  <si>
    <t>unsafe protocol; failure to learn from past events</t>
  </si>
  <si>
    <t>2021-0361</t>
  </si>
  <si>
    <t>Christopher Collinson</t>
  </si>
  <si>
    <t>Rebecca Ollivere</t>
  </si>
  <si>
    <t>University Hospitals Birmingham NHS Foundation Trust</t>
  </si>
  <si>
    <t>https://www.judiciary.uk/publications/christopher-collinson-prevention-of-future-deaths-report/</t>
  </si>
  <si>
    <t>enoxaparin</t>
  </si>
  <si>
    <t>The current system for allocating patients requires a manual check to see whether a patient has actually been seen once they have been allocated. If they are not seen, there is currently no way of other clinicians being aware of that, and therefore patients could be left for long periods of time without having been assessed</t>
  </si>
  <si>
    <t>The current electronic prescribing system does not require a Doctor to perform a secondary check that they have selected the correct medication. I am concerned that it is all too easy to select the wrong medication, particularly when the department is busy and Doctors are under pressure. This could lead to fatal outcomes for patients if given incorrect medication</t>
  </si>
  <si>
    <t>poor systems; inappropriate dosage for patient</t>
  </si>
  <si>
    <t>2021-0363</t>
  </si>
  <si>
    <t>Jamie O’Connor</t>
  </si>
  <si>
    <t>Dianne Hocking</t>
  </si>
  <si>
    <t>Leicester City and South Leicestershire</t>
  </si>
  <si>
    <t>Alcohol, drug and medication related deaths | Mental Health related deaths | Other related deaths</t>
  </si>
  <si>
    <t>Secretary of State for Health and Social Care, General Pharmaceutical Council, National Health Service, General Medical Council, Care Quality Commission</t>
  </si>
  <si>
    <t>https://www.judiciary.uk/publications/jamie-oconnor-prevention-of-future-deaths-report/</t>
  </si>
  <si>
    <t>There is no central tracking system or central database to record what each person has been prescribed and dispensed and by whom. This is open to abuse as the person requesting the drugs has potential access to multiple online pharmacies who have no knowledge of what each other have been prescribing thus risking contra-indicated drugs being dispensed or over prescribing of drugs.</t>
  </si>
  <si>
    <t>There is no requirement to contact the GP of the person requesting drugs to let them know what has been prescribed. If the person requesting the drugs chose not to share with the GP there were no red flags which might indicate further enquiries should be made with that person as to why they did not want to share with the GP</t>
  </si>
  <si>
    <t>There was no necessity for a face to face consultation with the person requesting the drugs and the prescriber before drugs were dispensed;</t>
  </si>
  <si>
    <t>There was a very limited questionnaire about the history of the person requesting the drugs. If the answer was ‘no’ to one question which meant that the drugs could not be prescribed it was very easy to go back and alter it to ‘yes’ (or vice versa) if that meant that the drugs could be dispensed;</t>
  </si>
  <si>
    <t>Persons requesting the drugs were able to ask specifically for which drug they wanted before contact with the prescriber</t>
  </si>
  <si>
    <t>By virtue of where the company prescribing the drugs was registered there was limited regulation</t>
  </si>
  <si>
    <t>poor monitoring of prescribing; poor medicine control; inadequate drug regulations (or failure to enforce)</t>
  </si>
  <si>
    <t>2021-0377</t>
  </si>
  <si>
    <t>Ethel Beaumont</t>
  </si>
  <si>
    <t>Lorna Skinner QC</t>
  </si>
  <si>
    <t>Hospital Death (Clinical Procedures and medical management) related deaths | Community health care | Alcohol, drug and medication related deaths</t>
  </si>
  <si>
    <t>North West Anglia NHS Foundation Trust, Cambridgeshire and Peterborough Clinical Commissioning Group, Department for Health and Social Care</t>
  </si>
  <si>
    <t>https://www.judiciary.uk/publications/ethel-beaumont-prevention-of-future-deaths-report/</t>
  </si>
  <si>
    <t>nitrofuratoin</t>
  </si>
  <si>
    <t>Died from liver injury caused by taking nitrofurantoin as prescribed from 28 February 2020 onwards</t>
  </si>
  <si>
    <t>nitrofurantoin induced liver injury</t>
  </si>
  <si>
    <t>colorectal fistula</t>
  </si>
  <si>
    <t>atrial fibrillation, COPD</t>
  </si>
  <si>
    <t>COPD, atrial fibrillation</t>
  </si>
  <si>
    <t>a lack of clarity between hospital and primary care as to which of them should be responsible for monitoring where a GP is prescribing an antibiotic on the request of the hospital that a patient is attending regularly for review</t>
  </si>
  <si>
    <t>the abnormal blood test result, which had shown a significantly raised ALT, should have been followed up in a timely manner, and that a repeat should have been ordered with 7 days of 17 March</t>
  </si>
  <si>
    <t>2021-0380</t>
  </si>
  <si>
    <t>Philip Ellis</t>
  </si>
  <si>
    <t>Free the Way</t>
  </si>
  <si>
    <t>https://www.judiciary.uk/publications/philip-ellis-prevention-of-future-deaths-report/</t>
  </si>
  <si>
    <t>multiple illicit drugs</t>
  </si>
  <si>
    <t>udefined</t>
  </si>
  <si>
    <t>Complications of Multiple Drug Toxicity</t>
  </si>
  <si>
    <t>history of substance abuse; in rehab</t>
  </si>
  <si>
    <t>That the deceased was able to leave the service premises unsupervised and obtain drugs in breach of the services own rules.</t>
  </si>
  <si>
    <t>The evidence at the Inquest indicated that there had not been a serious incident review undertaken by Free the Way into the failures of supervision in this case.</t>
  </si>
  <si>
    <t>failure to monitor/observe patient; failure to learn from past events</t>
  </si>
  <si>
    <t>2021-0381</t>
  </si>
  <si>
    <t>Daniel Hall</t>
  </si>
  <si>
    <t>Dr Sarah-Jane Richards</t>
  </si>
  <si>
    <t>South Wales Central</t>
  </si>
  <si>
    <t>Mental Health related deaths | Suicide (from 2015) | Wales prevention of future deaths reports (2019 onwards)</t>
  </si>
  <si>
    <t>University of South Wales</t>
  </si>
  <si>
    <t>https://www.judiciary.uk/publications/daniel-hall-prevention-of-future-deaths-report/</t>
  </si>
  <si>
    <t>student accomodation</t>
  </si>
  <si>
    <t>[REDACTED]</t>
  </si>
  <si>
    <t>ASD, suicidal thoughts</t>
  </si>
  <si>
    <t>suicide; ASD</t>
  </si>
  <si>
    <t>Lengthy delays for students at the University of South Wales to access mental health support services even when suicidal ideation has been expressed on more than one occasion and when risk factors (ASD) are known</t>
  </si>
  <si>
    <t>Antidepressant prescription should not be seen as the res olution to suicidal ideation. Pharmaceutical efficacy may take some time to develop and drug titration may be required. Throughout this time an individual may still be vulnerable to suicidal planning and plan execution.</t>
  </si>
  <si>
    <t>Information was provided by , Director of Student Services, at Inquest who explained the University had, in response to Daniel’s death, recruited more Mental Health Advisers and had successfully reduced waiting times for support. Nevertheless, I remained concerned that support needed to be more proactively delivered whilst forms requesting support were being processed, especially as during this time Daniel was not attending his course and his well-being was neither being systematically monitored nor checked i.e. someone undertaking a home visit to ensure he was safe</t>
  </si>
  <si>
    <t>2021-0385</t>
  </si>
  <si>
    <t>Sharon Robinson</t>
  </si>
  <si>
    <t>West Yorkshire Western</t>
  </si>
  <si>
    <t>Hospital Death (Clinical Procedures and medical management) related deaths | Alcohol, drug and medication related deaths</t>
  </si>
  <si>
    <t>Bradford Teaching Hospitals NHS Trust</t>
  </si>
  <si>
    <t>https://www.judiciary.uk/publications/sharon-robinson-prevention-of-future-deaths-report/</t>
  </si>
  <si>
    <t>Sharon Robinson died on the 7th February, 2019 at Airedale Hospital as a result of administration of an Antibiotic on the 27 January which induced an anaphylactic reaction.</t>
  </si>
  <si>
    <t>Hypoxic Brain Injury</t>
  </si>
  <si>
    <t>Treated chest infection (with amoxicillin anaphylaxis)</t>
  </si>
  <si>
    <t>There is a concern that when a patient may have a sensitive to anti-biotic despite the low risk, this will be ignored and anti-biotic be given in any event.</t>
  </si>
  <si>
    <t>incorrect drug adminsitered</t>
  </si>
  <si>
    <t>2021-0395</t>
  </si>
  <si>
    <t>Michelle Jeffries</t>
  </si>
  <si>
    <t>Trafford Clinical Commissioning Group, Greater Manchester Health &amp; Social Care Partnership</t>
  </si>
  <si>
    <t>https://www.judiciary.uk/publications/michelle-jeffries-prevention-of-future-deaths-report/</t>
  </si>
  <si>
    <t>drug toxicity [REDACTED]</t>
  </si>
  <si>
    <t>complex medical history, chronic and debilitating pain, prescribed large quantities of analgesic medication, including opiates.</t>
  </si>
  <si>
    <t>It is a matter of concern that there is an absence of local guidance as to: 1. The circumstances in which GPs can safely oversee the prescription of multiple analgesics at high doses in the community, attempting to reduce reliance on such medication as indicated; and 2. When referral to a pain specialist is mandated.</t>
  </si>
  <si>
    <t>2021-0397</t>
  </si>
  <si>
    <t>Darrell Devlin</t>
  </si>
  <si>
    <t>Alcohol, drug and medication related deaths | Product related deaths | Mental Health related deaths | Other related deaths |Community health care</t>
  </si>
  <si>
    <t>Greater Manchester Mental Health NHS Foundation Trust, Humankind</t>
  </si>
  <si>
    <t>https://www.judiciary.uk/publications/darrell-devlin-prevention-of-future-deaths-report/</t>
  </si>
  <si>
    <t>Flubromazolam, methadone</t>
  </si>
  <si>
    <t>hypnotic, opioid</t>
  </si>
  <si>
    <t>flubromazalam and methadrone toxicity</t>
  </si>
  <si>
    <t>chest infection, methadone prescribed for opioid addiction</t>
  </si>
  <si>
    <t>drug addiction services</t>
  </si>
  <si>
    <t>Darrell first came into contact with Unity (the drug and alcohol service that your trust was contracted to provide for Cumbria) in 2015. and his final episode of care began on 30th January 2020 when he self referred to ask for treatment for daily heroin use. At the time of his death he was receiving a daily dose of Methadone supplied every week. Evidence heard at the inquest covered the final 7 months of this treatment episode, during this period I heard of 6 telephone contacts, the last just 18 days before Darrell died, however he was never seen in person and never tested for drug use.</t>
  </si>
  <si>
    <t>Apart from admitting to a single bag of heroin on 1 occasion Darrell consistently told his drug workers that he was abstinent from illicit drugs or alcohol and was well maintained on his daily dose of methadone. The forensic toxicology report (of which I attach a copy for your information) however indicates he was almost certainly not truthful. I am concerned that reliance on remote contacts and lack of testing make it very difficult for drug workers to accurately assess and support their clients, and put the clients at risk of harm or death due to excessive dosage or polydrug exposure on top of their regular medication, as in this case. I am aware that face to face appointments were avoided where possible due to the Covid pandemic but feel this case highlights a need for more effective supervision than that given to Darrell</t>
  </si>
  <si>
    <t>2021-0399</t>
  </si>
  <si>
    <t>Saif Hussain</t>
  </si>
  <si>
    <t>Hospital Death (Clinical Procedures and medical management) related deaths | Suicide (from 2015) | Alcohol, drug and medication related deaths | Product related deaths</t>
  </si>
  <si>
    <t>John Radcliffe Hospital</t>
  </si>
  <si>
    <t>https://www.judiciary.uk/publications/saif-hussain-prevention-of-future-deaths-report/</t>
  </si>
  <si>
    <t>polytrauma</t>
  </si>
  <si>
    <t>A single system for record keeping and monitoring</t>
  </si>
  <si>
    <t>How the system could incorporate appropriate limits on the administration of certain drugs within that system</t>
  </si>
  <si>
    <t>Whether software like Guardrails should be implemented more widely, and consideration given to when and how it is possible to override this, and how that should then be documented.</t>
  </si>
  <si>
    <t>Adopting a system of flagging up where prescription and administration of drugs is different.</t>
  </si>
  <si>
    <t>Whilst the prescribed doses remained the same, he was in fact administered a dose almost 8 times higher than that, namely 8.3 ml /hour. It seems likely that the rate prescribed for the phosphate infusion was mistakenly applied to Heparin.</t>
  </si>
  <si>
    <t>2021-0402</t>
  </si>
  <si>
    <t>Felicity Clough</t>
  </si>
  <si>
    <t>Mental Health related deaths | Hospital Death (Clinical Procedures and medical management) related deaths | Police related deaths |Alcohol, drug and medication related deaths</t>
  </si>
  <si>
    <t>Secretary of State for Health and Social Care, Minister for Crime and Policing, NHS England, National Police Chiefs’ Council and Yeovil District Hospital</t>
  </si>
  <si>
    <t>https://www.judiciary.uk/publications/felicity-clough-prevention-of-future-deaths-report/</t>
  </si>
  <si>
    <t>died as a consequence of a combination of the excessive use of prescribed medication and her exposure to cold weather conditions, in circumstances where she was dressed inappropriately for those conditions and she had not eaten or slept for several days.</t>
  </si>
  <si>
    <t>Hypothermia</t>
  </si>
  <si>
    <t>excessive use of Tramadol</t>
  </si>
  <si>
    <t>prescribed tramadol</t>
  </si>
  <si>
    <t>There could be future deaths nationally due to the lack of accessibility to records held by different healthcare trusts. I would request consideration is given to the sharing of records between healthcare trusts</t>
  </si>
  <si>
    <t>I have concerns that future deaths could occur due to the lack of access to information held on individual Police force systems by other forces, especially neighbouring forces who may both have contact with individuals. Whilst I understand there is some work being done on a regional basis to address this, I would request that the issue is considered nationally as to how information held on all Police systems, not just the Police National Database, can be shared to assist in the management and assessment of individuals and the risk they pose to themselves or others</t>
  </si>
  <si>
    <t>I have concerns that future deaths could occur at Yeovil District hospital due to the missing of vital information within the pre admission documentation due to the fact the staff within the Emergency Department at Yeovil District Hospital are not always accessing admission documentation, especially the paramedic records when a person is brought into the Accident and Emergency department. I request that consideration is given to issuing further guidance to remind staff of the need to review this documentation or amending the current policy in place</t>
  </si>
  <si>
    <t>2021-0406</t>
  </si>
  <si>
    <t>Marshall Metcalfe and Jane Ireland</t>
  </si>
  <si>
    <t>M/F</t>
  </si>
  <si>
    <t>Mental Health related deaths | Hospital Death (Clinical Procedures and medical management) related deaths |</t>
  </si>
  <si>
    <t>Minister for Care and Mental Health, Department of Health &amp; Social Care</t>
  </si>
  <si>
    <t>https://www.judiciary.uk/publications/marshall-metcalfe-and-jane-ireland-prevention-of-future-deaths-report/</t>
  </si>
  <si>
    <t>clozapine, undefined</t>
  </si>
  <si>
    <t>antipsychotic, undefined</t>
  </si>
  <si>
    <t>hospital, home</t>
  </si>
  <si>
    <t>psychosis, mental health problems (undefined)</t>
  </si>
  <si>
    <t>psychosis; undefined</t>
  </si>
  <si>
    <t>child died</t>
  </si>
  <si>
    <t>child death</t>
  </si>
  <si>
    <t>The court heard that when Marshall was in the mental health facility during what was his 2nd admission, a decision was made to discharge him from children's social care. He had been supported as a Child in Need [under section 17, Children Act 1989] for 28 months, and this continued for a large part of that admission until 14/10/19. In September 2019, a decision had been taken by Children's Social Care to cease their involvement as no role could be identified for a statutory social worker at that time. Any home leave had been suspended indefinitely, and there were no definite plans for Marshall to be discharged. However, a request was made that in the event the decision about home leave were to change, or if discharge was to be considered likely for Marshall, then Children's Social Care would again have a role and a rereferral should be made. In fact, Marshall was discharged on 06/01/20, there being no evidence before the court that such a re-referral had in fact been received by Children's Social Care by then and it follows there had been no social worker input into Marshall's discharge planning</t>
  </si>
  <si>
    <t>At the inquest, the court received evidence [from Marshall's Responsible Clinician, Consultant Child &amp; Adolescent Psychiatrist, Dr ] that in his experience when patients are admitted to the facility Children's Social Care will close their case for the patient, and that when the patient is later ready for discharge a re-referral becomes necessary. He also reminded the court that throughout a patient's admission, consideration is being given to discharge in line with the recommendation of NHS England that all admissions should be kept as short as possible and the expectation that there should be discussion about discharge at every Care Programme Approach (CPA) meeting</t>
  </si>
  <si>
    <t>Another witness, , a former Inpatient Social Worker at the facility with 25 years of experience as an Approved Mental Health Professional, told the court that in his view when such a re-referral does become necessary it is like "starting from scratch" and causes immense problems building trusting therapeutic relationships with young people. He felt that there should be continual input from social care during the patient's admission, and that in the event that there has been no social worker input into a patient's discharge this raises the risk for that person once they leave the facility</t>
  </si>
  <si>
    <t>The issue that I raise is as follows: I share concern, echoed by Dr , and ideally social care not closing their case, but remaining involved throughout a patient's admission would be helpful. It may be that they would play a minor role, if any, whilst the patient remains in hospital until discharge is felt to be a genuine prospect, but once their input does become necessary they would be more able to respond quickly and to actively participate in discharge planning without the need to wait for the re-referral process to be carried out, thereby ensuring that the effectiveness of role played by social care in discharge planning is not compromised</t>
  </si>
  <si>
    <t>In Marshall's case, I found that there was no evidence that shortcomings in relation to discharge had materially contributed to his death, but I feel that this issue does pose a risk of deaths in the future, and that it is my duty to write this report.</t>
  </si>
  <si>
    <t>poor communication between individuals, unsafe protocols</t>
  </si>
  <si>
    <t>2021-0418</t>
  </si>
  <si>
    <t>Hurrun Maksur</t>
  </si>
  <si>
    <t>Resuscitation Council UK, Royal College of Obstetrics &amp; Gynaecology</t>
  </si>
  <si>
    <t>https://www.judiciary.uk/publications/hurrun-maksur-prevention-of-future-deaths-report/</t>
  </si>
  <si>
    <t>alteplase</t>
  </si>
  <si>
    <t>pregnant</t>
  </si>
  <si>
    <t>A FAST scan did not take place before the diagnosis of pulmonary embolism was confirmed. If the MBRRACE guidance had been followed in this case, it is likely to have prevented the administration of Alteplase in a lady who was suffering from intraabdominal bleeding</t>
  </si>
  <si>
    <t>The 2019 MBRRACE guidance has now been incorporated into the local Trust’s resuscitation policy, but has not been incorporated into the National, Resuscitation Council UK, Obstetric Cardiac Arrest guidance.</t>
  </si>
  <si>
    <t>Concern was raised during the course of the inquest in relation to the reference to the “FAST” scan. It was considered that reference should be to a “Point-of-Care Ultrasound Scan”, as trauma is not a necessary pre-condition for the scan to take place</t>
  </si>
  <si>
    <t>Finally, concern was raised during the course of the inquest, that obstetricians do not receive specific training to identify intra-abdominal bleeding</t>
  </si>
  <si>
    <t>failure to follow protocol; unsafe protocol; inadequate training</t>
  </si>
  <si>
    <t>2021-0419</t>
  </si>
  <si>
    <t>Terence Talbot</t>
  </si>
  <si>
    <t>Mental Health related deaths | Hospital Death (Clinical Procedures and medical management) related deaths | Other related deaths |Alcohol, drug and medication related deaths</t>
  </si>
  <si>
    <t>Kent &amp; Medway Social Care Partnership Trust, Maidstone &amp; Tunbridge Wells NHS Foundation Trust, Secretary of State for Work and Pensions</t>
  </si>
  <si>
    <t>https://www.judiciary.uk/publications/terence-talbot-prevention-of-future-deaths-report/</t>
  </si>
  <si>
    <t>Olanzapine, Risperidone, emolient cream</t>
  </si>
  <si>
    <t>Terence Talbot died from a complication of necessary medical treatment with prescription medication for his deteriorating mental health to which he suffered a very rare and severe allergic reaction with a poor prognosis. The absence of regular dermatology review, lack of application of emollients for whole body severe exfoliative dermatitis and food and fluid not being adequate to meet his needs leading to malnutrition amounted to a gross failure to provide basic medical care that would have prolonged but probably would not have saved his lif</t>
  </si>
  <si>
    <t>Mulitorgan Failure</t>
  </si>
  <si>
    <t>Empyema and Pneumonia</t>
  </si>
  <si>
    <t>DRESS Syndrome</t>
  </si>
  <si>
    <t>rare allergies</t>
  </si>
  <si>
    <t>Terence Talbot had begun to exhibit symptoms of a depressive phase of his Bipolar Affective Disorder just prior to his discharge back to psychiatric hospital at the end of November 2019. Issues relating to capacity to make specific decisions in relation to Terence Talbot’s care and treatment were not all subjected to formal Mental Capacity Act assessments when he was refusing medical interventions that were in his best interests in the clinical picture of an extremely rare and complex medical diagnosis that arose due to his reaction to prescribed medication to treat his mental disorder and evidence of increasing low mood and symptoms consistent with depression.</t>
  </si>
  <si>
    <t>lack of consideration of specialty dermatology referral with deteriorating severe exfoliative dermatitis in a rare and complex diagnosis. There was a lack of regular dietitian input with malnutrition. The evidence was the focus was on problems relating to discharge rather than treatment during multidisciplinary meetings. Issues relating to capacity to consent to, or refuse treatment were not not all subjected to mental capacity assessments.</t>
  </si>
  <si>
    <t>The Department of Work &amp; Pensions required Terence Talbot to attend in person to make a claim for benefits rather than accept an electronic claim. I heard from all the doctors and a senior nurse in this case who have a considerable experience across a range of specialties and across several different NHS Trusts that they have never experienced nor heard of a case where a severely ill inpatient was required by the Department of Work &amp; Pensions to leave hospital to attend its offices in person to make a claim for welfare benefits. Terence Talbot was suffering with a mental disorder and an exceptionally rare and complex disease with a risk of death and suffering severe exfoliative dermatitis that rendered him very vulnerable to infection.</t>
  </si>
  <si>
    <t>failure to follow protocol; poor clinical decision making</t>
  </si>
  <si>
    <t>2021-0426</t>
  </si>
  <si>
    <t>Kyle Nel</t>
  </si>
  <si>
    <t>Stephen Nicholls</t>
  </si>
  <si>
    <t>State Custody related deaths | Alcohol, drug and medication related deaths</t>
  </si>
  <si>
    <t>HMP Guy’s Marsh, Prisons and Probation Service</t>
  </si>
  <si>
    <t>https://www.judiciary.uk/publications/kyle-nel-prevention-of-future-deaths-report/</t>
  </si>
  <si>
    <t>synthetic cannabinoid (spice)</t>
  </si>
  <si>
    <t>Aspiration of gastric contents associated with synthetic cannabinoid (SF-ADB) also known as "Spice'') use.</t>
  </si>
  <si>
    <t xml:space="preserve">I have concerns that when members of a prisoner's family or friends contact the prison raising concerns as to the health or welfare of a prisoner, there needs to be structured approach and computer record kept of those concerns, the measures taken to deal with the concerns and a formal written response to the family or friends who have raised those concerns. It is understood that while there arepotential security and confidentiality issues that may arise from this process suitable measures should be considered and implemented. </t>
  </si>
  <si>
    <t>The security fences within the prison estate need to be reviewed and consideration urgently given to prevent drugs and other prohibited materials being passed between prisoners through the fences.</t>
  </si>
  <si>
    <t>failure to keep accurate medical records/care plans; failure to inform family; unsafe environment</t>
  </si>
  <si>
    <t>2022-0006</t>
  </si>
  <si>
    <t>Surekha Shivalkar</t>
  </si>
  <si>
    <t>Royal London Hospital, Department of Health and Social Care, Royal College of Surgeons, Royal College of Anaesthetists</t>
  </si>
  <si>
    <t>https://www.judiciary.uk/publications/surekha-shivalkar-prevention-of-future-deaths-report/</t>
  </si>
  <si>
    <t>Complications arising during anaesthesia and hip revision surgery leading to hypotension and hypoperfusion in a woman with ischaemic heart and chronic obstructive pulmonary disease</t>
  </si>
  <si>
    <t>ischaemic heart disease, osteoporosis, and chronic obstructive pulmonary disorder</t>
  </si>
  <si>
    <t>No formal risk assessment tool was adopted to assess preoperative risk prior to Mrs Shivalkar's total hip replacement revision surgery. Despite policy chanqes at Barts Heath NHS Trust since 2018, there remains no requirement to utilise such a tool</t>
  </si>
  <si>
    <t>Poor communication between the orthopaedic surgical team and the anaesthetist during surgery led to a collective failure to identify a critically ill patient. General and non-specific questions regarding the patient's welfare passed between the two teams but no targeted questions requiring clear factual responses were asked. Had such questions been put, a different outcome may have arisen</t>
  </si>
  <si>
    <t>The Senior Consultant surgeon left the surgery prior to its conclusion, lengthening the procedure. The Consultant did not effectively communicate his reasons for leaving the surgery to the other members of the surgical team, neither did the surgical notes refer to his early departure. The Consultants statement to the court did not indicate that he had left the surgery before its conclusion. No system was in place to; assess whether a decision to leave surgery was appropriate, or to effectively monitor when a surgeon leaves theatre.</t>
  </si>
  <si>
    <t>poor communication between individuals; failure to follow protocol</t>
  </si>
  <si>
    <t>2022-0009</t>
  </si>
  <si>
    <t>Jan Goodliffe</t>
  </si>
  <si>
    <t>Michelle Brown</t>
  </si>
  <si>
    <t>Mental Health related deaths | Suicide (from 2015) | Hospital Death (Clinical Procedures and medical management) related deaths |Other related deaths</t>
  </si>
  <si>
    <t>NHS England, Essex Partnership University Trust</t>
  </si>
  <si>
    <t>https://www.judiciary.uk/publications/jan-goodliffe-prevention-of-future-deaths-report/</t>
  </si>
  <si>
    <t>drug to treat bipolar disorder</t>
  </si>
  <si>
    <t xml:space="preserve">bipolar, mental health issues, past suicide attempts </t>
  </si>
  <si>
    <t>bipolar; undefined; suicide</t>
  </si>
  <si>
    <t>That the Clinicians who attended to assess Mr Goodliffe where not medically qualified, they were social workers. They were presented with evidence around a serious attempt by Mr Goodliffe to take his own life that he had to be cut down by a family member. gave all this information at the assessment along with the recent reintroduction of the Bi Polar medication, and the facts of the previous reintroduction when starting his medication and the time taken for this medication to start to work. As they were unqualified medical practitioners, there were missed opportunities to seek qualified medical advice around the interactions of the medication and whether as a result of this contributed to his death.</t>
  </si>
  <si>
    <t>I am concerned that suitably medically qualified clinicians are not being used in the home assessments and decisions are being made around issues that require medical expertise.</t>
  </si>
  <si>
    <t>2022-0015</t>
  </si>
  <si>
    <t>Luke Wilden</t>
  </si>
  <si>
    <t>Child Death (from 2015) | Alcohol, drug and medication related deaths |Mental Health related deaths | Hospital Death (Clinical Procedures and medical management) related deaths</t>
  </si>
  <si>
    <t>ELFT, NHS England, NHS Improvement</t>
  </si>
  <si>
    <t>https://www.judiciary.uk/publications/luke-wilden-prevention-of-future-deaths-report/</t>
  </si>
  <si>
    <t>cocaine, heroin</t>
  </si>
  <si>
    <t>cocaine, opioid</t>
  </si>
  <si>
    <t>cardiotoxicity resulting from cocaine and heroin use</t>
  </si>
  <si>
    <t>ASD, ADHD</t>
  </si>
  <si>
    <t>ADHD; ASD</t>
  </si>
  <si>
    <t>adolescence in social services, previous drug overdose, history of substance misuse</t>
  </si>
  <si>
    <t>Transition arrangements within ELFT for individuals with high functioning autism were inadequate when Luke turned 18 and, as a result, he was not transferred to the appropriate adult mental health team for continued treatment and to enable provision of an appropriate adult social care package, including suitable accommodation for him. Whilst I understand that changes have been made within ELFT in order to address this gap in services, I am concerned that these may still not be sufficient. Furthermore, I am concerned that this gap in services may also exist on a national level.</t>
  </si>
  <si>
    <t>2022-0016</t>
  </si>
  <si>
    <t>Michelle Whitehead</t>
  </si>
  <si>
    <t>Hospital Death (Clinical Procedures and medical management) related deaths | Alcohol, drug and medication related deaths | Mental Health related deaths</t>
  </si>
  <si>
    <t>Nottinghamshire Healthcare NHS Foundation Trust</t>
  </si>
  <si>
    <t>https://www.judiciary.uk/publications/michelle-whitehead-prevention-of-future-deaths-report/</t>
  </si>
  <si>
    <t>diazepam, lorazepam, adrenaline</t>
  </si>
  <si>
    <t>hypnotic, hypnotic, sympathomimmetic</t>
  </si>
  <si>
    <t>Mrs Whitehead was formally admitted to Lucy Wade ward at Millbrook Mental Health Unit under Section 2 on the evening of 3 May 2021 following a deterioration in her mental health. On 5 May 2021, her mental health deteriorated further, and she required medication to manage her presentation and risk to self and others. She was likely administered diazepam orally at 16:00 (although there is conflicting evidence as to the drug given and the dose given) and later at 16:20, lorazepam was administered IM. She was monitored initially with appropriate observations, but these were discontinued too soon. At approximately 20:45 staff noticed a change in her breathing pattern which led to initiation of physical monitoring, but by this time her respiration rate was slow, and her oxygen SATS also low. The doctor was called, but did not respond, and it was a second night doctor that attended just after 9pm. Mrs Whitehead was reported to have a swollen face, lips, and was shallow breathing with difficulty. There was also a drop in oxygen saturation levels, so she was administered adrenaline.- The treating doctor wondered if her presentation may represent anaphylaxis, as she had a history of allergies, but there were no signs of allergy when the paramedics arrived, nor at post mortem examination. Following this there was not much improvement in physical parameters, so another dose of adrenaline was given, and an iGel was inserted to assist with breathing. The paramedics arrived on the ward, delayed by at least 10 minutes because they could not get into the Unit. They also had to ring back as the nurse contacting 999 had cleared the line. Mrs Whitehead was intubated and transferred to Kings Mill Hospital and admitted to the Intensive Care Unit (ICU). She died on 7.5.21.</t>
  </si>
  <si>
    <t>Unclear dose/type of sedation medication given, possible excess dose given, poor documentation</t>
  </si>
  <si>
    <t>Delayed recognition of Mrs Whitehead’s declining condition</t>
  </si>
  <si>
    <t>No medical clerking from admission until her collapse</t>
  </si>
  <si>
    <t>No Consultant involvement after admission</t>
  </si>
  <si>
    <t>Inability to reach Duty Doctor for deteriorating patient</t>
  </si>
  <si>
    <t>Delay in calling paramedics</t>
  </si>
  <si>
    <t>Delay in Paramedics gaining access to the ward</t>
  </si>
  <si>
    <t>incorrect drug adminsitered; failure to keep accurate medical records/care plans; failure to monitor/observe patient; delayed response</t>
  </si>
  <si>
    <t>2022-0017</t>
  </si>
  <si>
    <t>Anthony Walgate, Gabriel Kovari, Daniel Whitworth and Jack Taylor</t>
  </si>
  <si>
    <t>HH Judge Munro QC</t>
  </si>
  <si>
    <t>Police related deaths | Other related deaths | Product related deaths | Alcohol, drug and medication related deaths</t>
  </si>
  <si>
    <t>Metropolitan Police Service, National Police Chiefs’ Council, College of Policing, Department of Digital, Culture, Media &amp; Sport</t>
  </si>
  <si>
    <t>https://www.judiciary.uk/publications/anthony-walgate-gabriel-kovari-daniel-whitworth-and-jack-taylor-prevention-of-future-deaths-report/</t>
  </si>
  <si>
    <t>GHB</t>
  </si>
  <si>
    <t>GHB toxicity</t>
  </si>
  <si>
    <t>lack of professional curiosity. This is a phrase which has been used to try and capture what lay at the root of many of the individual errors and oversights. DAC observed in his evidence that the “A, B, C of policing [is] accept nothing, believe no-one, challenge everything”, yet time and again I heard evidence of officers lacking the curiosity and motivation to investigate and find out what had actually happened to these young men whose bodies were found in Barking. I do acknowledge that DAC has provided evidence of how the MPS as an organisation has tried to tackle this, and so I am not raising it as a formal matter of concern. But, because it played such a central part in the events examined by these Inquests, and because it was a concept which resonated through the first three Inquests, I do wish to place on record my view that this is a key lesson from these Inquests that should be borne in mind both by the MPS, and nationally</t>
  </si>
  <si>
    <t>misconduct procedures against individual officers</t>
  </si>
  <si>
    <t>The Murder Investigation Manual advised that it is sometimes difficult to determine whether a particular death is a result of natural causes, an accident, suicide, or homicide; the Manual stipulated that, where there is uncertainty as to the nature of the death, the police must investigate as if the death were a homicide “until the evidence proves otherwise”. However, notwithstanding this guidance, the evidence I heard was that SC&amp;O1 were reluctant to take on the investigation of Anthony’s case because of the lack of evidence that he had been killed — his death was accordingly described as “unexplained”; that within five hours of the discovery of his body, Gabriel’s death was classified as “unexplained but not suspicious” (in circumstances where, as the Duty Inspector accepted in evidence, he “had no idea” how Gabriel had died), and in the days that followed there was very little by way of investigation into his death, and on the day of the discovery of Daniel’s body his death was classified as “non-suspicious” by the duty inspector, and readily accepted as a suicide despite a total failure to establish that Gabriel and Daniel in fact knew one-another, or indeed had been together the night before Gabriel’s body was discovered, as the note suggested</t>
  </si>
  <si>
    <t>In the context of these unexplained deaths, which were extremely challenging to investigate, SC&amp;O1 — the specialist homicide investigators — were reluctant to take primacy. It is a matter of concern that the current policy framework guiding decisions on primacy still lacks clarity (MC2A)</t>
  </si>
  <si>
    <t>It remains a matter of concern that there is a lack of clarity surrounding the levels of support that can be expected from the specialist homicide investigators and crime scene managers or other forensic practitioners in the investigation of deaths where primacy remains with the BCU (MC2B).</t>
  </si>
  <si>
    <t>It is a matter of concern that despite the regularly refreshed training that is now in place for detective sergeants and detective inspectors, and the additional leadership training in which the MPS has invested, a lack of ownership and responsibility for the investigations of unexplained deaths may persist in officers who are supposed to be leading investigations into unexplained deaths (MC3A).</t>
  </si>
  <si>
    <t>It nevertheless remains a matter of concern that the SCRG, which DAC commended as an asset to assist in the process of review of complex investigations is not, in practice, accessible and/or properly understood as a resource</t>
  </si>
  <si>
    <t>However, it remains a matter of concern that whatever the system, CRIS or CONNECT, officers may not record lines ofinvestigation, actions and outcomes (MC4A). A further, related, matter of concern is that the CRIS was closed by supervising officers without any review of whether the actions had been completed or any critical assessment at detective sergeant level or detective inspector level of whether the investigation had established that the death was non-suspicious</t>
  </si>
  <si>
    <t>Although it may only very rarely be the case that the verification of a person’s handwriting might have a critical impact on future deaths, it is a matter of concern to me that this task be carried out appropriately and sensitively to afford the police the best opportunity of any identification being accurate</t>
  </si>
  <si>
    <t>I was shocked and disappointed by the evidence that I heard, that in three of the four deaths there were errors made by those delivering the death message, and that in the fourth case (Gabriel’s) his family was not even informed by the police of his death, and thereafter the designated FLO never made contact with the family. It is obvious that the news of the death of a family member/partner is devasting. It is therefore a basic expectation of the police that they should be able to do this difficult task accurately and sensitively and I would encourage the MPS, and indeed police forces nationally, to reflect on the evidence from the Inquests on this point</t>
  </si>
  <si>
    <t>It follows from written evidence that the police would not have been able to check identity through the Sleepyboy website — because users are not asked to confirm their identities. I am concerned that this means that escorts advertising on the Sleepyboy website are left in a particularly vulnerable position. in their submissions have invited me to make a PFD report highlighting the fact that clients are able to use the Sleepyboy website to engage escorts without having to verify their identities.</t>
  </si>
  <si>
    <t>failure to follow protocol; unclear protocol; inadequate training; poor awareness of events; failure to inform family</t>
  </si>
  <si>
    <t>2022-0026</t>
  </si>
  <si>
    <t>Adam Stone</t>
  </si>
  <si>
    <t>Emergency services related deaths (2019 onwards) | Alcohol, drug and medication related deaths | Mental Health related deaths</t>
  </si>
  <si>
    <t>The College of Paramedics, The Association of Ambulance Chief Executives, NHS Pathways, Advanced Medical Priority Dispatch</t>
  </si>
  <si>
    <t>https://www.judiciary.uk/publications/adam-stone-prevention-of-future-deaths-report/</t>
  </si>
  <si>
    <t>Adam was spotted at 7:30pm walking at pace around Earlswood Lakes in his motorcycle outfit. At 7:45pm, a scream was heard from a man, now known to be Adam, walking into oncoming traffic in the middle of Lower Valley Road. Adam was described as screaming for help, distressed, agitated and paranoid. Three 999 calls were made detailing this presentation with a female caller suggesting that she was initially scared. At this time, Adam displayed signs of Acute Behavioural Disturbance (ABD), triggered by the use of cocaine and feelings of anxiety. 3 The police arrived on scene within 15 minutes, at 8:06pm. Adam was crawling about on the floor. Members of the public described Adam banging his right hand and head repeatedly against the road, continuing to shout and scream in an incoherent manner. One officer focused on Adam's welfare, reassuring him and placing him into the recovery position, whilst the other gathered information from members of the public. Shortly after, at 8:08pm, Adam jumped to his feet and ran in to the middle of the road. Police attempted to verbally contain Adam using clear and simple commands, whilst still providing reassurance. When it became clear that their efforts to contain were ineffective and Adam was not capable of complying, officers made the decision to use a controlled take-down to the floor, cuffing Adam to the rear. Given the environmental risks from the neighbouring ditch, oncoming traffic and nearby reservoir, as well as Adam's erratic behaviour presenting a potential danger to himself and others, this was an appropriate decision and manoeuvre to the ground, in compliance with police training. At 8:10pm, Adam disclosed to officers that he had taken cocaine, confirmed later by hospital blood tests. At 8:11pm, a Police Sergeant identified ABD radioing in 'excited delirium' back to control, wanting to expedite the arrival of the ambulance called for upon initial police arrival at the scene. Adam's condition deteriorated whilst awaiting the ambulance becoming more agitated and described as experiencing 'fits of rage' and 'super-human strength', resisting the restraint of police and the handcuffs. Leg restraints were applied to Adam's upper and lower legs at 8:16pm and 8:25pm respectively. This again complied with police guidance and was appropriate in the situation. The Ambulance Service received a number of calls about the incident from 7:59pm onwards, including those from the police. The call was correctly triaged as Category 2 and 'excited delirium' recorded. Paramedics arrived on scene at 8:26pm, within the guidelines of a Category 2 response. The timing of their arrival did not cause or contribute to Adam's death. Though initially in a conscious, but agitated state, once in the back of the ambulance Adam lost consciousness at 8:30pm and went into respiratory arrest at 8:32pm. Paramedics administered appropriate treatment based on the presenting symptoms, providing ambubag ventilation, iv fluids and naloxone. Adam was taken to Heartlands Hospital, arriving at 9:12pm. Whilst at hospital, Adam's condition deteriorated. Doctors noted arterial blood gas analysis, showing severe metabolic acidosis, incompatible with life, leading to multi-organ failure. Appropriate lifesaving treatment was provided, however Adam showed no sign of improvement. Adam was pronounced deceased at 1:15pm on 12 September 2019</t>
  </si>
  <si>
    <t>CONSEQUENCES OF COCAINE TOXICITY AND CORONARY ARTERY ATHEROMA WITH ACUTE BEHAVIOURAL DISTURBANCE</t>
  </si>
  <si>
    <t>severe coronary atheroma</t>
  </si>
  <si>
    <t>Acute Behavioural Disturbance (ABD) is an umbrella term to describe a presentation which usually includes abnormal physiology and/or behaviour. ABD is not a diagnosis or a recognised syndrome, but rather a term used to describe a combination of signs and symptoms of aggression and agitation with physiological abnormalities, often associated with a cause (drugs, mental health disturbance or medical condition). The term has been adopted by most healthcare providers in the UK. The presenting behaviour can range from mildly erratic, to a state of extreme agitation, and physical exertion. Patient has signs of sympathetic autonomic dysfunction, such as significant tachycardia, marked metabolic acidosis and hyperthermia. These are associated with multi organ failure and death. The incidence of sudden death is sometimes quoted as 10% although some studies suggest a much higher rate and current research is not sufficient to rely on this figure. Police Forces and Emergency Departments regard ABD as a medical emergency because of the risk of sudden death</t>
  </si>
  <si>
    <t>ABD has no specific antidote or treatment as it is the underlying cause that needs to be identified and treated. However, the main principles of treatment are to calm the patient, cool them down and provide supportive treatment as much as possible, whilst maintaining safety for both the patient and the care providers. Sometimes de-escalation cannot be achieved, and restraint is required in the interests of the patient, members of the public and carers. Physical restraint should always be kept to a minimum because resistance to it increases the physiological burden to the patient and therefore the risk of death. Chemical restraint, sedation, is rarely available outside hospital. Therefore, the key to successful treatment of severe ABD is getting the patient to hospital as soon as possible to avoid or minimise restraint.</t>
  </si>
  <si>
    <t>Currently NHS Pathways, which is used by West Midlands Ambulance Services, categorises ABD (or Excited Delirium as it can also be called) as requiring a category 2 response. A category 2 response has a mean average response time of 18 minutes from categorisation of the call up to a maximum of 240 seconds from the start of the call. It is understood from the evidence that the other triaging tool used by Ambulance services in the UK, Advanced Medical Priority Dispatch (AMPDS), also gives ABD/Excited Delirium a category 2 priority</t>
  </si>
  <si>
    <t>The inquest heard evidence from 2 expert witnesses, Dr a Consultant in Emergency Medicine and a Medical Examiner at Poole General Hospital who sees several cases of severe ABD a year within his clinical practice, and Dr a Consultant in Emergency and Intensive Care Medicine and a Clinical Toxicologist at Barts Health NHS Trust in London. Dr was one of the authors of the Royal College of Emergency Medicine's Guidelines on ABD and deals with cases of ABD every few days in clinical practice. Both experts gave evidence that, in their opinion, severe ABD should be given the highest priority by Ambulance Services. Dr explained that this was his view because, even though category 1 is reserved for patients in cardiac arrest or periarrest, ABD is unique in that it is so difficult for any effective treatment or management to be given outside of hospital to prevent catastrophic deterioration and death, and, in fact, the often necessary intervention of restraint whilst awaiting an ambulance actually increases the risk. Dr view was that if an effective system was used to identify ABD it would not create an undue burden on Ambulance Services as it is not a common occurrence. Dr was in agreement with Dr but did feel that there should be some assessment of severity as mild cases of ABD do not create the risk of death that warrants the category 1 response. Dr evidence was that restraint could be used as the trigger for a designation of category 1 for ABD given that the need for restraint both indicates that the case is severe and is actually increasing the risk of death.</t>
  </si>
  <si>
    <t>The continuance of a system which does not allow a category 1 response in severe case of ABD where restraint is taking place is putting lives at risk</t>
  </si>
  <si>
    <t>2022-0029</t>
  </si>
  <si>
    <t>Jack Taylor</t>
  </si>
  <si>
    <t>Hospital Death (Clinical Procedures and medical management) related deaths | Police related deaths | Alcohol, drug and medication related deaths | Mental Health related deaths</t>
  </si>
  <si>
    <t>Sussex Police, Sussex Partnership NHS Trust</t>
  </si>
  <si>
    <t>https://www.judiciary.uk/publications/jack-taylor-prevention-of-future-deaths-report/</t>
  </si>
  <si>
    <t>I am concerned that Mill View Hospital rely solely upon the police to assist them when the police have their own resourcing issues. I am further concerned that the Hospital has not considered the full range of their powers to secure the return of PICU patients who might pose a significant risk of harm, or death, to themselves and/or others after absconding.</t>
  </si>
  <si>
    <t>I am concerned that the lack of effective joint working may hamper the swift return of high risk patients to the secure environment of the ward which is necessary for their own and others protection.</t>
  </si>
  <si>
    <t>I am concerned that the missing persons investigations are not adequately monitored and progressed due to other demands on the duty response teams attention.</t>
  </si>
  <si>
    <t>I am concerned that opportunities to swiftly locate and return a vulnerable or high risk missing person to the secure ward will be missed when the interventions of specialist officers are not triggered.</t>
  </si>
  <si>
    <t xml:space="preserve">lack of protocol; poor communication between organisations; failure to monitor patient; </t>
  </si>
  <si>
    <t>2022-0033</t>
  </si>
  <si>
    <t>Carol Cole</t>
  </si>
  <si>
    <t>Mental Health related deaths | Suicide (from 2015) | Police related deaths | Other related deaths | Alcohol, drug and medication related deaths</t>
  </si>
  <si>
    <t>Dorset Council, Dorset Police</t>
  </si>
  <si>
    <t>https://www.judiciary.uk/publications/carol-cole-prevention-of-future-deaths-report/</t>
  </si>
  <si>
    <t>undefined, undefined</t>
  </si>
  <si>
    <t>depression, unstable personality disorder</t>
  </si>
  <si>
    <t>There could be missed opportunities to share PPNs relating to residents within the Dorset Council area with agencies or professionals due to the current processes in place between Dorset Police and Dorset Council which could lead to a future death. I therefore request that Dorset Police and Dorset Council review their current processes in place regarding the sharing of PPNs by MASH, especially to General Practitioners for the residents within the Dorset Council area</t>
  </si>
  <si>
    <t>2022-0036</t>
  </si>
  <si>
    <t>Barry Martin</t>
  </si>
  <si>
    <t>Henrietta Hill QC</t>
  </si>
  <si>
    <t>Community health care | Suicide (from 2015)</t>
  </si>
  <si>
    <t>Broadgate General Practice, General Medical Council</t>
  </si>
  <si>
    <t>https://www.judiciary.uk/publications/prevention-of-future-deaths-report/</t>
  </si>
  <si>
    <t>Zopiclone, Venlafaxine, Propanolol, Duloxetine, Zolpidem, nitrazepam, Xanax, temazepam</t>
  </si>
  <si>
    <t>hypnotic, antidepressant, beta blocker, antidepressant, hypnotic, hypnotic, hypnotic, hypnotic</t>
  </si>
  <si>
    <t>mental health problems (not defined)</t>
  </si>
  <si>
    <t>the multiple changes to the medication regieme made by Dr B were not medically indicated and that the deceased clearly needed an urgent psychiatric referral. He said this was the case by 8 November 2017</t>
  </si>
  <si>
    <t>Overall his impression was that Dr B did not understand what she was prescribing.</t>
  </si>
  <si>
    <t>2022-0037</t>
  </si>
  <si>
    <t>Sarah Gilbert-Jones</t>
  </si>
  <si>
    <t>Emergency services related deaths (2019 onwards) | Mental Health related deaths | Alcohol, drug and medication related deaths | Wales prevention of future deaths reports (2019 onwards)</t>
  </si>
  <si>
    <t>Welsh Ambulance NHS Trust</t>
  </si>
  <si>
    <t>https://www.judiciary.uk/publications/sarah-gilbert-jones-prevention-of-future-deaths-report/</t>
  </si>
  <si>
    <t>The deceased died due to the direct effects of a significant and deliberate overdose of her prescription medication. It is unlikely that she intended the consequences of that overdose to be her own death. It is likely that the timing of her death was contributed t o by her sub-optimal transfer to hospital, narrowing the opportunity for administering effective life-saving medication and treatment.</t>
  </si>
  <si>
    <t>Toxicity [REDACTED]</t>
  </si>
  <si>
    <t>self-harm, previous overdose</t>
  </si>
  <si>
    <t>When the initial 999 call was placed by the deceased’s father at 22.05 on 28.10.20, it was accepted that he explicitly indicated to the Call Handler that the deceased had taken an overdose of, inter alia, tablets. Based upon that, &amp; answers to other questions posed by the call handler, the call handler selected a protocol which did not appear to require this crucial piece of information to be either recorded within it, or to form part of the material which led to the categorisation of the call for the purposes of determing the appropriate response. In short, it led to a categorisation which could only loosely provide a response (based upon the level of demand that evening) estimate of around 3 hours. The concern here is that treatment for a massive overdose is time critical, &amp; the processing of the call did not appear to accurately reflect the peril the deceased was then in, nor the importance of providing an acute emergency response.</t>
  </si>
  <si>
    <t>There appeared to be an opportunity shortly following the initial categorisation of the response, by a clinical floor walker, to upgrade to a code/categorisation which would likely have led to a swifter response, but an under-appreciation, or otherwise, of the then time critical treatment window open to the deceased. I was informed in evidence that the clinical floor walker would have had access to TOXBASE via the Clinical Support Desk at that time, &amp; had that been accessed &amp; information promptly secured regarding the treatment indicated, this would have alerted the clinician to the need for an acute emergency response. This was subsequently undertaken by the attending paramedic (albeit not via TOXBASE) some hours later, &amp; who immediately after having accessed the treatments for massive overdose, appreciated that the deceased was a time sensitive patient &amp; to convey to the emergency department with all haste</t>
  </si>
  <si>
    <t>Following the second call to Clinical Contact Centre at 23.48 on 28.10.20, there were somewhat bewilderingly complex, &amp; inconsistent categorisations of the code for response which appeared to lead to response vehicles being despatched or stood down, whilst the patient remained in need of time sensitive treatment by way of transfer to an Accident &amp; Emergency Unit. Whilst I was assured that this had been addressed by learning &amp; guidance to call handlers, a review of categorisations, coding’s &amp; actions in the setting of a patient demonstrating the symptoms as per the deceased on 28/29 October 2020 to achieve clarity/consistency is invited.</t>
  </si>
  <si>
    <t>2022-0039</t>
  </si>
  <si>
    <t>Benjamin Stroud</t>
  </si>
  <si>
    <t>Mental Health related deaths | Alcohol, drug and medication related deaths | Hospital Death (Clinical Procedures and medical management) related deaths |Product related deaths</t>
  </si>
  <si>
    <t>Essex Partnership University Trust, NHS England</t>
  </si>
  <si>
    <t>https://www.judiciary.uk/publications/benjamin-stroud-prevention-of-future-deaths-report/</t>
  </si>
  <si>
    <t>tramadol, alprazolam, DMT, bufotenine, nitrazepam, clonazepam, propranolol, mirtazapine, omeprazole, codeine, morphine, insulin</t>
  </si>
  <si>
    <t>opioid, hypnotic, hallucinogen, hallucinogen, hypnotic, antiepileptic, beta blocker, antidepressant, proton pump inhibitor, opioid, opioid, insulin</t>
  </si>
  <si>
    <t>prescribed, illicit</t>
  </si>
  <si>
    <t>insulin dependent diabetic, kidney transplant, back injury</t>
  </si>
  <si>
    <t>diabetes; kidney problem; chronic pain</t>
  </si>
  <si>
    <t>not living with partner, drug abuse</t>
  </si>
  <si>
    <t>isolated; drug abuse</t>
  </si>
  <si>
    <t>That in all cases must go before the MDT, the evidence in this inquest, made it clear that had Mr Stroud’s case had been discussed at an MDT then more help would have been made available to him, that he would have been seen by a psychiatrist and may have prevented his death.</t>
  </si>
  <si>
    <t>On the evidence from EPUT and the PSIIR it was clear that the Care Coordinator makes the decisions as to whether to refer a case to the MDT, in this case, no entries were made around the rational for none referral and no explanation was provided at the inquest. This is not the first time this issue has arisen at an Inquest and the reliance on a Care Coordinator to make a clinical decision and no written explanation provided on any clinical notes documented appears to be a way of working. If these practices continue there is a real risk of future deaths occurring</t>
  </si>
  <si>
    <t>poor communication between individuals</t>
  </si>
  <si>
    <t>2022-0041</t>
  </si>
  <si>
    <t>John Skinner</t>
  </si>
  <si>
    <t>Graham Danbury</t>
  </si>
  <si>
    <t>https://www.judiciary.uk/publications/john-skinner-prevention-of-future-deaths-report/</t>
  </si>
  <si>
    <t>phenytoin</t>
  </si>
  <si>
    <t>anti-epileptic</t>
  </si>
  <si>
    <t>Mr Skinner was admitted to Watford General Hospttal suffering tonic clonlc seaures. The doctors caring for him decided to administer Phenytoln, an anti-epileptic medication. The Junior doctor Instructed to administer the drug sought advice from a more senior doctor as to the dose to be administered. As a result of a failure In verbal communication between the doctors, aggravated as both were masked, a dose of 15 mg/kg was heard as 50 mg/kg and an overdose was administered</t>
  </si>
  <si>
    <t>Acute Cardiac Failure</t>
  </si>
  <si>
    <t>Phenytoln Toxicity</t>
  </si>
  <si>
    <t>Chronic Ischaemic Heart Disease, Urolithlasis</t>
  </si>
  <si>
    <t>cannabis misuse</t>
  </si>
  <si>
    <t>The Junior doctor Instructed to administer phenytoln did not know the required dosage and asked his more senior colleague for advice. The senior doctor's reply 15kmg/kg was heard by the Junior doctor as 50mg/kg resulting in administration of a significant overdose.</t>
  </si>
  <si>
    <t>2022-0044</t>
  </si>
  <si>
    <t>Matthew McManus</t>
  </si>
  <si>
    <t>Anna Morris</t>
  </si>
  <si>
    <t>Mental Health related deaths | Suicide (from 2015) | Other related deaths | Alcohol, drug and medication related deaths</t>
  </si>
  <si>
    <t>Secretary of State for Health and Social Care, Greater Manchester Health and Social Care Partnership</t>
  </si>
  <si>
    <t>https://www.judiciary.uk/publications/matthew-mcmanus-prevention-of-future-deaths-report/</t>
  </si>
  <si>
    <t>heroin, buprenorphine</t>
  </si>
  <si>
    <t>opioid, opioid</t>
  </si>
  <si>
    <t>mental health problems, personality disorders, self-harm, suicidal thoughts</t>
  </si>
  <si>
    <t>undefined; personality disorder; self-harm; suicide</t>
  </si>
  <si>
    <t>previous substance abuse, access to family blocked, homeless, hospitalisation on mental health grounds</t>
  </si>
  <si>
    <t>drug abuse; isolated; homeless; hospital</t>
  </si>
  <si>
    <t>Matthew McManus had complex mental health and social care needs. He was in contact with a significant number of agencies many of which focused on the risk that Matthew posed to others. However, the evidence before me, particularly that of the Salford Safeguarding Board indicates that no -one saw Matthew as the vulnerable adult he was and addressed how his own complex needs were to be met, either through a Care Act assessment or any other means</t>
  </si>
  <si>
    <t>on behalf of the Safeguarding Board who conducted a Safeguarding Adult Review told the Inquest that there was no one person or agency co-ordinating his support and care, meaning that Matthew did not have a single point of contact to help him understand and navigate the services being offered to him. This became particularly concerning when Matthew’s mental health declined, making him more erratic and difficult to contact. This left already stretched services to do what they could to pull information together from their own resources or conversations with other agencies. Without proper co-ordination, there was no full information sharing, joint assessment, or joint planning of Matthew’s support, which meant there was never a full appreciation of the risk he posed to himself, and no real care plan was in place to manage that risk</t>
  </si>
  <si>
    <t>Without a clear pathway for agencies to jointly assess and co-ordinate care in the case of adults with complex mental health and social care needs, I am concerned that future deaths will occur.</t>
  </si>
  <si>
    <t>poor awareness of symptoms/events; poor communication between organisations; lack of protocol</t>
  </si>
  <si>
    <t xml:space="preserve">bipolar, mental health issues, hospitalisation on mental health grounds, past suicide attempts </t>
  </si>
  <si>
    <t>mental health problems, previous hospitalisation on mental health grounds, personality disorders, self-harm, suicidal thoughts</t>
  </si>
  <si>
    <t>previous substance abuse, access to family blocked, homeless</t>
  </si>
  <si>
    <t>drug abuse; isolated; homeless</t>
  </si>
  <si>
    <t>suicidal thoughs, psychosis, hospitalisation on mental health grounds</t>
  </si>
  <si>
    <t>Craig Chappell</t>
  </si>
  <si>
    <t>Rosemary Baxter</t>
  </si>
  <si>
    <t>East Riding and Kingston Upon-Hull</t>
  </si>
  <si>
    <t>HMP Humber</t>
  </si>
  <si>
    <t>https://www.judiciary.uk/publications/craig-chappell/</t>
  </si>
  <si>
    <t>Hooch; prescription drugs</t>
  </si>
  <si>
    <t>alcohol &amp; mixed drug intoxication</t>
  </si>
  <si>
    <t>depression &amp; recent death of his mother</t>
  </si>
  <si>
    <t>history of sexual abuse</t>
  </si>
  <si>
    <t>chronic pain from below knee amputation</t>
  </si>
  <si>
    <t>chronic pain following a below knee amputation</t>
  </si>
  <si>
    <t>suffered from depression issues</t>
  </si>
  <si>
    <t>prisoner; recent death of his mother in December 2013, his own father's illness, he had suffered sexual abuse</t>
  </si>
  <si>
    <t>prisoner; death in family; previous abuse</t>
  </si>
  <si>
    <t>There was no formal mechanism for communicating family concerns to relevant decision making professionals and inadequate information sharing.</t>
  </si>
  <si>
    <t>There was insufficient guidance given to prison staff on appropriate support for potential victims of abuse.</t>
  </si>
  <si>
    <t>There was on occasions some inappropriate reliance by non health care staff on the subject's actual presentation and the subject's own views without investigating this further.</t>
  </si>
  <si>
    <t>Jamil Ahmed</t>
  </si>
  <si>
    <t>Highways England</t>
  </si>
  <si>
    <t>https://www.judiciary.uk/publications/jamil-ahmed/</t>
  </si>
  <si>
    <t>Road Traffic Collision</t>
  </si>
  <si>
    <t>multiple injuries from blunt force trauma</t>
  </si>
  <si>
    <t>lorry drove into rear of deceased lorry causing fatal injuries</t>
  </si>
  <si>
    <t>lorry driver who's lorry broke down</t>
  </si>
  <si>
    <t>Whilst any vehicle may break down on any road, in relation to motorways: (1) drivers do not expect to come across a stationary vehicle in a running lane, (2) the speed of traffic is high, (3) the volume of traffic is high increasing the number of people affected by a stationary vehicle, (4) the options for the occupants of a stationary vehicle to escape the road are more limited, and (5) not all stretches of motorway are necessarily appropriate for use as ‘smart’ motorways ; For example, the stretch of motorway in question was raised with a significant drop next to the hard shoulder, as opposed to a stretch of hard shoulder adjacent to a bank or field. All five matters mean it is less likely other drivers will be able to take evasive action when confronted with a stationary vehicle.</t>
  </si>
  <si>
    <t>Joyce Tozer</t>
  </si>
  <si>
    <t>University Hospital Birmingham NHS Trust</t>
  </si>
  <si>
    <t>https://www.judiciary.uk/publications/joyce-tozer/</t>
  </si>
  <si>
    <t>ominpaque contrast solution</t>
  </si>
  <si>
    <t>the deceased passed away at the Queen Elizabeth Hospital Birmingham on the 12th June 2015 as a result of a reaction to contrast material injected during an interventional radiology procedure to insert bilateral nephrostomies. It has not been possible to determine whether the reaction was due to an allergic response or a response to the toxicity of the 100m1 dose of omnipaque contrast solution given. The need for bilateral nephrostomies was to manage urinary leak from a conduit anastomosis placed during radical surgery on the 27th May 2015 to treat recurrent anal cancer</t>
  </si>
  <si>
    <t>reaction to the administration of ominpaque contrast solution</t>
  </si>
  <si>
    <t>recent surgeries for the treatment &amp; management of anal cancer</t>
  </si>
  <si>
    <t>urinary leak from a conduit anastomosis placed during radical surgery; recurrent anal cancer</t>
  </si>
  <si>
    <t>surgery; cancer</t>
  </si>
  <si>
    <t>Consultant anaesthetist for the procedure on the 12 th June 2015, gave evidence that since Mrs. Tozer's death, he has become concerned that the dose of 100m1 omnipaque record in the notes as being administered by the radiologist minutes before Mrs. Tozer's sudden deterioration was well in excess of the dose recommended by the manufacturer of omnipaque (1mlikg) especially as it was being administered through a central line rather than peripheral venous access. At this time Mrs. Tozer's weight was 52kg. tated that he was concerned that the administration of a hypertonic solution at this dose into a central line may have affected Mrs. Tozer's heart rhythm although there was no way he could give an opinion as to whether it was the likely cause of her deterioration and death as the presentation of toxicity cannot be distinguished from an anaphylactoid reaction. gave evidence that having made enquiries about the dose wit Lead Interventional Radiologist at the Trust, he has been told that a 100m1 dose is often used. I am concerned that doses of omnipaque well in excess of the manufacturer's guidelines are frequently administered, sometimes through central lines, and this practice could be exposing interventional radiology patients to risks from toxicity</t>
  </si>
  <si>
    <t>Laura Newlands</t>
  </si>
  <si>
    <t>Denbighshire County Council</t>
  </si>
  <si>
    <t>https://www.judiciary.uk/publications/laura-newlands/</t>
  </si>
  <si>
    <t>trazodone</t>
  </si>
  <si>
    <t>trazodone overdose</t>
  </si>
  <si>
    <t>history of self harming, difficult home circumstances</t>
  </si>
  <si>
    <t>had been known to Denbighshire Social Services (DSS) as a result of referrals from her school and the Child and Adolescent Service (CAMHS) due to concerns relating to her self harming as a result of difficult home circumstances.</t>
  </si>
  <si>
    <t>Although a "safety plan" is prepared by CAMHS at the time of discharge from hospital, there does not appear to be sufficient input to this document by DSS with the result that those caring for a young person at risk may have incomplete written information available to them to properly ensure the safety of the young person.</t>
  </si>
  <si>
    <t>A delay in scheduling an appropriate meeting of Professionals resulted in a missed opportunity to provide support and protection of a young person at risk and there was not therefore a prompt response to a crisis</t>
  </si>
  <si>
    <t>The decision to close the case (and then not to reopen the same) by DSS resulted in there being no further assessments conducted at a time when action should have been taken and could have resulted in additional support for the deceased and her family. Such a decision may not have been made if the case had been reviewed by a senior staff member who was not directly involved in the investigation</t>
  </si>
  <si>
    <t>Naomi Sourbut</t>
  </si>
  <si>
    <t>Devon Partnership Trust</t>
  </si>
  <si>
    <t>https://www.judiciary.uk/publications/naomi-sourbut/</t>
  </si>
  <si>
    <t>Naomi Clare Sourbut died from Hypoxic Brain Injury following a self-administered overdose of medication, most probably Venlafaxine, a drug prescribed to treat her depression</t>
  </si>
  <si>
    <t>medication overdose (most probably venlafaxine)</t>
  </si>
  <si>
    <t>history of anxiety, depression, self harming &amp; bulimia</t>
  </si>
  <si>
    <t>a history of anxiety and depression. In her late teens she self-harmed and this continued, she also became bulimic; suicidal intentions</t>
  </si>
  <si>
    <t>anxiety; depression; eating disorder; self-harm; suicide</t>
  </si>
  <si>
    <t>A root cause analysis investigation was undertaken by the Devon Partnership Trust and that report was finalised on the 8th September 2017. The report contained a number of identified lessons learned and recommendations, ten in total (see attached annexe), applicable to different teams within Devon Partnership Trust. It was unclear at the Inquest as to whether or not these recommendations have been considered and acted upon by the teams to which they were directed particularly where clients have talked of suicidal ideation and identified the means with which to bring about their death. In my opinion action should be taken to prevent future deaths and I believe you and your organisation has to take such action to confirm the recommendations in the root cause analysis report File No: 2017/10523 NON ANON RCA JHNS 18.9.17 — having been considered and implemented.</t>
  </si>
  <si>
    <t>In addition where an individual has indicated an intent to cause themselves harm and have advised clinicians they have access to the means to cause that harm then protective factors should be put in place to help reduce the risk of the individual harming themselves in the way they have indicated or otherwise</t>
  </si>
  <si>
    <t>In my opinion action should be taken to prevent future deaths and I believe you [AND/OR your organisation} have the power to take such action</t>
  </si>
  <si>
    <t>Olive Darbyshire</t>
  </si>
  <si>
    <t>Blackpool and The Fylde</t>
  </si>
  <si>
    <t>Blackpool Teaching Hospital NHS Trust</t>
  </si>
  <si>
    <t>https://www.judiciary.uk/publications/olive-darbyshire/</t>
  </si>
  <si>
    <t>Olive Darbyshire died of natural causes which were more than minimally, trivially or negligibly contributed to by a fall dated 22 nd December 2014.</t>
  </si>
  <si>
    <t>acute intestinal haemorrhage</t>
  </si>
  <si>
    <t>ischaemic colitis</t>
  </si>
  <si>
    <t>fracture of left neck of femur following fall</t>
  </si>
  <si>
    <t>dalteparin therapy</t>
  </si>
  <si>
    <t>prior hip fracture</t>
  </si>
  <si>
    <t>Although it is not possible to say whether a CTPA procedure would have had an impact upon when Mrs Darbyshire died, I am concerned that two senior Doctors gave evidence that they were expecting an urgent CTPA to have taken place and that this had not happened some three days after the request was made.</t>
  </si>
  <si>
    <t>I am concerned that according to the Radiology department there is no record of the clinical team responsible for Mrs Darbyshire's care making efforts to "chase up" the missing CTPA procedure.</t>
  </si>
  <si>
    <t>I am concerned that the radiology department staff have incorrectly categorised Mrs Darbyshire in a way that meant that she spent a number of days in hospital awaiting an urgent CTPA procedure that in reality was not going to happen because once categorised as an outpatient she realistically would only expect to receive a CTPA in 2015 by way of a written notification.</t>
  </si>
  <si>
    <t>I am concerned that given this request was made on 23 rd December 2014, subsequent events have been influenced by the fact that the request was made shortly before the Christmas period and that a lack of action taken by the clinical team to "chase up" the CTPA and the actions of the radiology department administration staff have been influenced by reduced staffing levels over the Christmas holiday period when the department would deal with inpatient requests only, and emergency requests pertaining to Accident &amp; Emergency patients.</t>
  </si>
  <si>
    <t>delayed response; delayed discharge; poor communication between organisations</t>
  </si>
  <si>
    <t>Ronald Bonifield</t>
  </si>
  <si>
    <t>Powys</t>
  </si>
  <si>
    <t>University Health Board</t>
  </si>
  <si>
    <t>https://www.judiciary.uk/publications/ronald-bonfield/</t>
  </si>
  <si>
    <t>The deceased took Warfarin as an anti-coagulant. On the 29th September 2014 he sustained a head injury whilst at home when a chair he sat on toppled backwards. He was diagnosed with a subdural haematoma. He had sustained this injury at a time when he was over anti-coagulated. His INR levels were not being monitored as required. His untreatable condition deteriorated and he passed away at Prince Charles Hospital on the 2 nd October 2014 at 10pm'</t>
  </si>
  <si>
    <t xml:space="preserve">head injury when fell off chair, struck head on handle of kitchen door </t>
  </si>
  <si>
    <t>on warfarin</t>
  </si>
  <si>
    <t>The practices and procedures implemented by the Practice 1, Keir Hardie Health Park, GP Surgery following Mr Bonfield's death (with regard to monitoring the compliance of the Health Boards District Nurse Teams following delegation to undertake a patient's INR testing) is not uniform and/or implemented across all of the Health Boards Level 4 Accredited GP practices</t>
  </si>
  <si>
    <t>The practices and procedures implemented by Practice 1, Keir Hardie Health Park Surgery act as a check and balance to reduce the risk of an unmonitored/unactioned failure on the part of the District Nurse service to undertake the task(testing the patients INR level) delegated to them by the GP practice concerned.</t>
  </si>
  <si>
    <t>Until such action is taken there remains a risk that a future death(s) could occur in similar circumstances to Mr Bonfield's, where delegated INR testing has not been done leading to un-monitored over anti-coagulation</t>
  </si>
  <si>
    <t>Ensuring that all level 4 accredited GP practices across the Cwm Taf Health Board area follow the (monitoring) practices &amp; procedures implemented by the Practice 1, Keir Hardie Health Park, GP Surgery following Mr Bonfield's death</t>
  </si>
  <si>
    <t>In my opinion action should be taken to prevent future deaths and I believe you and your organisation have the power to take such action in the area of</t>
  </si>
  <si>
    <t>Sufia Begum</t>
  </si>
  <si>
    <t>NHS England; CCG</t>
  </si>
  <si>
    <t>https://www.judiciary.uk/publications/sufia-begum/</t>
  </si>
  <si>
    <t>clarithromycin; verapamil</t>
  </si>
  <si>
    <t>antibiotic; antihypertensive</t>
  </si>
  <si>
    <t>Died from an unrecognised adverse drug interaction</t>
  </si>
  <si>
    <t>unrecognised adverse drug reaction</t>
  </si>
  <si>
    <t xml:space="preserve">calcium channel blocker toxicity </t>
  </si>
  <si>
    <t>She had previously been treated at City Hospital for exacerbation of asthma from 07/04/18 – 09/04/18 and had been prescribed clarithromycin</t>
  </si>
  <si>
    <t>I heard evidence at the inquest that the most useful tool to identify potential drug interactions was the BNF mobile device APP. The author of the RCA confirmed that not all doctors were aware of the APP. An alert to all NHS Trusts and GPs would provide this valuable information which may prevent a future death from an unknown drug interaction</t>
  </si>
  <si>
    <t>Thelma Clarkson</t>
  </si>
  <si>
    <t>https://www.judiciary.uk/publications/thelma-clarkson/</t>
  </si>
  <si>
    <t xml:space="preserve">clopidogrel </t>
  </si>
  <si>
    <t>acute subdural haematoma</t>
  </si>
  <si>
    <t>long-standing heart disease</t>
  </si>
  <si>
    <t>Prior to her fall, Mrs Clarkson has for some time been prescribed and was taking the drug Clopidogrel for her long-standing heart disease. The British National Formulary warns that patients taking Clopidogrel are at risk of increased bleeding from trauma. However, I was told in evidence at the Inquest that under the NICE Head Injury Pathway which was in use at the time at Gosport War Memorial Hospital, had Mrs Clarkson been taking Warfarin she would have been sent to a larger hospital to have a CT scan of her head but the Pathway did not include Clopidogrel as a similar trigger for a CT scan - notwithstanding the risk of increased bleeding from head trauma. I was also told that, had Mrs Clarkson been sent from Gosport War Memorial Hospital for a CT scan, there is a strong possibility it would have revealed the extent of her head injury and her 1 (SIGNEDBY CO NEM David Cl rk Hors treatment - and its potential outcome - may have been different. I am therefore concerned that the NICE should consider whether its Head Injury Pathway should be amended to include taking Clopidogrel as a trigger for a CT scan in the same way as Warfarin presently does.</t>
  </si>
  <si>
    <t>NICE should consider whether its Head Injury Pathway should be amended to include taking Clopidogrel as a trigger for a CT scan in the same way as Warfarin presently does</t>
  </si>
  <si>
    <t xml:space="preserve">clopidogrel isn't in BNF as a trigger for a CT scan (Warfarin is) clopidogrel should be added </t>
  </si>
  <si>
    <t>Thomas Lear</t>
  </si>
  <si>
    <t>Stoke-on-Trent and North Staffordshire</t>
  </si>
  <si>
    <t>Longton Police Station; MOJ</t>
  </si>
  <si>
    <t>https://www.judiciary.uk/publications/thomas-lear/</t>
  </si>
  <si>
    <t>a number of illicit drugs</t>
  </si>
  <si>
    <t>intoxication with a number of illicit drugs</t>
  </si>
  <si>
    <t>anxiety; depression; history of suicide attempts</t>
  </si>
  <si>
    <t>anxiety; depression; suicide</t>
  </si>
  <si>
    <t>The deceased had been released from prison on the 29th December 2018. He was homeless and lapsed quickly back into drug taking. An ex-partner offered him some temporary accommodation. On the 6 th Januar; she refused le rm admission to her house because he was under the influence of drugs. 5hartly after he hung himself in the rear garden at her address. It was not apparent at the inquest that any help had been offered to the deceased in regards to accommodation following his release from prison.</t>
  </si>
  <si>
    <t>On Saturday Gt r January 2018 he threatened to hang himself. At 3.37pm and at 5,03pm that day the mother of the deceased sent two text messages to the mobile phone of is allocatedintegrated Offender Manager (IOM} indicating that he had threatened to hang himself, The IOM phone number is only available Monday-Friday and there was no apparent divert to any other number which might ha , : - -i cki7.d up the urgent nature of thetext messages.</t>
  </si>
  <si>
    <t>In my opinion action should be taken to prevent future deaths and I believe that you or your organisation has the power to take such action.</t>
  </si>
  <si>
    <t>medical history of drug misuse, anxiety, depression &amp; previous suicide attempts</t>
  </si>
  <si>
    <t>Tommy Faisali</t>
  </si>
  <si>
    <t>CNWL NHS Trust</t>
  </si>
  <si>
    <t>https://www.judiciary.uk/publications/tommy-faisali/</t>
  </si>
  <si>
    <t>acute pulmonary oedema</t>
  </si>
  <si>
    <t>liver failure due to cirrhosis</t>
  </si>
  <si>
    <t>hepatitis c</t>
  </si>
  <si>
    <t>complex psychiatric and psychological issues</t>
  </si>
  <si>
    <t xml:space="preserve">methadone dependency </t>
  </si>
  <si>
    <t>That patients referred by their GP for second opinion from psychiatrists are not being seen by the same but rather by psychiatric health care staff with less qualification to diagnose and assess and recommend treatment then the GP who made the referral.</t>
  </si>
  <si>
    <t>That a shortage of appropriately qualified doctors is being compensated for by staff without the appropriate qualifications to provide the expert advice being requested by GPs when they make psychiatric referrals.</t>
  </si>
  <si>
    <t>Those patients may be at increased risk because of (1 ) and (2) above</t>
  </si>
  <si>
    <t>That staff within the mental health teams are not completing risk assessments or at least not appropriately documenting that they are.</t>
  </si>
  <si>
    <t>That risks to patients, including risk of suicide is thus not appropriately communicated to other team members, thereby increasing the risks to those patients.</t>
  </si>
  <si>
    <t>That risks arising from (5) are even more increased given the team approach to care and lack of continuity of care inherent in such ways of working.</t>
  </si>
  <si>
    <t>unsafe protocol; understaffing; failure to appreciate risks; poor communication between staff</t>
  </si>
  <si>
    <t>In my opinion action should be taken to prevent future deaths and I believe you [AND/OR your organisation) have the power to take such action.</t>
  </si>
  <si>
    <t xml:space="preserve">cirrhosis impaired his ability to metabolise the methadone </t>
  </si>
  <si>
    <t>William Maskell</t>
  </si>
  <si>
    <t>University of Exeter; Devon NHS Trust</t>
  </si>
  <si>
    <t>https://www.judiciary.uk/publications/william-maskell/</t>
  </si>
  <si>
    <t>venlafaxine; lamotrigine</t>
  </si>
  <si>
    <t xml:space="preserve">antidepressant; antiepileptic </t>
  </si>
  <si>
    <t>university accommodation</t>
  </si>
  <si>
    <t>Venlafaxine and Lamotrigine toxicity</t>
  </si>
  <si>
    <t>Bipolar mental illness</t>
  </si>
  <si>
    <t>bipolar disorder; self-harm</t>
  </si>
  <si>
    <t>Bipolar; self-harm</t>
  </si>
  <si>
    <t>university student</t>
  </si>
  <si>
    <t>The decision to go to William's room was hampered by the lack of a clear protocol for the involvement of the relevant agencies and the Police.</t>
  </si>
  <si>
    <t>The respect for the autonomy of the student in running his/her private life appeared to take precedence over a real concern for welfare, resulting in delays in attendance at the scene and a reluctance to take the decision to force entry. It appears that the Students Union's opposition to any erosion of the students' human rights (to privacy) was a factor</t>
  </si>
  <si>
    <t>There is a real risk of future deaths of students in distress for lack of timeous intervention because of the current restraints</t>
  </si>
  <si>
    <t>lack of protocol; unsafe protocol</t>
  </si>
  <si>
    <t>In my opinion action should be taken to prevent future deaths and I believe that Exeter University Wellbeing Services, Devon Partnership NHS Trust (for STEP and CRISIS teams) and Students Union have the power to take such action. It is accepted that if a student is not on campus it may not be possible for "rescues" to be effected but this does not preclude a review of systems within the University Halls of Residence.</t>
  </si>
  <si>
    <t>sex</t>
  </si>
  <si>
    <t>include_meds</t>
  </si>
  <si>
    <t>Drug Type</t>
  </si>
  <si>
    <t>n(Male)</t>
  </si>
  <si>
    <t>Male %</t>
  </si>
  <si>
    <t>n(Female)</t>
  </si>
  <si>
    <t>Female %</t>
  </si>
  <si>
    <t>Opioid</t>
  </si>
  <si>
    <t>Hypnotic</t>
  </si>
  <si>
    <t>Antidepressant</t>
  </si>
  <si>
    <t>Anticoagulant</t>
  </si>
  <si>
    <t>Cannabinoid</t>
  </si>
  <si>
    <t>Cocaine</t>
  </si>
  <si>
    <t>Antipsychotic</t>
  </si>
  <si>
    <t>Antiepileptic</t>
  </si>
  <si>
    <t>Antibiotic</t>
  </si>
  <si>
    <t>Stimulant</t>
  </si>
  <si>
    <t>Non-opioid analgesic</t>
  </si>
  <si>
    <t>Undefined</t>
  </si>
  <si>
    <t>Reported Area</t>
  </si>
  <si>
    <t>Area Class</t>
  </si>
  <si>
    <t>Total PFDs</t>
  </si>
  <si>
    <t>Med_PFDs</t>
  </si>
  <si>
    <t>Brighton &amp; Hove</t>
  </si>
  <si>
    <t>City of Brighton &amp; Hove</t>
  </si>
  <si>
    <t>Carmarthenshire and Pembrokeshire</t>
  </si>
  <si>
    <t>Peterborough</t>
  </si>
  <si>
    <t>Carmarthenshire &amp; Pembrokeshire</t>
  </si>
  <si>
    <t>Pembrokeshire &amp; Camarthenshire</t>
  </si>
  <si>
    <t>Kent (Central &amp; South East)</t>
  </si>
  <si>
    <t>Kent (South East &amp; Central)</t>
  </si>
  <si>
    <t>County of Ceredigon</t>
  </si>
  <si>
    <t>Ceredigon</t>
  </si>
  <si>
    <t>City of London</t>
  </si>
  <si>
    <t>Cornwall &amp; The Isles of Scilly</t>
  </si>
  <si>
    <t>Durham &amp; Darlington</t>
  </si>
  <si>
    <t>North &amp; West Cumbria</t>
  </si>
  <si>
    <t>Eastern District of London</t>
  </si>
  <si>
    <t>London East</t>
  </si>
  <si>
    <t>London Eastern</t>
  </si>
  <si>
    <t>London Greater (East)</t>
  </si>
  <si>
    <t>County of the East Riding of Yorkshire and City of Kingston-Upon-Hull</t>
  </si>
  <si>
    <t>East Riding &amp; Hull</t>
  </si>
  <si>
    <t>East Riding &amp; Kingston-Upon-Hull</t>
  </si>
  <si>
    <t>Kingston-Upon-Hull &amp; the East Riding of Yorkshire</t>
  </si>
  <si>
    <t>Essex &amp; Thurrock</t>
  </si>
  <si>
    <t>Central Hampshire</t>
  </si>
  <si>
    <t>Hampshire, Portsmouth &amp; Southampton</t>
  </si>
  <si>
    <t>Hampshire</t>
  </si>
  <si>
    <t>Hampshire (North East)</t>
  </si>
  <si>
    <t>Southampton &amp; New Forest</t>
  </si>
  <si>
    <t>Inner London North</t>
  </si>
  <si>
    <t>London (Inner North)</t>
  </si>
  <si>
    <t>Inner London South</t>
  </si>
  <si>
    <t>London (Inner South)</t>
  </si>
  <si>
    <t>London Greater Inner South</t>
  </si>
  <si>
    <t>London South (Inner)</t>
  </si>
  <si>
    <t>London (Inner) West</t>
  </si>
  <si>
    <t>London Inner West</t>
  </si>
  <si>
    <t>Lancashire with Blackburn &amp; Darwen</t>
  </si>
  <si>
    <t>Lancashire &amp; Blackburn with Darwen</t>
  </si>
  <si>
    <t>Preston &amp; East Lancashire</t>
  </si>
  <si>
    <t>Preston &amp; West Lancashire</t>
  </si>
  <si>
    <t>Leicester &amp; South Leicestershire</t>
  </si>
  <si>
    <t>Leicester City &amp; Leicestershire</t>
  </si>
  <si>
    <t>South Leicestershire</t>
  </si>
  <si>
    <t>Liverpool &amp; Wirral</t>
  </si>
  <si>
    <t>Wirral</t>
  </si>
  <si>
    <t>Greater Manchester (North)</t>
  </si>
  <si>
    <t>Mancshester (South)</t>
  </si>
  <si>
    <t>South Manchester</t>
  </si>
  <si>
    <t>Mid Kent &amp; Medway</t>
  </si>
  <si>
    <t>Kent (North East)</t>
  </si>
  <si>
    <t>North Lincolnshire &amp; Grimsby</t>
  </si>
  <si>
    <t>North London</t>
  </si>
  <si>
    <t>London North</t>
  </si>
  <si>
    <t>North Northumberland</t>
  </si>
  <si>
    <t>Northumberland (North)</t>
  </si>
  <si>
    <t>North Tyneside</t>
  </si>
  <si>
    <t>North Central &amp; North East Wales</t>
  </si>
  <si>
    <t>North Wales (East &amp; Central)</t>
  </si>
  <si>
    <t>Kent (North West)</t>
  </si>
  <si>
    <t>North West Kent</t>
  </si>
  <si>
    <t>North West Wales</t>
  </si>
  <si>
    <t>North Yorkshire (East)</t>
  </si>
  <si>
    <t>North Yorkshire (Eastern)</t>
  </si>
  <si>
    <t>North Yorkshire</t>
  </si>
  <si>
    <t>North Yorkshire (Western)</t>
  </si>
  <si>
    <t>North Yorkshire (West)</t>
  </si>
  <si>
    <t>Nottingham City &amp; Nottinghamshire</t>
  </si>
  <si>
    <t>Nottinghamshire &amp; Nottingham</t>
  </si>
  <si>
    <t>Oxford &amp; Oxfordshire</t>
  </si>
  <si>
    <t>Rutland &amp; North Leicestershire</t>
  </si>
  <si>
    <t>Sefton, St. Helens and Knowsley</t>
  </si>
  <si>
    <t>Somerset</t>
  </si>
  <si>
    <t>West Somerset</t>
  </si>
  <si>
    <t>South London</t>
  </si>
  <si>
    <t>Northumberland (South)</t>
  </si>
  <si>
    <t>South Northumberland</t>
  </si>
  <si>
    <t>Bridgend, Glamorgan Valley &amp; Powys</t>
  </si>
  <si>
    <t>Cardiff &amp; The Vale of Glamorgan</t>
  </si>
  <si>
    <t>SouthWale Central</t>
  </si>
  <si>
    <t>Rotherham</t>
  </si>
  <si>
    <t>South Yorkshire East</t>
  </si>
  <si>
    <t>South Yorkshire ( West)</t>
  </si>
  <si>
    <t>South Yorkshire West</t>
  </si>
  <si>
    <t>South Staffordshire</t>
  </si>
  <si>
    <t>City of Sunderland</t>
  </si>
  <si>
    <t>Sunderland</t>
  </si>
  <si>
    <t>Swansea, Neath &amp; Port Talbot</t>
  </si>
  <si>
    <t>Hartlepool</t>
  </si>
  <si>
    <t>Teeside &amp; Hartlepool</t>
  </si>
  <si>
    <t>Teesside &amp; Hartlepool</t>
  </si>
  <si>
    <t>West Yorkshire Eastern</t>
  </si>
  <si>
    <t>Yorkshire South</t>
  </si>
  <si>
    <t>West Yorjshire (West)</t>
  </si>
  <si>
    <t>West Yorkshire</t>
  </si>
  <si>
    <t>Yorkshire West</t>
  </si>
  <si>
    <t>number of deceased</t>
  </si>
  <si>
    <t>date of death</t>
  </si>
  <si>
    <t>age</t>
  </si>
  <si>
    <t>research tags</t>
  </si>
  <si>
    <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</si>
</sst>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quot;-&quot;mm&quot;-&quot;dd"/>
    <numFmt numFmtId="165" formatCode="yyyy\-mm\-dd"/>
    <numFmt numFmtId="166" formatCode="0.000"/>
  </numFmts>
  <fonts count="29">
    <font>
      <sz val="12"/>
      <color theme="1"/>
      <name val="Calibri"/>
      <scheme val="minor"/>
    </font>
    <font>
      <b/>
      <sz val="12"/>
      <color theme="1"/>
      <name val="Calibri"/>
      <scheme val="minor"/>
    </font>
    <font>
      <sz val="12"/>
      <color theme="1"/>
      <name val="Calibri"/>
      <scheme val="minor"/>
    </font>
    <font>
      <sz val="12"/>
      <color rgb="FF000000"/>
      <name val="Calibri"/>
      <scheme val="minor"/>
    </font>
    <font>
      <sz val="12"/>
      <color theme="1"/>
      <name val="Calibri"/>
    </font>
    <font>
      <sz val="12"/>
      <color rgb="FF000000"/>
      <name val="Calibri"/>
    </font>
    <font>
      <u/>
      <sz val="12"/>
      <color rgb="FF1155CC"/>
      <name val="Calibri"/>
    </font>
    <font>
      <sz val="12"/>
      <color rgb="FF000000"/>
      <name val="Calibri"/>
    </font>
    <font>
      <sz val="11"/>
      <color rgb="FF000000"/>
      <name val="Tahoma"/>
    </font>
    <font>
      <sz val="12"/>
      <color theme="1"/>
      <name val="Calibri"/>
    </font>
    <font>
      <u/>
      <sz val="12"/>
      <color rgb="FF0000FF"/>
      <name val="Calibri"/>
    </font>
    <font>
      <u/>
      <sz val="12"/>
      <color rgb="FF0000FF"/>
      <name val="Calibri"/>
    </font>
    <font>
      <sz val="12"/>
      <color rgb="FF000000"/>
      <name val="Calibri"/>
      <scheme val="minor"/>
    </font>
    <font>
      <u/>
      <sz val="12"/>
      <color rgb="FF0000FF"/>
      <name val="Calibri"/>
    </font>
    <font>
      <u/>
      <sz val="12"/>
      <color rgb="FF000000"/>
      <name val="Calibri"/>
    </font>
    <font>
      <u/>
      <sz val="12"/>
      <color rgb="FF000000"/>
      <name val="Calibri"/>
    </font>
    <font>
      <u/>
      <sz val="12"/>
      <color rgb="FF000000"/>
      <name val="Calibri"/>
    </font>
    <font>
      <u/>
      <sz val="12"/>
      <color rgb="FF000000"/>
      <name val="Calibri"/>
    </font>
    <font>
      <u/>
      <sz val="12"/>
      <color rgb="FF000000"/>
      <name val="Calibri"/>
    </font>
    <font>
      <sz val="12"/>
      <color rgb="FF000000"/>
      <name val="Roboto"/>
    </font>
    <font>
      <sz val="11"/>
      <color rgb="FF000000"/>
      <name val="Inconsolata"/>
    </font>
    <font>
      <u/>
      <sz val="12"/>
      <color rgb="FF1155CC"/>
      <name val="Calibri"/>
    </font>
    <font>
      <u/>
      <sz val="12"/>
      <color rgb="FF1155CC"/>
      <name val="Calibri"/>
    </font>
    <font>
      <sz val="12"/>
      <color rgb="FF000000"/>
      <name val="Docs-Calibri"/>
    </font>
    <font>
      <sz val="11"/>
      <color rgb="FF000000"/>
      <name val="Calibri"/>
      <scheme val="minor"/>
    </font>
    <font>
      <b/>
      <sz val="12"/>
      <color theme="1"/>
      <name val="&quot;Arial Narrow&quot;"/>
    </font>
    <font>
      <b/>
      <sz val="12"/>
      <color rgb="FF000000"/>
      <name val="&quot;Arial Narrow&quot;"/>
    </font>
    <font>
      <sz val="12"/>
      <color theme="1"/>
      <name val="&quot;Arial Narrow&quot;"/>
    </font>
    <font>
      <sz val="12"/>
      <color rgb="FF000000"/>
      <name val="&quot;docs-Arial Narrow&quot;"/>
    </font>
  </fonts>
  <fills count="7">
    <fill>
      <patternFill patternType="none"/>
    </fill>
    <fill>
      <patternFill patternType="gray125"/>
    </fill>
    <fill>
      <patternFill patternType="solid">
        <fgColor rgb="FFCCCCCC"/>
        <bgColor rgb="FFCCCCCC"/>
      </patternFill>
    </fill>
    <fill>
      <patternFill patternType="solid">
        <fgColor rgb="FF00FF00"/>
        <bgColor rgb="FF00FF00"/>
      </patternFill>
    </fill>
    <fill>
      <patternFill patternType="solid">
        <fgColor rgb="FFFFFFFF"/>
        <bgColor rgb="FFFFFFFF"/>
      </patternFill>
    </fill>
    <fill>
      <patternFill patternType="solid">
        <fgColor rgb="FFEA9999"/>
        <bgColor rgb="FFEA9999"/>
      </patternFill>
    </fill>
    <fill>
      <patternFill patternType="solid">
        <fgColor rgb="FFD9D9D9"/>
        <bgColor rgb="FFD9D9D9"/>
      </patternFill>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3">
    <xf numFmtId="0" fontId="0" fillId="0" borderId="0" xfId="0" applyFont="1" applyAlignment="1"/>
    <xf numFmtId="0" fontId="1" fillId="2" borderId="0" xfId="0" applyFont="1" applyFill="1" applyAlignment="1">
      <alignment vertical="top" wrapText="1"/>
    </xf>
    <xf numFmtId="164" fontId="1" fillId="2" borderId="0" xfId="0" applyNumberFormat="1" applyFont="1" applyFill="1" applyAlignment="1">
      <alignment vertical="top" wrapText="1"/>
    </xf>
    <xf numFmtId="0" fontId="1" fillId="3" borderId="0" xfId="0" applyFont="1" applyFill="1" applyAlignment="1">
      <alignment vertical="top" wrapText="1"/>
    </xf>
    <xf numFmtId="0" fontId="1" fillId="2" borderId="0" xfId="0" applyFont="1" applyFill="1" applyAlignment="1">
      <alignment vertical="top" wrapText="1"/>
    </xf>
    <xf numFmtId="1" fontId="1" fillId="2" borderId="0" xfId="0" applyNumberFormat="1" applyFont="1" applyFill="1" applyAlignment="1">
      <alignment vertical="top" wrapText="1"/>
    </xf>
    <xf numFmtId="0" fontId="1" fillId="2" borderId="0" xfId="0" applyFont="1" applyFill="1" applyAlignment="1">
      <alignment horizontal="left" vertical="top" wrapText="1"/>
    </xf>
    <xf numFmtId="0" fontId="2" fillId="0" borderId="0" xfId="0" applyFont="1" applyAlignment="1">
      <alignment vertical="top" wrapText="1"/>
    </xf>
    <xf numFmtId="164" fontId="0" fillId="0" borderId="0" xfId="0" applyNumberFormat="1" applyFont="1" applyAlignment="1">
      <alignment vertical="top"/>
    </xf>
    <xf numFmtId="0" fontId="2" fillId="0" borderId="0" xfId="0" applyFont="1" applyAlignment="1">
      <alignment vertical="top"/>
    </xf>
    <xf numFmtId="0" fontId="2" fillId="0" borderId="0" xfId="0" applyFont="1" applyAlignment="1">
      <alignment vertical="top"/>
    </xf>
    <xf numFmtId="165" fontId="2" fillId="0" borderId="0" xfId="0" applyNumberFormat="1" applyFont="1" applyAlignment="1">
      <alignment vertical="top"/>
    </xf>
    <xf numFmtId="1" fontId="2" fillId="0" borderId="0" xfId="0" applyNumberFormat="1" applyFont="1" applyAlignment="1">
      <alignment vertical="top"/>
    </xf>
    <xf numFmtId="0" fontId="2" fillId="0" borderId="0" xfId="0" applyFont="1" applyAlignment="1"/>
    <xf numFmtId="0" fontId="2" fillId="0" borderId="0" xfId="0" applyFont="1" applyAlignment="1">
      <alignment horizontal="right"/>
    </xf>
    <xf numFmtId="0" fontId="2" fillId="0" borderId="0" xfId="0" applyFont="1" applyAlignment="1">
      <alignment horizontal="right" vertical="top"/>
    </xf>
    <xf numFmtId="164" fontId="2" fillId="0" borderId="0" xfId="0" applyNumberFormat="1" applyFont="1" applyAlignment="1">
      <alignment vertical="top"/>
    </xf>
    <xf numFmtId="0" fontId="3" fillId="4" borderId="0" xfId="0" applyFont="1" applyFill="1" applyAlignment="1"/>
    <xf numFmtId="0" fontId="2" fillId="0" borderId="0" xfId="0" applyFont="1" applyAlignment="1">
      <alignment vertical="top" wrapText="1"/>
    </xf>
    <xf numFmtId="0" fontId="2" fillId="0" borderId="0" xfId="0" applyFont="1" applyAlignment="1">
      <alignment horizontal="left" vertical="top" wrapText="1"/>
    </xf>
    <xf numFmtId="164" fontId="0" fillId="0" borderId="0" xfId="0" applyNumberFormat="1" applyFont="1" applyAlignment="1">
      <alignment horizontal="left" vertical="top"/>
    </xf>
    <xf numFmtId="0" fontId="2" fillId="0" borderId="0" xfId="0" applyFont="1" applyAlignment="1">
      <alignment horizontal="left" vertical="top"/>
    </xf>
    <xf numFmtId="0" fontId="4" fillId="0" borderId="0" xfId="0" applyFont="1" applyAlignment="1">
      <alignment horizontal="left" vertical="top"/>
    </xf>
    <xf numFmtId="165" fontId="4" fillId="0" borderId="0" xfId="0" applyNumberFormat="1" applyFont="1" applyAlignment="1">
      <alignment horizontal="left" vertical="top"/>
    </xf>
    <xf numFmtId="0" fontId="4" fillId="0" borderId="0" xfId="0" applyFont="1" applyAlignment="1">
      <alignment horizontal="left" vertical="top"/>
    </xf>
    <xf numFmtId="0" fontId="2" fillId="0" borderId="0" xfId="0" applyFont="1" applyAlignment="1">
      <alignment horizontal="left" vertical="top"/>
    </xf>
    <xf numFmtId="1" fontId="4" fillId="0" borderId="0" xfId="0" applyNumberFormat="1" applyFont="1" applyAlignment="1">
      <alignment horizontal="right" vertical="top"/>
    </xf>
    <xf numFmtId="0" fontId="5" fillId="4" borderId="0" xfId="0" applyFont="1" applyFill="1" applyAlignment="1"/>
    <xf numFmtId="0" fontId="6" fillId="0" borderId="0" xfId="0" applyFont="1" applyAlignment="1">
      <alignment vertical="top"/>
    </xf>
    <xf numFmtId="0" fontId="4" fillId="0" borderId="0" xfId="0" applyFont="1" applyAlignment="1">
      <alignment horizontal="right" vertical="top"/>
    </xf>
    <xf numFmtId="165" fontId="4" fillId="0" borderId="0" xfId="0" applyNumberFormat="1" applyFont="1" applyAlignment="1">
      <alignment horizontal="right" vertical="top"/>
    </xf>
    <xf numFmtId="0" fontId="4" fillId="0" borderId="0" xfId="0" applyFont="1" applyAlignment="1">
      <alignment horizontal="right" vertical="top"/>
    </xf>
    <xf numFmtId="0" fontId="7" fillId="0" borderId="0" xfId="0" applyFont="1" applyAlignment="1"/>
    <xf numFmtId="0" fontId="8" fillId="0" borderId="0" xfId="0" applyFont="1" applyAlignment="1"/>
    <xf numFmtId="0" fontId="7" fillId="0" borderId="0" xfId="0" applyFont="1" applyAlignment="1">
      <alignment horizontal="left" vertical="top"/>
    </xf>
    <xf numFmtId="0" fontId="4" fillId="0" borderId="0" xfId="0" applyFont="1" applyAlignment="1">
      <alignment vertical="top"/>
    </xf>
    <xf numFmtId="2" fontId="2" fillId="0" borderId="0" xfId="0" applyNumberFormat="1" applyFont="1" applyAlignment="1">
      <alignment vertical="top"/>
    </xf>
    <xf numFmtId="2" fontId="2" fillId="0" borderId="0" xfId="0" applyNumberFormat="1" applyFont="1" applyAlignment="1">
      <alignment vertical="top"/>
    </xf>
    <xf numFmtId="165" fontId="2" fillId="5" borderId="0" xfId="0" applyNumberFormat="1" applyFont="1" applyFill="1" applyAlignment="1">
      <alignment vertical="top"/>
    </xf>
    <xf numFmtId="0" fontId="7" fillId="4" borderId="0" xfId="0" applyFont="1" applyFill="1" applyAlignment="1"/>
    <xf numFmtId="0" fontId="2" fillId="5" borderId="0" xfId="0" applyFont="1" applyFill="1" applyAlignment="1">
      <alignment vertical="top"/>
    </xf>
    <xf numFmtId="0" fontId="2" fillId="4" borderId="0" xfId="0" applyFont="1" applyFill="1" applyAlignment="1">
      <alignment vertical="top"/>
    </xf>
    <xf numFmtId="0" fontId="4" fillId="0" borderId="0" xfId="0" applyFont="1" applyAlignment="1">
      <alignment vertical="top"/>
    </xf>
    <xf numFmtId="0" fontId="4" fillId="0" borderId="0" xfId="0" applyFont="1" applyAlignment="1">
      <alignment horizontal="right" vertical="top"/>
    </xf>
    <xf numFmtId="0" fontId="7" fillId="0" borderId="0" xfId="0" applyFont="1" applyAlignment="1"/>
    <xf numFmtId="0" fontId="9" fillId="0" borderId="0" xfId="0" applyFont="1" applyAlignment="1">
      <alignment vertical="top" wrapText="1"/>
    </xf>
    <xf numFmtId="164" fontId="4" fillId="0" borderId="0" xfId="0" applyNumberFormat="1" applyFont="1" applyAlignment="1">
      <alignment vertical="top"/>
    </xf>
    <xf numFmtId="0" fontId="9" fillId="0" borderId="0" xfId="0" applyFont="1" applyAlignment="1">
      <alignment vertical="top"/>
    </xf>
    <xf numFmtId="0" fontId="9" fillId="0" borderId="0" xfId="0" applyFont="1" applyAlignment="1">
      <alignment vertical="top"/>
    </xf>
    <xf numFmtId="165" fontId="9" fillId="0" borderId="0" xfId="0" applyNumberFormat="1" applyFont="1" applyAlignment="1">
      <alignment vertical="top"/>
    </xf>
    <xf numFmtId="1" fontId="9" fillId="0" borderId="0" xfId="0" applyNumberFormat="1" applyFont="1" applyAlignment="1">
      <alignment vertical="top"/>
    </xf>
    <xf numFmtId="0" fontId="9" fillId="0" borderId="0" xfId="0" applyFont="1" applyAlignment="1"/>
    <xf numFmtId="0" fontId="9" fillId="0" borderId="0" xfId="0" applyFont="1" applyAlignment="1">
      <alignment horizontal="right" vertical="top"/>
    </xf>
    <xf numFmtId="0" fontId="3" fillId="0" borderId="0" xfId="0" applyFont="1" applyAlignment="1">
      <alignment vertical="top"/>
    </xf>
    <xf numFmtId="0" fontId="4" fillId="0" borderId="0" xfId="0" applyFont="1" applyAlignment="1">
      <alignment vertical="top"/>
    </xf>
    <xf numFmtId="0" fontId="4" fillId="0" borderId="0" xfId="0" applyFont="1" applyAlignment="1">
      <alignment vertical="top"/>
    </xf>
    <xf numFmtId="0" fontId="10" fillId="0" borderId="0" xfId="0" applyFont="1" applyAlignment="1">
      <alignment vertical="top"/>
    </xf>
    <xf numFmtId="0" fontId="4" fillId="0" borderId="0" xfId="0" quotePrefix="1" applyFont="1" applyAlignment="1">
      <alignment vertical="top"/>
    </xf>
    <xf numFmtId="0" fontId="11" fillId="0" borderId="0" xfId="0" applyFont="1" applyAlignment="1">
      <alignment vertical="top"/>
    </xf>
    <xf numFmtId="164" fontId="7" fillId="0" borderId="0" xfId="0" applyNumberFormat="1" applyFont="1" applyAlignment="1">
      <alignment horizontal="right"/>
    </xf>
    <xf numFmtId="164" fontId="2" fillId="0" borderId="0" xfId="0" applyNumberFormat="1" applyFont="1" applyAlignment="1">
      <alignment vertical="top"/>
    </xf>
    <xf numFmtId="4" fontId="2" fillId="0" borderId="0" xfId="0" applyNumberFormat="1" applyFont="1" applyAlignment="1">
      <alignment vertical="top"/>
    </xf>
    <xf numFmtId="164" fontId="0" fillId="0" borderId="0" xfId="0" applyNumberFormat="1" applyFont="1" applyAlignment="1">
      <alignment vertical="top"/>
    </xf>
    <xf numFmtId="0" fontId="7" fillId="0" borderId="0" xfId="0" applyFont="1" applyAlignment="1"/>
    <xf numFmtId="0" fontId="7" fillId="0" borderId="0" xfId="0" applyFont="1" applyAlignment="1"/>
    <xf numFmtId="0" fontId="5" fillId="0" borderId="0" xfId="0" applyFont="1" applyAlignment="1"/>
    <xf numFmtId="0" fontId="0" fillId="0" borderId="0" xfId="0" applyFont="1" applyAlignment="1">
      <alignment vertical="top"/>
    </xf>
    <xf numFmtId="165" fontId="3" fillId="0" borderId="0" xfId="0" applyNumberFormat="1" applyFont="1" applyAlignment="1">
      <alignment vertical="top"/>
    </xf>
    <xf numFmtId="165" fontId="0" fillId="0" borderId="0" xfId="0" applyNumberFormat="1" applyFont="1" applyAlignment="1">
      <alignment vertical="top"/>
    </xf>
    <xf numFmtId="0" fontId="12" fillId="4" borderId="0" xfId="0" applyFont="1" applyFill="1" applyAlignment="1"/>
    <xf numFmtId="1" fontId="0" fillId="0" borderId="0" xfId="0" applyNumberFormat="1" applyFont="1" applyAlignment="1">
      <alignment vertical="top"/>
    </xf>
    <xf numFmtId="165" fontId="2" fillId="0" borderId="0" xfId="0" applyNumberFormat="1" applyFont="1" applyAlignment="1"/>
    <xf numFmtId="0" fontId="13" fillId="0" borderId="0" xfId="0" applyFont="1" applyAlignment="1">
      <alignment vertical="top"/>
    </xf>
    <xf numFmtId="0" fontId="4" fillId="0" borderId="0" xfId="0" applyFont="1" applyAlignment="1">
      <alignment horizontal="right"/>
    </xf>
    <xf numFmtId="165" fontId="4" fillId="0" borderId="0" xfId="0" applyNumberFormat="1" applyFont="1" applyAlignment="1">
      <alignment horizontal="right"/>
    </xf>
    <xf numFmtId="0" fontId="4" fillId="0" borderId="0" xfId="0" applyFont="1" applyAlignment="1">
      <alignment horizontal="right"/>
    </xf>
    <xf numFmtId="1" fontId="4" fillId="0" borderId="0" xfId="0" applyNumberFormat="1" applyFont="1" applyAlignment="1">
      <alignment horizontal="right"/>
    </xf>
    <xf numFmtId="0" fontId="4" fillId="0" borderId="0" xfId="0" applyFont="1" applyAlignment="1">
      <alignment horizontal="left"/>
    </xf>
    <xf numFmtId="0" fontId="4" fillId="0" borderId="0" xfId="0" applyFont="1" applyAlignment="1">
      <alignment vertical="top"/>
    </xf>
    <xf numFmtId="2" fontId="4" fillId="0" borderId="0" xfId="0" applyNumberFormat="1" applyFont="1" applyAlignment="1">
      <alignment horizontal="right" vertical="top"/>
    </xf>
    <xf numFmtId="2" fontId="4" fillId="0" borderId="0" xfId="0" applyNumberFormat="1" applyFont="1" applyAlignment="1">
      <alignment horizontal="right" vertical="top"/>
    </xf>
    <xf numFmtId="2" fontId="4" fillId="0" borderId="0" xfId="0" applyNumberFormat="1" applyFont="1" applyAlignment="1">
      <alignment horizontal="left" vertical="top"/>
    </xf>
    <xf numFmtId="1" fontId="4" fillId="0" borderId="0" xfId="0" applyNumberFormat="1" applyFont="1" applyAlignment="1">
      <alignment horizontal="left" vertical="top"/>
    </xf>
    <xf numFmtId="0" fontId="12" fillId="0" borderId="0" xfId="0" applyFont="1" applyAlignment="1">
      <alignment vertical="top"/>
    </xf>
    <xf numFmtId="165" fontId="4" fillId="0" borderId="0" xfId="0" applyNumberFormat="1" applyFont="1" applyAlignment="1">
      <alignment vertical="top"/>
    </xf>
    <xf numFmtId="1" fontId="4" fillId="0" borderId="0" xfId="0" applyNumberFormat="1" applyFont="1" applyAlignment="1">
      <alignment vertical="top"/>
    </xf>
    <xf numFmtId="0" fontId="2" fillId="0" borderId="0" xfId="0" applyFont="1" applyAlignment="1"/>
    <xf numFmtId="0" fontId="14" fillId="0" borderId="0" xfId="0" applyFont="1" applyAlignment="1"/>
    <xf numFmtId="0" fontId="15" fillId="0" borderId="0" xfId="0" applyFont="1" applyAlignment="1"/>
    <xf numFmtId="166" fontId="2" fillId="0" borderId="0" xfId="0" applyNumberFormat="1" applyFont="1" applyAlignment="1">
      <alignment vertical="top"/>
    </xf>
    <xf numFmtId="0" fontId="7" fillId="0" borderId="0" xfId="0" applyFont="1" applyAlignment="1"/>
    <xf numFmtId="164" fontId="7" fillId="0" borderId="0" xfId="0" applyNumberFormat="1" applyFont="1" applyAlignment="1">
      <alignment horizontal="right"/>
    </xf>
    <xf numFmtId="0" fontId="16" fillId="0" borderId="0" xfId="0" applyFont="1" applyAlignment="1"/>
    <xf numFmtId="0" fontId="2" fillId="0" borderId="0" xfId="0" quotePrefix="1" applyFont="1" applyAlignment="1">
      <alignment vertical="top"/>
    </xf>
    <xf numFmtId="164" fontId="7" fillId="0" borderId="0" xfId="0" applyNumberFormat="1" applyFont="1" applyAlignment="1"/>
    <xf numFmtId="0" fontId="17" fillId="0" borderId="0" xfId="0" applyFont="1" applyAlignment="1"/>
    <xf numFmtId="0" fontId="18" fillId="0" borderId="0" xfId="0" applyFont="1" applyAlignment="1"/>
    <xf numFmtId="0" fontId="4" fillId="0" borderId="0" xfId="0" applyFont="1" applyAlignment="1"/>
    <xf numFmtId="0" fontId="19" fillId="4" borderId="0" xfId="0" applyFont="1" applyFill="1" applyAlignment="1"/>
    <xf numFmtId="164" fontId="7" fillId="0" borderId="0" xfId="0" applyNumberFormat="1" applyFont="1" applyAlignment="1">
      <alignment horizontal="right"/>
    </xf>
    <xf numFmtId="0" fontId="20" fillId="4" borderId="0" xfId="0" applyFont="1" applyFill="1" applyAlignment="1">
      <alignment horizontal="right"/>
    </xf>
    <xf numFmtId="0" fontId="2" fillId="0" borderId="0" xfId="0" applyFont="1" applyAlignment="1"/>
    <xf numFmtId="164" fontId="2" fillId="0" borderId="0" xfId="0" applyNumberFormat="1" applyFont="1" applyAlignment="1">
      <alignment horizontal="right"/>
    </xf>
    <xf numFmtId="0" fontId="21" fillId="0" borderId="0" xfId="0" applyFont="1" applyAlignment="1"/>
    <xf numFmtId="0" fontId="2" fillId="0" borderId="0" xfId="0" applyFont="1" applyAlignment="1">
      <alignment horizontal="right"/>
    </xf>
    <xf numFmtId="0" fontId="2" fillId="0" borderId="0" xfId="0" applyFont="1" applyAlignment="1"/>
    <xf numFmtId="0" fontId="4" fillId="0" borderId="0" xfId="0" applyFont="1" applyAlignment="1"/>
    <xf numFmtId="164" fontId="4" fillId="0" borderId="0" xfId="0" applyNumberFormat="1" applyFont="1" applyAlignment="1">
      <alignment horizontal="right"/>
    </xf>
    <xf numFmtId="0" fontId="4" fillId="0" borderId="0" xfId="0" applyFont="1" applyAlignment="1">
      <alignment horizontal="right"/>
    </xf>
    <xf numFmtId="165" fontId="4" fillId="0" borderId="0" xfId="0" applyNumberFormat="1" applyFont="1" applyAlignment="1">
      <alignment horizontal="right"/>
    </xf>
    <xf numFmtId="0" fontId="4" fillId="0" borderId="0" xfId="0" applyFont="1" applyAlignment="1"/>
    <xf numFmtId="0" fontId="4" fillId="0" borderId="0" xfId="0" applyFont="1" applyAlignment="1">
      <alignment horizontal="right"/>
    </xf>
    <xf numFmtId="0" fontId="4" fillId="0" borderId="0" xfId="0" applyFont="1" applyAlignment="1"/>
    <xf numFmtId="0" fontId="22" fillId="0" borderId="0" xfId="0" applyFont="1" applyAlignment="1"/>
    <xf numFmtId="0" fontId="4" fillId="4" borderId="0" xfId="0" applyFont="1" applyFill="1" applyAlignment="1">
      <alignment vertical="top"/>
    </xf>
    <xf numFmtId="165" fontId="4" fillId="0" borderId="0" xfId="0" applyNumberFormat="1" applyFont="1" applyAlignment="1">
      <alignment horizontal="center" vertical="top"/>
    </xf>
    <xf numFmtId="0" fontId="4" fillId="0" borderId="0" xfId="0" applyFont="1" applyAlignment="1">
      <alignment horizontal="right" vertical="top"/>
    </xf>
    <xf numFmtId="0" fontId="4" fillId="0" borderId="1" xfId="0" applyFont="1" applyBorder="1" applyAlignment="1"/>
    <xf numFmtId="0" fontId="4" fillId="0" borderId="1" xfId="0" applyFont="1" applyBorder="1" applyAlignment="1"/>
    <xf numFmtId="164" fontId="4" fillId="0" borderId="0" xfId="0" applyNumberFormat="1" applyFont="1" applyAlignment="1">
      <alignment horizontal="center" vertical="top"/>
    </xf>
    <xf numFmtId="0" fontId="4" fillId="0" borderId="0" xfId="0" applyFont="1" applyAlignment="1">
      <alignment horizontal="center" vertical="top"/>
    </xf>
    <xf numFmtId="0" fontId="4" fillId="0" borderId="1" xfId="0" applyFont="1" applyBorder="1" applyAlignment="1">
      <alignment horizontal="right"/>
    </xf>
    <xf numFmtId="0" fontId="4" fillId="4" borderId="0" xfId="0" applyFont="1" applyFill="1" applyAlignment="1"/>
    <xf numFmtId="0" fontId="2" fillId="6" borderId="0" xfId="0" applyFont="1" applyFill="1"/>
    <xf numFmtId="0" fontId="2" fillId="6" borderId="0" xfId="0" applyFont="1" applyFill="1" applyAlignment="1">
      <alignment horizontal="right"/>
    </xf>
    <xf numFmtId="0" fontId="2" fillId="6" borderId="0" xfId="0" applyFont="1" applyFill="1" applyAlignment="1"/>
    <xf numFmtId="0" fontId="9" fillId="0" borderId="0" xfId="0" applyFont="1" applyAlignment="1">
      <alignment horizontal="left" vertical="top"/>
    </xf>
    <xf numFmtId="0" fontId="23" fillId="4" borderId="0" xfId="0" applyFont="1" applyFill="1" applyAlignment="1">
      <alignment horizontal="left"/>
    </xf>
    <xf numFmtId="0" fontId="4" fillId="0" borderId="0" xfId="0" applyFont="1" applyAlignment="1">
      <alignment horizontal="left" vertical="top"/>
    </xf>
    <xf numFmtId="2" fontId="2" fillId="0" borderId="0" xfId="0" applyNumberFormat="1" applyFont="1" applyAlignment="1">
      <alignment horizontal="left" vertical="top"/>
    </xf>
    <xf numFmtId="0" fontId="0" fillId="0" borderId="0" xfId="0" applyFont="1" applyAlignment="1">
      <alignment horizontal="left" vertical="top"/>
    </xf>
    <xf numFmtId="0" fontId="7" fillId="4" borderId="0" xfId="0" applyFont="1" applyFill="1" applyAlignment="1">
      <alignment horizontal="left"/>
    </xf>
    <xf numFmtId="0" fontId="2" fillId="0" borderId="0" xfId="0" applyFont="1"/>
    <xf numFmtId="2" fontId="2" fillId="0" borderId="0" xfId="0" applyNumberFormat="1" applyFont="1"/>
    <xf numFmtId="0" fontId="24" fillId="4" borderId="0" xfId="0" applyFont="1" applyFill="1"/>
    <xf numFmtId="2" fontId="24" fillId="4" borderId="0" xfId="0" applyNumberFormat="1" applyFont="1" applyFill="1"/>
    <xf numFmtId="0" fontId="25" fillId="6" borderId="2" xfId="0" applyFont="1" applyFill="1" applyBorder="1" applyAlignment="1">
      <alignment vertical="top"/>
    </xf>
    <xf numFmtId="0" fontId="26" fillId="6" borderId="2" xfId="0" applyFont="1" applyFill="1" applyBorder="1" applyAlignment="1">
      <alignment vertical="top"/>
    </xf>
    <xf numFmtId="0" fontId="27" fillId="0" borderId="2" xfId="0" applyFont="1" applyBorder="1" applyAlignment="1">
      <alignment vertical="top"/>
    </xf>
    <xf numFmtId="10" fontId="27" fillId="0" borderId="2" xfId="0" applyNumberFormat="1" applyFont="1" applyBorder="1" applyAlignment="1">
      <alignment vertical="top"/>
    </xf>
    <xf numFmtId="0" fontId="27" fillId="0" borderId="0" xfId="0" applyFont="1" applyAlignment="1">
      <alignment vertical="top"/>
    </xf>
    <xf numFmtId="0" fontId="28" fillId="4" borderId="2" xfId="0" applyFont="1" applyFill="1" applyBorder="1" applyAlignment="1">
      <alignment horizontal="left"/>
    </xf>
    <xf numFmtId="0" fontId="2" fillId="0" borderId="0" xfId="0" applyFont="1"/>
  </cellXfs>
  <cellStyles count="1">
    <cellStyle name="Обычный" xfId="0" builtinId="0"/>
  </cellStyles>
  <dxfs count="3969">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F9CB9C"/>
          <bgColor rgb="FFF9CB9C"/>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D9D9D9"/>
          <bgColor rgb="FFD9D9D9"/>
        </patternFill>
      </fill>
    </dxf>
    <dxf>
      <fill>
        <patternFill patternType="solid">
          <fgColor rgb="FFFCE5CD"/>
          <bgColor rgb="FFFCE5CD"/>
        </patternFill>
      </fill>
    </dxf>
    <dxf>
      <fill>
        <patternFill patternType="solid">
          <fgColor rgb="FFB7E1CD"/>
          <bgColor rgb="FFB7E1CD"/>
        </patternFill>
      </fill>
    </dxf>
    <dxf>
      <fill>
        <patternFill patternType="solid">
          <fgColor rgb="FFEA9999"/>
          <bgColor rgb="FFEA9999"/>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FCE5CD"/>
          <bgColor rgb="FFFCE5CD"/>
        </patternFill>
      </fill>
    </dxf>
    <dxf>
      <fill>
        <patternFill patternType="solid">
          <fgColor rgb="FFEA9999"/>
          <bgColor rgb="FFEA9999"/>
        </patternFill>
      </fill>
    </dxf>
    <dxf>
      <fill>
        <patternFill patternType="solid">
          <fgColor rgb="FFD9D9D9"/>
          <bgColor rgb="FFD9D9D9"/>
        </patternFill>
      </fill>
    </dxf>
    <dxf>
      <fill>
        <patternFill patternType="solid">
          <fgColor rgb="FFB7E1CD"/>
          <bgColor rgb="FFB7E1CD"/>
        </patternFill>
      </fill>
    </dxf>
    <dxf>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judiciary.uk/publications/jason-thompson/" TargetMode="External"/><Relationship Id="rId299" Type="http://schemas.openxmlformats.org/officeDocument/2006/relationships/hyperlink" Target="https://www.judiciary.uk/publications/olive-darbyshire/" TargetMode="External"/><Relationship Id="rId21" Type="http://schemas.openxmlformats.org/officeDocument/2006/relationships/hyperlink" Target="https://www.judiciary.uk/publications/deborah-headspeath/" TargetMode="External"/><Relationship Id="rId63" Type="http://schemas.openxmlformats.org/officeDocument/2006/relationships/hyperlink" Target="https://www.judiciary.uk/publications/andrew-goldstraw/" TargetMode="External"/><Relationship Id="rId159" Type="http://schemas.openxmlformats.org/officeDocument/2006/relationships/hyperlink" Target="https://www.judiciary.uk/publications/susan-adams/" TargetMode="External"/><Relationship Id="rId170" Type="http://schemas.openxmlformats.org/officeDocument/2006/relationships/hyperlink" Target="https://www.judiciary.uk/publications/lynne-lawrence/" TargetMode="External"/><Relationship Id="rId226" Type="http://schemas.openxmlformats.org/officeDocument/2006/relationships/hyperlink" Target="https://www.judiciary.uk/publications/jan-goodliffe-prevention-of-future-deaths-report/" TargetMode="External"/><Relationship Id="rId268" Type="http://schemas.openxmlformats.org/officeDocument/2006/relationships/hyperlink" Target="https://www.judiciary.uk/publications/jamie-oconnor-prevention-of-future-deaths-report/" TargetMode="External"/><Relationship Id="rId32" Type="http://schemas.openxmlformats.org/officeDocument/2006/relationships/hyperlink" Target="https://www.judiciary.uk/publications/clive-miles/" TargetMode="External"/><Relationship Id="rId74" Type="http://schemas.openxmlformats.org/officeDocument/2006/relationships/hyperlink" Target="https://www.judiciary.uk/publications/joseph-mochan/" TargetMode="External"/><Relationship Id="rId128" Type="http://schemas.openxmlformats.org/officeDocument/2006/relationships/hyperlink" Target="https://www.judiciary.uk/publications/matthew-fitten/" TargetMode="External"/><Relationship Id="rId5" Type="http://schemas.openxmlformats.org/officeDocument/2006/relationships/hyperlink" Target="https://www.judiciary.uk/publications/leonardus-vries/" TargetMode="External"/><Relationship Id="rId181" Type="http://schemas.openxmlformats.org/officeDocument/2006/relationships/hyperlink" Target="https://www.judiciary.uk/publications/clive-rivers/" TargetMode="External"/><Relationship Id="rId237" Type="http://schemas.openxmlformats.org/officeDocument/2006/relationships/hyperlink" Target="https://www.judiciary.uk/publications/matthew-mcmanus-prevention-of-future-deaths-report/" TargetMode="External"/><Relationship Id="rId279" Type="http://schemas.openxmlformats.org/officeDocument/2006/relationships/hyperlink" Target="https://www.judiciary.uk/publications/kyle-hurst-prevention-of-future-deaths-report/" TargetMode="External"/><Relationship Id="rId43" Type="http://schemas.openxmlformats.org/officeDocument/2006/relationships/hyperlink" Target="https://www.judiciary.uk/publications/janie-mcfadyen/" TargetMode="External"/><Relationship Id="rId139" Type="http://schemas.openxmlformats.org/officeDocument/2006/relationships/hyperlink" Target="https://www.judiciary.uk/publications/anya-buckley/" TargetMode="External"/><Relationship Id="rId290" Type="http://schemas.openxmlformats.org/officeDocument/2006/relationships/hyperlink" Target="https://www.judiciary.uk/publications/hamish-howitt-prevention-of-future-deaths-report/" TargetMode="External"/><Relationship Id="rId304" Type="http://schemas.openxmlformats.org/officeDocument/2006/relationships/hyperlink" Target="https://www.judiciary.uk/publications/tommy-faisali/" TargetMode="External"/><Relationship Id="rId85" Type="http://schemas.openxmlformats.org/officeDocument/2006/relationships/hyperlink" Target="https://www.judiciary.uk/publications/gary-etherington/" TargetMode="External"/><Relationship Id="rId150" Type="http://schemas.openxmlformats.org/officeDocument/2006/relationships/hyperlink" Target="https://www.judiciary.uk/publications/michele-duckworth/" TargetMode="External"/><Relationship Id="rId192" Type="http://schemas.openxmlformats.org/officeDocument/2006/relationships/hyperlink" Target="https://www.judiciary.uk/publications/james-nowshadi-prevention-of-future-deaths-report/" TargetMode="External"/><Relationship Id="rId206" Type="http://schemas.openxmlformats.org/officeDocument/2006/relationships/hyperlink" Target="https://www.judiciary.uk/publications/vivien-brunning-prevention-of-future-deaths-report/" TargetMode="External"/><Relationship Id="rId248" Type="http://schemas.openxmlformats.org/officeDocument/2006/relationships/hyperlink" Target="https://www.judiciary.uk/publications/helen-spicer/" TargetMode="External"/><Relationship Id="rId12" Type="http://schemas.openxmlformats.org/officeDocument/2006/relationships/hyperlink" Target="https://www.judiciary.uk/publications/pauline-pryor/" TargetMode="External"/><Relationship Id="rId108" Type="http://schemas.openxmlformats.org/officeDocument/2006/relationships/hyperlink" Target="https://www.judiciary.uk/publications/marian-day/" TargetMode="External"/><Relationship Id="rId54" Type="http://schemas.openxmlformats.org/officeDocument/2006/relationships/hyperlink" Target="https://www.judiciary.uk/publications/marlon-watson/" TargetMode="External"/><Relationship Id="rId96" Type="http://schemas.openxmlformats.org/officeDocument/2006/relationships/hyperlink" Target="https://www.judiciary.uk/publications/viktor-scott-brown/" TargetMode="External"/><Relationship Id="rId161" Type="http://schemas.openxmlformats.org/officeDocument/2006/relationships/hyperlink" Target="https://www.judiciary.uk/publications/sean-kay/" TargetMode="External"/><Relationship Id="rId217" Type="http://schemas.openxmlformats.org/officeDocument/2006/relationships/hyperlink" Target="https://www.judiciary.uk/publications/michelle-jeffries-prevention-of-future-deaths-report/" TargetMode="External"/><Relationship Id="rId259" Type="http://schemas.openxmlformats.org/officeDocument/2006/relationships/hyperlink" Target="https://www.judiciary.uk/publications/vivien-brunning-prevention-of-future-deaths-report/" TargetMode="External"/><Relationship Id="rId23" Type="http://schemas.openxmlformats.org/officeDocument/2006/relationships/hyperlink" Target="https://www.judiciary.uk/publications/gary-leyland/" TargetMode="External"/><Relationship Id="rId119" Type="http://schemas.openxmlformats.org/officeDocument/2006/relationships/hyperlink" Target="https://www.judiciary.uk/publications/david-ball/" TargetMode="External"/><Relationship Id="rId270" Type="http://schemas.openxmlformats.org/officeDocument/2006/relationships/hyperlink" Target="https://www.judiciary.uk/publications/jude-lloyd-prevention-of-future-deaths-report/" TargetMode="External"/><Relationship Id="rId291" Type="http://schemas.openxmlformats.org/officeDocument/2006/relationships/hyperlink" Target="https://www.judiciary.uk/publications/mary-lincoln-prevention-of-future-deaths-report/" TargetMode="External"/><Relationship Id="rId305" Type="http://schemas.openxmlformats.org/officeDocument/2006/relationships/hyperlink" Target="https://www.judiciary.uk/publications/william-maskell/" TargetMode="External"/><Relationship Id="rId44" Type="http://schemas.openxmlformats.org/officeDocument/2006/relationships/hyperlink" Target="https://www.judiciary.uk/publications/104318/" TargetMode="External"/><Relationship Id="rId65" Type="http://schemas.openxmlformats.org/officeDocument/2006/relationships/hyperlink" Target="https://www.judiciary.uk/publications/irene-whittingham/" TargetMode="External"/><Relationship Id="rId86" Type="http://schemas.openxmlformats.org/officeDocument/2006/relationships/hyperlink" Target="https://www.judiciary.uk/publications/liane-davenport/" TargetMode="External"/><Relationship Id="rId130" Type="http://schemas.openxmlformats.org/officeDocument/2006/relationships/hyperlink" Target="https://www.judiciary.uk/publications/katy-samuels/" TargetMode="External"/><Relationship Id="rId151" Type="http://schemas.openxmlformats.org/officeDocument/2006/relationships/hyperlink" Target="https://www.judiciary.uk/publications/joseph-agnew/" TargetMode="External"/><Relationship Id="rId172" Type="http://schemas.openxmlformats.org/officeDocument/2006/relationships/hyperlink" Target="https://www.judiciary.uk/publications/liam-kenyon/" TargetMode="External"/><Relationship Id="rId193" Type="http://schemas.openxmlformats.org/officeDocument/2006/relationships/hyperlink" Target="https://www.judiciary.uk/publications/amanda-dunn/" TargetMode="External"/><Relationship Id="rId207" Type="http://schemas.openxmlformats.org/officeDocument/2006/relationships/hyperlink" Target="https://www.judiciary.uk/publications/mohammed-salam-prevention-of-future-deaths-report/" TargetMode="External"/><Relationship Id="rId228" Type="http://schemas.openxmlformats.org/officeDocument/2006/relationships/hyperlink" Target="https://www.judiciary.uk/publications/michelle-whitehead-prevention-of-future-deaths-report/" TargetMode="External"/><Relationship Id="rId249" Type="http://schemas.openxmlformats.org/officeDocument/2006/relationships/hyperlink" Target="https://www.judiciary.uk/publications/philip-ellis-prevention-of-future-deaths-report/" TargetMode="External"/><Relationship Id="rId13" Type="http://schemas.openxmlformats.org/officeDocument/2006/relationships/hyperlink" Target="https://www.judiciary.uk/publications/james-quinton/" TargetMode="External"/><Relationship Id="rId109" Type="http://schemas.openxmlformats.org/officeDocument/2006/relationships/hyperlink" Target="https://www.judiciary.uk/publications/alison-jeanes/" TargetMode="External"/><Relationship Id="rId260" Type="http://schemas.openxmlformats.org/officeDocument/2006/relationships/hyperlink" Target="https://www.judiciary.uk/publications/anita-mandalia/" TargetMode="External"/><Relationship Id="rId281" Type="http://schemas.openxmlformats.org/officeDocument/2006/relationships/hyperlink" Target="https://www.judiciary.uk/publications/michelle-whitehead-prevention-of-future-deaths-report/" TargetMode="External"/><Relationship Id="rId34" Type="http://schemas.openxmlformats.org/officeDocument/2006/relationships/hyperlink" Target="https://www.judiciary.uk/publications/katherine-stamp/" TargetMode="External"/><Relationship Id="rId55" Type="http://schemas.openxmlformats.org/officeDocument/2006/relationships/hyperlink" Target="https://www.judiciary.uk/publications/shneur-kaye/" TargetMode="External"/><Relationship Id="rId76" Type="http://schemas.openxmlformats.org/officeDocument/2006/relationships/hyperlink" Target="https://www.judiciary.uk/publications/vhari-ingall/" TargetMode="External"/><Relationship Id="rId97" Type="http://schemas.openxmlformats.org/officeDocument/2006/relationships/hyperlink" Target="https://www.judiciary.uk/publications/daniel-coleman/" TargetMode="External"/><Relationship Id="rId120" Type="http://schemas.openxmlformats.org/officeDocument/2006/relationships/hyperlink" Target="https://www.judiciary.uk/publications/trinder-birdi/" TargetMode="External"/><Relationship Id="rId141" Type="http://schemas.openxmlformats.org/officeDocument/2006/relationships/hyperlink" Target="https://www.judiciary.uk/publications/norma-bradbury/" TargetMode="External"/><Relationship Id="rId7" Type="http://schemas.openxmlformats.org/officeDocument/2006/relationships/hyperlink" Target="https://www.dailymail.co.uk/health/article-6008307/The-EU-loophole-means-dangerous-painkillers-doled-click-mouse.html" TargetMode="External"/><Relationship Id="rId162" Type="http://schemas.openxmlformats.org/officeDocument/2006/relationships/hyperlink" Target="https://www.judiciary.uk/publications/helen-spicer/" TargetMode="External"/><Relationship Id="rId183" Type="http://schemas.openxmlformats.org/officeDocument/2006/relationships/hyperlink" Target="https://www.judiciary.uk/publications/fiona-humberstone/" TargetMode="External"/><Relationship Id="rId218" Type="http://schemas.openxmlformats.org/officeDocument/2006/relationships/hyperlink" Target="https://www.judiciary.uk/publications/darrell-devlin-prevention-of-future-deaths-report/" TargetMode="External"/><Relationship Id="rId239" Type="http://schemas.openxmlformats.org/officeDocument/2006/relationships/hyperlink" Target="https://www.judiciary.uk/publications/luke-wilden-prevention-of-future-deaths-report/" TargetMode="External"/><Relationship Id="rId250" Type="http://schemas.openxmlformats.org/officeDocument/2006/relationships/hyperlink" Target="https://www.judiciary.uk/publications/sarah-lewis/" TargetMode="External"/><Relationship Id="rId271" Type="http://schemas.openxmlformats.org/officeDocument/2006/relationships/hyperlink" Target="https://www.judiciary.uk/publications/antony-schofield-prevention-of-future-deaths-report/" TargetMode="External"/><Relationship Id="rId292" Type="http://schemas.openxmlformats.org/officeDocument/2006/relationships/hyperlink" Target="https://www.judiciary.uk/publications/joanna-daly-prevention-of-future-deaths-report/" TargetMode="External"/><Relationship Id="rId24" Type="http://schemas.openxmlformats.org/officeDocument/2006/relationships/hyperlink" Target="https://www.judiciary.uk/publications/maureen-milton/" TargetMode="External"/><Relationship Id="rId45" Type="http://schemas.openxmlformats.org/officeDocument/2006/relationships/hyperlink" Target="https://www.judiciary.uk/publications/elisa-fuller/" TargetMode="External"/><Relationship Id="rId66" Type="http://schemas.openxmlformats.org/officeDocument/2006/relationships/hyperlink" Target="https://www.judiciary.uk/publications/shaun-turner/" TargetMode="External"/><Relationship Id="rId87" Type="http://schemas.openxmlformats.org/officeDocument/2006/relationships/hyperlink" Target="https://www.judiciary.uk/publications/sophie-boothe/" TargetMode="External"/><Relationship Id="rId110" Type="http://schemas.openxmlformats.org/officeDocument/2006/relationships/hyperlink" Target="https://www.judiciary.uk/publications/edward-cowey/" TargetMode="External"/><Relationship Id="rId131" Type="http://schemas.openxmlformats.org/officeDocument/2006/relationships/hyperlink" Target="https://www.judiciary.uk/publications/robert-goodman/" TargetMode="External"/><Relationship Id="rId152" Type="http://schemas.openxmlformats.org/officeDocument/2006/relationships/hyperlink" Target="https://www.judiciary.uk/publications/paula-speirs/" TargetMode="External"/><Relationship Id="rId173" Type="http://schemas.openxmlformats.org/officeDocument/2006/relationships/hyperlink" Target="https://www.judiciary.uk/publications/roger-ballard/" TargetMode="External"/><Relationship Id="rId194" Type="http://schemas.openxmlformats.org/officeDocument/2006/relationships/hyperlink" Target="https://www.judiciary.uk/publications/adam-forrester-prevention-of-future-deaths-report/" TargetMode="External"/><Relationship Id="rId208" Type="http://schemas.openxmlformats.org/officeDocument/2006/relationships/hyperlink" Target="https://www.judiciary.uk/publications/darren-lawrence-prevention-of-future-deaths-report/" TargetMode="External"/><Relationship Id="rId229" Type="http://schemas.openxmlformats.org/officeDocument/2006/relationships/hyperlink" Target="https://www.judiciary.uk/publications/anthony-walgate-gabriel-kovari-daniel-whitworth-and-jack-taylor-prevention-of-future-deaths-report/" TargetMode="External"/><Relationship Id="rId240" Type="http://schemas.openxmlformats.org/officeDocument/2006/relationships/hyperlink" Target="https://www.judiciary.uk/publications/leon-briggs-prevention-of-future-deaths-report/" TargetMode="External"/><Relationship Id="rId261" Type="http://schemas.openxmlformats.org/officeDocument/2006/relationships/hyperlink" Target="https://www.judiciary.uk/publications/jan-goodliffe-prevention-of-future-deaths-report/" TargetMode="External"/><Relationship Id="rId14" Type="http://schemas.openxmlformats.org/officeDocument/2006/relationships/hyperlink" Target="https://www.judiciary.uk/publications/martin-baker/" TargetMode="External"/><Relationship Id="rId35" Type="http://schemas.openxmlformats.org/officeDocument/2006/relationships/hyperlink" Target="https://www.judiciary.uk/publications/alice-sloman/" TargetMode="External"/><Relationship Id="rId56" Type="http://schemas.openxmlformats.org/officeDocument/2006/relationships/hyperlink" Target="https://www.judiciary.uk/publications/matthew-willoughby/" TargetMode="External"/><Relationship Id="rId77" Type="http://schemas.openxmlformats.org/officeDocument/2006/relationships/hyperlink" Target="https://www.judiciary.uk/publications/marc-cole/" TargetMode="External"/><Relationship Id="rId100" Type="http://schemas.openxmlformats.org/officeDocument/2006/relationships/hyperlink" Target="https://www.judiciary.uk/publications/paul-reynolds/" TargetMode="External"/><Relationship Id="rId282" Type="http://schemas.openxmlformats.org/officeDocument/2006/relationships/hyperlink" Target="https://www.judiciary.uk/publications/daniel-hall-prevention-of-future-deaths-report/" TargetMode="External"/><Relationship Id="rId8" Type="http://schemas.openxmlformats.org/officeDocument/2006/relationships/hyperlink" Target="https://www.judiciary.uk/publications/jean-mchale/" TargetMode="External"/><Relationship Id="rId98" Type="http://schemas.openxmlformats.org/officeDocument/2006/relationships/hyperlink" Target="https://www.judiciary.uk/publications/laura-parsons/" TargetMode="External"/><Relationship Id="rId121" Type="http://schemas.openxmlformats.org/officeDocument/2006/relationships/hyperlink" Target="https://www.judiciary.uk/publications/claire-richards/" TargetMode="External"/><Relationship Id="rId142" Type="http://schemas.openxmlformats.org/officeDocument/2006/relationships/hyperlink" Target="https://www.judiciary.uk/publications/daniel-mervis/" TargetMode="External"/><Relationship Id="rId163" Type="http://schemas.openxmlformats.org/officeDocument/2006/relationships/hyperlink" Target="https://www.judiciary.uk/publications/helen-spicer/" TargetMode="External"/><Relationship Id="rId184" Type="http://schemas.openxmlformats.org/officeDocument/2006/relationships/hyperlink" Target="https://www.judiciary.uk/publications/sarah-brady/" TargetMode="External"/><Relationship Id="rId219" Type="http://schemas.openxmlformats.org/officeDocument/2006/relationships/hyperlink" Target="https://www.judiciary.uk/publications/saif-hussain-prevention-of-future-deaths-report/" TargetMode="External"/><Relationship Id="rId230" Type="http://schemas.openxmlformats.org/officeDocument/2006/relationships/hyperlink" Target="https://www.judiciary.uk/publications/adam-stone-prevention-of-future-deaths-report/" TargetMode="External"/><Relationship Id="rId251" Type="http://schemas.openxmlformats.org/officeDocument/2006/relationships/hyperlink" Target="https://www.judiciary.uk/publications/darrell-devlin-prevention-of-future-deaths-report/" TargetMode="External"/><Relationship Id="rId25" Type="http://schemas.openxmlformats.org/officeDocument/2006/relationships/hyperlink" Target="https://www.judiciary.uk/publications/thomas-wedrychowski/" TargetMode="External"/><Relationship Id="rId46" Type="http://schemas.openxmlformats.org/officeDocument/2006/relationships/hyperlink" Target="https://www.judiciary.uk/publications/samantha-higgins/" TargetMode="External"/><Relationship Id="rId67" Type="http://schemas.openxmlformats.org/officeDocument/2006/relationships/hyperlink" Target="https://www.judiciary.uk/publications/rebecca-hursey/" TargetMode="External"/><Relationship Id="rId272" Type="http://schemas.openxmlformats.org/officeDocument/2006/relationships/hyperlink" Target="https://www.judiciary.uk/publications/mohammed-salam-prevention-of-future-deaths-report/" TargetMode="External"/><Relationship Id="rId293" Type="http://schemas.openxmlformats.org/officeDocument/2006/relationships/hyperlink" Target="https://www.judiciary.uk/publications/sharon-robinson-prevention-of-future-deaths-report/" TargetMode="External"/><Relationship Id="rId88" Type="http://schemas.openxmlformats.org/officeDocument/2006/relationships/hyperlink" Target="https://www.judiciary.uk/publications/jerrelle-mckenzie/" TargetMode="External"/><Relationship Id="rId111" Type="http://schemas.openxmlformats.org/officeDocument/2006/relationships/hyperlink" Target="https://www.judiciary.uk/publications/douglas-owens/" TargetMode="External"/><Relationship Id="rId132" Type="http://schemas.openxmlformats.org/officeDocument/2006/relationships/hyperlink" Target="https://www.judiciary.uk/publications/eileen-brindley/" TargetMode="External"/><Relationship Id="rId153" Type="http://schemas.openxmlformats.org/officeDocument/2006/relationships/hyperlink" Target="https://www.judiciary.uk/publications/joe-robinson/" TargetMode="External"/><Relationship Id="rId174" Type="http://schemas.openxmlformats.org/officeDocument/2006/relationships/hyperlink" Target="https://www.judiciary.uk/publications/kevin-fitton/" TargetMode="External"/><Relationship Id="rId195" Type="http://schemas.openxmlformats.org/officeDocument/2006/relationships/hyperlink" Target="https://www.judiciary.uk/publications/hadley-savory-prevention-of-future-deaths-report/" TargetMode="External"/><Relationship Id="rId209" Type="http://schemas.openxmlformats.org/officeDocument/2006/relationships/hyperlink" Target="https://www.judiciary.uk/publications/anthony-clacher-prevention-of-future-deaths-report/" TargetMode="External"/><Relationship Id="rId220" Type="http://schemas.openxmlformats.org/officeDocument/2006/relationships/hyperlink" Target="https://www.judiciary.uk/publications/felicity-clough-prevention-of-future-deaths-report/" TargetMode="External"/><Relationship Id="rId241" Type="http://schemas.openxmlformats.org/officeDocument/2006/relationships/hyperlink" Target="https://www.judiciary.uk/publications/saif-hussain-prevention-of-future-deaths-report/" TargetMode="External"/><Relationship Id="rId15" Type="http://schemas.openxmlformats.org/officeDocument/2006/relationships/hyperlink" Target="https://www.judiciary.uk/publications/jonathan-earp/" TargetMode="External"/><Relationship Id="rId36" Type="http://schemas.openxmlformats.org/officeDocument/2006/relationships/hyperlink" Target="https://www.judiciary.uk/publications/doris-clark/" TargetMode="External"/><Relationship Id="rId57" Type="http://schemas.openxmlformats.org/officeDocument/2006/relationships/hyperlink" Target="https://www.judiciary.uk/publications/ashley-walker/" TargetMode="External"/><Relationship Id="rId262" Type="http://schemas.openxmlformats.org/officeDocument/2006/relationships/hyperlink" Target="https://www.judiciary.uk/publications/benjamin-stroud-prevention-of-future-deaths-report/" TargetMode="External"/><Relationship Id="rId283" Type="http://schemas.openxmlformats.org/officeDocument/2006/relationships/hyperlink" Target="https://www.judiciary.uk/publications/sarah-gilbert-jones-prevention-of-future-deaths-report/" TargetMode="External"/><Relationship Id="rId78" Type="http://schemas.openxmlformats.org/officeDocument/2006/relationships/hyperlink" Target="https://www.judiciary.uk/publications/jake-perry/" TargetMode="External"/><Relationship Id="rId99" Type="http://schemas.openxmlformats.org/officeDocument/2006/relationships/hyperlink" Target="https://www.judiciary.uk/publications/joseph-nihill/" TargetMode="External"/><Relationship Id="rId101" Type="http://schemas.openxmlformats.org/officeDocument/2006/relationships/hyperlink" Target="https://www.judiciary.uk/publications/brett-marrs/" TargetMode="External"/><Relationship Id="rId122" Type="http://schemas.openxmlformats.org/officeDocument/2006/relationships/hyperlink" Target="https://www.judiciary.uk/publications/geoffrey-banks/" TargetMode="External"/><Relationship Id="rId143" Type="http://schemas.openxmlformats.org/officeDocument/2006/relationships/hyperlink" Target="https://www.judiciary.uk/publications/jerome-peat/" TargetMode="External"/><Relationship Id="rId164" Type="http://schemas.openxmlformats.org/officeDocument/2006/relationships/hyperlink" Target="https://www.judiciary.uk/publications/jade-rayner/" TargetMode="External"/><Relationship Id="rId185" Type="http://schemas.openxmlformats.org/officeDocument/2006/relationships/hyperlink" Target="https://www.judiciary.uk/publications/anita-mandalia/" TargetMode="External"/><Relationship Id="rId9" Type="http://schemas.openxmlformats.org/officeDocument/2006/relationships/hyperlink" Target="https://www.judiciary.uk/publications/james-spencer/" TargetMode="External"/><Relationship Id="rId210" Type="http://schemas.openxmlformats.org/officeDocument/2006/relationships/hyperlink" Target="https://www.judiciary.uk/publications/kyle-hurst-prevention-of-future-deaths-report/" TargetMode="External"/><Relationship Id="rId26" Type="http://schemas.openxmlformats.org/officeDocument/2006/relationships/hyperlink" Target="https://www.judiciary.uk/publications/luke-jones/" TargetMode="External"/><Relationship Id="rId231" Type="http://schemas.openxmlformats.org/officeDocument/2006/relationships/hyperlink" Target="https://www.judiciary.uk/publications/jack-taylor-prevention-of-future-deaths-report/" TargetMode="External"/><Relationship Id="rId252" Type="http://schemas.openxmlformats.org/officeDocument/2006/relationships/hyperlink" Target="https://www.judiciary.uk/publications/felicity-clough-prevention-of-future-deaths-report/" TargetMode="External"/><Relationship Id="rId273" Type="http://schemas.openxmlformats.org/officeDocument/2006/relationships/hyperlink" Target="https://www.judiciary.uk/publications/michelle-jeffries-prevention-of-future-deaths-report/" TargetMode="External"/><Relationship Id="rId294" Type="http://schemas.openxmlformats.org/officeDocument/2006/relationships/hyperlink" Target="https://www.judiciary.uk/publications/craig-chappell/" TargetMode="External"/><Relationship Id="rId47" Type="http://schemas.openxmlformats.org/officeDocument/2006/relationships/hyperlink" Target="https://www.judiciary.uk/publications/john-wells/" TargetMode="External"/><Relationship Id="rId68" Type="http://schemas.openxmlformats.org/officeDocument/2006/relationships/hyperlink" Target="https://www.judiciary.uk/publications/darren-goddard/" TargetMode="External"/><Relationship Id="rId89" Type="http://schemas.openxmlformats.org/officeDocument/2006/relationships/hyperlink" Target="https://www.judiciary.uk/publications/amy-hogan/" TargetMode="External"/><Relationship Id="rId112" Type="http://schemas.openxmlformats.org/officeDocument/2006/relationships/hyperlink" Target="https://www.judiciary.uk/publications/ann-smith/" TargetMode="External"/><Relationship Id="rId133" Type="http://schemas.openxmlformats.org/officeDocument/2006/relationships/hyperlink" Target="https://www.judiciary.uk/publications/joseph-brindley/" TargetMode="External"/><Relationship Id="rId154" Type="http://schemas.openxmlformats.org/officeDocument/2006/relationships/hyperlink" Target="https://www.judiciary.uk/publications/jamie-poole/" TargetMode="External"/><Relationship Id="rId175" Type="http://schemas.openxmlformats.org/officeDocument/2006/relationships/hyperlink" Target="https://www.judiciary.uk/publications/zeyna-partington/" TargetMode="External"/><Relationship Id="rId196" Type="http://schemas.openxmlformats.org/officeDocument/2006/relationships/hyperlink" Target="https://www.judiciary.uk/publications/kumbulani-mtombeni-prevention-of-future-deaths-report/" TargetMode="External"/><Relationship Id="rId200" Type="http://schemas.openxmlformats.org/officeDocument/2006/relationships/hyperlink" Target="https://www.judiciary.uk/publications/bituin-pimlott-prevention-of-future-deaths-report/" TargetMode="External"/><Relationship Id="rId16" Type="http://schemas.openxmlformats.org/officeDocument/2006/relationships/hyperlink" Target="https://www.judiciary.uk/publications/christopher-summerhayes" TargetMode="External"/><Relationship Id="rId221" Type="http://schemas.openxmlformats.org/officeDocument/2006/relationships/hyperlink" Target="https://www.judiciary.uk/publications/marshall-metcalfe-and-jane-ireland-prevention-of-future-deaths-report/" TargetMode="External"/><Relationship Id="rId242" Type="http://schemas.openxmlformats.org/officeDocument/2006/relationships/hyperlink" Target="https://www.judiciary.uk/publications/adam-stone-prevention-of-future-deaths-report/" TargetMode="External"/><Relationship Id="rId263" Type="http://schemas.openxmlformats.org/officeDocument/2006/relationships/hyperlink" Target="https://www.judiciary.uk/publications/fiona-humberstone/" TargetMode="External"/><Relationship Id="rId284" Type="http://schemas.openxmlformats.org/officeDocument/2006/relationships/hyperlink" Target="https://www.judiciary.uk/publications/amanda-dunn/" TargetMode="External"/><Relationship Id="rId37" Type="http://schemas.openxmlformats.org/officeDocument/2006/relationships/hyperlink" Target="https://www.judiciary.uk/publications/matthews-rogers/" TargetMode="External"/><Relationship Id="rId58" Type="http://schemas.openxmlformats.org/officeDocument/2006/relationships/hyperlink" Target="https://www.judiciary.uk/publications/joseph-gingell/" TargetMode="External"/><Relationship Id="rId79" Type="http://schemas.openxmlformats.org/officeDocument/2006/relationships/hyperlink" Target="https://www.judiciary.uk/publications/wendy-wilkes/" TargetMode="External"/><Relationship Id="rId102" Type="http://schemas.openxmlformats.org/officeDocument/2006/relationships/hyperlink" Target="https://www.judiciary.uk/publications/christine-forbes/" TargetMode="External"/><Relationship Id="rId123" Type="http://schemas.openxmlformats.org/officeDocument/2006/relationships/hyperlink" Target="https://www.judiciary.uk/publications/lee-davies-2/" TargetMode="External"/><Relationship Id="rId144" Type="http://schemas.openxmlformats.org/officeDocument/2006/relationships/hyperlink" Target="https://www.judiciary.uk/publications/carole-mitchell/" TargetMode="External"/><Relationship Id="rId90" Type="http://schemas.openxmlformats.org/officeDocument/2006/relationships/hyperlink" Target="https://www.judiciary.uk/publications/pauline-russell/" TargetMode="External"/><Relationship Id="rId165" Type="http://schemas.openxmlformats.org/officeDocument/2006/relationships/hyperlink" Target="https://www.judiciary.uk/publications/thiago-araujo/" TargetMode="External"/><Relationship Id="rId186" Type="http://schemas.openxmlformats.org/officeDocument/2006/relationships/hyperlink" Target="https://www.judiciary.uk/publications/maria-stancliffe-cook/" TargetMode="External"/><Relationship Id="rId211" Type="http://schemas.openxmlformats.org/officeDocument/2006/relationships/hyperlink" Target="https://www.judiciary.uk/publications/christopher-collinson-prevention-of-future-deaths-report/" TargetMode="External"/><Relationship Id="rId232" Type="http://schemas.openxmlformats.org/officeDocument/2006/relationships/hyperlink" Target="https://www.judiciary.uk/publications/carol-cole-prevention-of-future-deaths-report/" TargetMode="External"/><Relationship Id="rId253" Type="http://schemas.openxmlformats.org/officeDocument/2006/relationships/hyperlink" Target="https://www.judiciary.uk/publications/carol-cole-prevention-of-future-deaths-report/" TargetMode="External"/><Relationship Id="rId274" Type="http://schemas.openxmlformats.org/officeDocument/2006/relationships/hyperlink" Target="https://www.judiciary.uk/publications/amy-ganner/" TargetMode="External"/><Relationship Id="rId295" Type="http://schemas.openxmlformats.org/officeDocument/2006/relationships/hyperlink" Target="https://www.judiciary.uk/publications/jamil-ahmed/" TargetMode="External"/><Relationship Id="rId27" Type="http://schemas.openxmlformats.org/officeDocument/2006/relationships/hyperlink" Target="https://www.judiciary.uk/publications/gareth-warburton/" TargetMode="External"/><Relationship Id="rId48" Type="http://schemas.openxmlformats.org/officeDocument/2006/relationships/hyperlink" Target="https://www.judiciary.uk/publications/martin-haines/" TargetMode="External"/><Relationship Id="rId69" Type="http://schemas.openxmlformats.org/officeDocument/2006/relationships/hyperlink" Target="https://www.judiciary.uk/publications/darren-molloy-herat/" TargetMode="External"/><Relationship Id="rId113" Type="http://schemas.openxmlformats.org/officeDocument/2006/relationships/hyperlink" Target="https://www.judiciary.uk/publications/stanley-babbs/" TargetMode="External"/><Relationship Id="rId134" Type="http://schemas.openxmlformats.org/officeDocument/2006/relationships/hyperlink" Target="https://www.judiciary.uk/publications/linda-gillchrest/" TargetMode="External"/><Relationship Id="rId80" Type="http://schemas.openxmlformats.org/officeDocument/2006/relationships/hyperlink" Target="https://www.judiciary.uk/publications/andrew-jones/" TargetMode="External"/><Relationship Id="rId155" Type="http://schemas.openxmlformats.org/officeDocument/2006/relationships/hyperlink" Target="https://www.judiciary.uk/publications/sean-fegan/" TargetMode="External"/><Relationship Id="rId176" Type="http://schemas.openxmlformats.org/officeDocument/2006/relationships/hyperlink" Target="https://www.judiciary.uk/publications/angela-frost/" TargetMode="External"/><Relationship Id="rId197" Type="http://schemas.openxmlformats.org/officeDocument/2006/relationships/hyperlink" Target="https://www.judiciary.uk/publications/roland-stannard-prevention-of-future-deaths-report/" TargetMode="External"/><Relationship Id="rId201" Type="http://schemas.openxmlformats.org/officeDocument/2006/relationships/hyperlink" Target="https://www.judiciary.uk/publications/billy-warwick-jones-prevention-of-future-deaths-report/" TargetMode="External"/><Relationship Id="rId222" Type="http://schemas.openxmlformats.org/officeDocument/2006/relationships/hyperlink" Target="https://www.judiciary.uk/publications/hurrun-maksur-prevention-of-future-deaths-report/" TargetMode="External"/><Relationship Id="rId243" Type="http://schemas.openxmlformats.org/officeDocument/2006/relationships/hyperlink" Target="https://www.judiciary.uk/publications/christopher-collinson-prevention-of-future-deaths-report/" TargetMode="External"/><Relationship Id="rId264" Type="http://schemas.openxmlformats.org/officeDocument/2006/relationships/hyperlink" Target="https://www.judiciary.uk/publications/matthew-mcmanus-prevention-of-future-deaths-report/" TargetMode="External"/><Relationship Id="rId285" Type="http://schemas.openxmlformats.org/officeDocument/2006/relationships/hyperlink" Target="https://www.judiciary.uk/publications/adam-forrester-prevention-of-future-deaths-report/" TargetMode="External"/><Relationship Id="rId17" Type="http://schemas.openxmlformats.org/officeDocument/2006/relationships/hyperlink" Target="https://www.judiciary.uk/publications/christopher-byron/" TargetMode="External"/><Relationship Id="rId38" Type="http://schemas.openxmlformats.org/officeDocument/2006/relationships/hyperlink" Target="https://www.judiciary.uk/publications/kieran-hubbard/" TargetMode="External"/><Relationship Id="rId59" Type="http://schemas.openxmlformats.org/officeDocument/2006/relationships/hyperlink" Target="https://www.judiciary.uk/publications/liam-seager/" TargetMode="External"/><Relationship Id="rId103" Type="http://schemas.openxmlformats.org/officeDocument/2006/relationships/hyperlink" Target="https://www.judiciary.uk/publications/andres-roberts/" TargetMode="External"/><Relationship Id="rId124" Type="http://schemas.openxmlformats.org/officeDocument/2006/relationships/hyperlink" Target="https://www.judiciary.uk/publications/lee-elliott/" TargetMode="External"/><Relationship Id="rId70" Type="http://schemas.openxmlformats.org/officeDocument/2006/relationships/hyperlink" Target="https://www.judiciary.uk/publications/ian-weeks/" TargetMode="External"/><Relationship Id="rId91" Type="http://schemas.openxmlformats.org/officeDocument/2006/relationships/hyperlink" Target="https://www.judiciary.uk/publications/alana-cutland/" TargetMode="External"/><Relationship Id="rId145" Type="http://schemas.openxmlformats.org/officeDocument/2006/relationships/hyperlink" Target="https://www.judiciary.uk/publications/michael-dent-jones/" TargetMode="External"/><Relationship Id="rId166" Type="http://schemas.openxmlformats.org/officeDocument/2006/relationships/hyperlink" Target="https://www.judiciary.uk/publications/rohan-singh/" TargetMode="External"/><Relationship Id="rId187" Type="http://schemas.openxmlformats.org/officeDocument/2006/relationships/hyperlink" Target="https://www.judiciary.uk/publications/fred-reynolds/" TargetMode="External"/><Relationship Id="rId1" Type="http://schemas.openxmlformats.org/officeDocument/2006/relationships/hyperlink" Target="https://www.judiciary.uk/publications/goodwin-2013-0311/" TargetMode="External"/><Relationship Id="rId212" Type="http://schemas.openxmlformats.org/officeDocument/2006/relationships/hyperlink" Target="https://www.judiciary.uk/publications/jamie-oconnor-prevention-of-future-deaths-report/" TargetMode="External"/><Relationship Id="rId233" Type="http://schemas.openxmlformats.org/officeDocument/2006/relationships/hyperlink" Target="https://www.judiciary.uk/publications/prevention-of-future-deaths-report/" TargetMode="External"/><Relationship Id="rId254" Type="http://schemas.openxmlformats.org/officeDocument/2006/relationships/hyperlink" Target="https://www.judiciary.uk/publications/kyle-nel-prevention-of-future-deaths-report/" TargetMode="External"/><Relationship Id="rId28" Type="http://schemas.openxmlformats.org/officeDocument/2006/relationships/hyperlink" Target="https://www.judiciary.uk/publications/gemma-macdonald/" TargetMode="External"/><Relationship Id="rId49" Type="http://schemas.openxmlformats.org/officeDocument/2006/relationships/hyperlink" Target="https://www.judiciary.uk/publications/arun-viswambaran/" TargetMode="External"/><Relationship Id="rId114" Type="http://schemas.openxmlformats.org/officeDocument/2006/relationships/hyperlink" Target="https://www.judiciary.uk/publications/justine-liquorish/" TargetMode="External"/><Relationship Id="rId275" Type="http://schemas.openxmlformats.org/officeDocument/2006/relationships/hyperlink" Target="https://www.judiciary.uk/publications/terence-talbot-prevention-of-future-deaths-report/" TargetMode="External"/><Relationship Id="rId296" Type="http://schemas.openxmlformats.org/officeDocument/2006/relationships/hyperlink" Target="https://www.judiciary.uk/publications/joyce-tozer/" TargetMode="External"/><Relationship Id="rId300" Type="http://schemas.openxmlformats.org/officeDocument/2006/relationships/hyperlink" Target="https://www.judiciary.uk/publications/ronald-bonfield/" TargetMode="External"/><Relationship Id="rId60" Type="http://schemas.openxmlformats.org/officeDocument/2006/relationships/hyperlink" Target="https://www.judiciary.uk/publications/wayne-millett/" TargetMode="External"/><Relationship Id="rId81" Type="http://schemas.openxmlformats.org/officeDocument/2006/relationships/hyperlink" Target="https://www.judiciary.uk/publications/evelyn-ross/" TargetMode="External"/><Relationship Id="rId135" Type="http://schemas.openxmlformats.org/officeDocument/2006/relationships/hyperlink" Target="https://www.judiciary.uk/publications/natalie-edgington/" TargetMode="External"/><Relationship Id="rId156" Type="http://schemas.openxmlformats.org/officeDocument/2006/relationships/hyperlink" Target="https://www.judiciary.uk/publications/rory-attwood/" TargetMode="External"/><Relationship Id="rId177" Type="http://schemas.openxmlformats.org/officeDocument/2006/relationships/hyperlink" Target="https://www.judiciary.uk/publications/samantha-gould-and-christine-gould/" TargetMode="External"/><Relationship Id="rId198" Type="http://schemas.openxmlformats.org/officeDocument/2006/relationships/hyperlink" Target="https://www.judiciary.uk/publications/mary-lincoln-prevention-of-future-deaths-report/" TargetMode="External"/><Relationship Id="rId202" Type="http://schemas.openxmlformats.org/officeDocument/2006/relationships/hyperlink" Target="https://www.judiciary.uk/publications/hamish-howitt-prevention-of-future-deaths-report/" TargetMode="External"/><Relationship Id="rId223" Type="http://schemas.openxmlformats.org/officeDocument/2006/relationships/hyperlink" Target="https://www.judiciary.uk/publications/terence-talbot-prevention-of-future-deaths-report/" TargetMode="External"/><Relationship Id="rId244" Type="http://schemas.openxmlformats.org/officeDocument/2006/relationships/hyperlink" Target="https://www.judiciary.uk/publications/sarah-brady/" TargetMode="External"/><Relationship Id="rId18" Type="http://schemas.openxmlformats.org/officeDocument/2006/relationships/hyperlink" Target="https://www.judiciary.uk/publications/joanna-flynn/" TargetMode="External"/><Relationship Id="rId39" Type="http://schemas.openxmlformats.org/officeDocument/2006/relationships/hyperlink" Target="https://www.judiciary.uk/publications/maureen-waterfall/" TargetMode="External"/><Relationship Id="rId265" Type="http://schemas.openxmlformats.org/officeDocument/2006/relationships/hyperlink" Target="https://www.judiciary.uk/publications/elaine-inns-prevention-of-future-deaths-report/" TargetMode="External"/><Relationship Id="rId286" Type="http://schemas.openxmlformats.org/officeDocument/2006/relationships/hyperlink" Target="https://www.judiciary.uk/publications/roland-stannard-prevention-of-future-deaths-report/" TargetMode="External"/><Relationship Id="rId50" Type="http://schemas.openxmlformats.org/officeDocument/2006/relationships/hyperlink" Target="https://www.judiciary.uk/publications/michael-lobban/" TargetMode="External"/><Relationship Id="rId104" Type="http://schemas.openxmlformats.org/officeDocument/2006/relationships/hyperlink" Target="https://www.judiciary.uk/publications/valdotas-gerbutavicius/" TargetMode="External"/><Relationship Id="rId125" Type="http://schemas.openxmlformats.org/officeDocument/2006/relationships/hyperlink" Target="https://www.judiciary.uk/publications/john-tucker/" TargetMode="External"/><Relationship Id="rId146" Type="http://schemas.openxmlformats.org/officeDocument/2006/relationships/hyperlink" Target="https://www.judiciary.uk/publications/philippa-day/" TargetMode="External"/><Relationship Id="rId167" Type="http://schemas.openxmlformats.org/officeDocument/2006/relationships/hyperlink" Target="https://www.judiciary.uk/publications/richard-ormond/" TargetMode="External"/><Relationship Id="rId188" Type="http://schemas.openxmlformats.org/officeDocument/2006/relationships/hyperlink" Target="https://www.judiciary.uk/publications/rhian-roberts/" TargetMode="External"/><Relationship Id="rId71" Type="http://schemas.openxmlformats.org/officeDocument/2006/relationships/hyperlink" Target="https://www.judiciary.uk/publications/robert-brown/" TargetMode="External"/><Relationship Id="rId92" Type="http://schemas.openxmlformats.org/officeDocument/2006/relationships/hyperlink" Target="https://www.judiciary.uk/publications/george-townsend/" TargetMode="External"/><Relationship Id="rId213" Type="http://schemas.openxmlformats.org/officeDocument/2006/relationships/hyperlink" Target="https://www.judiciary.uk/publications/ethel-beaumont-prevention-of-future-deaths-report/" TargetMode="External"/><Relationship Id="rId234" Type="http://schemas.openxmlformats.org/officeDocument/2006/relationships/hyperlink" Target="https://www.judiciary.uk/publications/sarah-gilbert-jones-prevention-of-future-deaths-report/" TargetMode="External"/><Relationship Id="rId2" Type="http://schemas.openxmlformats.org/officeDocument/2006/relationships/hyperlink" Target="https://www.judiciary.uk/publications/deanne-smith/" TargetMode="External"/><Relationship Id="rId29" Type="http://schemas.openxmlformats.org/officeDocument/2006/relationships/hyperlink" Target="https://www.judiciary.uk/publications/maureen-wharton/" TargetMode="External"/><Relationship Id="rId255" Type="http://schemas.openxmlformats.org/officeDocument/2006/relationships/hyperlink" Target="https://www.judiciary.uk/publications/anthony-clacher-prevention-of-future-deaths-report/" TargetMode="External"/><Relationship Id="rId276" Type="http://schemas.openxmlformats.org/officeDocument/2006/relationships/hyperlink" Target="https://www.judiciary.uk/publications/fred-reynolds/" TargetMode="External"/><Relationship Id="rId297" Type="http://schemas.openxmlformats.org/officeDocument/2006/relationships/hyperlink" Target="https://www.judiciary.uk/publications/laura-newlands/" TargetMode="External"/><Relationship Id="rId40" Type="http://schemas.openxmlformats.org/officeDocument/2006/relationships/hyperlink" Target="https://www.judiciary.uk/publications/ricky-barcock/" TargetMode="External"/><Relationship Id="rId115" Type="http://schemas.openxmlformats.org/officeDocument/2006/relationships/hyperlink" Target="https://www.judiciary.uk/publications/michelle-turner/" TargetMode="External"/><Relationship Id="rId136" Type="http://schemas.openxmlformats.org/officeDocument/2006/relationships/hyperlink" Target="https://www.judiciary.uk/publications/cheralyn-clulow/" TargetMode="External"/><Relationship Id="rId157" Type="http://schemas.openxmlformats.org/officeDocument/2006/relationships/hyperlink" Target="https://www.judiciary.uk/publications/imre-thomas/" TargetMode="External"/><Relationship Id="rId178" Type="http://schemas.openxmlformats.org/officeDocument/2006/relationships/hyperlink" Target="https://www.judiciary.uk/publications/samantha-gould/" TargetMode="External"/><Relationship Id="rId301" Type="http://schemas.openxmlformats.org/officeDocument/2006/relationships/hyperlink" Target="https://www.judiciary.uk/publications/sufia-begum/" TargetMode="External"/><Relationship Id="rId61" Type="http://schemas.openxmlformats.org/officeDocument/2006/relationships/hyperlink" Target="https://www.judiciary.uk/publications/mary-nelson/" TargetMode="External"/><Relationship Id="rId82" Type="http://schemas.openxmlformats.org/officeDocument/2006/relationships/hyperlink" Target="https://www.judiciary.uk/publications/helen-sheath/" TargetMode="External"/><Relationship Id="rId199" Type="http://schemas.openxmlformats.org/officeDocument/2006/relationships/hyperlink" Target="https://www.judiciary.uk/publications/elaine-inns-prevention-of-future-deaths-report/" TargetMode="External"/><Relationship Id="rId203" Type="http://schemas.openxmlformats.org/officeDocument/2006/relationships/hyperlink" Target="https://www.judiciary.uk/publications/antony-schofield-prevention-of-future-deaths-report/" TargetMode="External"/><Relationship Id="rId19" Type="http://schemas.openxmlformats.org/officeDocument/2006/relationships/hyperlink" Target="https://www.judiciary.uk/publications/neville-mcnair/" TargetMode="External"/><Relationship Id="rId224" Type="http://schemas.openxmlformats.org/officeDocument/2006/relationships/hyperlink" Target="https://www.judiciary.uk/publications/kyle-nel-prevention-of-future-deaths-report/" TargetMode="External"/><Relationship Id="rId245" Type="http://schemas.openxmlformats.org/officeDocument/2006/relationships/hyperlink" Target="https://www.judiciary.uk/publications/marshall-metcalfe-and-jane-ireland-prevention-of-future-deaths-report/" TargetMode="External"/><Relationship Id="rId266" Type="http://schemas.openxmlformats.org/officeDocument/2006/relationships/hyperlink" Target="https://www.judiciary.uk/publications/bituin-pimlott-prevention-of-future-deaths-report/" TargetMode="External"/><Relationship Id="rId287" Type="http://schemas.openxmlformats.org/officeDocument/2006/relationships/hyperlink" Target="https://www.judiciary.uk/publications/kumbulani-mtombeni-prevention-of-future-deaths-report/" TargetMode="External"/><Relationship Id="rId30" Type="http://schemas.openxmlformats.org/officeDocument/2006/relationships/hyperlink" Target="https://www.judiciary.uk/publications/brenda-drew/" TargetMode="External"/><Relationship Id="rId105" Type="http://schemas.openxmlformats.org/officeDocument/2006/relationships/hyperlink" Target="https://www.judiciary.uk/publications/june-parlour/" TargetMode="External"/><Relationship Id="rId126" Type="http://schemas.openxmlformats.org/officeDocument/2006/relationships/hyperlink" Target="https://www.judiciary.uk/publications/peter-unsworth/" TargetMode="External"/><Relationship Id="rId147" Type="http://schemas.openxmlformats.org/officeDocument/2006/relationships/hyperlink" Target="https://www.judiciary.uk/publications/katie-corrigan/" TargetMode="External"/><Relationship Id="rId168" Type="http://schemas.openxmlformats.org/officeDocument/2006/relationships/hyperlink" Target="https://www.judiciary.uk/publications/alex-shaw/" TargetMode="External"/><Relationship Id="rId51" Type="http://schemas.openxmlformats.org/officeDocument/2006/relationships/hyperlink" Target="https://www.judiciary.uk/publications/annie-lloyd/" TargetMode="External"/><Relationship Id="rId72" Type="http://schemas.openxmlformats.org/officeDocument/2006/relationships/hyperlink" Target="https://www.judiciary.uk/publications/billy-jenkins/" TargetMode="External"/><Relationship Id="rId93" Type="http://schemas.openxmlformats.org/officeDocument/2006/relationships/hyperlink" Target="https://www.judiciary.uk/publications/theresa-robertson/" TargetMode="External"/><Relationship Id="rId189" Type="http://schemas.openxmlformats.org/officeDocument/2006/relationships/hyperlink" Target="https://www.judiciary.uk/publications/joanna-daly-prevention-of-future-deaths-report/" TargetMode="External"/><Relationship Id="rId3" Type="http://schemas.openxmlformats.org/officeDocument/2006/relationships/hyperlink" Target="https://www.judiciary.uk/publications/dafydd-watts/" TargetMode="External"/><Relationship Id="rId214" Type="http://schemas.openxmlformats.org/officeDocument/2006/relationships/hyperlink" Target="https://www.judiciary.uk/publications/philip-ellis-prevention-of-future-deaths-report/" TargetMode="External"/><Relationship Id="rId235" Type="http://schemas.openxmlformats.org/officeDocument/2006/relationships/hyperlink" Target="https://www.judiciary.uk/publications/benjamin-stroud-prevention-of-future-deaths-report/" TargetMode="External"/><Relationship Id="rId256" Type="http://schemas.openxmlformats.org/officeDocument/2006/relationships/hyperlink" Target="https://www.judiciary.uk/publications/anthony-walgate-gabriel-kovari-daniel-whitworth-and-jack-taylor-prevention-of-future-deaths-report/" TargetMode="External"/><Relationship Id="rId277" Type="http://schemas.openxmlformats.org/officeDocument/2006/relationships/hyperlink" Target="https://www.judiciary.uk/publications/ben-king-prevention-of-future-deaths-report/" TargetMode="External"/><Relationship Id="rId298" Type="http://schemas.openxmlformats.org/officeDocument/2006/relationships/hyperlink" Target="https://www.judiciary.uk/publications/naomi-sourbut/" TargetMode="External"/><Relationship Id="rId116" Type="http://schemas.openxmlformats.org/officeDocument/2006/relationships/hyperlink" Target="https://www.judiciary.uk/publications/yo-li/" TargetMode="External"/><Relationship Id="rId137" Type="http://schemas.openxmlformats.org/officeDocument/2006/relationships/hyperlink" Target="https://www.judiciary.uk/publications/jennifer-spencer/" TargetMode="External"/><Relationship Id="rId158" Type="http://schemas.openxmlformats.org/officeDocument/2006/relationships/hyperlink" Target="https://www.judiciary.uk/publications/natasha-crabb/" TargetMode="External"/><Relationship Id="rId302" Type="http://schemas.openxmlformats.org/officeDocument/2006/relationships/hyperlink" Target="https://www.judiciary.uk/publications/thelma-clarkson/" TargetMode="External"/><Relationship Id="rId20" Type="http://schemas.openxmlformats.org/officeDocument/2006/relationships/hyperlink" Target="https://www.judiciary.uk/publications/alex-grady/" TargetMode="External"/><Relationship Id="rId41" Type="http://schemas.openxmlformats.org/officeDocument/2006/relationships/hyperlink" Target="https://www.judiciary.uk/publications/frank-stockton/" TargetMode="External"/><Relationship Id="rId62" Type="http://schemas.openxmlformats.org/officeDocument/2006/relationships/hyperlink" Target="https://www.judiciary.uk/publications/elaine-renshaw/" TargetMode="External"/><Relationship Id="rId83" Type="http://schemas.openxmlformats.org/officeDocument/2006/relationships/hyperlink" Target="https://www.judiciary.uk/publications/barrie-copeland/" TargetMode="External"/><Relationship Id="rId179" Type="http://schemas.openxmlformats.org/officeDocument/2006/relationships/hyperlink" Target="https://www.judiciary.uk/publications/steven-allen/" TargetMode="External"/><Relationship Id="rId190" Type="http://schemas.openxmlformats.org/officeDocument/2006/relationships/hyperlink" Target="https://www.judiciary.uk/publications/ben-king-prevention-of-future-deaths-report/" TargetMode="External"/><Relationship Id="rId204" Type="http://schemas.openxmlformats.org/officeDocument/2006/relationships/hyperlink" Target="https://www.judiciary.uk/publications/jude-lloyd-prevention-of-future-deaths-report/" TargetMode="External"/><Relationship Id="rId225" Type="http://schemas.openxmlformats.org/officeDocument/2006/relationships/hyperlink" Target="https://www.judiciary.uk/publications/surekha-shivalkar-prevention-of-future-deaths-report/" TargetMode="External"/><Relationship Id="rId246" Type="http://schemas.openxmlformats.org/officeDocument/2006/relationships/hyperlink" Target="https://www.judiciary.uk/publications/ethel-beaumont-prevention-of-future-deaths-report/" TargetMode="External"/><Relationship Id="rId267" Type="http://schemas.openxmlformats.org/officeDocument/2006/relationships/hyperlink" Target="https://www.judiciary.uk/publications/john-skinner-prevention-of-future-deaths-report/" TargetMode="External"/><Relationship Id="rId288" Type="http://schemas.openxmlformats.org/officeDocument/2006/relationships/hyperlink" Target="https://www.judiciary.uk/publications/billy-warwick-jones-prevention-of-future-deaths-report/" TargetMode="External"/><Relationship Id="rId106" Type="http://schemas.openxmlformats.org/officeDocument/2006/relationships/hyperlink" Target="https://www.judiciary.uk/publications/sarah-ferneyhough/" TargetMode="External"/><Relationship Id="rId127" Type="http://schemas.openxmlformats.org/officeDocument/2006/relationships/hyperlink" Target="https://www.judiciary.uk/publications/ann-schuetz/" TargetMode="External"/><Relationship Id="rId10" Type="http://schemas.openxmlformats.org/officeDocument/2006/relationships/hyperlink" Target="https://www.judiciary.uk/publications/77451/" TargetMode="External"/><Relationship Id="rId31" Type="http://schemas.openxmlformats.org/officeDocument/2006/relationships/hyperlink" Target="https://www.judiciary.uk/publications/catherine-mcnamara/" TargetMode="External"/><Relationship Id="rId52" Type="http://schemas.openxmlformats.org/officeDocument/2006/relationships/hyperlink" Target="https://www.judiciary.uk/publications/david-potts/" TargetMode="External"/><Relationship Id="rId73" Type="http://schemas.openxmlformats.org/officeDocument/2006/relationships/hyperlink" Target="https://www.judiciary.uk/publications/simon-delahunty/" TargetMode="External"/><Relationship Id="rId94" Type="http://schemas.openxmlformats.org/officeDocument/2006/relationships/hyperlink" Target="https://www.judiciary.uk/publications/ian-allen/" TargetMode="External"/><Relationship Id="rId148" Type="http://schemas.openxmlformats.org/officeDocument/2006/relationships/hyperlink" Target="https://www.judiciary.uk/publications/lisa-codling/" TargetMode="External"/><Relationship Id="rId169" Type="http://schemas.openxmlformats.org/officeDocument/2006/relationships/hyperlink" Target="https://www.judiciary.uk/publications/parys-lapper/" TargetMode="External"/><Relationship Id="rId4" Type="http://schemas.openxmlformats.org/officeDocument/2006/relationships/hyperlink" Target="https://www.judiciary.uk/publications/sindy-woodhall/" TargetMode="External"/><Relationship Id="rId180" Type="http://schemas.openxmlformats.org/officeDocument/2006/relationships/hyperlink" Target="https://www.judiciary.uk/publications/susan-roberts/" TargetMode="External"/><Relationship Id="rId215" Type="http://schemas.openxmlformats.org/officeDocument/2006/relationships/hyperlink" Target="https://www.judiciary.uk/publications/daniel-hall-prevention-of-future-deaths-report/" TargetMode="External"/><Relationship Id="rId236" Type="http://schemas.openxmlformats.org/officeDocument/2006/relationships/hyperlink" Target="https://www.judiciary.uk/publications/john-skinner-prevention-of-future-deaths-report/" TargetMode="External"/><Relationship Id="rId257" Type="http://schemas.openxmlformats.org/officeDocument/2006/relationships/hyperlink" Target="https://www.judiciary.uk/publications/surekha-shivalkar-prevention-of-future-deaths-report/" TargetMode="External"/><Relationship Id="rId278" Type="http://schemas.openxmlformats.org/officeDocument/2006/relationships/hyperlink" Target="https://www.judiciary.uk/publications/hadley-savory-prevention-of-future-deaths-report/" TargetMode="External"/><Relationship Id="rId303" Type="http://schemas.openxmlformats.org/officeDocument/2006/relationships/hyperlink" Target="https://www.judiciary.uk/publications/thomas-lear/" TargetMode="External"/><Relationship Id="rId42" Type="http://schemas.openxmlformats.org/officeDocument/2006/relationships/hyperlink" Target="https://www.judiciary.uk/publications/alf-rewin/" TargetMode="External"/><Relationship Id="rId84" Type="http://schemas.openxmlformats.org/officeDocument/2006/relationships/hyperlink" Target="https://www.judiciary.uk/publications/peter-cole/" TargetMode="External"/><Relationship Id="rId138" Type="http://schemas.openxmlformats.org/officeDocument/2006/relationships/hyperlink" Target="https://www.judiciary.uk/publications/kevin-lovatt/" TargetMode="External"/><Relationship Id="rId191" Type="http://schemas.openxmlformats.org/officeDocument/2006/relationships/hyperlink" Target="https://www.judiciary.uk/publications/sarah-lewis/" TargetMode="External"/><Relationship Id="rId205" Type="http://schemas.openxmlformats.org/officeDocument/2006/relationships/hyperlink" Target="https://www.judiciary.uk/publications/leon-briggs-prevention-of-future-deaths-report/" TargetMode="External"/><Relationship Id="rId247" Type="http://schemas.openxmlformats.org/officeDocument/2006/relationships/hyperlink" Target="https://www.judiciary.uk/publications/james-nowshadi-prevention-of-future-deaths-report/" TargetMode="External"/><Relationship Id="rId107" Type="http://schemas.openxmlformats.org/officeDocument/2006/relationships/hyperlink" Target="https://www.judiciary.uk/publications/susan-warby/" TargetMode="External"/><Relationship Id="rId289" Type="http://schemas.openxmlformats.org/officeDocument/2006/relationships/hyperlink" Target="https://www.judiciary.uk/publications/jack-taylor-prevention-of-future-deaths-report/" TargetMode="External"/><Relationship Id="rId11" Type="http://schemas.openxmlformats.org/officeDocument/2006/relationships/hyperlink" Target="https://www.judiciary.uk/publications/carly-gordon/" TargetMode="External"/><Relationship Id="rId53" Type="http://schemas.openxmlformats.org/officeDocument/2006/relationships/hyperlink" Target="https://www.judiciary.uk/publications/thelma-joyce/" TargetMode="External"/><Relationship Id="rId149" Type="http://schemas.openxmlformats.org/officeDocument/2006/relationships/hyperlink" Target="https://www.judiciary.uk/publications/sarah-smith/" TargetMode="External"/><Relationship Id="rId95" Type="http://schemas.openxmlformats.org/officeDocument/2006/relationships/hyperlink" Target="https://www.judiciary.uk/publications/malyun-karama/" TargetMode="External"/><Relationship Id="rId160" Type="http://schemas.openxmlformats.org/officeDocument/2006/relationships/hyperlink" Target="https://www.judiciary.uk/publications/eric-bird/" TargetMode="External"/><Relationship Id="rId216" Type="http://schemas.openxmlformats.org/officeDocument/2006/relationships/hyperlink" Target="https://www.judiciary.uk/publications/sharon-robinson-prevention-of-future-deaths-report/" TargetMode="External"/><Relationship Id="rId258" Type="http://schemas.openxmlformats.org/officeDocument/2006/relationships/hyperlink" Target="https://www.judiciary.uk/publications/hurrun-maksur-prevention-of-future-deaths-report/" TargetMode="External"/><Relationship Id="rId22" Type="http://schemas.openxmlformats.org/officeDocument/2006/relationships/hyperlink" Target="https://www.judiciary.uk/publications/helen-barker/" TargetMode="External"/><Relationship Id="rId64" Type="http://schemas.openxmlformats.org/officeDocument/2006/relationships/hyperlink" Target="https://www.judiciary.uk/publications/jon-james/" TargetMode="External"/><Relationship Id="rId118" Type="http://schemas.openxmlformats.org/officeDocument/2006/relationships/hyperlink" Target="https://www.judiciary.uk/publications/sharon-kelly/" TargetMode="External"/><Relationship Id="rId171" Type="http://schemas.openxmlformats.org/officeDocument/2006/relationships/hyperlink" Target="https://www.judiciary.uk/publications/bruce-houghton/" TargetMode="External"/><Relationship Id="rId227" Type="http://schemas.openxmlformats.org/officeDocument/2006/relationships/hyperlink" Target="https://www.judiciary.uk/publications/luke-wilden-prevention-of-future-deaths-report/" TargetMode="External"/><Relationship Id="rId269" Type="http://schemas.openxmlformats.org/officeDocument/2006/relationships/hyperlink" Target="https://www.judiciary.uk/publications/darren-lawrence-prevention-of-future-deaths-report/" TargetMode="External"/><Relationship Id="rId33" Type="http://schemas.openxmlformats.org/officeDocument/2006/relationships/hyperlink" Target="https://www.judiciary.uk/publications/constance-robinson/" TargetMode="External"/><Relationship Id="rId129" Type="http://schemas.openxmlformats.org/officeDocument/2006/relationships/hyperlink" Target="https://www.judiciary.uk/publications/samuel-morgan/" TargetMode="External"/><Relationship Id="rId280" Type="http://schemas.openxmlformats.org/officeDocument/2006/relationships/hyperlink" Target="https://www.judiciary.uk/publications/rhian-roberts/" TargetMode="External"/><Relationship Id="rId75" Type="http://schemas.openxmlformats.org/officeDocument/2006/relationships/hyperlink" Target="https://www.judiciary.uk/publications/mary-johnson-2/" TargetMode="External"/><Relationship Id="rId140" Type="http://schemas.openxmlformats.org/officeDocument/2006/relationships/hyperlink" Target="https://www.judiciary.uk/publications/chelsie-violet/" TargetMode="External"/><Relationship Id="rId182" Type="http://schemas.openxmlformats.org/officeDocument/2006/relationships/hyperlink" Target="https://www.judiciary.uk/publications/amy-ganner/" TargetMode="External"/><Relationship Id="rId6" Type="http://schemas.openxmlformats.org/officeDocument/2006/relationships/hyperlink" Target="https://www.judiciary.uk/publications/james-adams/" TargetMode="External"/><Relationship Id="rId238" Type="http://schemas.openxmlformats.org/officeDocument/2006/relationships/hyperlink" Target="https://www.judiciary.uk/publications/maria-stancliffe-coo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Z1055"/>
  <sheetViews>
    <sheetView tabSelected="1" workbookViewId="0">
      <pane ySplit="1" topLeftCell="A2" activePane="bottomLeft" state="frozen"/>
      <selection pane="bottomLeft" activeCell="AB3" sqref="AB3"/>
    </sheetView>
  </sheetViews>
  <sheetFormatPr defaultColWidth="11.25" defaultRowHeight="15" customHeight="1"/>
  <cols>
    <col min="1" max="1" width="12.25" customWidth="1"/>
    <col min="2" max="2" width="9.5" customWidth="1"/>
    <col min="3" max="3" width="15.375" customWidth="1"/>
    <col min="4" max="4" width="12.125" customWidth="1"/>
    <col min="5" max="5" width="14.5" customWidth="1"/>
    <col min="6" max="6" width="6.5" customWidth="1"/>
    <col min="7" max="7" width="6" customWidth="1"/>
    <col min="8" max="8" width="15.5" customWidth="1"/>
    <col min="9" max="9" width="17.125" customWidth="1"/>
    <col min="10" max="10" width="15.5" customWidth="1"/>
    <col min="11" max="11" width="27.5" customWidth="1"/>
    <col min="12" max="12" width="9" hidden="1" customWidth="1"/>
    <col min="13" max="13" width="8.625" hidden="1" customWidth="1"/>
    <col min="14" max="14" width="7.5" hidden="1" customWidth="1"/>
    <col min="15" max="15" width="5.875" hidden="1" customWidth="1"/>
    <col min="16" max="16" width="9.375" hidden="1" customWidth="1"/>
    <col min="17" max="17" width="8.875" hidden="1" customWidth="1"/>
    <col min="18" max="18" width="7" hidden="1" customWidth="1"/>
    <col min="19" max="19" width="8.375" hidden="1" customWidth="1"/>
    <col min="20" max="23" width="6.375" hidden="1" customWidth="1"/>
    <col min="24" max="24" width="5.75" hidden="1" customWidth="1"/>
    <col min="25" max="27" width="7.5" hidden="1" customWidth="1"/>
    <col min="28" max="28" width="19.5" customWidth="1"/>
    <col min="29" max="29" width="11.25" customWidth="1"/>
    <col min="30" max="30" width="10.5" customWidth="1"/>
    <col min="31" max="31" width="12.125" customWidth="1"/>
    <col min="32" max="32" width="10.5" customWidth="1"/>
    <col min="33" max="35" width="9.75" customWidth="1"/>
    <col min="36" max="36" width="16.5" customWidth="1"/>
    <col min="37" max="64" width="10.75" customWidth="1"/>
    <col min="65" max="93" width="8.625" customWidth="1"/>
    <col min="94" max="94" width="33.75" customWidth="1"/>
    <col min="95" max="102" width="10.75" customWidth="1"/>
    <col min="103" max="103" width="11.875" customWidth="1"/>
    <col min="104" max="104" width="14.75" customWidth="1"/>
    <col min="105" max="105" width="18.625" customWidth="1"/>
    <col min="106" max="106" width="18" customWidth="1"/>
    <col min="107" max="115" width="13.125" customWidth="1"/>
    <col min="116" max="117" width="15" customWidth="1"/>
    <col min="118" max="137" width="10.125" hidden="1" customWidth="1"/>
    <col min="138" max="138" width="11.875" hidden="1" customWidth="1"/>
    <col min="139" max="147" width="10.125" hidden="1" customWidth="1"/>
    <col min="148" max="149" width="14.75" customWidth="1"/>
    <col min="150" max="168" width="11" customWidth="1"/>
    <col min="169" max="170" width="13.5" customWidth="1"/>
    <col min="171" max="196" width="10.875" customWidth="1"/>
    <col min="197" max="197" width="17.625" customWidth="1"/>
    <col min="198" max="198" width="17.75" customWidth="1"/>
    <col min="199" max="199" width="18.5" customWidth="1"/>
    <col min="200" max="200" width="14.75" customWidth="1"/>
    <col min="201" max="201" width="18.125" customWidth="1"/>
    <col min="202" max="212" width="18.25" customWidth="1"/>
    <col min="213" max="213" width="11.375" hidden="1" customWidth="1"/>
    <col min="214" max="223" width="8.5" hidden="1" customWidth="1"/>
    <col min="224" max="224" width="14.125" hidden="1" customWidth="1"/>
    <col min="225" max="229" width="8.5" hidden="1" customWidth="1"/>
    <col min="230" max="230" width="11.5" hidden="1" customWidth="1"/>
    <col min="231" max="232" width="11.125" hidden="1" customWidth="1"/>
    <col min="233" max="233" width="13" hidden="1" customWidth="1"/>
    <col min="234" max="235" width="8.5" hidden="1" customWidth="1"/>
    <col min="236" max="236" width="12.625" hidden="1" customWidth="1"/>
    <col min="237" max="237" width="11.5" hidden="1" customWidth="1"/>
    <col min="238" max="239" width="8.5" hidden="1" customWidth="1"/>
    <col min="240" max="240" width="14.875" hidden="1" customWidth="1"/>
    <col min="241" max="241" width="14.125" hidden="1" customWidth="1"/>
    <col min="242" max="242" width="11.625" hidden="1" customWidth="1"/>
    <col min="243" max="243" width="11.125" hidden="1" customWidth="1"/>
    <col min="244" max="244" width="8.5" hidden="1" customWidth="1"/>
    <col min="245" max="245" width="13.5" hidden="1" customWidth="1"/>
    <col min="246" max="246" width="12.875" hidden="1" customWidth="1"/>
    <col min="247" max="247" width="8.5" hidden="1" customWidth="1"/>
    <col min="248" max="248" width="11" hidden="1" customWidth="1"/>
    <col min="249" max="254" width="8.5" hidden="1" customWidth="1"/>
    <col min="255" max="256" width="18.25" hidden="1" customWidth="1"/>
    <col min="257" max="257" width="18.5" hidden="1" customWidth="1"/>
    <col min="258" max="258" width="15.5" hidden="1" customWidth="1"/>
    <col min="259" max="263" width="12.875" hidden="1" customWidth="1"/>
    <col min="264" max="264" width="16.5" hidden="1" customWidth="1"/>
    <col min="265" max="265" width="17.75" hidden="1" customWidth="1"/>
    <col min="266" max="270" width="12.875" hidden="1" customWidth="1"/>
    <col min="271" max="271" width="15.375" hidden="1" customWidth="1"/>
    <col min="272" max="272" width="12.875" hidden="1" customWidth="1"/>
    <col min="273" max="273" width="14.125" hidden="1" customWidth="1"/>
    <col min="274" max="281" width="12.875" hidden="1" customWidth="1"/>
    <col min="282" max="282" width="12.375" customWidth="1"/>
    <col min="283" max="283" width="13.125" customWidth="1"/>
    <col min="284" max="284" width="15.25" customWidth="1"/>
    <col min="285" max="285" width="18.25" customWidth="1"/>
    <col min="286" max="286" width="24.625" customWidth="1"/>
  </cols>
  <sheetData>
    <row r="1" spans="1:286" ht="48" customHeight="1">
      <c r="A1" s="1" t="s">
        <v>0</v>
      </c>
      <c r="B1" s="2" t="s">
        <v>1</v>
      </c>
      <c r="C1" s="1" t="s">
        <v>2</v>
      </c>
      <c r="D1" s="3" t="s">
        <v>10248</v>
      </c>
      <c r="E1" s="3" t="s">
        <v>10249</v>
      </c>
      <c r="F1" s="3" t="s">
        <v>10250</v>
      </c>
      <c r="G1" s="3" t="s">
        <v>10130</v>
      </c>
      <c r="H1" s="1" t="s">
        <v>3</v>
      </c>
      <c r="I1" s="1" t="s">
        <v>4</v>
      </c>
      <c r="J1" s="3" t="s">
        <v>10251</v>
      </c>
      <c r="K1" s="1" t="s">
        <v>5</v>
      </c>
      <c r="L1" s="4" t="s">
        <v>6</v>
      </c>
      <c r="M1" s="4" t="s">
        <v>7</v>
      </c>
      <c r="N1" s="4" t="s">
        <v>8</v>
      </c>
      <c r="O1" s="4" t="s">
        <v>9</v>
      </c>
      <c r="P1" s="4" t="s">
        <v>10</v>
      </c>
      <c r="Q1" s="4" t="s">
        <v>11</v>
      </c>
      <c r="R1" s="4" t="s">
        <v>12</v>
      </c>
      <c r="S1" s="4" t="s">
        <v>13</v>
      </c>
      <c r="T1" s="4" t="s">
        <v>14</v>
      </c>
      <c r="U1" s="4" t="s">
        <v>15</v>
      </c>
      <c r="V1" s="4" t="s">
        <v>16</v>
      </c>
      <c r="W1" s="4" t="s">
        <v>17</v>
      </c>
      <c r="X1" s="4" t="s">
        <v>18</v>
      </c>
      <c r="Y1" s="4" t="s">
        <v>19</v>
      </c>
      <c r="Z1" s="4" t="s">
        <v>20</v>
      </c>
      <c r="AA1" s="4" t="s">
        <v>21</v>
      </c>
      <c r="AB1" s="1" t="s">
        <v>22</v>
      </c>
      <c r="AC1" s="1" t="s">
        <v>10252</v>
      </c>
      <c r="AD1" s="4" t="s">
        <v>23</v>
      </c>
      <c r="AE1" s="4" t="s">
        <v>24</v>
      </c>
      <c r="AF1" s="4" t="s">
        <v>25</v>
      </c>
      <c r="AG1" s="4" t="s">
        <v>26</v>
      </c>
      <c r="AH1" s="4" t="s">
        <v>27</v>
      </c>
      <c r="AI1" s="4" t="s">
        <v>28</v>
      </c>
      <c r="AJ1" s="4" t="s">
        <v>29</v>
      </c>
      <c r="AK1" s="5" t="s">
        <v>30</v>
      </c>
      <c r="AL1" s="4" t="s">
        <v>31</v>
      </c>
      <c r="AM1" s="4" t="s">
        <v>32</v>
      </c>
      <c r="AN1" s="4" t="s">
        <v>33</v>
      </c>
      <c r="AO1" s="4" t="s">
        <v>34</v>
      </c>
      <c r="AP1" s="4" t="s">
        <v>35</v>
      </c>
      <c r="AQ1" s="4" t="s">
        <v>36</v>
      </c>
      <c r="AR1" s="4" t="s">
        <v>37</v>
      </c>
      <c r="AS1" s="4" t="s">
        <v>38</v>
      </c>
      <c r="AT1" s="4" t="s">
        <v>39</v>
      </c>
      <c r="AU1" s="4" t="s">
        <v>40</v>
      </c>
      <c r="AV1" s="4" t="s">
        <v>41</v>
      </c>
      <c r="AW1" s="4" t="s">
        <v>42</v>
      </c>
      <c r="AX1" s="4" t="s">
        <v>43</v>
      </c>
      <c r="AY1" s="4" t="s">
        <v>44</v>
      </c>
      <c r="AZ1" s="4" t="s">
        <v>45</v>
      </c>
      <c r="BA1" s="4" t="s">
        <v>46</v>
      </c>
      <c r="BB1" s="4" t="s">
        <v>47</v>
      </c>
      <c r="BC1" s="4" t="s">
        <v>48</v>
      </c>
      <c r="BD1" s="4" t="s">
        <v>49</v>
      </c>
      <c r="BE1" s="4" t="s">
        <v>50</v>
      </c>
      <c r="BF1" s="4" t="s">
        <v>51</v>
      </c>
      <c r="BG1" s="4" t="s">
        <v>52</v>
      </c>
      <c r="BH1" s="4" t="s">
        <v>53</v>
      </c>
      <c r="BI1" s="4" t="s">
        <v>54</v>
      </c>
      <c r="BJ1" s="4" t="s">
        <v>55</v>
      </c>
      <c r="BK1" s="4" t="s">
        <v>56</v>
      </c>
      <c r="BL1" s="4" t="s">
        <v>57</v>
      </c>
      <c r="BM1" s="4" t="s">
        <v>58</v>
      </c>
      <c r="BN1" s="4" t="s">
        <v>59</v>
      </c>
      <c r="BO1" s="4" t="s">
        <v>60</v>
      </c>
      <c r="BP1" s="4" t="s">
        <v>61</v>
      </c>
      <c r="BQ1" s="4" t="s">
        <v>62</v>
      </c>
      <c r="BR1" s="4" t="s">
        <v>63</v>
      </c>
      <c r="BS1" s="4" t="s">
        <v>64</v>
      </c>
      <c r="BT1" s="4" t="s">
        <v>65</v>
      </c>
      <c r="BU1" s="4" t="s">
        <v>66</v>
      </c>
      <c r="BV1" s="4" t="s">
        <v>67</v>
      </c>
      <c r="BW1" s="4" t="s">
        <v>68</v>
      </c>
      <c r="BX1" s="4" t="s">
        <v>69</v>
      </c>
      <c r="BY1" s="4" t="s">
        <v>70</v>
      </c>
      <c r="BZ1" s="4" t="s">
        <v>71</v>
      </c>
      <c r="CA1" s="4" t="s">
        <v>72</v>
      </c>
      <c r="CB1" s="4" t="s">
        <v>73</v>
      </c>
      <c r="CC1" s="4" t="s">
        <v>74</v>
      </c>
      <c r="CD1" s="4" t="s">
        <v>75</v>
      </c>
      <c r="CE1" s="4" t="s">
        <v>76</v>
      </c>
      <c r="CF1" s="4" t="s">
        <v>77</v>
      </c>
      <c r="CG1" s="4" t="s">
        <v>78</v>
      </c>
      <c r="CH1" s="4" t="s">
        <v>79</v>
      </c>
      <c r="CI1" s="4" t="s">
        <v>80</v>
      </c>
      <c r="CJ1" s="4" t="s">
        <v>81</v>
      </c>
      <c r="CK1" s="4" t="s">
        <v>82</v>
      </c>
      <c r="CL1" s="4" t="s">
        <v>83</v>
      </c>
      <c r="CM1" s="4" t="s">
        <v>84</v>
      </c>
      <c r="CN1" s="4" t="s">
        <v>85</v>
      </c>
      <c r="CO1" s="4" t="s">
        <v>86</v>
      </c>
      <c r="CP1" s="4" t="s">
        <v>87</v>
      </c>
      <c r="CQ1" s="4" t="s">
        <v>88</v>
      </c>
      <c r="CR1" s="4" t="s">
        <v>89</v>
      </c>
      <c r="CS1" s="4" t="s">
        <v>90</v>
      </c>
      <c r="CT1" s="4" t="s">
        <v>91</v>
      </c>
      <c r="CU1" s="4" t="s">
        <v>92</v>
      </c>
      <c r="CV1" s="4" t="s">
        <v>93</v>
      </c>
      <c r="CW1" s="4" t="s">
        <v>14</v>
      </c>
      <c r="CX1" s="4" t="s">
        <v>94</v>
      </c>
      <c r="CY1" s="4" t="s">
        <v>95</v>
      </c>
      <c r="CZ1" s="4" t="s">
        <v>96</v>
      </c>
      <c r="DA1" s="4" t="s">
        <v>97</v>
      </c>
      <c r="DB1" s="4" t="s">
        <v>98</v>
      </c>
      <c r="DC1" s="4" t="s">
        <v>99</v>
      </c>
      <c r="DD1" s="4" t="s">
        <v>100</v>
      </c>
      <c r="DE1" s="4" t="s">
        <v>101</v>
      </c>
      <c r="DF1" s="4" t="s">
        <v>102</v>
      </c>
      <c r="DG1" s="4" t="s">
        <v>103</v>
      </c>
      <c r="DH1" s="4" t="s">
        <v>104</v>
      </c>
      <c r="DI1" s="4" t="s">
        <v>105</v>
      </c>
      <c r="DJ1" s="4" t="s">
        <v>106</v>
      </c>
      <c r="DK1" s="4" t="s">
        <v>107</v>
      </c>
      <c r="DL1" s="4" t="s">
        <v>108</v>
      </c>
      <c r="DM1" s="4" t="s">
        <v>109</v>
      </c>
      <c r="DN1" s="6" t="s">
        <v>110</v>
      </c>
      <c r="DO1" s="6" t="s">
        <v>111</v>
      </c>
      <c r="DP1" s="6" t="s">
        <v>112</v>
      </c>
      <c r="DQ1" s="6" t="s">
        <v>113</v>
      </c>
      <c r="DR1" s="6" t="s">
        <v>114</v>
      </c>
      <c r="DS1" s="6" t="s">
        <v>115</v>
      </c>
      <c r="DT1" s="6" t="s">
        <v>116</v>
      </c>
      <c r="DU1" s="6" t="s">
        <v>117</v>
      </c>
      <c r="DV1" s="6" t="s">
        <v>118</v>
      </c>
      <c r="DW1" s="6" t="s">
        <v>119</v>
      </c>
      <c r="DX1" s="6" t="s">
        <v>120</v>
      </c>
      <c r="DY1" s="6" t="s">
        <v>121</v>
      </c>
      <c r="DZ1" s="6" t="s">
        <v>122</v>
      </c>
      <c r="EA1" s="6" t="s">
        <v>123</v>
      </c>
      <c r="EB1" s="6" t="s">
        <v>124</v>
      </c>
      <c r="EC1" s="6" t="s">
        <v>125</v>
      </c>
      <c r="ED1" s="6" t="s">
        <v>126</v>
      </c>
      <c r="EE1" s="6" t="s">
        <v>127</v>
      </c>
      <c r="EF1" s="6" t="s">
        <v>128</v>
      </c>
      <c r="EG1" s="6" t="s">
        <v>129</v>
      </c>
      <c r="EH1" s="6" t="s">
        <v>130</v>
      </c>
      <c r="EI1" s="6" t="s">
        <v>131</v>
      </c>
      <c r="EJ1" s="6" t="s">
        <v>132</v>
      </c>
      <c r="EK1" s="6" t="s">
        <v>133</v>
      </c>
      <c r="EL1" s="6" t="s">
        <v>134</v>
      </c>
      <c r="EM1" s="6" t="s">
        <v>135</v>
      </c>
      <c r="EN1" s="6" t="s">
        <v>136</v>
      </c>
      <c r="EO1" s="6" t="s">
        <v>137</v>
      </c>
      <c r="EP1" s="6" t="s">
        <v>138</v>
      </c>
      <c r="EQ1" s="6" t="s">
        <v>86</v>
      </c>
      <c r="ER1" s="4" t="s">
        <v>139</v>
      </c>
      <c r="ES1" s="4" t="s">
        <v>140</v>
      </c>
      <c r="ET1" s="4" t="s">
        <v>141</v>
      </c>
      <c r="EU1" s="4" t="s">
        <v>142</v>
      </c>
      <c r="EV1" s="4" t="s">
        <v>143</v>
      </c>
      <c r="EW1" s="4" t="s">
        <v>144</v>
      </c>
      <c r="EX1" s="4" t="s">
        <v>145</v>
      </c>
      <c r="EY1" s="4" t="s">
        <v>146</v>
      </c>
      <c r="EZ1" s="4" t="s">
        <v>147</v>
      </c>
      <c r="FA1" s="4" t="s">
        <v>148</v>
      </c>
      <c r="FB1" s="4" t="s">
        <v>149</v>
      </c>
      <c r="FC1" s="4" t="s">
        <v>150</v>
      </c>
      <c r="FD1" s="4" t="s">
        <v>151</v>
      </c>
      <c r="FE1" s="4" t="s">
        <v>152</v>
      </c>
      <c r="FF1" s="4" t="s">
        <v>153</v>
      </c>
      <c r="FG1" s="4" t="s">
        <v>154</v>
      </c>
      <c r="FH1" s="4" t="s">
        <v>155</v>
      </c>
      <c r="FI1" s="4" t="s">
        <v>156</v>
      </c>
      <c r="FJ1" s="4" t="s">
        <v>157</v>
      </c>
      <c r="FK1" s="4" t="s">
        <v>158</v>
      </c>
      <c r="FL1" s="4" t="s">
        <v>86</v>
      </c>
      <c r="FM1" s="4" t="s">
        <v>159</v>
      </c>
      <c r="FN1" s="4" t="s">
        <v>160</v>
      </c>
      <c r="FO1" s="4" t="s">
        <v>161</v>
      </c>
      <c r="FP1" s="4" t="s">
        <v>162</v>
      </c>
      <c r="FQ1" s="4" t="s">
        <v>163</v>
      </c>
      <c r="FR1" s="4" t="s">
        <v>8</v>
      </c>
      <c r="FS1" s="4" t="s">
        <v>164</v>
      </c>
      <c r="FT1" s="4" t="s">
        <v>165</v>
      </c>
      <c r="FU1" s="4" t="s">
        <v>166</v>
      </c>
      <c r="FV1" s="4" t="s">
        <v>167</v>
      </c>
      <c r="FW1" s="4" t="s">
        <v>168</v>
      </c>
      <c r="FX1" s="4" t="s">
        <v>120</v>
      </c>
      <c r="FY1" s="4" t="s">
        <v>169</v>
      </c>
      <c r="FZ1" s="4" t="s">
        <v>170</v>
      </c>
      <c r="GA1" s="4" t="s">
        <v>171</v>
      </c>
      <c r="GB1" s="4" t="s">
        <v>172</v>
      </c>
      <c r="GC1" s="4" t="s">
        <v>173</v>
      </c>
      <c r="GD1" s="4" t="s">
        <v>174</v>
      </c>
      <c r="GE1" s="4" t="s">
        <v>175</v>
      </c>
      <c r="GF1" s="4" t="s">
        <v>176</v>
      </c>
      <c r="GG1" s="4" t="s">
        <v>177</v>
      </c>
      <c r="GH1" s="4" t="s">
        <v>178</v>
      </c>
      <c r="GI1" s="4" t="s">
        <v>179</v>
      </c>
      <c r="GJ1" s="4" t="s">
        <v>180</v>
      </c>
      <c r="GK1" s="4" t="s">
        <v>181</v>
      </c>
      <c r="GL1" s="4" t="s">
        <v>182</v>
      </c>
      <c r="GM1" s="4" t="s">
        <v>183</v>
      </c>
      <c r="GN1" s="4" t="s">
        <v>184</v>
      </c>
      <c r="GO1" s="4" t="s">
        <v>185</v>
      </c>
      <c r="GP1" s="4" t="s">
        <v>186</v>
      </c>
      <c r="GQ1" s="4" t="s">
        <v>187</v>
      </c>
      <c r="GR1" s="4" t="s">
        <v>188</v>
      </c>
      <c r="GS1" s="4" t="s">
        <v>189</v>
      </c>
      <c r="GT1" s="4" t="s">
        <v>190</v>
      </c>
      <c r="GU1" s="4" t="s">
        <v>191</v>
      </c>
      <c r="GV1" s="4" t="s">
        <v>192</v>
      </c>
      <c r="GW1" s="4" t="s">
        <v>193</v>
      </c>
      <c r="GX1" s="4" t="s">
        <v>194</v>
      </c>
      <c r="GY1" s="4" t="s">
        <v>195</v>
      </c>
      <c r="GZ1" s="4" t="s">
        <v>196</v>
      </c>
      <c r="HA1" s="4" t="s">
        <v>197</v>
      </c>
      <c r="HB1" s="4" t="s">
        <v>198</v>
      </c>
      <c r="HC1" s="4" t="s">
        <v>199</v>
      </c>
      <c r="HD1" s="4" t="s">
        <v>200</v>
      </c>
      <c r="HE1" s="4" t="s">
        <v>201</v>
      </c>
      <c r="HF1" s="4" t="s">
        <v>202</v>
      </c>
      <c r="HG1" s="4" t="s">
        <v>203</v>
      </c>
      <c r="HH1" s="4" t="s">
        <v>204</v>
      </c>
      <c r="HI1" s="4" t="s">
        <v>205</v>
      </c>
      <c r="HJ1" s="4" t="s">
        <v>206</v>
      </c>
      <c r="HK1" s="4" t="s">
        <v>207</v>
      </c>
      <c r="HL1" s="4" t="s">
        <v>208</v>
      </c>
      <c r="HM1" s="4" t="s">
        <v>209</v>
      </c>
      <c r="HN1" s="4" t="s">
        <v>210</v>
      </c>
      <c r="HO1" s="4" t="s">
        <v>211</v>
      </c>
      <c r="HP1" s="4" t="s">
        <v>212</v>
      </c>
      <c r="HQ1" s="4" t="s">
        <v>213</v>
      </c>
      <c r="HR1" s="4" t="s">
        <v>214</v>
      </c>
      <c r="HS1" s="4" t="s">
        <v>215</v>
      </c>
      <c r="HT1" s="4" t="s">
        <v>216</v>
      </c>
      <c r="HU1" s="4" t="s">
        <v>217</v>
      </c>
      <c r="HV1" s="4" t="s">
        <v>218</v>
      </c>
      <c r="HW1" s="4" t="s">
        <v>219</v>
      </c>
      <c r="HX1" s="4" t="s">
        <v>220</v>
      </c>
      <c r="HY1" s="4" t="s">
        <v>221</v>
      </c>
      <c r="HZ1" s="4" t="s">
        <v>222</v>
      </c>
      <c r="IA1" s="4" t="s">
        <v>223</v>
      </c>
      <c r="IB1" s="4" t="s">
        <v>224</v>
      </c>
      <c r="IC1" s="4" t="s">
        <v>225</v>
      </c>
      <c r="ID1" s="4" t="s">
        <v>226</v>
      </c>
      <c r="IE1" s="4" t="s">
        <v>227</v>
      </c>
      <c r="IF1" s="4" t="s">
        <v>228</v>
      </c>
      <c r="IG1" s="4" t="s">
        <v>229</v>
      </c>
      <c r="IH1" s="4" t="s">
        <v>230</v>
      </c>
      <c r="II1" s="4" t="s">
        <v>231</v>
      </c>
      <c r="IJ1" s="4" t="s">
        <v>232</v>
      </c>
      <c r="IK1" s="4" t="s">
        <v>233</v>
      </c>
      <c r="IL1" s="4" t="s">
        <v>234</v>
      </c>
      <c r="IM1" s="4" t="s">
        <v>235</v>
      </c>
      <c r="IN1" s="4" t="s">
        <v>236</v>
      </c>
      <c r="IO1" s="4" t="s">
        <v>237</v>
      </c>
      <c r="IP1" s="4" t="s">
        <v>238</v>
      </c>
      <c r="IQ1" s="4" t="s">
        <v>239</v>
      </c>
      <c r="IR1" s="4" t="s">
        <v>240</v>
      </c>
      <c r="IS1" s="4" t="s">
        <v>241</v>
      </c>
      <c r="IT1" s="4" t="s">
        <v>242</v>
      </c>
      <c r="IU1" s="4" t="s">
        <v>243</v>
      </c>
      <c r="IV1" s="4" t="s">
        <v>244</v>
      </c>
      <c r="IW1" s="4" t="s">
        <v>245</v>
      </c>
      <c r="IX1" s="4" t="s">
        <v>246</v>
      </c>
      <c r="IY1" s="4" t="s">
        <v>247</v>
      </c>
      <c r="IZ1" s="4" t="s">
        <v>248</v>
      </c>
      <c r="JA1" s="4" t="s">
        <v>249</v>
      </c>
      <c r="JB1" s="4" t="s">
        <v>250</v>
      </c>
      <c r="JC1" s="4" t="s">
        <v>251</v>
      </c>
      <c r="JD1" s="4" t="s">
        <v>252</v>
      </c>
      <c r="JE1" s="4" t="s">
        <v>253</v>
      </c>
      <c r="JF1" s="4" t="s">
        <v>254</v>
      </c>
      <c r="JG1" s="4" t="s">
        <v>255</v>
      </c>
      <c r="JH1" s="4" t="s">
        <v>256</v>
      </c>
      <c r="JI1" s="4" t="s">
        <v>257</v>
      </c>
      <c r="JJ1" s="4" t="s">
        <v>258</v>
      </c>
      <c r="JK1" s="4" t="s">
        <v>259</v>
      </c>
      <c r="JL1" s="4" t="s">
        <v>260</v>
      </c>
      <c r="JM1" s="4" t="s">
        <v>261</v>
      </c>
      <c r="JN1" s="4" t="s">
        <v>262</v>
      </c>
      <c r="JO1" s="4" t="s">
        <v>263</v>
      </c>
      <c r="JP1" s="4" t="s">
        <v>264</v>
      </c>
      <c r="JQ1" s="4" t="s">
        <v>265</v>
      </c>
      <c r="JR1" s="4" t="s">
        <v>266</v>
      </c>
      <c r="JS1" s="4" t="s">
        <v>267</v>
      </c>
      <c r="JT1" s="4" t="s">
        <v>268</v>
      </c>
      <c r="JU1" s="4" t="s">
        <v>269</v>
      </c>
      <c r="JV1" s="4" t="s">
        <v>270</v>
      </c>
      <c r="JW1" s="4" t="s">
        <v>271</v>
      </c>
      <c r="JX1" s="4" t="s">
        <v>272</v>
      </c>
      <c r="JY1" s="4" t="s">
        <v>273</v>
      </c>
      <c r="JZ1" s="4" t="s">
        <v>274</v>
      </c>
    </row>
    <row r="2" spans="1:286" ht="15.75" customHeight="1">
      <c r="A2" s="7" t="s">
        <v>275</v>
      </c>
      <c r="B2" s="8">
        <v>41559</v>
      </c>
      <c r="C2" s="9" t="s">
        <v>276</v>
      </c>
      <c r="D2" s="10">
        <v>1</v>
      </c>
      <c r="E2" s="11">
        <v>41129</v>
      </c>
      <c r="F2" s="10">
        <v>65</v>
      </c>
      <c r="G2" s="10" t="s">
        <v>277</v>
      </c>
      <c r="H2" s="9" t="s">
        <v>278</v>
      </c>
      <c r="I2" s="9" t="s">
        <v>279</v>
      </c>
      <c r="J2" s="10" t="s">
        <v>280</v>
      </c>
      <c r="K2" s="9" t="s">
        <v>281</v>
      </c>
      <c r="P2" s="10">
        <v>1</v>
      </c>
      <c r="AC2" s="9" t="s">
        <v>282</v>
      </c>
      <c r="AD2" s="10" t="s">
        <v>283</v>
      </c>
      <c r="AE2" s="11">
        <v>41131</v>
      </c>
      <c r="AF2" s="11">
        <v>41494</v>
      </c>
      <c r="AG2" s="10">
        <f t="shared" ref="AG2:AG6" si="0">AF2-AE2</f>
        <v>363</v>
      </c>
      <c r="AH2" s="10">
        <f t="shared" ref="AH2:AH3" si="1">AF2-E2</f>
        <v>365</v>
      </c>
      <c r="AI2" s="10">
        <f t="shared" ref="AI2:AI434" si="2">B2-E2</f>
        <v>430</v>
      </c>
      <c r="AJ2" s="10" t="s">
        <v>284</v>
      </c>
      <c r="AK2" s="12">
        <v>1</v>
      </c>
      <c r="AL2" s="10" t="s">
        <v>285</v>
      </c>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v>1</v>
      </c>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t="s">
        <v>89</v>
      </c>
      <c r="CQ2" s="10" t="s">
        <v>286</v>
      </c>
      <c r="CR2" s="10">
        <v>1</v>
      </c>
      <c r="CS2" s="10"/>
      <c r="CT2" s="10"/>
      <c r="CU2" s="10"/>
      <c r="CV2" s="10"/>
      <c r="CW2" s="10"/>
      <c r="CX2" s="10" t="s">
        <v>287</v>
      </c>
      <c r="CY2" s="10" t="s">
        <v>287</v>
      </c>
      <c r="CZ2" s="10" t="s">
        <v>288</v>
      </c>
      <c r="DA2" s="10" t="s">
        <v>289</v>
      </c>
      <c r="DB2" s="13" t="s">
        <v>290</v>
      </c>
      <c r="DC2" s="10" t="s">
        <v>283</v>
      </c>
      <c r="DD2" s="10" t="s">
        <v>291</v>
      </c>
      <c r="DE2" s="10" t="s">
        <v>283</v>
      </c>
      <c r="DF2" s="10" t="s">
        <v>283</v>
      </c>
      <c r="DG2" s="10" t="s">
        <v>283</v>
      </c>
      <c r="DH2" s="10" t="s">
        <v>283</v>
      </c>
      <c r="DI2" s="10" t="s">
        <v>283</v>
      </c>
      <c r="DJ2" s="10" t="s">
        <v>283</v>
      </c>
      <c r="DK2" s="10" t="s">
        <v>283</v>
      </c>
      <c r="DL2" s="13" t="s">
        <v>292</v>
      </c>
      <c r="DM2" s="13" t="s">
        <v>125</v>
      </c>
      <c r="DN2" s="14"/>
      <c r="DO2" s="14"/>
      <c r="DP2" s="14"/>
      <c r="DQ2" s="14"/>
      <c r="DR2" s="14"/>
      <c r="DS2" s="14"/>
      <c r="DT2" s="14"/>
      <c r="DU2" s="14"/>
      <c r="DV2" s="14"/>
      <c r="DW2" s="14"/>
      <c r="DX2" s="14"/>
      <c r="DY2" s="14"/>
      <c r="DZ2" s="14"/>
      <c r="EA2" s="14"/>
      <c r="EB2" s="14"/>
      <c r="EC2" s="14">
        <v>1</v>
      </c>
      <c r="ED2" s="14"/>
      <c r="EE2" s="14"/>
      <c r="EF2" s="14"/>
      <c r="EG2" s="14"/>
      <c r="EH2" s="14"/>
      <c r="EI2" s="14"/>
      <c r="EJ2" s="14"/>
      <c r="EK2" s="14"/>
      <c r="EL2" s="14"/>
      <c r="EM2" s="14"/>
      <c r="EN2" s="14"/>
      <c r="EO2" s="14"/>
      <c r="EP2" s="14"/>
      <c r="EQ2" s="14"/>
      <c r="ER2" s="10" t="s">
        <v>293</v>
      </c>
      <c r="ES2" s="10" t="s">
        <v>86</v>
      </c>
      <c r="ET2" s="10"/>
      <c r="EU2" s="10"/>
      <c r="EV2" s="10"/>
      <c r="EW2" s="10"/>
      <c r="EX2" s="10"/>
      <c r="EY2" s="10"/>
      <c r="EZ2" s="10"/>
      <c r="FA2" s="10"/>
      <c r="FB2" s="10"/>
      <c r="FC2" s="10"/>
      <c r="FD2" s="10"/>
      <c r="FE2" s="10"/>
      <c r="FF2" s="10"/>
      <c r="FG2" s="10"/>
      <c r="FH2" s="10"/>
      <c r="FI2" s="10"/>
      <c r="FJ2" s="10"/>
      <c r="FK2" s="10"/>
      <c r="FL2" s="13">
        <v>1</v>
      </c>
      <c r="FM2" s="10" t="s">
        <v>283</v>
      </c>
      <c r="FN2" s="10" t="s">
        <v>283</v>
      </c>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t="s">
        <v>294</v>
      </c>
      <c r="GP2" s="13" t="s">
        <v>295</v>
      </c>
      <c r="GQ2" s="10" t="s">
        <v>296</v>
      </c>
      <c r="GR2" s="10" t="s">
        <v>297</v>
      </c>
      <c r="GS2" s="10" t="s">
        <v>283</v>
      </c>
      <c r="GT2" s="10" t="s">
        <v>283</v>
      </c>
      <c r="GU2" s="10" t="s">
        <v>283</v>
      </c>
      <c r="GV2" s="10" t="s">
        <v>283</v>
      </c>
      <c r="GW2" s="10" t="s">
        <v>283</v>
      </c>
      <c r="GX2" s="10" t="s">
        <v>283</v>
      </c>
      <c r="GY2" s="10" t="s">
        <v>283</v>
      </c>
      <c r="GZ2" s="10" t="s">
        <v>283</v>
      </c>
      <c r="HA2" s="10" t="s">
        <v>283</v>
      </c>
      <c r="HB2" s="10" t="s">
        <v>283</v>
      </c>
      <c r="HC2" s="10" t="s">
        <v>283</v>
      </c>
      <c r="HD2" s="10" t="s">
        <v>298</v>
      </c>
      <c r="HE2" s="10"/>
      <c r="HF2" s="10"/>
      <c r="HG2" s="10"/>
      <c r="HH2" s="10"/>
      <c r="HI2" s="10"/>
      <c r="HJ2" s="10">
        <v>1</v>
      </c>
      <c r="HK2" s="10"/>
      <c r="HL2" s="10"/>
      <c r="HM2" s="10"/>
      <c r="HN2" s="10"/>
      <c r="HO2" s="10"/>
      <c r="HP2" s="10"/>
      <c r="HQ2" s="10"/>
      <c r="HR2" s="10"/>
      <c r="HS2" s="10"/>
      <c r="HT2" s="10"/>
      <c r="HU2" s="10"/>
      <c r="HV2" s="10"/>
      <c r="HW2" s="10"/>
      <c r="HX2" s="10"/>
      <c r="HY2" s="10"/>
      <c r="HZ2" s="10"/>
      <c r="IA2" s="10"/>
      <c r="IB2" s="10"/>
      <c r="IC2" s="10">
        <v>1</v>
      </c>
      <c r="ID2" s="10"/>
      <c r="IE2" s="10"/>
      <c r="IF2" s="10"/>
      <c r="IG2" s="10"/>
      <c r="IH2" s="10"/>
      <c r="II2" s="10"/>
      <c r="IJ2" s="10"/>
      <c r="IK2" s="10"/>
      <c r="IL2" s="10"/>
      <c r="IM2" s="10"/>
      <c r="IN2" s="10"/>
      <c r="IO2" s="10"/>
      <c r="IP2" s="10"/>
      <c r="IQ2" s="10"/>
      <c r="IR2" s="10"/>
      <c r="IS2" s="10"/>
      <c r="IT2" s="10"/>
      <c r="IU2" s="13" t="s">
        <v>299</v>
      </c>
      <c r="IV2" s="10" t="s">
        <v>283</v>
      </c>
      <c r="IW2" s="10" t="s">
        <v>283</v>
      </c>
      <c r="IX2" s="10" t="s">
        <v>264</v>
      </c>
      <c r="IY2" s="10"/>
      <c r="IZ2" s="10"/>
      <c r="JA2" s="10"/>
      <c r="JB2" s="10"/>
      <c r="JC2" s="10"/>
      <c r="JD2" s="10"/>
      <c r="JE2" s="10"/>
      <c r="JF2" s="10"/>
      <c r="JG2" s="10"/>
      <c r="JH2" s="10"/>
      <c r="JI2" s="10"/>
      <c r="JJ2" s="10"/>
      <c r="JK2" s="10"/>
      <c r="JL2" s="10"/>
      <c r="JM2" s="10"/>
      <c r="JN2" s="10"/>
      <c r="JO2" s="10"/>
      <c r="JP2" s="10">
        <v>1</v>
      </c>
      <c r="JQ2" s="10"/>
      <c r="JR2" s="10"/>
      <c r="JS2" s="10"/>
      <c r="JT2" s="10"/>
      <c r="JU2" s="10"/>
      <c r="JV2" s="10" t="s">
        <v>287</v>
      </c>
      <c r="JW2" s="10" t="s">
        <v>283</v>
      </c>
      <c r="JX2" s="10" t="s">
        <v>283</v>
      </c>
      <c r="JY2" s="10" t="s">
        <v>283</v>
      </c>
      <c r="JZ2" s="9"/>
    </row>
    <row r="3" spans="1:286" ht="15.75" customHeight="1">
      <c r="A3" s="7" t="s">
        <v>300</v>
      </c>
      <c r="B3" s="8">
        <v>41506</v>
      </c>
      <c r="C3" s="9" t="s">
        <v>301</v>
      </c>
      <c r="D3" s="10">
        <v>1</v>
      </c>
      <c r="E3" s="11">
        <v>41198</v>
      </c>
      <c r="F3" s="10" t="s">
        <v>302</v>
      </c>
      <c r="G3" s="10" t="s">
        <v>277</v>
      </c>
      <c r="H3" s="9" t="s">
        <v>303</v>
      </c>
      <c r="I3" s="9" t="s">
        <v>304</v>
      </c>
      <c r="J3" s="10" t="s">
        <v>280</v>
      </c>
      <c r="K3" s="9" t="s">
        <v>305</v>
      </c>
      <c r="L3" s="9"/>
      <c r="M3" s="9"/>
      <c r="N3" s="9"/>
      <c r="O3" s="9"/>
      <c r="P3" s="9"/>
      <c r="Q3" s="9"/>
      <c r="R3" s="9"/>
      <c r="S3" s="10">
        <v>1</v>
      </c>
      <c r="T3" s="9"/>
      <c r="U3" s="9"/>
      <c r="V3" s="9"/>
      <c r="W3" s="9"/>
      <c r="X3" s="9"/>
      <c r="Y3" s="9"/>
      <c r="Z3" s="9"/>
      <c r="AA3" s="9"/>
      <c r="AB3" s="9"/>
      <c r="AC3" s="9" t="s">
        <v>306</v>
      </c>
      <c r="AD3" s="10" t="s">
        <v>283</v>
      </c>
      <c r="AE3" s="11">
        <v>41198</v>
      </c>
      <c r="AF3" s="11">
        <v>41500</v>
      </c>
      <c r="AG3" s="10">
        <f t="shared" si="0"/>
        <v>302</v>
      </c>
      <c r="AH3" s="10">
        <f t="shared" si="1"/>
        <v>302</v>
      </c>
      <c r="AI3" s="10">
        <f t="shared" si="2"/>
        <v>308</v>
      </c>
      <c r="AJ3" s="10" t="s">
        <v>307</v>
      </c>
      <c r="AK3" s="12">
        <v>1</v>
      </c>
      <c r="AL3" s="10" t="s">
        <v>308</v>
      </c>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t="s">
        <v>89</v>
      </c>
      <c r="CQ3" s="10" t="s">
        <v>286</v>
      </c>
      <c r="CR3" s="10">
        <v>1</v>
      </c>
      <c r="CS3" s="10"/>
      <c r="CT3" s="10"/>
      <c r="CU3" s="10"/>
      <c r="CV3" s="10"/>
      <c r="CW3" s="10"/>
      <c r="CX3" s="10" t="s">
        <v>287</v>
      </c>
      <c r="CY3" s="10" t="s">
        <v>287</v>
      </c>
      <c r="CZ3" s="10" t="s">
        <v>288</v>
      </c>
      <c r="DA3" s="10" t="s">
        <v>289</v>
      </c>
      <c r="DB3" s="10" t="s">
        <v>309</v>
      </c>
      <c r="DC3" s="10" t="s">
        <v>310</v>
      </c>
      <c r="DD3" s="10" t="s">
        <v>178</v>
      </c>
      <c r="DE3" s="10" t="s">
        <v>283</v>
      </c>
      <c r="DF3" s="10" t="s">
        <v>283</v>
      </c>
      <c r="DG3" s="10" t="s">
        <v>283</v>
      </c>
      <c r="DH3" s="10" t="s">
        <v>283</v>
      </c>
      <c r="DI3" s="10" t="s">
        <v>283</v>
      </c>
      <c r="DJ3" s="10" t="s">
        <v>283</v>
      </c>
      <c r="DK3" s="10" t="s">
        <v>283</v>
      </c>
      <c r="DL3" s="10" t="s">
        <v>283</v>
      </c>
      <c r="DM3" s="10" t="s">
        <v>283</v>
      </c>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3" t="s">
        <v>311</v>
      </c>
      <c r="ES3" s="13" t="s">
        <v>312</v>
      </c>
      <c r="ET3" s="13"/>
      <c r="EU3" s="13"/>
      <c r="EV3" s="13"/>
      <c r="EW3" s="13"/>
      <c r="EX3" s="13"/>
      <c r="EY3" s="13"/>
      <c r="EZ3" s="13"/>
      <c r="FA3" s="13"/>
      <c r="FB3" s="13"/>
      <c r="FC3" s="13"/>
      <c r="FD3" s="13"/>
      <c r="FE3" s="13"/>
      <c r="FF3" s="13">
        <v>1</v>
      </c>
      <c r="FG3" s="13"/>
      <c r="FH3" s="13"/>
      <c r="FI3" s="13"/>
      <c r="FJ3" s="13">
        <v>1</v>
      </c>
      <c r="FK3" s="13"/>
      <c r="FL3" s="13"/>
      <c r="FM3" s="13" t="s">
        <v>313</v>
      </c>
      <c r="FN3" s="13" t="s">
        <v>283</v>
      </c>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t="s">
        <v>314</v>
      </c>
      <c r="GP3" s="13" t="s">
        <v>315</v>
      </c>
      <c r="GQ3" s="13" t="s">
        <v>316</v>
      </c>
      <c r="GR3" s="13" t="s">
        <v>317</v>
      </c>
      <c r="GS3" s="10" t="s">
        <v>283</v>
      </c>
      <c r="GT3" s="10" t="s">
        <v>283</v>
      </c>
      <c r="GU3" s="10" t="s">
        <v>283</v>
      </c>
      <c r="GV3" s="10" t="s">
        <v>283</v>
      </c>
      <c r="GW3" s="10" t="s">
        <v>283</v>
      </c>
      <c r="GX3" s="10" t="s">
        <v>283</v>
      </c>
      <c r="GY3" s="10" t="s">
        <v>283</v>
      </c>
      <c r="GZ3" s="10" t="s">
        <v>283</v>
      </c>
      <c r="HA3" s="10" t="s">
        <v>283</v>
      </c>
      <c r="HB3" s="10" t="s">
        <v>283</v>
      </c>
      <c r="HC3" s="10" t="s">
        <v>283</v>
      </c>
      <c r="HD3" s="10" t="s">
        <v>212</v>
      </c>
      <c r="HE3" s="10"/>
      <c r="HF3" s="10"/>
      <c r="HG3" s="10"/>
      <c r="HH3" s="10"/>
      <c r="HI3" s="10"/>
      <c r="HJ3" s="10"/>
      <c r="HK3" s="10"/>
      <c r="HL3" s="10"/>
      <c r="HM3" s="10"/>
      <c r="HN3" s="10"/>
      <c r="HO3" s="10"/>
      <c r="HP3" s="10">
        <v>1</v>
      </c>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3" t="s">
        <v>299</v>
      </c>
      <c r="IV3" s="13" t="s">
        <v>318</v>
      </c>
      <c r="IW3" s="10" t="s">
        <v>283</v>
      </c>
      <c r="IX3" s="10" t="s">
        <v>319</v>
      </c>
      <c r="IY3" s="10"/>
      <c r="IZ3" s="10"/>
      <c r="JA3" s="10"/>
      <c r="JB3" s="10"/>
      <c r="JC3" s="10"/>
      <c r="JD3" s="10"/>
      <c r="JE3" s="10"/>
      <c r="JF3" s="10"/>
      <c r="JG3" s="10"/>
      <c r="JH3" s="10"/>
      <c r="JI3" s="10"/>
      <c r="JJ3" s="10"/>
      <c r="JK3" s="10"/>
      <c r="JL3" s="10">
        <v>1</v>
      </c>
      <c r="JM3" s="10"/>
      <c r="JN3" s="10">
        <v>1</v>
      </c>
      <c r="JO3" s="10"/>
      <c r="JP3" s="10"/>
      <c r="JQ3" s="10"/>
      <c r="JR3" s="10"/>
      <c r="JS3" s="10"/>
      <c r="JT3" s="10"/>
      <c r="JU3" s="10"/>
      <c r="JV3" s="10" t="s">
        <v>287</v>
      </c>
      <c r="JW3" s="10" t="s">
        <v>283</v>
      </c>
      <c r="JX3" s="10" t="s">
        <v>283</v>
      </c>
      <c r="JY3" s="10" t="s">
        <v>283</v>
      </c>
      <c r="JZ3" s="10" t="s">
        <v>320</v>
      </c>
    </row>
    <row r="4" spans="1:286" ht="15.75" customHeight="1">
      <c r="A4" s="7" t="s">
        <v>321</v>
      </c>
      <c r="B4" s="8">
        <v>41526</v>
      </c>
      <c r="C4" s="9" t="s">
        <v>322</v>
      </c>
      <c r="D4" s="10">
        <v>1</v>
      </c>
      <c r="E4" s="10" t="s">
        <v>302</v>
      </c>
      <c r="F4" s="10">
        <v>74</v>
      </c>
      <c r="G4" s="10" t="s">
        <v>323</v>
      </c>
      <c r="H4" s="9" t="s">
        <v>324</v>
      </c>
      <c r="I4" s="9" t="s">
        <v>325</v>
      </c>
      <c r="J4" s="10" t="s">
        <v>280</v>
      </c>
      <c r="K4" s="9" t="s">
        <v>281</v>
      </c>
      <c r="L4" s="9"/>
      <c r="M4" s="9"/>
      <c r="N4" s="9"/>
      <c r="O4" s="9"/>
      <c r="P4" s="10">
        <v>1</v>
      </c>
      <c r="Q4" s="9"/>
      <c r="R4" s="9"/>
      <c r="S4" s="9"/>
      <c r="T4" s="9"/>
      <c r="U4" s="9"/>
      <c r="V4" s="9"/>
      <c r="W4" s="9"/>
      <c r="X4" s="9"/>
      <c r="Y4" s="9"/>
      <c r="Z4" s="9"/>
      <c r="AA4" s="9"/>
      <c r="AB4" s="9"/>
      <c r="AC4" s="9" t="s">
        <v>326</v>
      </c>
      <c r="AD4" s="10" t="s">
        <v>283</v>
      </c>
      <c r="AE4" s="11">
        <v>40641</v>
      </c>
      <c r="AF4" s="11">
        <v>41523</v>
      </c>
      <c r="AG4" s="10">
        <f t="shared" si="0"/>
        <v>882</v>
      </c>
      <c r="AH4" s="10" t="s">
        <v>283</v>
      </c>
      <c r="AI4" s="16" t="e">
        <f t="shared" si="2"/>
        <v>#VALUE!</v>
      </c>
      <c r="AJ4" s="10" t="s">
        <v>327</v>
      </c>
      <c r="AK4" s="12">
        <v>1</v>
      </c>
      <c r="AL4" s="10" t="s">
        <v>328</v>
      </c>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v>1</v>
      </c>
      <c r="BU4" s="10"/>
      <c r="BV4" s="10"/>
      <c r="BW4" s="10"/>
      <c r="BX4" s="10"/>
      <c r="BY4" s="10"/>
      <c r="BZ4" s="10"/>
      <c r="CA4" s="10"/>
      <c r="CB4" s="10"/>
      <c r="CC4" s="10"/>
      <c r="CD4" s="10"/>
      <c r="CE4" s="10"/>
      <c r="CF4" s="10"/>
      <c r="CG4" s="10"/>
      <c r="CH4" s="10"/>
      <c r="CI4" s="10"/>
      <c r="CJ4" s="10"/>
      <c r="CK4" s="10"/>
      <c r="CL4" s="10"/>
      <c r="CM4" s="10"/>
      <c r="CN4" s="10"/>
      <c r="CO4" s="10"/>
      <c r="CP4" s="10" t="s">
        <v>89</v>
      </c>
      <c r="CQ4" s="10" t="s">
        <v>286</v>
      </c>
      <c r="CR4" s="10">
        <v>1</v>
      </c>
      <c r="CS4" s="10"/>
      <c r="CT4" s="10"/>
      <c r="CU4" s="10"/>
      <c r="CV4" s="10"/>
      <c r="CW4" s="10"/>
      <c r="CX4" s="10" t="s">
        <v>287</v>
      </c>
      <c r="CY4" s="10" t="s">
        <v>287</v>
      </c>
      <c r="CZ4" s="10" t="s">
        <v>329</v>
      </c>
      <c r="DA4" s="10" t="s">
        <v>289</v>
      </c>
      <c r="DB4" s="10" t="s">
        <v>309</v>
      </c>
      <c r="DC4" s="13" t="s">
        <v>330</v>
      </c>
      <c r="DD4" s="10" t="s">
        <v>331</v>
      </c>
      <c r="DE4" s="10" t="s">
        <v>283</v>
      </c>
      <c r="DF4" s="10" t="s">
        <v>283</v>
      </c>
      <c r="DG4" s="10" t="s">
        <v>283</v>
      </c>
      <c r="DH4" s="10" t="s">
        <v>283</v>
      </c>
      <c r="DI4" s="10" t="s">
        <v>283</v>
      </c>
      <c r="DJ4" s="10" t="s">
        <v>283</v>
      </c>
      <c r="DK4" s="10" t="s">
        <v>283</v>
      </c>
      <c r="DL4" s="10" t="s">
        <v>332</v>
      </c>
      <c r="DM4" s="10" t="s">
        <v>115</v>
      </c>
      <c r="DN4" s="15"/>
      <c r="DO4" s="15"/>
      <c r="DP4" s="15"/>
      <c r="DQ4" s="15"/>
      <c r="DR4" s="15"/>
      <c r="DS4" s="14">
        <v>1</v>
      </c>
      <c r="DT4" s="15"/>
      <c r="DU4" s="15"/>
      <c r="DV4" s="15"/>
      <c r="DW4" s="15"/>
      <c r="DX4" s="15"/>
      <c r="DY4" s="15"/>
      <c r="DZ4" s="15"/>
      <c r="EA4" s="15"/>
      <c r="EB4" s="15"/>
      <c r="EC4" s="15"/>
      <c r="ED4" s="15"/>
      <c r="EE4" s="15"/>
      <c r="EF4" s="15"/>
      <c r="EG4" s="15"/>
      <c r="EH4" s="15"/>
      <c r="EI4" s="15"/>
      <c r="EJ4" s="15"/>
      <c r="EK4" s="15"/>
      <c r="EL4" s="15"/>
      <c r="EM4" s="15"/>
      <c r="EN4" s="15"/>
      <c r="EO4" s="15"/>
      <c r="EP4" s="15"/>
      <c r="EQ4" s="15"/>
      <c r="ER4" s="10" t="s">
        <v>283</v>
      </c>
      <c r="ES4" s="10" t="s">
        <v>283</v>
      </c>
      <c r="ET4" s="10"/>
      <c r="EU4" s="10"/>
      <c r="EV4" s="10"/>
      <c r="EW4" s="10"/>
      <c r="EX4" s="10"/>
      <c r="EY4" s="10"/>
      <c r="EZ4" s="10"/>
      <c r="FA4" s="10"/>
      <c r="FB4" s="10"/>
      <c r="FC4" s="10"/>
      <c r="FD4" s="10"/>
      <c r="FE4" s="10"/>
      <c r="FF4" s="10"/>
      <c r="FG4" s="10"/>
      <c r="FH4" s="10"/>
      <c r="FI4" s="10"/>
      <c r="FJ4" s="10"/>
      <c r="FK4" s="10"/>
      <c r="FL4" s="10"/>
      <c r="FM4" s="10" t="s">
        <v>283</v>
      </c>
      <c r="FN4" s="10" t="s">
        <v>283</v>
      </c>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3" t="s">
        <v>333</v>
      </c>
      <c r="GP4" s="13" t="s">
        <v>334</v>
      </c>
      <c r="GQ4" s="13" t="s">
        <v>335</v>
      </c>
      <c r="GR4" s="10" t="s">
        <v>283</v>
      </c>
      <c r="GS4" s="10" t="s">
        <v>283</v>
      </c>
      <c r="GT4" s="10" t="s">
        <v>283</v>
      </c>
      <c r="GU4" s="10" t="s">
        <v>283</v>
      </c>
      <c r="GV4" s="10" t="s">
        <v>283</v>
      </c>
      <c r="GW4" s="10" t="s">
        <v>283</v>
      </c>
      <c r="GX4" s="10" t="s">
        <v>283</v>
      </c>
      <c r="GY4" s="10" t="s">
        <v>283</v>
      </c>
      <c r="GZ4" s="10" t="s">
        <v>283</v>
      </c>
      <c r="HA4" s="10" t="s">
        <v>283</v>
      </c>
      <c r="HB4" s="10" t="s">
        <v>283</v>
      </c>
      <c r="HC4" s="10" t="s">
        <v>283</v>
      </c>
      <c r="HD4" s="10" t="s">
        <v>238</v>
      </c>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v>1</v>
      </c>
      <c r="IQ4" s="10"/>
      <c r="IR4" s="10"/>
      <c r="IS4" s="10"/>
      <c r="IT4" s="10"/>
      <c r="IU4" s="13" t="s">
        <v>336</v>
      </c>
      <c r="IV4" s="13" t="s">
        <v>337</v>
      </c>
      <c r="IW4" s="13" t="s">
        <v>338</v>
      </c>
      <c r="IX4" s="10" t="s">
        <v>339</v>
      </c>
      <c r="IY4" s="10"/>
      <c r="IZ4" s="10"/>
      <c r="JA4" s="10"/>
      <c r="JB4" s="10"/>
      <c r="JC4" s="10"/>
      <c r="JD4" s="10"/>
      <c r="JE4" s="10"/>
      <c r="JF4" s="10"/>
      <c r="JG4" s="10"/>
      <c r="JH4" s="10"/>
      <c r="JI4" s="10"/>
      <c r="JJ4" s="10"/>
      <c r="JK4" s="10">
        <v>1</v>
      </c>
      <c r="JL4" s="10"/>
      <c r="JM4" s="10"/>
      <c r="JN4" s="10"/>
      <c r="JO4" s="10"/>
      <c r="JP4" s="10"/>
      <c r="JQ4" s="10"/>
      <c r="JR4" s="10"/>
      <c r="JS4" s="10">
        <v>1</v>
      </c>
      <c r="JT4" s="10"/>
      <c r="JU4" s="10"/>
      <c r="JV4" s="10" t="s">
        <v>287</v>
      </c>
      <c r="JW4" s="10" t="s">
        <v>283</v>
      </c>
      <c r="JX4" s="10" t="s">
        <v>283</v>
      </c>
      <c r="JY4" s="10" t="s">
        <v>283</v>
      </c>
      <c r="JZ4" s="9"/>
    </row>
    <row r="5" spans="1:286" ht="15.75" customHeight="1">
      <c r="A5" s="7" t="s">
        <v>340</v>
      </c>
      <c r="B5" s="8">
        <v>41522</v>
      </c>
      <c r="C5" s="9" t="s">
        <v>341</v>
      </c>
      <c r="D5" s="10">
        <v>1</v>
      </c>
      <c r="E5" s="11">
        <v>41148</v>
      </c>
      <c r="F5" s="10">
        <v>78</v>
      </c>
      <c r="G5" s="10" t="s">
        <v>277</v>
      </c>
      <c r="H5" s="9" t="s">
        <v>342</v>
      </c>
      <c r="I5" s="9" t="s">
        <v>343</v>
      </c>
      <c r="J5" s="10" t="s">
        <v>280</v>
      </c>
      <c r="K5" s="9" t="s">
        <v>344</v>
      </c>
      <c r="L5" s="9"/>
      <c r="M5" s="9"/>
      <c r="N5" s="9"/>
      <c r="O5" s="9"/>
      <c r="P5" s="9"/>
      <c r="Q5" s="9"/>
      <c r="R5" s="10">
        <v>1</v>
      </c>
      <c r="S5" s="9"/>
      <c r="T5" s="9"/>
      <c r="U5" s="9"/>
      <c r="V5" s="9"/>
      <c r="W5" s="9"/>
      <c r="X5" s="9"/>
      <c r="Y5" s="9"/>
      <c r="Z5" s="9"/>
      <c r="AA5" s="9"/>
      <c r="AB5" s="9"/>
      <c r="AC5" s="9" t="s">
        <v>345</v>
      </c>
      <c r="AD5" s="10" t="s">
        <v>283</v>
      </c>
      <c r="AE5" s="11">
        <v>41155</v>
      </c>
      <c r="AF5" s="11">
        <v>41514</v>
      </c>
      <c r="AG5" s="10">
        <f t="shared" si="0"/>
        <v>359</v>
      </c>
      <c r="AH5" s="10">
        <f t="shared" ref="AH5:AH7" si="3">AF5-E5</f>
        <v>366</v>
      </c>
      <c r="AI5" s="10">
        <f t="shared" si="2"/>
        <v>374</v>
      </c>
      <c r="AJ5" s="17" t="s">
        <v>346</v>
      </c>
      <c r="AK5" s="12">
        <v>1</v>
      </c>
      <c r="AL5" s="10" t="s">
        <v>347</v>
      </c>
      <c r="AM5" s="10">
        <v>1</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t="s">
        <v>89</v>
      </c>
      <c r="CQ5" s="10" t="s">
        <v>286</v>
      </c>
      <c r="CR5" s="10">
        <v>1</v>
      </c>
      <c r="CS5" s="10"/>
      <c r="CT5" s="10"/>
      <c r="CU5" s="10"/>
      <c r="CV5" s="10"/>
      <c r="CW5" s="10"/>
      <c r="CX5" s="10" t="s">
        <v>287</v>
      </c>
      <c r="CY5" s="10" t="s">
        <v>287</v>
      </c>
      <c r="CZ5" s="10" t="s">
        <v>12</v>
      </c>
      <c r="DA5" s="10" t="s">
        <v>289</v>
      </c>
      <c r="DB5" s="13" t="s">
        <v>309</v>
      </c>
      <c r="DC5" s="13" t="s">
        <v>348</v>
      </c>
      <c r="DD5" s="10" t="s">
        <v>349</v>
      </c>
      <c r="DE5" s="10" t="s">
        <v>121</v>
      </c>
      <c r="DF5" s="10" t="s">
        <v>283</v>
      </c>
      <c r="DG5" s="10" t="s">
        <v>283</v>
      </c>
      <c r="DH5" s="10" t="s">
        <v>283</v>
      </c>
      <c r="DI5" s="10" t="s">
        <v>283</v>
      </c>
      <c r="DJ5" s="10" t="s">
        <v>283</v>
      </c>
      <c r="DK5" s="10" t="s">
        <v>283</v>
      </c>
      <c r="DL5" s="10" t="s">
        <v>350</v>
      </c>
      <c r="DM5" s="10" t="s">
        <v>115</v>
      </c>
      <c r="DN5" s="15"/>
      <c r="DO5" s="15"/>
      <c r="DP5" s="15"/>
      <c r="DQ5" s="15"/>
      <c r="DR5" s="15"/>
      <c r="DS5" s="14">
        <v>1</v>
      </c>
      <c r="DT5" s="15"/>
      <c r="DU5" s="15"/>
      <c r="DV5" s="15"/>
      <c r="DW5" s="15"/>
      <c r="DX5" s="15"/>
      <c r="DY5" s="15"/>
      <c r="DZ5" s="15"/>
      <c r="EA5" s="15"/>
      <c r="EB5" s="15"/>
      <c r="EC5" s="15"/>
      <c r="ED5" s="15"/>
      <c r="EE5" s="15"/>
      <c r="EF5" s="15"/>
      <c r="EG5" s="15"/>
      <c r="EH5" s="15"/>
      <c r="EI5" s="15"/>
      <c r="EJ5" s="15"/>
      <c r="EK5" s="15"/>
      <c r="EL5" s="15"/>
      <c r="EM5" s="15"/>
      <c r="EN5" s="15"/>
      <c r="EO5" s="15"/>
      <c r="EP5" s="15"/>
      <c r="EQ5" s="15"/>
      <c r="ER5" s="10" t="s">
        <v>283</v>
      </c>
      <c r="ES5" s="10" t="s">
        <v>283</v>
      </c>
      <c r="ET5" s="10"/>
      <c r="EU5" s="10"/>
      <c r="EV5" s="10"/>
      <c r="EW5" s="10"/>
      <c r="EX5" s="10"/>
      <c r="EY5" s="10"/>
      <c r="EZ5" s="10"/>
      <c r="FA5" s="10"/>
      <c r="FB5" s="10"/>
      <c r="FC5" s="10"/>
      <c r="FD5" s="10"/>
      <c r="FE5" s="10"/>
      <c r="FF5" s="10"/>
      <c r="FG5" s="10"/>
      <c r="FH5" s="10"/>
      <c r="FI5" s="10"/>
      <c r="FJ5" s="10"/>
      <c r="FK5" s="10"/>
      <c r="FL5" s="10"/>
      <c r="FM5" s="10" t="s">
        <v>283</v>
      </c>
      <c r="FN5" s="10" t="s">
        <v>283</v>
      </c>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3" t="s">
        <v>351</v>
      </c>
      <c r="GP5" s="13" t="s">
        <v>352</v>
      </c>
      <c r="GQ5" s="13" t="s">
        <v>353</v>
      </c>
      <c r="GR5" s="13" t="s">
        <v>354</v>
      </c>
      <c r="GS5" s="10" t="s">
        <v>283</v>
      </c>
      <c r="GT5" s="10" t="s">
        <v>283</v>
      </c>
      <c r="GU5" s="10" t="s">
        <v>283</v>
      </c>
      <c r="GV5" s="10" t="s">
        <v>283</v>
      </c>
      <c r="GW5" s="10" t="s">
        <v>283</v>
      </c>
      <c r="GX5" s="10" t="s">
        <v>283</v>
      </c>
      <c r="GY5" s="10" t="s">
        <v>283</v>
      </c>
      <c r="GZ5" s="10" t="s">
        <v>283</v>
      </c>
      <c r="HA5" s="10" t="s">
        <v>283</v>
      </c>
      <c r="HB5" s="10" t="s">
        <v>283</v>
      </c>
      <c r="HC5" s="10" t="s">
        <v>283</v>
      </c>
      <c r="HD5" s="10" t="s">
        <v>355</v>
      </c>
      <c r="HE5" s="10"/>
      <c r="HF5" s="10"/>
      <c r="HG5" s="10"/>
      <c r="HH5" s="10"/>
      <c r="HI5" s="10"/>
      <c r="HJ5" s="10"/>
      <c r="HK5" s="10"/>
      <c r="HL5" s="10"/>
      <c r="HM5" s="10"/>
      <c r="HN5" s="10"/>
      <c r="HO5" s="10"/>
      <c r="HP5" s="10"/>
      <c r="HQ5" s="10">
        <v>1</v>
      </c>
      <c r="HR5" s="10"/>
      <c r="HS5" s="10"/>
      <c r="HT5" s="10"/>
      <c r="HU5" s="10"/>
      <c r="HV5" s="10"/>
      <c r="HW5" s="10"/>
      <c r="HX5" s="10"/>
      <c r="HY5" s="10"/>
      <c r="HZ5" s="10"/>
      <c r="IA5" s="10"/>
      <c r="IB5" s="10"/>
      <c r="IC5" s="10"/>
      <c r="ID5" s="10"/>
      <c r="IE5" s="10"/>
      <c r="IF5" s="10"/>
      <c r="IG5" s="10"/>
      <c r="IH5" s="10"/>
      <c r="II5" s="10"/>
      <c r="IJ5" s="10"/>
      <c r="IK5" s="10"/>
      <c r="IL5" s="10">
        <v>1</v>
      </c>
      <c r="IM5" s="10"/>
      <c r="IN5" s="10"/>
      <c r="IO5" s="10"/>
      <c r="IP5" s="10"/>
      <c r="IQ5" s="10"/>
      <c r="IR5" s="10"/>
      <c r="IS5" s="10"/>
      <c r="IT5" s="10"/>
      <c r="IU5" s="13" t="s">
        <v>356</v>
      </c>
      <c r="IV5" s="10" t="s">
        <v>283</v>
      </c>
      <c r="IW5" s="10" t="s">
        <v>283</v>
      </c>
      <c r="IX5" s="10" t="s">
        <v>264</v>
      </c>
      <c r="IY5" s="10"/>
      <c r="IZ5" s="10"/>
      <c r="JA5" s="10"/>
      <c r="JB5" s="10"/>
      <c r="JC5" s="10"/>
      <c r="JD5" s="10"/>
      <c r="JE5" s="10"/>
      <c r="JF5" s="10"/>
      <c r="JG5" s="10"/>
      <c r="JH5" s="10"/>
      <c r="JI5" s="10"/>
      <c r="JJ5" s="10"/>
      <c r="JK5" s="10"/>
      <c r="JL5" s="10"/>
      <c r="JM5" s="10"/>
      <c r="JN5" s="10"/>
      <c r="JO5" s="10"/>
      <c r="JP5" s="10">
        <v>1</v>
      </c>
      <c r="JQ5" s="10"/>
      <c r="JR5" s="10"/>
      <c r="JS5" s="10"/>
      <c r="JT5" s="10"/>
      <c r="JU5" s="10"/>
      <c r="JV5" s="10" t="s">
        <v>287</v>
      </c>
      <c r="JW5" s="10" t="s">
        <v>283</v>
      </c>
      <c r="JX5" s="10" t="s">
        <v>283</v>
      </c>
      <c r="JY5" s="10" t="s">
        <v>283</v>
      </c>
      <c r="JZ5" s="9"/>
    </row>
    <row r="6" spans="1:286" ht="15.75" customHeight="1">
      <c r="A6" s="7" t="s">
        <v>357</v>
      </c>
      <c r="B6" s="8">
        <v>41526</v>
      </c>
      <c r="C6" s="9" t="s">
        <v>358</v>
      </c>
      <c r="D6" s="10">
        <v>1</v>
      </c>
      <c r="E6" s="11">
        <v>41253</v>
      </c>
      <c r="F6" s="10" t="s">
        <v>302</v>
      </c>
      <c r="G6" s="10" t="s">
        <v>323</v>
      </c>
      <c r="H6" s="9" t="s">
        <v>359</v>
      </c>
      <c r="I6" s="9" t="s">
        <v>360</v>
      </c>
      <c r="J6" s="10" t="s">
        <v>280</v>
      </c>
      <c r="K6" s="9" t="s">
        <v>361</v>
      </c>
      <c r="L6" s="9"/>
      <c r="M6" s="9"/>
      <c r="N6" s="9"/>
      <c r="O6" s="9"/>
      <c r="P6" s="10">
        <v>1</v>
      </c>
      <c r="Q6" s="9"/>
      <c r="R6" s="9"/>
      <c r="S6" s="9"/>
      <c r="T6" s="9"/>
      <c r="U6" s="9"/>
      <c r="V6" s="9"/>
      <c r="W6" s="9"/>
      <c r="X6" s="9"/>
      <c r="Y6" s="9"/>
      <c r="Z6" s="9"/>
      <c r="AA6" s="9"/>
      <c r="AB6" s="9"/>
      <c r="AC6" s="9" t="s">
        <v>362</v>
      </c>
      <c r="AD6" s="10" t="s">
        <v>283</v>
      </c>
      <c r="AE6" s="11">
        <v>41257</v>
      </c>
      <c r="AF6" s="11">
        <v>41522</v>
      </c>
      <c r="AG6" s="10">
        <f t="shared" si="0"/>
        <v>265</v>
      </c>
      <c r="AH6" s="10">
        <f t="shared" si="3"/>
        <v>269</v>
      </c>
      <c r="AI6" s="10">
        <f t="shared" si="2"/>
        <v>273</v>
      </c>
      <c r="AJ6" s="10" t="s">
        <v>363</v>
      </c>
      <c r="AK6" s="12">
        <v>1</v>
      </c>
      <c r="AL6" s="10" t="s">
        <v>364</v>
      </c>
      <c r="AM6" s="10"/>
      <c r="AN6" s="10"/>
      <c r="AO6" s="10"/>
      <c r="AP6" s="10"/>
      <c r="AQ6" s="10"/>
      <c r="AR6" s="10"/>
      <c r="AS6" s="10"/>
      <c r="AT6" s="10"/>
      <c r="AU6" s="10"/>
      <c r="AV6" s="10"/>
      <c r="AW6" s="10"/>
      <c r="AX6" s="10"/>
      <c r="AY6" s="10"/>
      <c r="AZ6" s="10"/>
      <c r="BA6" s="10"/>
      <c r="BB6" s="10"/>
      <c r="BC6" s="10"/>
      <c r="BD6" s="10"/>
      <c r="BE6" s="10"/>
      <c r="BF6" s="10"/>
      <c r="BG6" s="10"/>
      <c r="BH6" s="10"/>
      <c r="BI6" s="10"/>
      <c r="BJ6" s="10"/>
      <c r="BK6" s="10">
        <v>1</v>
      </c>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t="s">
        <v>90</v>
      </c>
      <c r="CQ6" s="10" t="s">
        <v>286</v>
      </c>
      <c r="CR6" s="10"/>
      <c r="CS6" s="10">
        <v>1</v>
      </c>
      <c r="CT6" s="10"/>
      <c r="CU6" s="10"/>
      <c r="CV6" s="10"/>
      <c r="CW6" s="10"/>
      <c r="CX6" s="10" t="s">
        <v>287</v>
      </c>
      <c r="CY6" s="10" t="s">
        <v>287</v>
      </c>
      <c r="CZ6" s="10" t="s">
        <v>12</v>
      </c>
      <c r="DA6" s="10" t="s">
        <v>289</v>
      </c>
      <c r="DB6" s="10" t="s">
        <v>290</v>
      </c>
      <c r="DC6" s="10" t="s">
        <v>283</v>
      </c>
      <c r="DD6" s="10" t="s">
        <v>365</v>
      </c>
      <c r="DE6" s="10" t="s">
        <v>283</v>
      </c>
      <c r="DF6" s="10" t="s">
        <v>283</v>
      </c>
      <c r="DG6" s="10" t="s">
        <v>283</v>
      </c>
      <c r="DH6" s="10" t="s">
        <v>283</v>
      </c>
      <c r="DI6" s="10" t="s">
        <v>283</v>
      </c>
      <c r="DJ6" s="10" t="s">
        <v>283</v>
      </c>
      <c r="DK6" s="10" t="s">
        <v>283</v>
      </c>
      <c r="DL6" s="10" t="s">
        <v>283</v>
      </c>
      <c r="DM6" s="10" t="s">
        <v>283</v>
      </c>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0" t="s">
        <v>283</v>
      </c>
      <c r="ES6" s="10" t="s">
        <v>283</v>
      </c>
      <c r="ET6" s="10"/>
      <c r="EU6" s="10"/>
      <c r="EV6" s="10"/>
      <c r="EW6" s="10"/>
      <c r="EX6" s="10"/>
      <c r="EY6" s="10"/>
      <c r="EZ6" s="10"/>
      <c r="FA6" s="10"/>
      <c r="FB6" s="10"/>
      <c r="FC6" s="10"/>
      <c r="FD6" s="10"/>
      <c r="FE6" s="10"/>
      <c r="FF6" s="10"/>
      <c r="FG6" s="10"/>
      <c r="FH6" s="10"/>
      <c r="FI6" s="10"/>
      <c r="FJ6" s="10"/>
      <c r="FK6" s="10"/>
      <c r="FL6" s="10"/>
      <c r="FM6" s="10" t="s">
        <v>283</v>
      </c>
      <c r="FN6" s="10" t="s">
        <v>283</v>
      </c>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3" t="s">
        <v>366</v>
      </c>
      <c r="GP6" s="13" t="s">
        <v>367</v>
      </c>
      <c r="GQ6" s="13" t="s">
        <v>368</v>
      </c>
      <c r="GR6" s="13" t="s">
        <v>369</v>
      </c>
      <c r="GS6" s="10" t="s">
        <v>283</v>
      </c>
      <c r="GT6" s="10" t="s">
        <v>283</v>
      </c>
      <c r="GU6" s="10" t="s">
        <v>283</v>
      </c>
      <c r="GV6" s="10" t="s">
        <v>283</v>
      </c>
      <c r="GW6" s="10" t="s">
        <v>283</v>
      </c>
      <c r="GX6" s="10" t="s">
        <v>283</v>
      </c>
      <c r="GY6" s="10" t="s">
        <v>283</v>
      </c>
      <c r="GZ6" s="10" t="s">
        <v>283</v>
      </c>
      <c r="HA6" s="10" t="s">
        <v>283</v>
      </c>
      <c r="HB6" s="10" t="s">
        <v>283</v>
      </c>
      <c r="HC6" s="10" t="s">
        <v>283</v>
      </c>
      <c r="HD6" s="10" t="s">
        <v>370</v>
      </c>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v>1</v>
      </c>
      <c r="IF6" s="10"/>
      <c r="IG6" s="10"/>
      <c r="IH6" s="10"/>
      <c r="II6" s="10"/>
      <c r="IJ6" s="10"/>
      <c r="IK6" s="10"/>
      <c r="IL6" s="10"/>
      <c r="IM6" s="10"/>
      <c r="IN6" s="10"/>
      <c r="IO6" s="10"/>
      <c r="IP6" s="10"/>
      <c r="IQ6" s="10">
        <v>1</v>
      </c>
      <c r="IR6" s="10"/>
      <c r="IS6" s="10"/>
      <c r="IT6" s="10"/>
      <c r="IU6" s="13" t="s">
        <v>371</v>
      </c>
      <c r="IV6" s="10" t="s">
        <v>283</v>
      </c>
      <c r="IW6" s="10" t="s">
        <v>283</v>
      </c>
      <c r="IX6" s="10" t="s">
        <v>267</v>
      </c>
      <c r="IY6" s="10"/>
      <c r="IZ6" s="10"/>
      <c r="JA6" s="10"/>
      <c r="JB6" s="10"/>
      <c r="JC6" s="10"/>
      <c r="JD6" s="10"/>
      <c r="JE6" s="10"/>
      <c r="JF6" s="10"/>
      <c r="JG6" s="10"/>
      <c r="JH6" s="10"/>
      <c r="JI6" s="10"/>
      <c r="JJ6" s="10"/>
      <c r="JK6" s="10"/>
      <c r="JL6" s="10"/>
      <c r="JM6" s="10"/>
      <c r="JN6" s="10"/>
      <c r="JO6" s="10"/>
      <c r="JP6" s="10"/>
      <c r="JQ6" s="10"/>
      <c r="JR6" s="10"/>
      <c r="JS6" s="10">
        <v>1</v>
      </c>
      <c r="JT6" s="10"/>
      <c r="JU6" s="10"/>
      <c r="JV6" s="10" t="s">
        <v>287</v>
      </c>
      <c r="JW6" s="10" t="s">
        <v>283</v>
      </c>
      <c r="JX6" s="10" t="s">
        <v>283</v>
      </c>
      <c r="JY6" s="10" t="s">
        <v>283</v>
      </c>
      <c r="JZ6" s="10"/>
    </row>
    <row r="7" spans="1:286" ht="15.75" customHeight="1">
      <c r="A7" s="7" t="s">
        <v>372</v>
      </c>
      <c r="B7" s="8">
        <v>41534</v>
      </c>
      <c r="C7" s="9" t="s">
        <v>373</v>
      </c>
      <c r="D7" s="10">
        <v>1</v>
      </c>
      <c r="E7" s="11">
        <v>40783</v>
      </c>
      <c r="F7" s="10" t="s">
        <v>302</v>
      </c>
      <c r="G7" s="10" t="s">
        <v>323</v>
      </c>
      <c r="H7" s="9" t="s">
        <v>374</v>
      </c>
      <c r="I7" s="9" t="s">
        <v>375</v>
      </c>
      <c r="J7" s="10" t="s">
        <v>280</v>
      </c>
      <c r="K7" s="9" t="s">
        <v>376</v>
      </c>
      <c r="L7" s="9"/>
      <c r="M7" s="10">
        <v>1</v>
      </c>
      <c r="N7" s="9"/>
      <c r="O7" s="9"/>
      <c r="P7" s="9"/>
      <c r="Q7" s="9"/>
      <c r="R7" s="9"/>
      <c r="S7" s="9"/>
      <c r="T7" s="9"/>
      <c r="U7" s="9"/>
      <c r="V7" s="9"/>
      <c r="W7" s="9"/>
      <c r="X7" s="9"/>
      <c r="Y7" s="9"/>
      <c r="Z7" s="9"/>
      <c r="AA7" s="9"/>
      <c r="AB7" s="9"/>
      <c r="AC7" s="9" t="s">
        <v>377</v>
      </c>
      <c r="AD7" s="10" t="s">
        <v>283</v>
      </c>
      <c r="AE7" s="10" t="s">
        <v>329</v>
      </c>
      <c r="AF7" s="11">
        <v>41239</v>
      </c>
      <c r="AG7" s="10" t="s">
        <v>329</v>
      </c>
      <c r="AH7" s="10">
        <f t="shared" si="3"/>
        <v>456</v>
      </c>
      <c r="AI7" s="10">
        <f t="shared" si="2"/>
        <v>751</v>
      </c>
      <c r="AJ7" s="10" t="s">
        <v>378</v>
      </c>
      <c r="AK7" s="12">
        <v>1</v>
      </c>
      <c r="AL7" s="10" t="s">
        <v>86</v>
      </c>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t="s">
        <v>90</v>
      </c>
      <c r="CQ7" s="10" t="s">
        <v>286</v>
      </c>
      <c r="CR7" s="10"/>
      <c r="CS7" s="10">
        <v>1</v>
      </c>
      <c r="CT7" s="10"/>
      <c r="CU7" s="10"/>
      <c r="CV7" s="10"/>
      <c r="CW7" s="10"/>
      <c r="CX7" s="10" t="s">
        <v>283</v>
      </c>
      <c r="CY7" s="10" t="s">
        <v>287</v>
      </c>
      <c r="CZ7" s="10" t="s">
        <v>379</v>
      </c>
      <c r="DA7" s="10" t="s">
        <v>289</v>
      </c>
      <c r="DB7" s="10" t="s">
        <v>309</v>
      </c>
      <c r="DC7" s="13" t="s">
        <v>380</v>
      </c>
      <c r="DD7" s="10" t="s">
        <v>381</v>
      </c>
      <c r="DE7" s="10" t="s">
        <v>283</v>
      </c>
      <c r="DF7" s="10" t="s">
        <v>283</v>
      </c>
      <c r="DG7" s="10" t="s">
        <v>283</v>
      </c>
      <c r="DH7" s="10" t="s">
        <v>283</v>
      </c>
      <c r="DI7" s="10" t="s">
        <v>283</v>
      </c>
      <c r="DJ7" s="10" t="s">
        <v>283</v>
      </c>
      <c r="DK7" s="10" t="s">
        <v>283</v>
      </c>
      <c r="DL7" s="10" t="s">
        <v>283</v>
      </c>
      <c r="DM7" s="10" t="s">
        <v>283</v>
      </c>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0" t="s">
        <v>283</v>
      </c>
      <c r="ES7" s="10" t="s">
        <v>283</v>
      </c>
      <c r="ET7" s="10"/>
      <c r="EU7" s="10"/>
      <c r="EV7" s="10"/>
      <c r="EW7" s="10"/>
      <c r="EX7" s="10"/>
      <c r="EY7" s="10"/>
      <c r="EZ7" s="10"/>
      <c r="FA7" s="10"/>
      <c r="FB7" s="10"/>
      <c r="FC7" s="10"/>
      <c r="FD7" s="10"/>
      <c r="FE7" s="10"/>
      <c r="FF7" s="10"/>
      <c r="FG7" s="10"/>
      <c r="FH7" s="10"/>
      <c r="FI7" s="10"/>
      <c r="FJ7" s="10"/>
      <c r="FK7" s="10"/>
      <c r="FL7" s="10"/>
      <c r="FM7" s="10" t="s">
        <v>283</v>
      </c>
      <c r="FN7" s="10" t="s">
        <v>283</v>
      </c>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3" t="s">
        <v>382</v>
      </c>
      <c r="GP7" s="13" t="s">
        <v>283</v>
      </c>
      <c r="GQ7" s="10" t="s">
        <v>283</v>
      </c>
      <c r="GR7" s="10" t="s">
        <v>283</v>
      </c>
      <c r="GS7" s="10" t="s">
        <v>283</v>
      </c>
      <c r="GT7" s="10" t="s">
        <v>283</v>
      </c>
      <c r="GU7" s="10" t="s">
        <v>283</v>
      </c>
      <c r="GV7" s="10" t="s">
        <v>283</v>
      </c>
      <c r="GW7" s="10" t="s">
        <v>283</v>
      </c>
      <c r="GX7" s="10" t="s">
        <v>283</v>
      </c>
      <c r="GY7" s="10" t="s">
        <v>283</v>
      </c>
      <c r="GZ7" s="10" t="s">
        <v>283</v>
      </c>
      <c r="HA7" s="10" t="s">
        <v>283</v>
      </c>
      <c r="HB7" s="10" t="s">
        <v>283</v>
      </c>
      <c r="HC7" s="10" t="s">
        <v>283</v>
      </c>
      <c r="HD7" s="10" t="s">
        <v>214</v>
      </c>
      <c r="HE7" s="10"/>
      <c r="HF7" s="10"/>
      <c r="HG7" s="10"/>
      <c r="HH7" s="10"/>
      <c r="HI7" s="10"/>
      <c r="HJ7" s="10"/>
      <c r="HK7" s="10"/>
      <c r="HL7" s="10"/>
      <c r="HM7" s="10"/>
      <c r="HN7" s="10"/>
      <c r="HO7" s="10"/>
      <c r="HP7" s="10"/>
      <c r="HQ7" s="10"/>
      <c r="HR7" s="10">
        <v>1</v>
      </c>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3" t="s">
        <v>383</v>
      </c>
      <c r="IV7" s="10" t="s">
        <v>283</v>
      </c>
      <c r="IW7" s="10" t="s">
        <v>283</v>
      </c>
      <c r="IX7" s="10" t="s">
        <v>264</v>
      </c>
      <c r="IY7" s="10"/>
      <c r="IZ7" s="10"/>
      <c r="JA7" s="10"/>
      <c r="JB7" s="10"/>
      <c r="JC7" s="10"/>
      <c r="JD7" s="10"/>
      <c r="JE7" s="10"/>
      <c r="JF7" s="10"/>
      <c r="JG7" s="10"/>
      <c r="JH7" s="10"/>
      <c r="JI7" s="10"/>
      <c r="JJ7" s="10"/>
      <c r="JK7" s="10"/>
      <c r="JL7" s="10"/>
      <c r="JM7" s="10"/>
      <c r="JN7" s="10"/>
      <c r="JO7" s="10"/>
      <c r="JP7" s="10">
        <v>1</v>
      </c>
      <c r="JQ7" s="10"/>
      <c r="JR7" s="10"/>
      <c r="JS7" s="10"/>
      <c r="JT7" s="10"/>
      <c r="JU7" s="10"/>
      <c r="JV7" s="10" t="s">
        <v>287</v>
      </c>
      <c r="JW7" s="10" t="s">
        <v>283</v>
      </c>
      <c r="JX7" s="10" t="s">
        <v>283</v>
      </c>
      <c r="JY7" s="10" t="s">
        <v>283</v>
      </c>
      <c r="JZ7" s="9"/>
    </row>
    <row r="8" spans="1:286" ht="15.75" customHeight="1">
      <c r="A8" s="7" t="s">
        <v>384</v>
      </c>
      <c r="B8" s="8">
        <v>41540</v>
      </c>
      <c r="C8" s="9" t="s">
        <v>385</v>
      </c>
      <c r="D8" s="10">
        <v>1</v>
      </c>
      <c r="E8" s="10" t="s">
        <v>302</v>
      </c>
      <c r="F8" s="10" t="s">
        <v>302</v>
      </c>
      <c r="G8" s="10" t="s">
        <v>323</v>
      </c>
      <c r="H8" s="9" t="s">
        <v>386</v>
      </c>
      <c r="I8" s="9" t="s">
        <v>387</v>
      </c>
      <c r="J8" s="10" t="s">
        <v>280</v>
      </c>
      <c r="K8" s="9" t="s">
        <v>388</v>
      </c>
      <c r="L8" s="9"/>
      <c r="M8" s="9"/>
      <c r="N8" s="9"/>
      <c r="O8" s="9"/>
      <c r="P8" s="9"/>
      <c r="Q8" s="9"/>
      <c r="R8" s="9"/>
      <c r="S8" s="9"/>
      <c r="T8" s="9"/>
      <c r="U8" s="10">
        <v>1</v>
      </c>
      <c r="V8" s="9"/>
      <c r="W8" s="9"/>
      <c r="X8" s="9"/>
      <c r="Y8" s="9"/>
      <c r="Z8" s="9"/>
      <c r="AA8" s="9"/>
      <c r="AB8" s="9" t="s">
        <v>389</v>
      </c>
      <c r="AC8" s="9" t="s">
        <v>390</v>
      </c>
      <c r="AD8" s="10" t="s">
        <v>283</v>
      </c>
      <c r="AE8" s="11">
        <v>40653</v>
      </c>
      <c r="AF8" s="11">
        <v>41525</v>
      </c>
      <c r="AG8" s="10">
        <f t="shared" ref="AG8:AG11" si="4">AF8-AE8</f>
        <v>872</v>
      </c>
      <c r="AH8" s="10" t="s">
        <v>283</v>
      </c>
      <c r="AI8" s="16" t="e">
        <f t="shared" si="2"/>
        <v>#VALUE!</v>
      </c>
      <c r="AJ8" s="10" t="s">
        <v>77</v>
      </c>
      <c r="AK8" s="12">
        <v>1</v>
      </c>
      <c r="AL8" s="10" t="s">
        <v>86</v>
      </c>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v>1</v>
      </c>
      <c r="CP8" s="10" t="s">
        <v>90</v>
      </c>
      <c r="CQ8" s="10" t="s">
        <v>286</v>
      </c>
      <c r="CR8" s="10"/>
      <c r="CS8" s="10">
        <v>1</v>
      </c>
      <c r="CT8" s="10"/>
      <c r="CU8" s="10"/>
      <c r="CV8" s="10"/>
      <c r="CW8" s="10"/>
      <c r="CX8" s="10" t="s">
        <v>287</v>
      </c>
      <c r="CY8" s="10" t="s">
        <v>287</v>
      </c>
      <c r="CZ8" s="10" t="s">
        <v>12</v>
      </c>
      <c r="DA8" s="10" t="s">
        <v>289</v>
      </c>
      <c r="DB8" s="13" t="s">
        <v>309</v>
      </c>
      <c r="DC8" s="13" t="s">
        <v>391</v>
      </c>
      <c r="DD8" s="10" t="s">
        <v>392</v>
      </c>
      <c r="DE8" s="10" t="s">
        <v>393</v>
      </c>
      <c r="DF8" s="10" t="s">
        <v>394</v>
      </c>
      <c r="DG8" s="10" t="s">
        <v>283</v>
      </c>
      <c r="DH8" s="10" t="s">
        <v>283</v>
      </c>
      <c r="DI8" s="10" t="s">
        <v>283</v>
      </c>
      <c r="DJ8" s="10" t="s">
        <v>283</v>
      </c>
      <c r="DK8" s="10" t="s">
        <v>283</v>
      </c>
      <c r="DL8" s="13" t="s">
        <v>283</v>
      </c>
      <c r="DM8" s="13" t="s">
        <v>283</v>
      </c>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0" t="s">
        <v>395</v>
      </c>
      <c r="ES8" s="10" t="s">
        <v>396</v>
      </c>
      <c r="ET8" s="10"/>
      <c r="EU8" s="10"/>
      <c r="EV8" s="10"/>
      <c r="EW8" s="10">
        <v>1</v>
      </c>
      <c r="EX8" s="10"/>
      <c r="EY8" s="10"/>
      <c r="EZ8" s="10"/>
      <c r="FA8" s="10"/>
      <c r="FB8" s="10"/>
      <c r="FC8" s="10"/>
      <c r="FD8" s="10"/>
      <c r="FE8" s="10"/>
      <c r="FF8" s="10"/>
      <c r="FG8" s="10"/>
      <c r="FH8" s="10"/>
      <c r="FI8" s="10"/>
      <c r="FJ8" s="10"/>
      <c r="FK8" s="10"/>
      <c r="FL8" s="10"/>
      <c r="FM8" s="10" t="s">
        <v>397</v>
      </c>
      <c r="FN8" s="10" t="s">
        <v>166</v>
      </c>
      <c r="FO8" s="10"/>
      <c r="FP8" s="10"/>
      <c r="FQ8" s="10"/>
      <c r="FR8" s="10"/>
      <c r="FS8" s="10"/>
      <c r="FT8" s="10"/>
      <c r="FU8" s="13">
        <v>1</v>
      </c>
      <c r="FV8" s="10"/>
      <c r="FW8" s="10"/>
      <c r="FX8" s="10"/>
      <c r="FY8" s="10"/>
      <c r="FZ8" s="10"/>
      <c r="GA8" s="10"/>
      <c r="GB8" s="10"/>
      <c r="GC8" s="10"/>
      <c r="GD8" s="10"/>
      <c r="GE8" s="10"/>
      <c r="GF8" s="10"/>
      <c r="GG8" s="10"/>
      <c r="GH8" s="10"/>
      <c r="GI8" s="10"/>
      <c r="GJ8" s="10"/>
      <c r="GK8" s="10"/>
      <c r="GL8" s="10"/>
      <c r="GM8" s="10"/>
      <c r="GN8" s="10"/>
      <c r="GO8" s="13" t="s">
        <v>398</v>
      </c>
      <c r="GP8" s="13" t="s">
        <v>399</v>
      </c>
      <c r="GQ8" s="10" t="s">
        <v>283</v>
      </c>
      <c r="GR8" s="10" t="s">
        <v>283</v>
      </c>
      <c r="GS8" s="10" t="s">
        <v>283</v>
      </c>
      <c r="GT8" s="10" t="s">
        <v>283</v>
      </c>
      <c r="GU8" s="10" t="s">
        <v>283</v>
      </c>
      <c r="GV8" s="10" t="s">
        <v>283</v>
      </c>
      <c r="GW8" s="10" t="s">
        <v>283</v>
      </c>
      <c r="GX8" s="10" t="s">
        <v>283</v>
      </c>
      <c r="GY8" s="10" t="s">
        <v>283</v>
      </c>
      <c r="GZ8" s="10" t="s">
        <v>283</v>
      </c>
      <c r="HA8" s="10" t="s">
        <v>283</v>
      </c>
      <c r="HB8" s="10" t="s">
        <v>283</v>
      </c>
      <c r="HC8" s="10" t="s">
        <v>283</v>
      </c>
      <c r="HD8" s="10" t="s">
        <v>223</v>
      </c>
      <c r="HE8" s="10"/>
      <c r="HF8" s="10"/>
      <c r="HG8" s="10"/>
      <c r="HH8" s="10"/>
      <c r="HI8" s="10"/>
      <c r="HJ8" s="10"/>
      <c r="HK8" s="10"/>
      <c r="HL8" s="10"/>
      <c r="HM8" s="10"/>
      <c r="HN8" s="10"/>
      <c r="HO8" s="10"/>
      <c r="HP8" s="10"/>
      <c r="HQ8" s="10"/>
      <c r="HR8" s="10"/>
      <c r="HS8" s="10"/>
      <c r="HT8" s="10"/>
      <c r="HU8" s="10"/>
      <c r="HV8" s="10"/>
      <c r="HW8" s="10"/>
      <c r="HX8" s="10"/>
      <c r="HY8" s="10"/>
      <c r="HZ8" s="10"/>
      <c r="IA8" s="10">
        <v>1</v>
      </c>
      <c r="IB8" s="10"/>
      <c r="IC8" s="10"/>
      <c r="ID8" s="10"/>
      <c r="IE8" s="10"/>
      <c r="IF8" s="10"/>
      <c r="IG8" s="10"/>
      <c r="IH8" s="10"/>
      <c r="II8" s="10"/>
      <c r="IJ8" s="10"/>
      <c r="IK8" s="10"/>
      <c r="IL8" s="10"/>
      <c r="IM8" s="10"/>
      <c r="IN8" s="10"/>
      <c r="IO8" s="10"/>
      <c r="IP8" s="10"/>
      <c r="IQ8" s="10"/>
      <c r="IR8" s="10"/>
      <c r="IS8" s="10"/>
      <c r="IT8" s="10"/>
      <c r="IU8" s="13" t="s">
        <v>400</v>
      </c>
      <c r="IV8" s="13" t="s">
        <v>401</v>
      </c>
      <c r="IW8" s="13" t="s">
        <v>402</v>
      </c>
      <c r="IX8" s="10" t="s">
        <v>403</v>
      </c>
      <c r="IY8" s="10"/>
      <c r="IZ8" s="10"/>
      <c r="JA8" s="10"/>
      <c r="JB8" s="10"/>
      <c r="JC8" s="10"/>
      <c r="JD8" s="10"/>
      <c r="JE8" s="10"/>
      <c r="JF8" s="10"/>
      <c r="JG8" s="10"/>
      <c r="JH8" s="10"/>
      <c r="JI8" s="10"/>
      <c r="JJ8" s="10"/>
      <c r="JK8" s="10"/>
      <c r="JL8" s="10"/>
      <c r="JM8" s="10"/>
      <c r="JN8" s="10">
        <v>1</v>
      </c>
      <c r="JO8" s="10"/>
      <c r="JP8" s="10"/>
      <c r="JQ8" s="10"/>
      <c r="JR8" s="10"/>
      <c r="JS8" s="10">
        <v>1</v>
      </c>
      <c r="JT8" s="10"/>
      <c r="JU8" s="10"/>
      <c r="JV8" s="10" t="s">
        <v>287</v>
      </c>
      <c r="JW8" s="10" t="s">
        <v>283</v>
      </c>
      <c r="JX8" s="10" t="s">
        <v>283</v>
      </c>
      <c r="JY8" s="10" t="s">
        <v>283</v>
      </c>
      <c r="JZ8" s="10" t="s">
        <v>404</v>
      </c>
    </row>
    <row r="9" spans="1:286" ht="15.75" customHeight="1">
      <c r="A9" s="18" t="s">
        <v>405</v>
      </c>
      <c r="B9" s="8">
        <v>41561</v>
      </c>
      <c r="C9" s="9" t="s">
        <v>406</v>
      </c>
      <c r="D9" s="10">
        <v>1</v>
      </c>
      <c r="E9" s="11">
        <v>41445</v>
      </c>
      <c r="F9" s="10">
        <v>34</v>
      </c>
      <c r="G9" s="10" t="s">
        <v>323</v>
      </c>
      <c r="H9" s="9" t="s">
        <v>407</v>
      </c>
      <c r="I9" s="9" t="s">
        <v>408</v>
      </c>
      <c r="J9" s="10" t="s">
        <v>280</v>
      </c>
      <c r="K9" s="9" t="s">
        <v>409</v>
      </c>
      <c r="L9" s="9"/>
      <c r="M9" s="9"/>
      <c r="N9" s="9"/>
      <c r="O9" s="9"/>
      <c r="P9" s="9"/>
      <c r="Q9" s="9"/>
      <c r="R9" s="10">
        <v>1</v>
      </c>
      <c r="S9" s="9"/>
      <c r="T9" s="9"/>
      <c r="U9" s="9"/>
      <c r="V9" s="9"/>
      <c r="W9" s="9"/>
      <c r="X9" s="9"/>
      <c r="Y9" s="9"/>
      <c r="Z9" s="9"/>
      <c r="AA9" s="9"/>
      <c r="AB9" s="9"/>
      <c r="AC9" s="9" t="s">
        <v>410</v>
      </c>
      <c r="AD9" s="10" t="s">
        <v>283</v>
      </c>
      <c r="AE9" s="11">
        <v>41456</v>
      </c>
      <c r="AF9" s="11">
        <v>41558</v>
      </c>
      <c r="AG9" s="10">
        <f t="shared" si="4"/>
        <v>102</v>
      </c>
      <c r="AH9" s="10">
        <f t="shared" ref="AH9:AH14" si="5">AF9-E9</f>
        <v>113</v>
      </c>
      <c r="AI9" s="10">
        <f t="shared" si="2"/>
        <v>116</v>
      </c>
      <c r="AJ9" s="10" t="s">
        <v>411</v>
      </c>
      <c r="AK9" s="12">
        <v>1</v>
      </c>
      <c r="AL9" s="10" t="s">
        <v>70</v>
      </c>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v>1</v>
      </c>
      <c r="BZ9" s="10"/>
      <c r="CA9" s="10"/>
      <c r="CB9" s="10"/>
      <c r="CC9" s="10"/>
      <c r="CD9" s="10"/>
      <c r="CE9" s="10"/>
      <c r="CF9" s="10"/>
      <c r="CG9" s="10"/>
      <c r="CH9" s="10"/>
      <c r="CI9" s="10"/>
      <c r="CJ9" s="10"/>
      <c r="CK9" s="10"/>
      <c r="CL9" s="10"/>
      <c r="CM9" s="10"/>
      <c r="CN9" s="10"/>
      <c r="CO9" s="10"/>
      <c r="CP9" s="10" t="s">
        <v>90</v>
      </c>
      <c r="CQ9" s="10" t="s">
        <v>286</v>
      </c>
      <c r="CR9" s="10"/>
      <c r="CS9" s="10">
        <v>1</v>
      </c>
      <c r="CT9" s="10"/>
      <c r="CU9" s="10"/>
      <c r="CV9" s="10"/>
      <c r="CW9" s="10"/>
      <c r="CX9" s="10" t="s">
        <v>287</v>
      </c>
      <c r="CY9" s="10" t="s">
        <v>287</v>
      </c>
      <c r="CZ9" s="10" t="s">
        <v>12</v>
      </c>
      <c r="DA9" s="10" t="s">
        <v>289</v>
      </c>
      <c r="DB9" s="10" t="s">
        <v>412</v>
      </c>
      <c r="DC9" s="10" t="s">
        <v>283</v>
      </c>
      <c r="DD9" s="10" t="s">
        <v>413</v>
      </c>
      <c r="DE9" s="10" t="s">
        <v>414</v>
      </c>
      <c r="DF9" s="10" t="s">
        <v>283</v>
      </c>
      <c r="DG9" s="10" t="s">
        <v>283</v>
      </c>
      <c r="DH9" s="10" t="s">
        <v>283</v>
      </c>
      <c r="DI9" s="10" t="s">
        <v>283</v>
      </c>
      <c r="DJ9" s="10" t="s">
        <v>283</v>
      </c>
      <c r="DK9" s="10" t="s">
        <v>283</v>
      </c>
      <c r="DL9" s="10" t="s">
        <v>283</v>
      </c>
      <c r="DM9" s="10" t="s">
        <v>283</v>
      </c>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0" t="s">
        <v>415</v>
      </c>
      <c r="ES9" s="10" t="s">
        <v>153</v>
      </c>
      <c r="ET9" s="10"/>
      <c r="EU9" s="10"/>
      <c r="EV9" s="10"/>
      <c r="EW9" s="10"/>
      <c r="EX9" s="10"/>
      <c r="EY9" s="10"/>
      <c r="EZ9" s="10"/>
      <c r="FA9" s="10"/>
      <c r="FB9" s="10"/>
      <c r="FC9" s="10"/>
      <c r="FD9" s="10"/>
      <c r="FE9" s="10"/>
      <c r="FF9" s="13">
        <v>1</v>
      </c>
      <c r="FG9" s="10"/>
      <c r="FH9" s="10"/>
      <c r="FI9" s="10"/>
      <c r="FJ9" s="10"/>
      <c r="FK9" s="10"/>
      <c r="FL9" s="10"/>
      <c r="FM9" s="10" t="s">
        <v>416</v>
      </c>
      <c r="FN9" s="10" t="s">
        <v>417</v>
      </c>
      <c r="FO9" s="10"/>
      <c r="FP9" s="10"/>
      <c r="FQ9" s="10">
        <v>1</v>
      </c>
      <c r="FR9" s="10"/>
      <c r="FS9" s="10"/>
      <c r="FT9" s="10"/>
      <c r="FU9" s="10">
        <v>1</v>
      </c>
      <c r="FV9" s="10"/>
      <c r="FW9" s="10"/>
      <c r="FX9" s="10"/>
      <c r="FY9" s="10"/>
      <c r="FZ9" s="10"/>
      <c r="GA9" s="10"/>
      <c r="GB9" s="10"/>
      <c r="GC9" s="10"/>
      <c r="GD9" s="10"/>
      <c r="GE9" s="10"/>
      <c r="GF9" s="10"/>
      <c r="GG9" s="10"/>
      <c r="GH9" s="10"/>
      <c r="GI9" s="10"/>
      <c r="GJ9" s="10"/>
      <c r="GK9" s="10"/>
      <c r="GL9" s="10"/>
      <c r="GM9" s="10"/>
      <c r="GN9" s="10"/>
      <c r="GO9" s="10" t="s">
        <v>418</v>
      </c>
      <c r="GP9" s="10" t="s">
        <v>283</v>
      </c>
      <c r="GQ9" s="10" t="s">
        <v>283</v>
      </c>
      <c r="GR9" s="10" t="s">
        <v>283</v>
      </c>
      <c r="GS9" s="10" t="s">
        <v>283</v>
      </c>
      <c r="GT9" s="10" t="s">
        <v>283</v>
      </c>
      <c r="GU9" s="10" t="s">
        <v>283</v>
      </c>
      <c r="GV9" s="10" t="s">
        <v>283</v>
      </c>
      <c r="GW9" s="10" t="s">
        <v>283</v>
      </c>
      <c r="GX9" s="10" t="s">
        <v>283</v>
      </c>
      <c r="GY9" s="10" t="s">
        <v>283</v>
      </c>
      <c r="GZ9" s="10" t="s">
        <v>283</v>
      </c>
      <c r="HA9" s="10" t="s">
        <v>283</v>
      </c>
      <c r="HB9" s="10" t="s">
        <v>283</v>
      </c>
      <c r="HC9" s="10" t="s">
        <v>283</v>
      </c>
      <c r="HD9" s="10" t="s">
        <v>242</v>
      </c>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v>1</v>
      </c>
      <c r="IU9" s="10" t="s">
        <v>419</v>
      </c>
      <c r="IV9" s="10" t="s">
        <v>283</v>
      </c>
      <c r="IW9" s="10" t="s">
        <v>283</v>
      </c>
      <c r="IX9" s="10" t="s">
        <v>264</v>
      </c>
      <c r="IY9" s="10"/>
      <c r="IZ9" s="10"/>
      <c r="JA9" s="10"/>
      <c r="JB9" s="10"/>
      <c r="JC9" s="10"/>
      <c r="JD9" s="10"/>
      <c r="JE9" s="10"/>
      <c r="JF9" s="10"/>
      <c r="JG9" s="10"/>
      <c r="JH9" s="10"/>
      <c r="JI9" s="10"/>
      <c r="JJ9" s="10"/>
      <c r="JK9" s="10"/>
      <c r="JL9" s="10"/>
      <c r="JM9" s="10"/>
      <c r="JN9" s="10"/>
      <c r="JO9" s="10"/>
      <c r="JP9" s="10">
        <v>1</v>
      </c>
      <c r="JQ9" s="10"/>
      <c r="JR9" s="10"/>
      <c r="JS9" s="10"/>
      <c r="JT9" s="10"/>
      <c r="JU9" s="10"/>
      <c r="JV9" s="10" t="s">
        <v>287</v>
      </c>
      <c r="JW9" s="10" t="s">
        <v>283</v>
      </c>
      <c r="JX9" s="10" t="s">
        <v>283</v>
      </c>
      <c r="JY9" s="10" t="s">
        <v>283</v>
      </c>
      <c r="JZ9" s="10" t="s">
        <v>420</v>
      </c>
    </row>
    <row r="10" spans="1:286" ht="15.75" customHeight="1">
      <c r="A10" s="7" t="s">
        <v>421</v>
      </c>
      <c r="B10" s="8">
        <v>41563</v>
      </c>
      <c r="C10" s="9" t="s">
        <v>422</v>
      </c>
      <c r="D10" s="10">
        <v>1</v>
      </c>
      <c r="E10" s="11">
        <v>41396</v>
      </c>
      <c r="F10" s="10" t="s">
        <v>302</v>
      </c>
      <c r="G10" s="10" t="s">
        <v>323</v>
      </c>
      <c r="H10" s="9" t="s">
        <v>423</v>
      </c>
      <c r="I10" s="9" t="s">
        <v>424</v>
      </c>
      <c r="J10" s="10" t="s">
        <v>280</v>
      </c>
      <c r="K10" s="9" t="s">
        <v>425</v>
      </c>
      <c r="L10" s="9"/>
      <c r="M10" s="9"/>
      <c r="N10" s="9"/>
      <c r="O10" s="9"/>
      <c r="P10" s="9"/>
      <c r="Q10" s="9"/>
      <c r="R10" s="9"/>
      <c r="S10" s="9"/>
      <c r="T10" s="9"/>
      <c r="U10" s="9"/>
      <c r="V10" s="10">
        <v>1</v>
      </c>
      <c r="W10" s="9"/>
      <c r="X10" s="9"/>
      <c r="Y10" s="9"/>
      <c r="Z10" s="9"/>
      <c r="AA10" s="9"/>
      <c r="AB10" s="9"/>
      <c r="AC10" s="9" t="s">
        <v>426</v>
      </c>
      <c r="AD10" s="10" t="s">
        <v>283</v>
      </c>
      <c r="AE10" s="11">
        <v>41396</v>
      </c>
      <c r="AF10" s="11">
        <v>41557</v>
      </c>
      <c r="AG10" s="10">
        <f t="shared" si="4"/>
        <v>161</v>
      </c>
      <c r="AH10" s="10">
        <f t="shared" si="5"/>
        <v>161</v>
      </c>
      <c r="AI10" s="10">
        <f t="shared" si="2"/>
        <v>167</v>
      </c>
      <c r="AJ10" s="10" t="s">
        <v>427</v>
      </c>
      <c r="AK10" s="12">
        <v>1</v>
      </c>
      <c r="AL10" s="10" t="s">
        <v>364</v>
      </c>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v>1</v>
      </c>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t="s">
        <v>428</v>
      </c>
      <c r="CQ10" s="10" t="s">
        <v>286</v>
      </c>
      <c r="CR10" s="10"/>
      <c r="CS10" s="10"/>
      <c r="CT10" s="10">
        <v>1</v>
      </c>
      <c r="CU10" s="10"/>
      <c r="CV10" s="10"/>
      <c r="CW10" s="10"/>
      <c r="CX10" s="10" t="s">
        <v>283</v>
      </c>
      <c r="CY10" s="10" t="s">
        <v>287</v>
      </c>
      <c r="CZ10" s="10" t="s">
        <v>288</v>
      </c>
      <c r="DA10" s="10" t="s">
        <v>289</v>
      </c>
      <c r="DB10" s="10" t="s">
        <v>429</v>
      </c>
      <c r="DC10" s="10" t="s">
        <v>283</v>
      </c>
      <c r="DD10" s="10" t="s">
        <v>430</v>
      </c>
      <c r="DE10" s="10" t="s">
        <v>283</v>
      </c>
      <c r="DF10" s="10" t="s">
        <v>283</v>
      </c>
      <c r="DG10" s="10" t="s">
        <v>283</v>
      </c>
      <c r="DH10" s="10" t="s">
        <v>283</v>
      </c>
      <c r="DI10" s="10" t="s">
        <v>283</v>
      </c>
      <c r="DJ10" s="10" t="s">
        <v>283</v>
      </c>
      <c r="DK10" s="10" t="s">
        <v>283</v>
      </c>
      <c r="DL10" s="10" t="s">
        <v>283</v>
      </c>
      <c r="DM10" s="10" t="s">
        <v>283</v>
      </c>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0" t="s">
        <v>283</v>
      </c>
      <c r="ES10" s="10" t="s">
        <v>283</v>
      </c>
      <c r="ET10" s="10"/>
      <c r="EU10" s="10"/>
      <c r="EV10" s="10"/>
      <c r="EW10" s="10"/>
      <c r="EX10" s="10"/>
      <c r="EY10" s="10"/>
      <c r="EZ10" s="10"/>
      <c r="FA10" s="10"/>
      <c r="FB10" s="10"/>
      <c r="FC10" s="10"/>
      <c r="FD10" s="10"/>
      <c r="FE10" s="10"/>
      <c r="FF10" s="10"/>
      <c r="FG10" s="10"/>
      <c r="FH10" s="10"/>
      <c r="FI10" s="10"/>
      <c r="FJ10" s="10"/>
      <c r="FK10" s="10"/>
      <c r="FL10" s="10"/>
      <c r="FM10" s="13" t="s">
        <v>431</v>
      </c>
      <c r="FN10" s="10" t="s">
        <v>166</v>
      </c>
      <c r="FO10" s="10"/>
      <c r="FP10" s="10"/>
      <c r="FQ10" s="10"/>
      <c r="FR10" s="10"/>
      <c r="FS10" s="10"/>
      <c r="FT10" s="10"/>
      <c r="FU10" s="13">
        <v>1</v>
      </c>
      <c r="FV10" s="10"/>
      <c r="FW10" s="10"/>
      <c r="FX10" s="10"/>
      <c r="FY10" s="10"/>
      <c r="FZ10" s="10"/>
      <c r="GA10" s="10"/>
      <c r="GB10" s="10"/>
      <c r="GC10" s="10"/>
      <c r="GD10" s="10"/>
      <c r="GE10" s="10"/>
      <c r="GF10" s="10"/>
      <c r="GG10" s="10"/>
      <c r="GH10" s="10"/>
      <c r="GI10" s="10"/>
      <c r="GJ10" s="10"/>
      <c r="GK10" s="10"/>
      <c r="GL10" s="10"/>
      <c r="GM10" s="10"/>
      <c r="GN10" s="10"/>
      <c r="GO10" s="13" t="s">
        <v>432</v>
      </c>
      <c r="GP10" s="13" t="s">
        <v>433</v>
      </c>
      <c r="GQ10" s="10" t="s">
        <v>283</v>
      </c>
      <c r="GR10" s="10" t="s">
        <v>283</v>
      </c>
      <c r="GS10" s="10" t="s">
        <v>283</v>
      </c>
      <c r="GT10" s="10" t="s">
        <v>283</v>
      </c>
      <c r="GU10" s="10" t="s">
        <v>283</v>
      </c>
      <c r="GV10" s="10" t="s">
        <v>283</v>
      </c>
      <c r="GW10" s="10" t="s">
        <v>283</v>
      </c>
      <c r="GX10" s="10" t="s">
        <v>283</v>
      </c>
      <c r="GY10" s="10" t="s">
        <v>283</v>
      </c>
      <c r="GZ10" s="10" t="s">
        <v>283</v>
      </c>
      <c r="HA10" s="10" t="s">
        <v>283</v>
      </c>
      <c r="HB10" s="10" t="s">
        <v>283</v>
      </c>
      <c r="HC10" s="10" t="s">
        <v>283</v>
      </c>
      <c r="HD10" s="10" t="s">
        <v>211</v>
      </c>
      <c r="HE10" s="10"/>
      <c r="HF10" s="10"/>
      <c r="HG10" s="10"/>
      <c r="HH10" s="10"/>
      <c r="HI10" s="10"/>
      <c r="HJ10" s="10"/>
      <c r="HK10" s="10"/>
      <c r="HL10" s="10"/>
      <c r="HM10" s="10"/>
      <c r="HN10" s="10"/>
      <c r="HO10" s="10">
        <v>1</v>
      </c>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3" t="s">
        <v>434</v>
      </c>
      <c r="IV10" s="10" t="s">
        <v>283</v>
      </c>
      <c r="IW10" s="10" t="s">
        <v>283</v>
      </c>
      <c r="IX10" s="10" t="s">
        <v>264</v>
      </c>
      <c r="IY10" s="10"/>
      <c r="IZ10" s="10"/>
      <c r="JA10" s="10"/>
      <c r="JB10" s="10"/>
      <c r="JC10" s="10"/>
      <c r="JD10" s="10"/>
      <c r="JE10" s="10"/>
      <c r="JF10" s="10"/>
      <c r="JG10" s="10"/>
      <c r="JH10" s="10"/>
      <c r="JI10" s="10"/>
      <c r="JJ10" s="10"/>
      <c r="JK10" s="10"/>
      <c r="JL10" s="10"/>
      <c r="JM10" s="10"/>
      <c r="JN10" s="10"/>
      <c r="JO10" s="10"/>
      <c r="JP10" s="10">
        <v>1</v>
      </c>
      <c r="JQ10" s="10"/>
      <c r="JR10" s="10"/>
      <c r="JS10" s="10"/>
      <c r="JT10" s="10"/>
      <c r="JU10" s="10"/>
      <c r="JV10" s="10" t="s">
        <v>287</v>
      </c>
      <c r="JW10" s="10" t="s">
        <v>283</v>
      </c>
      <c r="JX10" s="10" t="s">
        <v>283</v>
      </c>
      <c r="JY10" s="10" t="s">
        <v>283</v>
      </c>
      <c r="JZ10" s="10" t="s">
        <v>435</v>
      </c>
    </row>
    <row r="11" spans="1:286" ht="15.75" customHeight="1">
      <c r="A11" s="7" t="s">
        <v>436</v>
      </c>
      <c r="B11" s="8">
        <v>41568</v>
      </c>
      <c r="C11" s="9" t="s">
        <v>437</v>
      </c>
      <c r="D11" s="10">
        <v>1</v>
      </c>
      <c r="E11" s="11">
        <v>41335</v>
      </c>
      <c r="F11" s="10">
        <v>52</v>
      </c>
      <c r="G11" s="10" t="s">
        <v>323</v>
      </c>
      <c r="H11" s="9" t="s">
        <v>438</v>
      </c>
      <c r="I11" s="9" t="s">
        <v>439</v>
      </c>
      <c r="J11" s="10" t="s">
        <v>280</v>
      </c>
      <c r="K11" s="9" t="s">
        <v>281</v>
      </c>
      <c r="L11" s="9"/>
      <c r="M11" s="9"/>
      <c r="N11" s="9"/>
      <c r="O11" s="9"/>
      <c r="P11" s="10">
        <v>1</v>
      </c>
      <c r="Q11" s="9"/>
      <c r="R11" s="9"/>
      <c r="S11" s="9"/>
      <c r="T11" s="9"/>
      <c r="U11" s="9"/>
      <c r="V11" s="9"/>
      <c r="W11" s="9"/>
      <c r="X11" s="9"/>
      <c r="Y11" s="9"/>
      <c r="Z11" s="9"/>
      <c r="AA11" s="9"/>
      <c r="AB11" s="9"/>
      <c r="AC11" s="9" t="s">
        <v>440</v>
      </c>
      <c r="AD11" s="10" t="s">
        <v>283</v>
      </c>
      <c r="AE11" s="11">
        <v>41361</v>
      </c>
      <c r="AF11" s="11">
        <v>41563</v>
      </c>
      <c r="AG11" s="10">
        <f t="shared" si="4"/>
        <v>202</v>
      </c>
      <c r="AH11" s="10">
        <f t="shared" si="5"/>
        <v>228</v>
      </c>
      <c r="AI11" s="10">
        <f t="shared" si="2"/>
        <v>233</v>
      </c>
      <c r="AJ11" s="10" t="s">
        <v>441</v>
      </c>
      <c r="AK11" s="12">
        <v>2</v>
      </c>
      <c r="AL11" s="10" t="s">
        <v>442</v>
      </c>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v>1</v>
      </c>
      <c r="BK11" s="10"/>
      <c r="BL11" s="10">
        <v>1</v>
      </c>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t="s">
        <v>89</v>
      </c>
      <c r="CQ11" s="10" t="s">
        <v>286</v>
      </c>
      <c r="CR11" s="10">
        <v>1</v>
      </c>
      <c r="CS11" s="10"/>
      <c r="CT11" s="10"/>
      <c r="CU11" s="10"/>
      <c r="CV11" s="10"/>
      <c r="CW11" s="10"/>
      <c r="CX11" s="10" t="s">
        <v>287</v>
      </c>
      <c r="CY11" s="10" t="s">
        <v>287</v>
      </c>
      <c r="CZ11" s="10" t="s">
        <v>329</v>
      </c>
      <c r="DA11" s="10" t="s">
        <v>289</v>
      </c>
      <c r="DB11" s="10" t="s">
        <v>309</v>
      </c>
      <c r="DC11" s="13" t="s">
        <v>443</v>
      </c>
      <c r="DD11" s="10" t="s">
        <v>444</v>
      </c>
      <c r="DE11" s="10" t="s">
        <v>445</v>
      </c>
      <c r="DF11" s="10" t="s">
        <v>446</v>
      </c>
      <c r="DG11" s="10" t="s">
        <v>447</v>
      </c>
      <c r="DH11" s="10" t="s">
        <v>283</v>
      </c>
      <c r="DI11" s="10" t="s">
        <v>283</v>
      </c>
      <c r="DJ11" s="10" t="s">
        <v>283</v>
      </c>
      <c r="DK11" s="10" t="s">
        <v>283</v>
      </c>
      <c r="DL11" s="10" t="s">
        <v>283</v>
      </c>
      <c r="DM11" s="10" t="s">
        <v>283</v>
      </c>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0" t="s">
        <v>147</v>
      </c>
      <c r="ES11" s="10" t="s">
        <v>147</v>
      </c>
      <c r="ET11" s="10"/>
      <c r="EU11" s="10"/>
      <c r="EV11" s="10"/>
      <c r="EW11" s="10"/>
      <c r="EX11" s="10"/>
      <c r="EY11" s="10"/>
      <c r="EZ11" s="10">
        <v>1</v>
      </c>
      <c r="FA11" s="10"/>
      <c r="FB11" s="10"/>
      <c r="FC11" s="10"/>
      <c r="FD11" s="10"/>
      <c r="FE11" s="10"/>
      <c r="FF11" s="10"/>
      <c r="FG11" s="10"/>
      <c r="FH11" s="10"/>
      <c r="FI11" s="10"/>
      <c r="FJ11" s="10"/>
      <c r="FK11" s="10"/>
      <c r="FL11" s="10"/>
      <c r="FM11" s="10" t="s">
        <v>283</v>
      </c>
      <c r="FN11" s="10" t="s">
        <v>283</v>
      </c>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3" t="s">
        <v>448</v>
      </c>
      <c r="GP11" s="10" t="s">
        <v>283</v>
      </c>
      <c r="GQ11" s="10" t="s">
        <v>283</v>
      </c>
      <c r="GR11" s="10" t="s">
        <v>283</v>
      </c>
      <c r="GS11" s="10" t="s">
        <v>283</v>
      </c>
      <c r="GT11" s="10" t="s">
        <v>283</v>
      </c>
      <c r="GU11" s="10" t="s">
        <v>283</v>
      </c>
      <c r="GV11" s="10" t="s">
        <v>283</v>
      </c>
      <c r="GW11" s="10" t="s">
        <v>283</v>
      </c>
      <c r="GX11" s="10" t="s">
        <v>283</v>
      </c>
      <c r="GY11" s="10" t="s">
        <v>283</v>
      </c>
      <c r="GZ11" s="10" t="s">
        <v>283</v>
      </c>
      <c r="HA11" s="10" t="s">
        <v>283</v>
      </c>
      <c r="HB11" s="10" t="s">
        <v>283</v>
      </c>
      <c r="HC11" s="10" t="s">
        <v>283</v>
      </c>
      <c r="HD11" s="10" t="s">
        <v>214</v>
      </c>
      <c r="HE11" s="10"/>
      <c r="HF11" s="10"/>
      <c r="HG11" s="10"/>
      <c r="HH11" s="10"/>
      <c r="HI11" s="10"/>
      <c r="HJ11" s="10"/>
      <c r="HK11" s="10"/>
      <c r="HL11" s="10"/>
      <c r="HM11" s="10"/>
      <c r="HN11" s="10"/>
      <c r="HO11" s="10"/>
      <c r="HP11" s="10"/>
      <c r="HQ11" s="10"/>
      <c r="HR11" s="10">
        <v>1</v>
      </c>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3" t="s">
        <v>449</v>
      </c>
      <c r="IV11" s="10" t="s">
        <v>283</v>
      </c>
      <c r="IW11" s="10" t="s">
        <v>283</v>
      </c>
      <c r="IX11" s="10" t="s">
        <v>264</v>
      </c>
      <c r="IY11" s="10"/>
      <c r="IZ11" s="10"/>
      <c r="JA11" s="10"/>
      <c r="JB11" s="10"/>
      <c r="JC11" s="10"/>
      <c r="JD11" s="10"/>
      <c r="JE11" s="10"/>
      <c r="JF11" s="10"/>
      <c r="JG11" s="10"/>
      <c r="JH11" s="10"/>
      <c r="JI11" s="10"/>
      <c r="JJ11" s="10"/>
      <c r="JK11" s="10"/>
      <c r="JL11" s="10"/>
      <c r="JM11" s="10"/>
      <c r="JN11" s="10"/>
      <c r="JO11" s="10"/>
      <c r="JP11" s="10">
        <v>1</v>
      </c>
      <c r="JQ11" s="10"/>
      <c r="JR11" s="10"/>
      <c r="JS11" s="10"/>
      <c r="JT11" s="10"/>
      <c r="JU11" s="10"/>
      <c r="JV11" s="10" t="s">
        <v>287</v>
      </c>
      <c r="JW11" s="10" t="s">
        <v>283</v>
      </c>
      <c r="JX11" s="10" t="s">
        <v>283</v>
      </c>
      <c r="JY11" s="10" t="s">
        <v>283</v>
      </c>
      <c r="JZ11" s="9"/>
    </row>
    <row r="12" spans="1:286" ht="15.75" customHeight="1">
      <c r="A12" s="7" t="s">
        <v>450</v>
      </c>
      <c r="B12" s="16">
        <v>41571</v>
      </c>
      <c r="C12" s="9" t="s">
        <v>451</v>
      </c>
      <c r="D12" s="10">
        <v>1</v>
      </c>
      <c r="E12" s="11">
        <v>41215</v>
      </c>
      <c r="F12" s="9">
        <f>2012-1933</f>
        <v>79</v>
      </c>
      <c r="G12" s="10" t="s">
        <v>323</v>
      </c>
      <c r="H12" s="9" t="s">
        <v>452</v>
      </c>
      <c r="I12" s="9" t="s">
        <v>453</v>
      </c>
      <c r="J12" s="10" t="s">
        <v>280</v>
      </c>
      <c r="K12" s="9" t="s">
        <v>409</v>
      </c>
      <c r="L12" s="9"/>
      <c r="M12" s="9"/>
      <c r="N12" s="9"/>
      <c r="O12" s="9"/>
      <c r="P12" s="9"/>
      <c r="Q12" s="9"/>
      <c r="R12" s="10">
        <v>1</v>
      </c>
      <c r="S12" s="9"/>
      <c r="T12" s="9"/>
      <c r="U12" s="9"/>
      <c r="V12" s="9"/>
      <c r="W12" s="9"/>
      <c r="X12" s="9"/>
      <c r="Y12" s="9"/>
      <c r="Z12" s="9"/>
      <c r="AA12" s="9"/>
      <c r="AB12" s="9"/>
      <c r="AC12" s="9" t="s">
        <v>454</v>
      </c>
      <c r="AD12" s="10" t="s">
        <v>283</v>
      </c>
      <c r="AE12" s="10" t="s">
        <v>329</v>
      </c>
      <c r="AF12" s="11">
        <v>41571</v>
      </c>
      <c r="AG12" s="10" t="s">
        <v>329</v>
      </c>
      <c r="AH12" s="10">
        <f t="shared" si="5"/>
        <v>356</v>
      </c>
      <c r="AI12" s="10">
        <f t="shared" si="2"/>
        <v>356</v>
      </c>
      <c r="AJ12" s="10" t="s">
        <v>455</v>
      </c>
      <c r="AK12" s="12">
        <v>2</v>
      </c>
      <c r="AL12" s="10" t="s">
        <v>456</v>
      </c>
      <c r="AM12" s="9"/>
      <c r="AN12" s="9"/>
      <c r="AO12" s="9"/>
      <c r="AP12" s="9"/>
      <c r="AQ12" s="9"/>
      <c r="AR12" s="9"/>
      <c r="AS12" s="9"/>
      <c r="AT12" s="9"/>
      <c r="AU12" s="9"/>
      <c r="AV12" s="9"/>
      <c r="AW12" s="9"/>
      <c r="AX12" s="9"/>
      <c r="AY12" s="9"/>
      <c r="AZ12" s="10"/>
      <c r="BA12" s="10"/>
      <c r="BB12" s="10"/>
      <c r="BC12" s="10"/>
      <c r="BD12" s="10"/>
      <c r="BE12" s="10"/>
      <c r="BF12" s="10"/>
      <c r="BG12" s="10"/>
      <c r="BH12" s="10"/>
      <c r="BI12" s="10"/>
      <c r="BJ12" s="9"/>
      <c r="BK12" s="9"/>
      <c r="BL12" s="9"/>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v>1</v>
      </c>
      <c r="CO12" s="10">
        <v>1</v>
      </c>
      <c r="CP12" s="10" t="s">
        <v>89</v>
      </c>
      <c r="CQ12" s="10" t="s">
        <v>286</v>
      </c>
      <c r="CR12" s="10">
        <v>1</v>
      </c>
      <c r="CS12" s="10"/>
      <c r="CT12" s="10"/>
      <c r="CU12" s="10"/>
      <c r="CV12" s="10"/>
      <c r="CW12" s="10"/>
      <c r="CX12" s="10" t="s">
        <v>287</v>
      </c>
      <c r="CY12" s="10" t="s">
        <v>287</v>
      </c>
      <c r="CZ12" s="10" t="s">
        <v>12</v>
      </c>
      <c r="DA12" s="10" t="s">
        <v>457</v>
      </c>
      <c r="DB12" s="10" t="s">
        <v>429</v>
      </c>
      <c r="DC12" s="10" t="s">
        <v>283</v>
      </c>
      <c r="DD12" s="10" t="s">
        <v>458</v>
      </c>
      <c r="DE12" s="10" t="s">
        <v>459</v>
      </c>
      <c r="DF12" s="10" t="s">
        <v>283</v>
      </c>
      <c r="DG12" s="10" t="s">
        <v>283</v>
      </c>
      <c r="DH12" s="10" t="s">
        <v>283</v>
      </c>
      <c r="DI12" s="10" t="s">
        <v>283</v>
      </c>
      <c r="DJ12" s="10" t="s">
        <v>283</v>
      </c>
      <c r="DK12" s="10" t="s">
        <v>283</v>
      </c>
      <c r="DL12" s="10" t="s">
        <v>283</v>
      </c>
      <c r="DM12" s="10" t="s">
        <v>283</v>
      </c>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0" t="s">
        <v>283</v>
      </c>
      <c r="ES12" s="10" t="s">
        <v>283</v>
      </c>
      <c r="ET12" s="10"/>
      <c r="EU12" s="10"/>
      <c r="EV12" s="10"/>
      <c r="EW12" s="10"/>
      <c r="EX12" s="10"/>
      <c r="EY12" s="10"/>
      <c r="EZ12" s="10"/>
      <c r="FA12" s="10"/>
      <c r="FB12" s="10"/>
      <c r="FC12" s="10"/>
      <c r="FD12" s="10"/>
      <c r="FE12" s="10"/>
      <c r="FF12" s="10"/>
      <c r="FG12" s="10"/>
      <c r="FH12" s="10"/>
      <c r="FI12" s="10"/>
      <c r="FJ12" s="10"/>
      <c r="FK12" s="10"/>
      <c r="FL12" s="10"/>
      <c r="FM12" s="10" t="s">
        <v>283</v>
      </c>
      <c r="FN12" s="10" t="s">
        <v>283</v>
      </c>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3" t="s">
        <v>460</v>
      </c>
      <c r="GP12" s="13" t="s">
        <v>461</v>
      </c>
      <c r="GQ12" s="13" t="s">
        <v>462</v>
      </c>
      <c r="GR12" s="13" t="s">
        <v>463</v>
      </c>
      <c r="GS12" s="10" t="s">
        <v>283</v>
      </c>
      <c r="GT12" s="10" t="s">
        <v>283</v>
      </c>
      <c r="GU12" s="10" t="s">
        <v>283</v>
      </c>
      <c r="GV12" s="10" t="s">
        <v>283</v>
      </c>
      <c r="GW12" s="10" t="s">
        <v>283</v>
      </c>
      <c r="GX12" s="10" t="s">
        <v>283</v>
      </c>
      <c r="GY12" s="10" t="s">
        <v>283</v>
      </c>
      <c r="GZ12" s="10" t="s">
        <v>283</v>
      </c>
      <c r="HA12" s="10" t="s">
        <v>283</v>
      </c>
      <c r="HB12" s="10" t="s">
        <v>283</v>
      </c>
      <c r="HC12" s="10" t="s">
        <v>283</v>
      </c>
      <c r="HD12" s="10" t="s">
        <v>235</v>
      </c>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v>1</v>
      </c>
      <c r="IN12" s="10"/>
      <c r="IO12" s="10"/>
      <c r="IP12" s="10"/>
      <c r="IQ12" s="10"/>
      <c r="IR12" s="10"/>
      <c r="IS12" s="10"/>
      <c r="IT12" s="10"/>
      <c r="IU12" s="13" t="s">
        <v>463</v>
      </c>
      <c r="IV12" s="13" t="s">
        <v>464</v>
      </c>
      <c r="IW12" s="10" t="s">
        <v>283</v>
      </c>
      <c r="IX12" s="10" t="s">
        <v>465</v>
      </c>
      <c r="IY12" s="10"/>
      <c r="IZ12" s="10"/>
      <c r="JA12" s="10"/>
      <c r="JB12" s="10"/>
      <c r="JC12" s="10"/>
      <c r="JD12" s="10"/>
      <c r="JE12" s="10"/>
      <c r="JF12" s="10"/>
      <c r="JG12" s="10">
        <v>1</v>
      </c>
      <c r="JH12" s="10"/>
      <c r="JI12" s="10"/>
      <c r="JJ12" s="10"/>
      <c r="JK12" s="10"/>
      <c r="JL12" s="10"/>
      <c r="JM12" s="10"/>
      <c r="JN12" s="10"/>
      <c r="JO12" s="10"/>
      <c r="JP12" s="10"/>
      <c r="JQ12" s="10"/>
      <c r="JR12" s="10"/>
      <c r="JS12" s="10">
        <v>1</v>
      </c>
      <c r="JT12" s="10"/>
      <c r="JU12" s="10"/>
      <c r="JV12" s="10" t="s">
        <v>287</v>
      </c>
      <c r="JW12" s="10" t="s">
        <v>283</v>
      </c>
      <c r="JX12" s="10" t="s">
        <v>283</v>
      </c>
      <c r="JY12" s="10" t="s">
        <v>283</v>
      </c>
      <c r="JZ12" s="9"/>
    </row>
    <row r="13" spans="1:286" ht="15.75" customHeight="1">
      <c r="A13" s="7" t="s">
        <v>466</v>
      </c>
      <c r="B13" s="8">
        <v>41571</v>
      </c>
      <c r="C13" s="9" t="s">
        <v>467</v>
      </c>
      <c r="D13" s="10">
        <v>1</v>
      </c>
      <c r="E13" s="11">
        <v>41355</v>
      </c>
      <c r="F13" s="10">
        <v>63</v>
      </c>
      <c r="G13" s="10" t="s">
        <v>323</v>
      </c>
      <c r="H13" s="9" t="s">
        <v>468</v>
      </c>
      <c r="I13" s="9" t="s">
        <v>469</v>
      </c>
      <c r="J13" s="10" t="s">
        <v>280</v>
      </c>
      <c r="K13" s="9" t="s">
        <v>344</v>
      </c>
      <c r="L13" s="9"/>
      <c r="M13" s="9"/>
      <c r="N13" s="9"/>
      <c r="O13" s="9"/>
      <c r="P13" s="9"/>
      <c r="Q13" s="9"/>
      <c r="R13" s="10">
        <v>1</v>
      </c>
      <c r="S13" s="9"/>
      <c r="T13" s="9"/>
      <c r="U13" s="9"/>
      <c r="V13" s="9"/>
      <c r="W13" s="9"/>
      <c r="X13" s="9"/>
      <c r="Y13" s="9"/>
      <c r="Z13" s="9"/>
      <c r="AA13" s="9"/>
      <c r="AB13" s="9"/>
      <c r="AC13" s="9" t="s">
        <v>470</v>
      </c>
      <c r="AD13" s="10" t="s">
        <v>283</v>
      </c>
      <c r="AE13" s="11">
        <v>41361</v>
      </c>
      <c r="AF13" s="11">
        <v>41570</v>
      </c>
      <c r="AG13" s="10">
        <f t="shared" ref="AG13:AG14" si="6">AF13-AE13</f>
        <v>209</v>
      </c>
      <c r="AH13" s="10">
        <f t="shared" si="5"/>
        <v>215</v>
      </c>
      <c r="AI13" s="10">
        <f t="shared" si="2"/>
        <v>216</v>
      </c>
      <c r="AJ13" s="10" t="s">
        <v>471</v>
      </c>
      <c r="AK13" s="12">
        <v>2</v>
      </c>
      <c r="AL13" s="10" t="s">
        <v>472</v>
      </c>
      <c r="AM13" s="10"/>
      <c r="AN13" s="10"/>
      <c r="AO13" s="10"/>
      <c r="AP13" s="10"/>
      <c r="AQ13" s="10"/>
      <c r="AR13" s="10"/>
      <c r="AS13" s="10"/>
      <c r="AT13" s="10"/>
      <c r="AU13" s="10"/>
      <c r="AV13" s="10"/>
      <c r="AW13" s="10"/>
      <c r="AX13" s="10"/>
      <c r="AY13" s="10"/>
      <c r="AZ13" s="10">
        <v>1</v>
      </c>
      <c r="BA13" s="10"/>
      <c r="BB13" s="10"/>
      <c r="BC13" s="10"/>
      <c r="BD13" s="10"/>
      <c r="BE13" s="10"/>
      <c r="BF13" s="10"/>
      <c r="BG13" s="10"/>
      <c r="BH13" s="10"/>
      <c r="BI13" s="10"/>
      <c r="BJ13" s="10"/>
      <c r="BK13" s="10"/>
      <c r="BL13" s="10"/>
      <c r="BM13" s="10"/>
      <c r="BN13" s="10"/>
      <c r="BO13" s="10"/>
      <c r="BP13" s="10">
        <v>1</v>
      </c>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t="s">
        <v>89</v>
      </c>
      <c r="CQ13" s="10" t="s">
        <v>286</v>
      </c>
      <c r="CR13" s="10">
        <v>1</v>
      </c>
      <c r="CS13" s="10"/>
      <c r="CT13" s="10"/>
      <c r="CU13" s="10"/>
      <c r="CV13" s="10"/>
      <c r="CW13" s="10"/>
      <c r="CX13" s="10" t="s">
        <v>287</v>
      </c>
      <c r="CY13" s="10" t="s">
        <v>287</v>
      </c>
      <c r="CZ13" s="10" t="s">
        <v>12</v>
      </c>
      <c r="DA13" s="10" t="s">
        <v>457</v>
      </c>
      <c r="DB13" s="13" t="s">
        <v>457</v>
      </c>
      <c r="DC13" s="13" t="s">
        <v>473</v>
      </c>
      <c r="DD13" s="10" t="s">
        <v>474</v>
      </c>
      <c r="DE13" s="10" t="s">
        <v>475</v>
      </c>
      <c r="DF13" s="10" t="s">
        <v>476</v>
      </c>
      <c r="DG13" s="10" t="s">
        <v>477</v>
      </c>
      <c r="DH13" s="10" t="s">
        <v>283</v>
      </c>
      <c r="DI13" s="10" t="s">
        <v>283</v>
      </c>
      <c r="DJ13" s="10" t="s">
        <v>283</v>
      </c>
      <c r="DK13" s="10" t="s">
        <v>283</v>
      </c>
      <c r="DL13" s="13" t="s">
        <v>478</v>
      </c>
      <c r="DM13" s="13" t="s">
        <v>114</v>
      </c>
      <c r="DN13" s="14"/>
      <c r="DO13" s="14"/>
      <c r="DP13" s="14"/>
      <c r="DQ13" s="14"/>
      <c r="DR13" s="14">
        <v>1</v>
      </c>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0" t="s">
        <v>283</v>
      </c>
      <c r="ES13" s="10" t="s">
        <v>283</v>
      </c>
      <c r="ET13" s="10"/>
      <c r="EU13" s="10"/>
      <c r="EV13" s="10"/>
      <c r="EW13" s="10"/>
      <c r="EX13" s="10"/>
      <c r="EY13" s="10"/>
      <c r="EZ13" s="10"/>
      <c r="FA13" s="10"/>
      <c r="FB13" s="10"/>
      <c r="FC13" s="10"/>
      <c r="FD13" s="10"/>
      <c r="FE13" s="10"/>
      <c r="FF13" s="10"/>
      <c r="FG13" s="10"/>
      <c r="FH13" s="10"/>
      <c r="FI13" s="10"/>
      <c r="FJ13" s="10"/>
      <c r="FK13" s="10"/>
      <c r="FL13" s="10"/>
      <c r="FM13" s="10" t="s">
        <v>283</v>
      </c>
      <c r="FN13" s="10" t="s">
        <v>283</v>
      </c>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3" t="s">
        <v>479</v>
      </c>
      <c r="GP13" s="13" t="s">
        <v>480</v>
      </c>
      <c r="GQ13" s="10" t="s">
        <v>283</v>
      </c>
      <c r="GR13" s="10" t="s">
        <v>283</v>
      </c>
      <c r="GS13" s="10" t="s">
        <v>283</v>
      </c>
      <c r="GT13" s="10" t="s">
        <v>283</v>
      </c>
      <c r="GU13" s="10" t="s">
        <v>283</v>
      </c>
      <c r="GV13" s="10" t="s">
        <v>283</v>
      </c>
      <c r="GW13" s="10" t="s">
        <v>283</v>
      </c>
      <c r="GX13" s="10" t="s">
        <v>283</v>
      </c>
      <c r="GY13" s="10" t="s">
        <v>283</v>
      </c>
      <c r="GZ13" s="10" t="s">
        <v>283</v>
      </c>
      <c r="HA13" s="10" t="s">
        <v>283</v>
      </c>
      <c r="HB13" s="10" t="s">
        <v>283</v>
      </c>
      <c r="HC13" s="10" t="s">
        <v>283</v>
      </c>
      <c r="HD13" s="10" t="s">
        <v>225</v>
      </c>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v>1</v>
      </c>
      <c r="ID13" s="10"/>
      <c r="IE13" s="10"/>
      <c r="IF13" s="10"/>
      <c r="IG13" s="10"/>
      <c r="IH13" s="10"/>
      <c r="II13" s="10"/>
      <c r="IJ13" s="10"/>
      <c r="IK13" s="10"/>
      <c r="IL13" s="10"/>
      <c r="IM13" s="10"/>
      <c r="IN13" s="10"/>
      <c r="IO13" s="10"/>
      <c r="IP13" s="10"/>
      <c r="IQ13" s="10"/>
      <c r="IR13" s="10"/>
      <c r="IS13" s="10"/>
      <c r="IT13" s="10"/>
      <c r="IU13" s="13" t="s">
        <v>481</v>
      </c>
      <c r="IV13" s="10" t="s">
        <v>283</v>
      </c>
      <c r="IW13" s="10" t="s">
        <v>283</v>
      </c>
      <c r="IX13" s="10" t="s">
        <v>267</v>
      </c>
      <c r="IY13" s="10"/>
      <c r="IZ13" s="10"/>
      <c r="JA13" s="10"/>
      <c r="JB13" s="10"/>
      <c r="JC13" s="10"/>
      <c r="JD13" s="10"/>
      <c r="JE13" s="10"/>
      <c r="JF13" s="10"/>
      <c r="JG13" s="10"/>
      <c r="JH13" s="10"/>
      <c r="JI13" s="10"/>
      <c r="JJ13" s="10"/>
      <c r="JK13" s="10"/>
      <c r="JL13" s="10"/>
      <c r="JM13" s="10"/>
      <c r="JN13" s="10"/>
      <c r="JO13" s="10"/>
      <c r="JP13" s="10"/>
      <c r="JQ13" s="10"/>
      <c r="JR13" s="10"/>
      <c r="JS13" s="10">
        <v>1</v>
      </c>
      <c r="JT13" s="10"/>
      <c r="JU13" s="10"/>
      <c r="JV13" s="10" t="s">
        <v>287</v>
      </c>
      <c r="JW13" s="10" t="s">
        <v>283</v>
      </c>
      <c r="JX13" s="10" t="s">
        <v>283</v>
      </c>
      <c r="JY13" s="10" t="s">
        <v>283</v>
      </c>
      <c r="JZ13" s="10" t="s">
        <v>482</v>
      </c>
    </row>
    <row r="14" spans="1:286" ht="15.75" customHeight="1">
      <c r="A14" s="19" t="s">
        <v>483</v>
      </c>
      <c r="B14" s="20">
        <v>41582</v>
      </c>
      <c r="C14" s="21" t="s">
        <v>484</v>
      </c>
      <c r="D14" s="22">
        <v>1</v>
      </c>
      <c r="E14" s="23">
        <v>39997</v>
      </c>
      <c r="F14" s="24">
        <v>65</v>
      </c>
      <c r="G14" s="25" t="s">
        <v>277</v>
      </c>
      <c r="H14" s="21" t="s">
        <v>485</v>
      </c>
      <c r="I14" s="21" t="s">
        <v>486</v>
      </c>
      <c r="J14" s="10" t="s">
        <v>280</v>
      </c>
      <c r="K14" s="21" t="s">
        <v>344</v>
      </c>
      <c r="L14" s="21"/>
      <c r="M14" s="21"/>
      <c r="N14" s="21"/>
      <c r="O14" s="21"/>
      <c r="P14" s="21"/>
      <c r="Q14" s="21"/>
      <c r="R14" s="10">
        <v>1</v>
      </c>
      <c r="S14" s="21"/>
      <c r="T14" s="21"/>
      <c r="U14" s="21"/>
      <c r="V14" s="21"/>
      <c r="W14" s="21"/>
      <c r="X14" s="21"/>
      <c r="Y14" s="21"/>
      <c r="Z14" s="21"/>
      <c r="AA14" s="21"/>
      <c r="AB14" s="21"/>
      <c r="AC14" s="21" t="s">
        <v>487</v>
      </c>
      <c r="AD14" s="25" t="s">
        <v>283</v>
      </c>
      <c r="AE14" s="23">
        <v>39997</v>
      </c>
      <c r="AF14" s="23">
        <v>41577</v>
      </c>
      <c r="AG14" s="10">
        <f t="shared" si="6"/>
        <v>1580</v>
      </c>
      <c r="AH14" s="10">
        <f t="shared" si="5"/>
        <v>1580</v>
      </c>
      <c r="AI14" s="10">
        <f t="shared" si="2"/>
        <v>1585</v>
      </c>
      <c r="AJ14" s="25" t="s">
        <v>488</v>
      </c>
      <c r="AK14" s="26">
        <v>1</v>
      </c>
      <c r="AL14" s="22" t="s">
        <v>489</v>
      </c>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c r="BL14" s="24"/>
      <c r="BM14" s="25"/>
      <c r="BN14" s="25"/>
      <c r="BO14" s="25"/>
      <c r="BP14" s="25">
        <v>1</v>
      </c>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2" t="s">
        <v>89</v>
      </c>
      <c r="CQ14" s="10" t="s">
        <v>286</v>
      </c>
      <c r="CR14" s="10">
        <v>1</v>
      </c>
      <c r="CS14" s="22"/>
      <c r="CT14" s="22"/>
      <c r="CU14" s="22"/>
      <c r="CV14" s="22"/>
      <c r="CW14" s="22"/>
      <c r="CX14" s="22" t="s">
        <v>287</v>
      </c>
      <c r="CY14" s="25" t="s">
        <v>490</v>
      </c>
      <c r="CZ14" s="25" t="s">
        <v>12</v>
      </c>
      <c r="DA14" s="25" t="s">
        <v>110</v>
      </c>
      <c r="DB14" s="25" t="s">
        <v>309</v>
      </c>
      <c r="DC14" s="13" t="s">
        <v>491</v>
      </c>
      <c r="DD14" s="25" t="s">
        <v>474</v>
      </c>
      <c r="DE14" s="25" t="s">
        <v>492</v>
      </c>
      <c r="DF14" s="25" t="s">
        <v>283</v>
      </c>
      <c r="DG14" s="25" t="s">
        <v>283</v>
      </c>
      <c r="DH14" s="25" t="s">
        <v>283</v>
      </c>
      <c r="DI14" s="25" t="s">
        <v>283</v>
      </c>
      <c r="DJ14" s="25" t="s">
        <v>283</v>
      </c>
      <c r="DK14" s="25" t="s">
        <v>283</v>
      </c>
      <c r="DL14" s="25" t="s">
        <v>493</v>
      </c>
      <c r="DM14" s="25" t="s">
        <v>110</v>
      </c>
      <c r="DN14" s="15">
        <v>1</v>
      </c>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25" t="s">
        <v>283</v>
      </c>
      <c r="ES14" s="10" t="s">
        <v>283</v>
      </c>
      <c r="ET14" s="10"/>
      <c r="EU14" s="10"/>
      <c r="EV14" s="10"/>
      <c r="EW14" s="10"/>
      <c r="EX14" s="10"/>
      <c r="EY14" s="10"/>
      <c r="EZ14" s="10"/>
      <c r="FA14" s="10"/>
      <c r="FB14" s="10"/>
      <c r="FC14" s="10"/>
      <c r="FD14" s="10"/>
      <c r="FE14" s="10"/>
      <c r="FF14" s="10"/>
      <c r="FG14" s="10"/>
      <c r="FH14" s="10"/>
      <c r="FI14" s="10"/>
      <c r="FJ14" s="10"/>
      <c r="FK14" s="10"/>
      <c r="FL14" s="10"/>
      <c r="FM14" s="13" t="s">
        <v>494</v>
      </c>
      <c r="FN14" s="13" t="s">
        <v>283</v>
      </c>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t="s">
        <v>495</v>
      </c>
      <c r="GP14" s="13" t="s">
        <v>496</v>
      </c>
      <c r="GQ14" s="13" t="s">
        <v>497</v>
      </c>
      <c r="GR14" s="25" t="s">
        <v>283</v>
      </c>
      <c r="GS14" s="25" t="s">
        <v>283</v>
      </c>
      <c r="GT14" s="25" t="s">
        <v>283</v>
      </c>
      <c r="GU14" s="25" t="s">
        <v>283</v>
      </c>
      <c r="GV14" s="25" t="s">
        <v>283</v>
      </c>
      <c r="GW14" s="25" t="s">
        <v>283</v>
      </c>
      <c r="GX14" s="25" t="s">
        <v>283</v>
      </c>
      <c r="GY14" s="25" t="s">
        <v>283</v>
      </c>
      <c r="GZ14" s="25" t="s">
        <v>283</v>
      </c>
      <c r="HA14" s="25" t="s">
        <v>283</v>
      </c>
      <c r="HB14" s="25" t="s">
        <v>283</v>
      </c>
      <c r="HC14" s="25" t="s">
        <v>283</v>
      </c>
      <c r="HD14" s="25" t="s">
        <v>230</v>
      </c>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v>1</v>
      </c>
      <c r="II14" s="25"/>
      <c r="IJ14" s="25"/>
      <c r="IK14" s="25"/>
      <c r="IL14" s="25"/>
      <c r="IM14" s="25"/>
      <c r="IN14" s="25"/>
      <c r="IO14" s="25"/>
      <c r="IP14" s="25"/>
      <c r="IQ14" s="25"/>
      <c r="IR14" s="25"/>
      <c r="IS14" s="25"/>
      <c r="IT14" s="25"/>
      <c r="IU14" s="13" t="s">
        <v>498</v>
      </c>
      <c r="IV14" s="13" t="s">
        <v>499</v>
      </c>
      <c r="IW14" s="13" t="s">
        <v>434</v>
      </c>
      <c r="IX14" s="25" t="s">
        <v>500</v>
      </c>
      <c r="IY14" s="25"/>
      <c r="IZ14" s="25"/>
      <c r="JA14" s="25"/>
      <c r="JB14" s="25"/>
      <c r="JC14" s="25"/>
      <c r="JD14" s="25"/>
      <c r="JE14" s="25">
        <v>1</v>
      </c>
      <c r="JF14" s="25"/>
      <c r="JG14" s="25"/>
      <c r="JH14" s="25"/>
      <c r="JI14" s="25"/>
      <c r="JJ14" s="25"/>
      <c r="JK14" s="25"/>
      <c r="JL14" s="15">
        <v>1</v>
      </c>
      <c r="JM14" s="25"/>
      <c r="JN14" s="25"/>
      <c r="JO14" s="25"/>
      <c r="JP14" s="25"/>
      <c r="JQ14" s="25"/>
      <c r="JR14" s="25"/>
      <c r="JS14" s="25"/>
      <c r="JT14" s="25"/>
      <c r="JU14" s="25"/>
      <c r="JV14" s="25" t="s">
        <v>287</v>
      </c>
      <c r="JW14" s="25" t="s">
        <v>283</v>
      </c>
      <c r="JX14" s="25" t="s">
        <v>283</v>
      </c>
      <c r="JY14" s="25" t="s">
        <v>283</v>
      </c>
      <c r="JZ14" s="21"/>
    </row>
    <row r="15" spans="1:286" ht="15.75" customHeight="1">
      <c r="A15" s="7" t="s">
        <v>501</v>
      </c>
      <c r="B15" s="16">
        <v>41579</v>
      </c>
      <c r="C15" s="9" t="s">
        <v>502</v>
      </c>
      <c r="D15" s="10">
        <v>1</v>
      </c>
      <c r="E15" s="10" t="s">
        <v>302</v>
      </c>
      <c r="F15" s="10">
        <v>49</v>
      </c>
      <c r="G15" s="10" t="s">
        <v>277</v>
      </c>
      <c r="H15" s="9" t="s">
        <v>503</v>
      </c>
      <c r="I15" s="9" t="s">
        <v>504</v>
      </c>
      <c r="J15" s="10" t="s">
        <v>280</v>
      </c>
      <c r="K15" s="9" t="s">
        <v>505</v>
      </c>
      <c r="L15" s="9"/>
      <c r="M15" s="9"/>
      <c r="N15" s="9"/>
      <c r="O15" s="9"/>
      <c r="P15" s="10">
        <v>1</v>
      </c>
      <c r="Q15" s="9"/>
      <c r="R15" s="9"/>
      <c r="S15" s="9"/>
      <c r="T15" s="9"/>
      <c r="U15" s="9"/>
      <c r="V15" s="9"/>
      <c r="W15" s="9"/>
      <c r="X15" s="9"/>
      <c r="Y15" s="9"/>
      <c r="Z15" s="9"/>
      <c r="AA15" s="9"/>
      <c r="AB15" s="9"/>
      <c r="AC15" s="9" t="s">
        <v>506</v>
      </c>
      <c r="AD15" s="10" t="s">
        <v>283</v>
      </c>
      <c r="AE15" s="10" t="s">
        <v>329</v>
      </c>
      <c r="AF15" s="11">
        <v>41579</v>
      </c>
      <c r="AG15" s="10" t="s">
        <v>329</v>
      </c>
      <c r="AH15" s="10" t="s">
        <v>283</v>
      </c>
      <c r="AI15" s="16" t="e">
        <f t="shared" si="2"/>
        <v>#VALUE!</v>
      </c>
      <c r="AJ15" s="10" t="s">
        <v>507</v>
      </c>
      <c r="AK15" s="12">
        <v>4</v>
      </c>
      <c r="AL15" s="10" t="s">
        <v>508</v>
      </c>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v>1</v>
      </c>
      <c r="BM15" s="10"/>
      <c r="BN15" s="10"/>
      <c r="BO15" s="10"/>
      <c r="BP15" s="10"/>
      <c r="BQ15" s="10"/>
      <c r="BR15" s="10"/>
      <c r="BS15" s="10"/>
      <c r="BT15" s="10"/>
      <c r="BU15" s="10"/>
      <c r="BV15" s="10"/>
      <c r="BW15" s="10"/>
      <c r="BX15" s="10"/>
      <c r="BY15" s="10">
        <v>2</v>
      </c>
      <c r="BZ15" s="10"/>
      <c r="CA15" s="10"/>
      <c r="CB15" s="10"/>
      <c r="CC15" s="10"/>
      <c r="CD15" s="10"/>
      <c r="CE15" s="10"/>
      <c r="CF15" s="10">
        <v>1</v>
      </c>
      <c r="CG15" s="10"/>
      <c r="CH15" s="10"/>
      <c r="CI15" s="10"/>
      <c r="CJ15" s="10"/>
      <c r="CK15" s="10"/>
      <c r="CL15" s="10"/>
      <c r="CM15" s="10"/>
      <c r="CN15" s="10"/>
      <c r="CO15" s="10"/>
      <c r="CP15" s="10" t="s">
        <v>509</v>
      </c>
      <c r="CQ15" s="10" t="s">
        <v>286</v>
      </c>
      <c r="CR15" s="13">
        <v>1</v>
      </c>
      <c r="CS15" s="13">
        <v>1</v>
      </c>
      <c r="CT15" s="10"/>
      <c r="CU15" s="10"/>
      <c r="CV15" s="10"/>
      <c r="CW15" s="10"/>
      <c r="CX15" s="10" t="s">
        <v>287</v>
      </c>
      <c r="CY15" s="10" t="s">
        <v>287</v>
      </c>
      <c r="CZ15" s="10" t="s">
        <v>329</v>
      </c>
      <c r="DA15" s="10" t="s">
        <v>289</v>
      </c>
      <c r="DB15" s="10" t="s">
        <v>412</v>
      </c>
      <c r="DC15" s="10" t="s">
        <v>283</v>
      </c>
      <c r="DD15" s="10" t="s">
        <v>510</v>
      </c>
      <c r="DE15" s="10" t="s">
        <v>511</v>
      </c>
      <c r="DF15" s="10" t="s">
        <v>112</v>
      </c>
      <c r="DG15" s="10" t="s">
        <v>283</v>
      </c>
      <c r="DH15" s="10" t="s">
        <v>283</v>
      </c>
      <c r="DI15" s="10" t="s">
        <v>283</v>
      </c>
      <c r="DJ15" s="10" t="s">
        <v>283</v>
      </c>
      <c r="DK15" s="10" t="s">
        <v>283</v>
      </c>
      <c r="DL15" s="10" t="s">
        <v>112</v>
      </c>
      <c r="DM15" s="10" t="s">
        <v>112</v>
      </c>
      <c r="DN15" s="15"/>
      <c r="DO15" s="15"/>
      <c r="DP15" s="15">
        <v>1</v>
      </c>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0" t="s">
        <v>147</v>
      </c>
      <c r="ES15" s="10" t="s">
        <v>147</v>
      </c>
      <c r="ET15" s="10"/>
      <c r="EU15" s="10"/>
      <c r="EV15" s="10"/>
      <c r="EW15" s="10"/>
      <c r="EX15" s="10"/>
      <c r="EY15" s="10"/>
      <c r="EZ15" s="10">
        <v>1</v>
      </c>
      <c r="FA15" s="10"/>
      <c r="FB15" s="10"/>
      <c r="FC15" s="10"/>
      <c r="FD15" s="10"/>
      <c r="FE15" s="10"/>
      <c r="FF15" s="10"/>
      <c r="FG15" s="10"/>
      <c r="FH15" s="10"/>
      <c r="FI15" s="10"/>
      <c r="FJ15" s="10"/>
      <c r="FK15" s="10"/>
      <c r="FL15" s="10"/>
      <c r="FM15" s="13" t="s">
        <v>512</v>
      </c>
      <c r="FN15" s="13" t="s">
        <v>166</v>
      </c>
      <c r="FO15" s="13"/>
      <c r="FP15" s="13"/>
      <c r="FQ15" s="13"/>
      <c r="FR15" s="13"/>
      <c r="FS15" s="13"/>
      <c r="FT15" s="13"/>
      <c r="FU15" s="13">
        <v>1</v>
      </c>
      <c r="FV15" s="13"/>
      <c r="FW15" s="13"/>
      <c r="FX15" s="13"/>
      <c r="FY15" s="13"/>
      <c r="FZ15" s="13"/>
      <c r="GA15" s="13"/>
      <c r="GB15" s="13"/>
      <c r="GC15" s="13"/>
      <c r="GD15" s="13"/>
      <c r="GE15" s="13"/>
      <c r="GF15" s="13"/>
      <c r="GG15" s="13"/>
      <c r="GH15" s="13"/>
      <c r="GI15" s="13"/>
      <c r="GJ15" s="13"/>
      <c r="GK15" s="13"/>
      <c r="GL15" s="13"/>
      <c r="GM15" s="13"/>
      <c r="GN15" s="13"/>
      <c r="GO15" s="10" t="s">
        <v>513</v>
      </c>
      <c r="GP15" s="10" t="s">
        <v>514</v>
      </c>
      <c r="GQ15" s="10" t="s">
        <v>515</v>
      </c>
      <c r="GR15" s="10" t="s">
        <v>516</v>
      </c>
      <c r="GS15" s="10" t="s">
        <v>517</v>
      </c>
      <c r="GT15" s="10" t="s">
        <v>518</v>
      </c>
      <c r="GU15" s="10" t="s">
        <v>283</v>
      </c>
      <c r="GV15" s="10" t="s">
        <v>283</v>
      </c>
      <c r="GW15" s="10" t="s">
        <v>283</v>
      </c>
      <c r="GX15" s="10" t="s">
        <v>283</v>
      </c>
      <c r="GY15" s="10" t="s">
        <v>283</v>
      </c>
      <c r="GZ15" s="10" t="s">
        <v>283</v>
      </c>
      <c r="HA15" s="10" t="s">
        <v>283</v>
      </c>
      <c r="HB15" s="10" t="s">
        <v>283</v>
      </c>
      <c r="HC15" s="10" t="s">
        <v>283</v>
      </c>
      <c r="HD15" s="10" t="s">
        <v>519</v>
      </c>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v>1</v>
      </c>
      <c r="IF15" s="10"/>
      <c r="IG15" s="10"/>
      <c r="IH15" s="10"/>
      <c r="II15" s="10"/>
      <c r="IJ15" s="10"/>
      <c r="IK15" s="10">
        <v>1</v>
      </c>
      <c r="IL15" s="10"/>
      <c r="IM15" s="10"/>
      <c r="IN15" s="10"/>
      <c r="IO15" s="10"/>
      <c r="IP15" s="10"/>
      <c r="IQ15" s="10"/>
      <c r="IR15" s="10"/>
      <c r="IS15" s="10"/>
      <c r="IT15" s="10"/>
      <c r="IU15" s="10" t="s">
        <v>520</v>
      </c>
      <c r="IV15" s="27" t="s">
        <v>518</v>
      </c>
      <c r="IW15" s="10" t="s">
        <v>283</v>
      </c>
      <c r="IX15" s="10" t="s">
        <v>249</v>
      </c>
      <c r="IY15" s="10"/>
      <c r="IZ15" s="10"/>
      <c r="JA15" s="10">
        <v>1</v>
      </c>
      <c r="JB15" s="10"/>
      <c r="JC15" s="10"/>
      <c r="JD15" s="10"/>
      <c r="JE15" s="10"/>
      <c r="JF15" s="10"/>
      <c r="JG15" s="10"/>
      <c r="JH15" s="10"/>
      <c r="JI15" s="10"/>
      <c r="JJ15" s="10"/>
      <c r="JK15" s="10"/>
      <c r="JL15" s="10"/>
      <c r="JM15" s="10"/>
      <c r="JN15" s="10"/>
      <c r="JO15" s="10"/>
      <c r="JP15" s="10"/>
      <c r="JQ15" s="10"/>
      <c r="JR15" s="10"/>
      <c r="JS15" s="10"/>
      <c r="JT15" s="10"/>
      <c r="JU15" s="10"/>
      <c r="JV15" s="10" t="s">
        <v>287</v>
      </c>
      <c r="JW15" s="10" t="s">
        <v>283</v>
      </c>
      <c r="JX15" s="10" t="s">
        <v>283</v>
      </c>
      <c r="JY15" s="9"/>
      <c r="JZ15" s="10" t="s">
        <v>521</v>
      </c>
    </row>
    <row r="16" spans="1:286" ht="15.75" customHeight="1">
      <c r="A16" s="7" t="s">
        <v>522</v>
      </c>
      <c r="B16" s="16">
        <v>41596</v>
      </c>
      <c r="C16" s="9" t="s">
        <v>523</v>
      </c>
      <c r="D16" s="10">
        <v>1</v>
      </c>
      <c r="E16" s="11">
        <v>41191</v>
      </c>
      <c r="F16" s="10">
        <v>37</v>
      </c>
      <c r="G16" s="10" t="s">
        <v>323</v>
      </c>
      <c r="H16" s="9" t="s">
        <v>524</v>
      </c>
      <c r="I16" s="9" t="s">
        <v>525</v>
      </c>
      <c r="J16" s="10" t="s">
        <v>280</v>
      </c>
      <c r="K16" s="9" t="s">
        <v>409</v>
      </c>
      <c r="L16" s="9"/>
      <c r="M16" s="9"/>
      <c r="N16" s="9"/>
      <c r="O16" s="9"/>
      <c r="P16" s="9"/>
      <c r="Q16" s="9"/>
      <c r="R16" s="10">
        <v>1</v>
      </c>
      <c r="S16" s="9"/>
      <c r="T16" s="9"/>
      <c r="U16" s="9"/>
      <c r="V16" s="9"/>
      <c r="W16" s="9"/>
      <c r="X16" s="9"/>
      <c r="Y16" s="9"/>
      <c r="Z16" s="9"/>
      <c r="AA16" s="9"/>
      <c r="AB16" s="9"/>
      <c r="AC16" s="9" t="s">
        <v>526</v>
      </c>
      <c r="AD16" s="10" t="s">
        <v>283</v>
      </c>
      <c r="AE16" s="11">
        <v>41207</v>
      </c>
      <c r="AF16" s="11">
        <v>41593</v>
      </c>
      <c r="AG16" s="10">
        <f t="shared" ref="AG16:AG21" si="7">AF16-AE16</f>
        <v>386</v>
      </c>
      <c r="AH16" s="10">
        <f t="shared" ref="AH16:AH21" si="8">AF16-E16</f>
        <v>402</v>
      </c>
      <c r="AI16" s="10">
        <f t="shared" si="2"/>
        <v>405</v>
      </c>
      <c r="AJ16" s="10" t="s">
        <v>527</v>
      </c>
      <c r="AK16" s="12">
        <v>2</v>
      </c>
      <c r="AL16" s="10" t="s">
        <v>528</v>
      </c>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v>2</v>
      </c>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t="s">
        <v>89</v>
      </c>
      <c r="CQ16" s="10" t="s">
        <v>286</v>
      </c>
      <c r="CR16" s="10">
        <v>1</v>
      </c>
      <c r="CS16" s="10"/>
      <c r="CT16" s="10"/>
      <c r="CU16" s="10"/>
      <c r="CV16" s="10"/>
      <c r="CW16" s="10"/>
      <c r="CX16" s="10" t="s">
        <v>287</v>
      </c>
      <c r="CY16" s="10" t="s">
        <v>287</v>
      </c>
      <c r="CZ16" s="10" t="s">
        <v>12</v>
      </c>
      <c r="DA16" s="10" t="s">
        <v>289</v>
      </c>
      <c r="DB16" s="10" t="s">
        <v>290</v>
      </c>
      <c r="DC16" s="10" t="s">
        <v>283</v>
      </c>
      <c r="DD16" s="10" t="s">
        <v>529</v>
      </c>
      <c r="DE16" s="10" t="s">
        <v>530</v>
      </c>
      <c r="DF16" s="10" t="s">
        <v>531</v>
      </c>
      <c r="DG16" s="10" t="s">
        <v>532</v>
      </c>
      <c r="DH16" s="10" t="s">
        <v>283</v>
      </c>
      <c r="DI16" s="10" t="s">
        <v>283</v>
      </c>
      <c r="DJ16" s="10" t="s">
        <v>283</v>
      </c>
      <c r="DK16" s="10" t="s">
        <v>283</v>
      </c>
      <c r="DL16" s="10" t="s">
        <v>119</v>
      </c>
      <c r="DM16" s="10" t="s">
        <v>119</v>
      </c>
      <c r="DN16" s="15"/>
      <c r="DO16" s="15"/>
      <c r="DP16" s="15"/>
      <c r="DQ16" s="15"/>
      <c r="DR16" s="15"/>
      <c r="DS16" s="15"/>
      <c r="DT16" s="15"/>
      <c r="DU16" s="15"/>
      <c r="DV16" s="15"/>
      <c r="DW16" s="15">
        <v>1</v>
      </c>
      <c r="DX16" s="15"/>
      <c r="DY16" s="15"/>
      <c r="DZ16" s="15"/>
      <c r="EA16" s="15"/>
      <c r="EB16" s="15"/>
      <c r="EC16" s="15"/>
      <c r="ED16" s="15"/>
      <c r="EE16" s="15"/>
      <c r="EF16" s="15"/>
      <c r="EG16" s="15"/>
      <c r="EH16" s="15"/>
      <c r="EI16" s="15"/>
      <c r="EJ16" s="15"/>
      <c r="EK16" s="15"/>
      <c r="EL16" s="15"/>
      <c r="EM16" s="15"/>
      <c r="EN16" s="15"/>
      <c r="EO16" s="15"/>
      <c r="EP16" s="15"/>
      <c r="EQ16" s="15"/>
      <c r="ER16" s="10" t="s">
        <v>283</v>
      </c>
      <c r="ES16" s="10" t="s">
        <v>283</v>
      </c>
      <c r="ET16" s="10"/>
      <c r="EU16" s="10"/>
      <c r="EV16" s="10"/>
      <c r="EW16" s="10"/>
      <c r="EX16" s="10"/>
      <c r="EY16" s="10"/>
      <c r="EZ16" s="10"/>
      <c r="FA16" s="10"/>
      <c r="FB16" s="10"/>
      <c r="FC16" s="10"/>
      <c r="FD16" s="10"/>
      <c r="FE16" s="10"/>
      <c r="FF16" s="10"/>
      <c r="FG16" s="10"/>
      <c r="FH16" s="10"/>
      <c r="FI16" s="10"/>
      <c r="FJ16" s="10"/>
      <c r="FK16" s="10"/>
      <c r="FL16" s="10"/>
      <c r="FM16" s="10" t="s">
        <v>283</v>
      </c>
      <c r="FN16" s="10" t="s">
        <v>283</v>
      </c>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3" t="s">
        <v>533</v>
      </c>
      <c r="GP16" s="13" t="s">
        <v>534</v>
      </c>
      <c r="GQ16" s="13" t="s">
        <v>535</v>
      </c>
      <c r="GR16" s="13" t="s">
        <v>536</v>
      </c>
      <c r="GS16" s="13" t="s">
        <v>537</v>
      </c>
      <c r="GT16" s="10" t="s">
        <v>283</v>
      </c>
      <c r="GU16" s="10" t="s">
        <v>283</v>
      </c>
      <c r="GV16" s="10" t="s">
        <v>283</v>
      </c>
      <c r="GW16" s="10" t="s">
        <v>283</v>
      </c>
      <c r="GX16" s="10" t="s">
        <v>283</v>
      </c>
      <c r="GY16" s="10" t="s">
        <v>283</v>
      </c>
      <c r="GZ16" s="10" t="s">
        <v>283</v>
      </c>
      <c r="HA16" s="10" t="s">
        <v>283</v>
      </c>
      <c r="HB16" s="10" t="s">
        <v>283</v>
      </c>
      <c r="HC16" s="10" t="s">
        <v>283</v>
      </c>
      <c r="HD16" s="10" t="s">
        <v>538</v>
      </c>
      <c r="HE16" s="10"/>
      <c r="HF16" s="10"/>
      <c r="HG16" s="10"/>
      <c r="HH16" s="10"/>
      <c r="HI16" s="10"/>
      <c r="HJ16" s="10"/>
      <c r="HK16" s="10"/>
      <c r="HL16" s="10"/>
      <c r="HM16" s="10"/>
      <c r="HN16" s="10"/>
      <c r="HO16" s="10"/>
      <c r="HP16" s="10">
        <v>1</v>
      </c>
      <c r="HQ16" s="10"/>
      <c r="HR16" s="10">
        <v>1</v>
      </c>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3" t="s">
        <v>299</v>
      </c>
      <c r="IV16" s="10" t="s">
        <v>283</v>
      </c>
      <c r="IW16" s="10" t="s">
        <v>283</v>
      </c>
      <c r="IX16" s="10" t="s">
        <v>264</v>
      </c>
      <c r="IY16" s="10"/>
      <c r="IZ16" s="10"/>
      <c r="JA16" s="10"/>
      <c r="JB16" s="10"/>
      <c r="JC16" s="10"/>
      <c r="JD16" s="10"/>
      <c r="JE16" s="10"/>
      <c r="JF16" s="10"/>
      <c r="JG16" s="10"/>
      <c r="JH16" s="10"/>
      <c r="JI16" s="10"/>
      <c r="JJ16" s="10"/>
      <c r="JK16" s="10"/>
      <c r="JL16" s="10"/>
      <c r="JM16" s="10"/>
      <c r="JN16" s="10"/>
      <c r="JO16" s="10"/>
      <c r="JP16" s="10">
        <v>1</v>
      </c>
      <c r="JQ16" s="10"/>
      <c r="JR16" s="10"/>
      <c r="JS16" s="10"/>
      <c r="JT16" s="10"/>
      <c r="JU16" s="10"/>
      <c r="JV16" s="10" t="s">
        <v>287</v>
      </c>
      <c r="JW16" s="10" t="s">
        <v>283</v>
      </c>
      <c r="JX16" s="10" t="s">
        <v>283</v>
      </c>
      <c r="JY16" s="10" t="s">
        <v>283</v>
      </c>
      <c r="JZ16" s="9"/>
    </row>
    <row r="17" spans="1:286" ht="15.75" customHeight="1">
      <c r="A17" s="7" t="s">
        <v>539</v>
      </c>
      <c r="B17" s="8">
        <v>41619</v>
      </c>
      <c r="C17" s="9" t="s">
        <v>540</v>
      </c>
      <c r="D17" s="10">
        <v>1</v>
      </c>
      <c r="E17" s="11">
        <v>41459</v>
      </c>
      <c r="F17" s="10">
        <v>42</v>
      </c>
      <c r="G17" s="10" t="s">
        <v>323</v>
      </c>
      <c r="H17" s="9" t="s">
        <v>541</v>
      </c>
      <c r="I17" s="9" t="s">
        <v>542</v>
      </c>
      <c r="J17" s="10" t="s">
        <v>280</v>
      </c>
      <c r="K17" s="9" t="s">
        <v>543</v>
      </c>
      <c r="L17" s="9"/>
      <c r="M17" s="9"/>
      <c r="N17" s="9"/>
      <c r="O17" s="9"/>
      <c r="P17" s="9"/>
      <c r="Q17" s="9"/>
      <c r="R17" s="9"/>
      <c r="S17" s="9"/>
      <c r="T17" s="10">
        <v>1</v>
      </c>
      <c r="U17" s="9"/>
      <c r="V17" s="9"/>
      <c r="W17" s="9"/>
      <c r="X17" s="9"/>
      <c r="Y17" s="9"/>
      <c r="Z17" s="9"/>
      <c r="AA17" s="9"/>
      <c r="AB17" s="9"/>
      <c r="AC17" s="9" t="s">
        <v>544</v>
      </c>
      <c r="AD17" s="10" t="s">
        <v>283</v>
      </c>
      <c r="AE17" s="11">
        <v>41464</v>
      </c>
      <c r="AF17" s="11">
        <v>41617</v>
      </c>
      <c r="AG17" s="10">
        <f t="shared" si="7"/>
        <v>153</v>
      </c>
      <c r="AH17" s="10">
        <f t="shared" si="8"/>
        <v>158</v>
      </c>
      <c r="AI17" s="10">
        <f t="shared" si="2"/>
        <v>160</v>
      </c>
      <c r="AJ17" s="10" t="s">
        <v>545</v>
      </c>
      <c r="AK17" s="12">
        <v>2</v>
      </c>
      <c r="AL17" s="10" t="s">
        <v>546</v>
      </c>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v>1</v>
      </c>
      <c r="BZ17" s="10"/>
      <c r="CA17" s="10"/>
      <c r="CB17" s="10"/>
      <c r="CC17" s="10"/>
      <c r="CD17" s="10"/>
      <c r="CE17" s="10"/>
      <c r="CF17" s="10"/>
      <c r="CG17" s="10"/>
      <c r="CH17" s="10"/>
      <c r="CI17" s="10"/>
      <c r="CJ17" s="10"/>
      <c r="CK17" s="10"/>
      <c r="CL17" s="10"/>
      <c r="CM17" s="10"/>
      <c r="CN17" s="10"/>
      <c r="CO17" s="10">
        <v>1</v>
      </c>
      <c r="CP17" s="10" t="s">
        <v>90</v>
      </c>
      <c r="CQ17" s="10" t="s">
        <v>286</v>
      </c>
      <c r="CR17" s="10"/>
      <c r="CS17" s="10">
        <v>1</v>
      </c>
      <c r="CT17" s="10"/>
      <c r="CU17" s="10"/>
      <c r="CV17" s="10"/>
      <c r="CW17" s="10"/>
      <c r="CX17" s="10" t="s">
        <v>287</v>
      </c>
      <c r="CY17" s="10" t="s">
        <v>287</v>
      </c>
      <c r="CZ17" s="10" t="s">
        <v>288</v>
      </c>
      <c r="DA17" s="10" t="s">
        <v>289</v>
      </c>
      <c r="DB17" s="10" t="s">
        <v>309</v>
      </c>
      <c r="DC17" s="10" t="s">
        <v>547</v>
      </c>
      <c r="DD17" s="10" t="s">
        <v>548</v>
      </c>
      <c r="DE17" s="10" t="s">
        <v>549</v>
      </c>
      <c r="DF17" s="10" t="s">
        <v>283</v>
      </c>
      <c r="DG17" s="10" t="s">
        <v>283</v>
      </c>
      <c r="DH17" s="10" t="s">
        <v>283</v>
      </c>
      <c r="DI17" s="10" t="s">
        <v>283</v>
      </c>
      <c r="DJ17" s="10" t="s">
        <v>283</v>
      </c>
      <c r="DK17" s="10" t="s">
        <v>283</v>
      </c>
      <c r="DL17" s="10" t="s">
        <v>283</v>
      </c>
      <c r="DM17" s="10" t="s">
        <v>283</v>
      </c>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0" t="s">
        <v>283</v>
      </c>
      <c r="ES17" s="10" t="s">
        <v>283</v>
      </c>
      <c r="ET17" s="10"/>
      <c r="EU17" s="10"/>
      <c r="EV17" s="10"/>
      <c r="EW17" s="10"/>
      <c r="EX17" s="10"/>
      <c r="EY17" s="10"/>
      <c r="EZ17" s="10"/>
      <c r="FA17" s="10"/>
      <c r="FB17" s="10"/>
      <c r="FC17" s="10"/>
      <c r="FD17" s="10"/>
      <c r="FE17" s="10"/>
      <c r="FF17" s="10"/>
      <c r="FG17" s="10"/>
      <c r="FH17" s="10"/>
      <c r="FI17" s="10"/>
      <c r="FJ17" s="10"/>
      <c r="FK17" s="10"/>
      <c r="FL17" s="10"/>
      <c r="FM17" s="10" t="s">
        <v>550</v>
      </c>
      <c r="FN17" s="10" t="s">
        <v>172</v>
      </c>
      <c r="FO17" s="10"/>
      <c r="FP17" s="10"/>
      <c r="FQ17" s="10"/>
      <c r="FR17" s="10"/>
      <c r="FS17" s="10"/>
      <c r="FT17" s="10"/>
      <c r="FU17" s="10"/>
      <c r="FV17" s="10"/>
      <c r="FW17" s="10"/>
      <c r="FX17" s="10"/>
      <c r="FY17" s="10"/>
      <c r="FZ17" s="10"/>
      <c r="GA17" s="10"/>
      <c r="GB17" s="10">
        <v>1</v>
      </c>
      <c r="GC17" s="10"/>
      <c r="GD17" s="10"/>
      <c r="GE17" s="10"/>
      <c r="GF17" s="10"/>
      <c r="GG17" s="10"/>
      <c r="GH17" s="10"/>
      <c r="GI17" s="10"/>
      <c r="GJ17" s="10"/>
      <c r="GK17" s="10"/>
      <c r="GL17" s="10"/>
      <c r="GM17" s="10"/>
      <c r="GN17" s="10"/>
      <c r="GO17" s="10" t="s">
        <v>551</v>
      </c>
      <c r="GP17" s="10" t="s">
        <v>283</v>
      </c>
      <c r="GQ17" s="10" t="s">
        <v>283</v>
      </c>
      <c r="GR17" s="10" t="s">
        <v>283</v>
      </c>
      <c r="GS17" s="10" t="s">
        <v>283</v>
      </c>
      <c r="GT17" s="10" t="s">
        <v>283</v>
      </c>
      <c r="GU17" s="10" t="s">
        <v>283</v>
      </c>
      <c r="GV17" s="10" t="s">
        <v>283</v>
      </c>
      <c r="GW17" s="10" t="s">
        <v>283</v>
      </c>
      <c r="GX17" s="10" t="s">
        <v>283</v>
      </c>
      <c r="GY17" s="10" t="s">
        <v>283</v>
      </c>
      <c r="GZ17" s="10" t="s">
        <v>283</v>
      </c>
      <c r="HA17" s="10" t="s">
        <v>283</v>
      </c>
      <c r="HB17" s="10" t="s">
        <v>283</v>
      </c>
      <c r="HC17" s="10" t="s">
        <v>283</v>
      </c>
      <c r="HD17" s="10" t="s">
        <v>552</v>
      </c>
      <c r="HE17" s="10"/>
      <c r="HF17" s="10"/>
      <c r="HG17" s="10"/>
      <c r="HH17" s="10"/>
      <c r="HI17" s="10"/>
      <c r="HJ17" s="10"/>
      <c r="HK17" s="10"/>
      <c r="HL17" s="10"/>
      <c r="HM17" s="10"/>
      <c r="HN17" s="10"/>
      <c r="HO17" s="10"/>
      <c r="HP17" s="10"/>
      <c r="HQ17" s="10"/>
      <c r="HR17" s="10">
        <v>1</v>
      </c>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v>1</v>
      </c>
      <c r="IS17" s="10"/>
      <c r="IT17" s="10"/>
      <c r="IU17" s="10" t="s">
        <v>553</v>
      </c>
      <c r="IV17" s="10" t="s">
        <v>283</v>
      </c>
      <c r="IW17" s="10" t="s">
        <v>283</v>
      </c>
      <c r="IX17" s="10" t="s">
        <v>259</v>
      </c>
      <c r="IY17" s="10"/>
      <c r="IZ17" s="10"/>
      <c r="JA17" s="10"/>
      <c r="JB17" s="10"/>
      <c r="JC17" s="10"/>
      <c r="JD17" s="10"/>
      <c r="JE17" s="10"/>
      <c r="JF17" s="10"/>
      <c r="JG17" s="10"/>
      <c r="JH17" s="10"/>
      <c r="JI17" s="10"/>
      <c r="JJ17" s="10"/>
      <c r="JK17" s="10">
        <v>1</v>
      </c>
      <c r="JL17" s="10"/>
      <c r="JM17" s="10"/>
      <c r="JN17" s="10"/>
      <c r="JO17" s="10"/>
      <c r="JP17" s="10"/>
      <c r="JQ17" s="10"/>
      <c r="JR17" s="10"/>
      <c r="JS17" s="10"/>
      <c r="JT17" s="10"/>
      <c r="JU17" s="10"/>
      <c r="JV17" s="10" t="s">
        <v>287</v>
      </c>
      <c r="JW17" s="10" t="s">
        <v>283</v>
      </c>
      <c r="JX17" s="10" t="s">
        <v>283</v>
      </c>
      <c r="JY17" s="9"/>
      <c r="JZ17" s="10" t="s">
        <v>554</v>
      </c>
    </row>
    <row r="18" spans="1:286" ht="15.75" customHeight="1">
      <c r="A18" s="7" t="s">
        <v>555</v>
      </c>
      <c r="B18" s="8">
        <v>41598</v>
      </c>
      <c r="C18" s="9" t="s">
        <v>556</v>
      </c>
      <c r="D18" s="10">
        <v>1</v>
      </c>
      <c r="E18" s="11">
        <v>41535</v>
      </c>
      <c r="F18" s="10">
        <v>21</v>
      </c>
      <c r="G18" s="10" t="s">
        <v>323</v>
      </c>
      <c r="H18" s="9" t="s">
        <v>557</v>
      </c>
      <c r="I18" s="9" t="s">
        <v>558</v>
      </c>
      <c r="J18" s="10" t="s">
        <v>280</v>
      </c>
      <c r="K18" s="9" t="s">
        <v>559</v>
      </c>
      <c r="L18" s="9"/>
      <c r="M18" s="9"/>
      <c r="N18" s="9"/>
      <c r="O18" s="9"/>
      <c r="P18" s="9"/>
      <c r="Q18" s="9"/>
      <c r="R18" s="9"/>
      <c r="S18" s="9"/>
      <c r="T18" s="10">
        <v>1</v>
      </c>
      <c r="U18" s="9"/>
      <c r="V18" s="9"/>
      <c r="W18" s="9"/>
      <c r="X18" s="9"/>
      <c r="Y18" s="9"/>
      <c r="Z18" s="9"/>
      <c r="AA18" s="9"/>
      <c r="AB18" s="9"/>
      <c r="AC18" s="28" t="s">
        <v>560</v>
      </c>
      <c r="AD18" s="10" t="s">
        <v>283</v>
      </c>
      <c r="AE18" s="11">
        <v>41535</v>
      </c>
      <c r="AF18" s="11">
        <v>41535</v>
      </c>
      <c r="AG18" s="10">
        <f t="shared" si="7"/>
        <v>0</v>
      </c>
      <c r="AH18" s="10">
        <f t="shared" si="8"/>
        <v>0</v>
      </c>
      <c r="AI18" s="10">
        <f t="shared" si="2"/>
        <v>63</v>
      </c>
      <c r="AJ18" s="10" t="s">
        <v>561</v>
      </c>
      <c r="AK18" s="12">
        <v>1</v>
      </c>
      <c r="AL18" s="10" t="s">
        <v>562</v>
      </c>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v>1</v>
      </c>
      <c r="CC18" s="10"/>
      <c r="CD18" s="10"/>
      <c r="CE18" s="10"/>
      <c r="CF18" s="10"/>
      <c r="CG18" s="10"/>
      <c r="CH18" s="10"/>
      <c r="CI18" s="10"/>
      <c r="CJ18" s="10"/>
      <c r="CK18" s="10"/>
      <c r="CL18" s="10"/>
      <c r="CM18" s="10"/>
      <c r="CN18" s="10"/>
      <c r="CO18" s="10"/>
      <c r="CP18" s="10" t="s">
        <v>92</v>
      </c>
      <c r="CQ18" s="10" t="s">
        <v>286</v>
      </c>
      <c r="CR18" s="10"/>
      <c r="CS18" s="10"/>
      <c r="CT18" s="10"/>
      <c r="CU18" s="10">
        <v>1</v>
      </c>
      <c r="CV18" s="10"/>
      <c r="CW18" s="10"/>
      <c r="CX18" s="10" t="s">
        <v>490</v>
      </c>
      <c r="CY18" s="10" t="s">
        <v>287</v>
      </c>
      <c r="CZ18" s="10" t="s">
        <v>288</v>
      </c>
      <c r="DA18" s="10" t="s">
        <v>158</v>
      </c>
      <c r="DB18" s="10" t="s">
        <v>158</v>
      </c>
      <c r="DC18" s="10" t="s">
        <v>283</v>
      </c>
      <c r="DD18" s="10" t="s">
        <v>563</v>
      </c>
      <c r="DE18" s="10" t="s">
        <v>564</v>
      </c>
      <c r="DF18" s="10" t="s">
        <v>283</v>
      </c>
      <c r="DG18" s="10" t="s">
        <v>283</v>
      </c>
      <c r="DH18" s="10" t="s">
        <v>283</v>
      </c>
      <c r="DI18" s="10" t="s">
        <v>283</v>
      </c>
      <c r="DJ18" s="10" t="s">
        <v>283</v>
      </c>
      <c r="DK18" s="10" t="s">
        <v>283</v>
      </c>
      <c r="DL18" s="10" t="s">
        <v>283</v>
      </c>
      <c r="DM18" s="10" t="s">
        <v>283</v>
      </c>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0" t="s">
        <v>283</v>
      </c>
      <c r="ES18" s="10" t="s">
        <v>283</v>
      </c>
      <c r="ET18" s="10"/>
      <c r="EU18" s="10"/>
      <c r="EV18" s="10"/>
      <c r="EW18" s="10"/>
      <c r="EX18" s="10"/>
      <c r="EY18" s="10"/>
      <c r="EZ18" s="10"/>
      <c r="FA18" s="10"/>
      <c r="FB18" s="10"/>
      <c r="FC18" s="10"/>
      <c r="FD18" s="10"/>
      <c r="FE18" s="10"/>
      <c r="FF18" s="10"/>
      <c r="FG18" s="10"/>
      <c r="FH18" s="10"/>
      <c r="FI18" s="10"/>
      <c r="FJ18" s="10"/>
      <c r="FK18" s="10"/>
      <c r="FL18" s="10"/>
      <c r="FM18" s="10" t="s">
        <v>565</v>
      </c>
      <c r="FN18" s="10" t="s">
        <v>184</v>
      </c>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v>1</v>
      </c>
      <c r="GO18" s="13" t="s">
        <v>566</v>
      </c>
      <c r="GP18" s="13" t="s">
        <v>567</v>
      </c>
      <c r="GQ18" s="13" t="s">
        <v>568</v>
      </c>
      <c r="GR18" s="13" t="s">
        <v>569</v>
      </c>
      <c r="GS18" s="10" t="s">
        <v>283</v>
      </c>
      <c r="GT18" s="10" t="s">
        <v>283</v>
      </c>
      <c r="GU18" s="10" t="s">
        <v>283</v>
      </c>
      <c r="GV18" s="10" t="s">
        <v>283</v>
      </c>
      <c r="GW18" s="10" t="s">
        <v>283</v>
      </c>
      <c r="GX18" s="10" t="s">
        <v>283</v>
      </c>
      <c r="GY18" s="10" t="s">
        <v>283</v>
      </c>
      <c r="GZ18" s="10" t="s">
        <v>283</v>
      </c>
      <c r="HA18" s="10" t="s">
        <v>283</v>
      </c>
      <c r="HB18" s="10" t="s">
        <v>283</v>
      </c>
      <c r="HC18" s="10" t="s">
        <v>283</v>
      </c>
      <c r="HD18" s="10" t="s">
        <v>570</v>
      </c>
      <c r="HE18" s="10">
        <v>1</v>
      </c>
      <c r="HF18" s="10"/>
      <c r="HG18" s="10"/>
      <c r="HH18" s="10"/>
      <c r="HI18" s="10"/>
      <c r="HJ18" s="10"/>
      <c r="HK18" s="10"/>
      <c r="HL18" s="10"/>
      <c r="HM18" s="10"/>
      <c r="HN18" s="10"/>
      <c r="HO18" s="10"/>
      <c r="HP18" s="10"/>
      <c r="HQ18" s="10"/>
      <c r="HR18" s="10"/>
      <c r="HS18" s="10"/>
      <c r="HT18" s="10"/>
      <c r="HU18" s="10"/>
      <c r="HV18" s="10"/>
      <c r="HW18" s="10"/>
      <c r="HX18" s="10"/>
      <c r="HY18" s="10">
        <v>1</v>
      </c>
      <c r="HZ18" s="10"/>
      <c r="IA18" s="10"/>
      <c r="IB18" s="10"/>
      <c r="IC18" s="10"/>
      <c r="ID18" s="10"/>
      <c r="IE18" s="10"/>
      <c r="IF18" s="10"/>
      <c r="IG18" s="10"/>
      <c r="IH18" s="10"/>
      <c r="II18" s="10"/>
      <c r="IJ18" s="10"/>
      <c r="IK18" s="10"/>
      <c r="IL18" s="10"/>
      <c r="IM18" s="10"/>
      <c r="IN18" s="10"/>
      <c r="IO18" s="10"/>
      <c r="IP18" s="10"/>
      <c r="IQ18" s="10"/>
      <c r="IR18" s="10"/>
      <c r="IS18" s="10"/>
      <c r="IT18" s="10"/>
      <c r="IU18" s="13" t="s">
        <v>571</v>
      </c>
      <c r="IV18" s="10" t="s">
        <v>283</v>
      </c>
      <c r="IW18" s="10" t="s">
        <v>283</v>
      </c>
      <c r="IX18" s="10" t="s">
        <v>264</v>
      </c>
      <c r="IY18" s="10"/>
      <c r="IZ18" s="10"/>
      <c r="JA18" s="10"/>
      <c r="JB18" s="10"/>
      <c r="JC18" s="10"/>
      <c r="JD18" s="10"/>
      <c r="JE18" s="10"/>
      <c r="JF18" s="10"/>
      <c r="JG18" s="10"/>
      <c r="JH18" s="10"/>
      <c r="JI18" s="10"/>
      <c r="JJ18" s="10"/>
      <c r="JK18" s="10"/>
      <c r="JL18" s="10"/>
      <c r="JM18" s="10"/>
      <c r="JN18" s="10"/>
      <c r="JO18" s="10"/>
      <c r="JP18" s="10">
        <v>1</v>
      </c>
      <c r="JQ18" s="10"/>
      <c r="JR18" s="10"/>
      <c r="JS18" s="10"/>
      <c r="JT18" s="10"/>
      <c r="JU18" s="10"/>
      <c r="JV18" s="10" t="s">
        <v>287</v>
      </c>
      <c r="JW18" s="10" t="s">
        <v>283</v>
      </c>
      <c r="JX18" s="10" t="s">
        <v>283</v>
      </c>
      <c r="JY18" s="10" t="s">
        <v>283</v>
      </c>
      <c r="JZ18" s="10" t="s">
        <v>572</v>
      </c>
    </row>
    <row r="19" spans="1:286" ht="15.75" customHeight="1">
      <c r="A19" s="7" t="s">
        <v>573</v>
      </c>
      <c r="B19" s="8">
        <v>41605</v>
      </c>
      <c r="C19" s="9" t="s">
        <v>574</v>
      </c>
      <c r="D19" s="10">
        <v>1</v>
      </c>
      <c r="E19" s="11">
        <v>41479</v>
      </c>
      <c r="F19" s="10">
        <v>23</v>
      </c>
      <c r="G19" s="10" t="s">
        <v>323</v>
      </c>
      <c r="H19" s="9" t="s">
        <v>575</v>
      </c>
      <c r="I19" s="9" t="s">
        <v>576</v>
      </c>
      <c r="J19" s="10" t="s">
        <v>577</v>
      </c>
      <c r="K19" s="9" t="s">
        <v>578</v>
      </c>
      <c r="L19" s="9"/>
      <c r="M19" s="10">
        <v>1</v>
      </c>
      <c r="N19" s="9"/>
      <c r="O19" s="9"/>
      <c r="P19" s="9"/>
      <c r="Q19" s="9"/>
      <c r="R19" s="9"/>
      <c r="S19" s="9"/>
      <c r="T19" s="9"/>
      <c r="U19" s="9"/>
      <c r="V19" s="9"/>
      <c r="W19" s="9"/>
      <c r="X19" s="9"/>
      <c r="Y19" s="9"/>
      <c r="Z19" s="9"/>
      <c r="AA19" s="9"/>
      <c r="AB19" s="9"/>
      <c r="AC19" s="9" t="s">
        <v>579</v>
      </c>
      <c r="AD19" s="10" t="s">
        <v>283</v>
      </c>
      <c r="AE19" s="11">
        <v>41480</v>
      </c>
      <c r="AF19" s="11">
        <v>41604</v>
      </c>
      <c r="AG19" s="10">
        <f t="shared" si="7"/>
        <v>124</v>
      </c>
      <c r="AH19" s="10">
        <f t="shared" si="8"/>
        <v>125</v>
      </c>
      <c r="AI19" s="10">
        <f t="shared" si="2"/>
        <v>126</v>
      </c>
      <c r="AJ19" s="10" t="s">
        <v>580</v>
      </c>
      <c r="AK19" s="12">
        <v>1</v>
      </c>
      <c r="AL19" s="10" t="s">
        <v>581</v>
      </c>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v>1</v>
      </c>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t="s">
        <v>90</v>
      </c>
      <c r="CQ19" s="10" t="s">
        <v>286</v>
      </c>
      <c r="CR19" s="10"/>
      <c r="CS19" s="10">
        <v>1</v>
      </c>
      <c r="CT19" s="10"/>
      <c r="CU19" s="10"/>
      <c r="CV19" s="10"/>
      <c r="CW19" s="10"/>
      <c r="CX19" s="10" t="s">
        <v>490</v>
      </c>
      <c r="CY19" s="10" t="s">
        <v>287</v>
      </c>
      <c r="CZ19" s="10" t="s">
        <v>12</v>
      </c>
      <c r="DA19" s="10" t="s">
        <v>289</v>
      </c>
      <c r="DB19" s="10" t="s">
        <v>412</v>
      </c>
      <c r="DC19" s="10" t="s">
        <v>283</v>
      </c>
      <c r="DD19" s="10" t="s">
        <v>582</v>
      </c>
      <c r="DE19" s="10" t="s">
        <v>549</v>
      </c>
      <c r="DF19" s="10" t="s">
        <v>583</v>
      </c>
      <c r="DG19" s="10" t="s">
        <v>283</v>
      </c>
      <c r="DH19" s="10" t="s">
        <v>283</v>
      </c>
      <c r="DI19" s="10" t="s">
        <v>283</v>
      </c>
      <c r="DJ19" s="10" t="s">
        <v>283</v>
      </c>
      <c r="DK19" s="10" t="s">
        <v>283</v>
      </c>
      <c r="DL19" s="10" t="s">
        <v>283</v>
      </c>
      <c r="DM19" s="10" t="s">
        <v>283</v>
      </c>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0" t="s">
        <v>283</v>
      </c>
      <c r="ES19" s="10" t="s">
        <v>283</v>
      </c>
      <c r="ET19" s="10"/>
      <c r="EU19" s="10"/>
      <c r="EV19" s="10"/>
      <c r="EW19" s="10"/>
      <c r="EX19" s="10"/>
      <c r="EY19" s="10"/>
      <c r="EZ19" s="10"/>
      <c r="FA19" s="10"/>
      <c r="FB19" s="10"/>
      <c r="FC19" s="10"/>
      <c r="FD19" s="10"/>
      <c r="FE19" s="10"/>
      <c r="FF19" s="10"/>
      <c r="FG19" s="10"/>
      <c r="FH19" s="10"/>
      <c r="FI19" s="10"/>
      <c r="FJ19" s="10"/>
      <c r="FK19" s="10"/>
      <c r="FL19" s="10"/>
      <c r="FM19" s="10" t="s">
        <v>283</v>
      </c>
      <c r="FN19" s="10" t="s">
        <v>283</v>
      </c>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t="s">
        <v>584</v>
      </c>
      <c r="GP19" s="10" t="s">
        <v>585</v>
      </c>
      <c r="GQ19" s="10" t="s">
        <v>586</v>
      </c>
      <c r="GR19" s="10" t="s">
        <v>283</v>
      </c>
      <c r="GS19" s="10" t="s">
        <v>283</v>
      </c>
      <c r="GT19" s="10" t="s">
        <v>283</v>
      </c>
      <c r="GU19" s="10" t="s">
        <v>283</v>
      </c>
      <c r="GV19" s="10" t="s">
        <v>283</v>
      </c>
      <c r="GW19" s="10" t="s">
        <v>283</v>
      </c>
      <c r="GX19" s="10" t="s">
        <v>283</v>
      </c>
      <c r="GY19" s="10" t="s">
        <v>283</v>
      </c>
      <c r="GZ19" s="10" t="s">
        <v>283</v>
      </c>
      <c r="HA19" s="10" t="s">
        <v>283</v>
      </c>
      <c r="HB19" s="10" t="s">
        <v>283</v>
      </c>
      <c r="HC19" s="10" t="s">
        <v>283</v>
      </c>
      <c r="HD19" s="10" t="s">
        <v>221</v>
      </c>
      <c r="HE19" s="10"/>
      <c r="HF19" s="10"/>
      <c r="HG19" s="10"/>
      <c r="HH19" s="10"/>
      <c r="HI19" s="10"/>
      <c r="HJ19" s="10"/>
      <c r="HK19" s="10"/>
      <c r="HL19" s="10"/>
      <c r="HM19" s="10"/>
      <c r="HN19" s="10"/>
      <c r="HO19" s="10"/>
      <c r="HP19" s="10"/>
      <c r="HQ19" s="10"/>
      <c r="HR19" s="10"/>
      <c r="HS19" s="10"/>
      <c r="HT19" s="10"/>
      <c r="HU19" s="10"/>
      <c r="HV19" s="10"/>
      <c r="HW19" s="10"/>
      <c r="HX19" s="10"/>
      <c r="HY19" s="10">
        <v>1</v>
      </c>
      <c r="HZ19" s="10"/>
      <c r="IA19" s="10"/>
      <c r="IB19" s="10"/>
      <c r="IC19" s="10"/>
      <c r="ID19" s="10"/>
      <c r="IE19" s="10"/>
      <c r="IF19" s="10"/>
      <c r="IG19" s="10"/>
      <c r="IH19" s="10"/>
      <c r="II19" s="10"/>
      <c r="IJ19" s="10"/>
      <c r="IK19" s="10"/>
      <c r="IL19" s="10"/>
      <c r="IM19" s="10"/>
      <c r="IN19" s="10"/>
      <c r="IO19" s="10"/>
      <c r="IP19" s="10"/>
      <c r="IQ19" s="10"/>
      <c r="IR19" s="10"/>
      <c r="IS19" s="10"/>
      <c r="IT19" s="10"/>
      <c r="IU19" s="10" t="s">
        <v>587</v>
      </c>
      <c r="IV19" s="10" t="s">
        <v>283</v>
      </c>
      <c r="IW19" s="10" t="s">
        <v>283</v>
      </c>
      <c r="IX19" s="10" t="s">
        <v>267</v>
      </c>
      <c r="IY19" s="10"/>
      <c r="IZ19" s="10"/>
      <c r="JA19" s="10"/>
      <c r="JB19" s="10"/>
      <c r="JC19" s="10"/>
      <c r="JD19" s="10"/>
      <c r="JE19" s="10"/>
      <c r="JF19" s="10"/>
      <c r="JG19" s="10"/>
      <c r="JH19" s="10"/>
      <c r="JI19" s="10"/>
      <c r="JJ19" s="10"/>
      <c r="JK19" s="10"/>
      <c r="JL19" s="10"/>
      <c r="JM19" s="10"/>
      <c r="JN19" s="10"/>
      <c r="JO19" s="10"/>
      <c r="JP19" s="10"/>
      <c r="JQ19" s="10"/>
      <c r="JR19" s="10"/>
      <c r="JS19" s="10">
        <v>1</v>
      </c>
      <c r="JT19" s="10"/>
      <c r="JU19" s="10"/>
      <c r="JV19" s="10" t="s">
        <v>287</v>
      </c>
      <c r="JW19" s="10" t="s">
        <v>283</v>
      </c>
      <c r="JX19" s="10" t="s">
        <v>283</v>
      </c>
      <c r="JY19" s="10" t="s">
        <v>283</v>
      </c>
      <c r="JZ19" s="10" t="s">
        <v>588</v>
      </c>
    </row>
    <row r="20" spans="1:286" ht="15.75" customHeight="1">
      <c r="A20" s="7" t="s">
        <v>589</v>
      </c>
      <c r="B20" s="8">
        <v>41620</v>
      </c>
      <c r="C20" s="9" t="s">
        <v>590</v>
      </c>
      <c r="D20" s="10">
        <v>1</v>
      </c>
      <c r="E20" s="11">
        <v>41335</v>
      </c>
      <c r="F20" s="10">
        <v>52</v>
      </c>
      <c r="G20" s="10" t="s">
        <v>277</v>
      </c>
      <c r="H20" s="9" t="s">
        <v>591</v>
      </c>
      <c r="I20" s="9" t="s">
        <v>558</v>
      </c>
      <c r="J20" s="10" t="s">
        <v>280</v>
      </c>
      <c r="K20" s="9" t="s">
        <v>592</v>
      </c>
      <c r="L20" s="9"/>
      <c r="M20" s="9"/>
      <c r="N20" s="9"/>
      <c r="O20" s="9"/>
      <c r="P20" s="9"/>
      <c r="Q20" s="9"/>
      <c r="R20" s="10">
        <v>1</v>
      </c>
      <c r="S20" s="9"/>
      <c r="T20" s="9"/>
      <c r="U20" s="9"/>
      <c r="V20" s="9"/>
      <c r="W20" s="9"/>
      <c r="X20" s="9"/>
      <c r="Y20" s="9"/>
      <c r="Z20" s="9"/>
      <c r="AA20" s="9"/>
      <c r="AB20" s="9"/>
      <c r="AC20" s="9" t="s">
        <v>593</v>
      </c>
      <c r="AD20" s="10" t="s">
        <v>283</v>
      </c>
      <c r="AE20" s="11">
        <v>41338</v>
      </c>
      <c r="AF20" s="11">
        <v>41613</v>
      </c>
      <c r="AG20" s="10">
        <f t="shared" si="7"/>
        <v>275</v>
      </c>
      <c r="AH20" s="10">
        <f t="shared" si="8"/>
        <v>278</v>
      </c>
      <c r="AI20" s="10">
        <f t="shared" si="2"/>
        <v>285</v>
      </c>
      <c r="AJ20" s="10" t="s">
        <v>594</v>
      </c>
      <c r="AK20" s="12">
        <v>1</v>
      </c>
      <c r="AL20" s="10" t="s">
        <v>595</v>
      </c>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v>1</v>
      </c>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t="s">
        <v>89</v>
      </c>
      <c r="CQ20" s="10" t="s">
        <v>286</v>
      </c>
      <c r="CR20" s="10">
        <v>1</v>
      </c>
      <c r="CS20" s="10"/>
      <c r="CT20" s="10"/>
      <c r="CU20" s="10"/>
      <c r="CV20" s="10"/>
      <c r="CW20" s="10"/>
      <c r="CX20" s="10" t="s">
        <v>287</v>
      </c>
      <c r="CY20" s="10" t="s">
        <v>287</v>
      </c>
      <c r="CZ20" s="10" t="s">
        <v>596</v>
      </c>
      <c r="DA20" s="10" t="s">
        <v>289</v>
      </c>
      <c r="DB20" s="13" t="s">
        <v>309</v>
      </c>
      <c r="DC20" s="13" t="s">
        <v>597</v>
      </c>
      <c r="DD20" s="10" t="s">
        <v>598</v>
      </c>
      <c r="DE20" s="10" t="s">
        <v>147</v>
      </c>
      <c r="DF20" s="10" t="s">
        <v>283</v>
      </c>
      <c r="DG20" s="10" t="s">
        <v>283</v>
      </c>
      <c r="DH20" s="10" t="s">
        <v>283</v>
      </c>
      <c r="DI20" s="10" t="s">
        <v>283</v>
      </c>
      <c r="DJ20" s="10" t="s">
        <v>283</v>
      </c>
      <c r="DK20" s="10" t="s">
        <v>283</v>
      </c>
      <c r="DL20" s="10" t="s">
        <v>283</v>
      </c>
      <c r="DM20" s="10" t="s">
        <v>283</v>
      </c>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0" t="s">
        <v>147</v>
      </c>
      <c r="ES20" s="10" t="s">
        <v>147</v>
      </c>
      <c r="ET20" s="10"/>
      <c r="EU20" s="10"/>
      <c r="EV20" s="10"/>
      <c r="EW20" s="10"/>
      <c r="EX20" s="10"/>
      <c r="EY20" s="10"/>
      <c r="EZ20" s="10">
        <v>1</v>
      </c>
      <c r="FA20" s="10"/>
      <c r="FB20" s="10"/>
      <c r="FC20" s="10"/>
      <c r="FD20" s="10"/>
      <c r="FE20" s="10"/>
      <c r="FF20" s="10"/>
      <c r="FG20" s="10"/>
      <c r="FH20" s="10"/>
      <c r="FI20" s="10"/>
      <c r="FJ20" s="10"/>
      <c r="FK20" s="10"/>
      <c r="FL20" s="10"/>
      <c r="FM20" s="10" t="s">
        <v>599</v>
      </c>
      <c r="FN20" s="10" t="s">
        <v>173</v>
      </c>
      <c r="FO20" s="10"/>
      <c r="FP20" s="10"/>
      <c r="FQ20" s="10"/>
      <c r="FR20" s="10"/>
      <c r="FS20" s="10"/>
      <c r="FT20" s="10"/>
      <c r="FU20" s="10"/>
      <c r="FV20" s="10"/>
      <c r="FW20" s="10"/>
      <c r="FX20" s="10"/>
      <c r="FY20" s="10"/>
      <c r="FZ20" s="10"/>
      <c r="GA20" s="10"/>
      <c r="GB20" s="10"/>
      <c r="GC20" s="10">
        <v>1</v>
      </c>
      <c r="GD20" s="10"/>
      <c r="GE20" s="10"/>
      <c r="GF20" s="10"/>
      <c r="GG20" s="10"/>
      <c r="GH20" s="10"/>
      <c r="GI20" s="10"/>
      <c r="GJ20" s="10"/>
      <c r="GK20" s="10"/>
      <c r="GL20" s="10"/>
      <c r="GM20" s="10"/>
      <c r="GN20" s="10"/>
      <c r="GO20" s="13" t="s">
        <v>600</v>
      </c>
      <c r="GP20" s="10" t="s">
        <v>283</v>
      </c>
      <c r="GQ20" s="10" t="s">
        <v>283</v>
      </c>
      <c r="GR20" s="10" t="s">
        <v>283</v>
      </c>
      <c r="GS20" s="10" t="s">
        <v>283</v>
      </c>
      <c r="GT20" s="10" t="s">
        <v>283</v>
      </c>
      <c r="GU20" s="10" t="s">
        <v>283</v>
      </c>
      <c r="GV20" s="10" t="s">
        <v>283</v>
      </c>
      <c r="GW20" s="10" t="s">
        <v>283</v>
      </c>
      <c r="GX20" s="10" t="s">
        <v>283</v>
      </c>
      <c r="GY20" s="10" t="s">
        <v>283</v>
      </c>
      <c r="GZ20" s="10" t="s">
        <v>283</v>
      </c>
      <c r="HA20" s="10" t="s">
        <v>283</v>
      </c>
      <c r="HB20" s="10" t="s">
        <v>283</v>
      </c>
      <c r="HC20" s="10" t="s">
        <v>283</v>
      </c>
      <c r="HD20" s="10" t="s">
        <v>227</v>
      </c>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v>1</v>
      </c>
      <c r="IF20" s="10"/>
      <c r="IG20" s="10"/>
      <c r="IH20" s="10"/>
      <c r="II20" s="10"/>
      <c r="IJ20" s="10"/>
      <c r="IK20" s="10"/>
      <c r="IL20" s="10"/>
      <c r="IM20" s="10"/>
      <c r="IN20" s="10"/>
      <c r="IO20" s="10"/>
      <c r="IP20" s="10"/>
      <c r="IQ20" s="10"/>
      <c r="IR20" s="10"/>
      <c r="IS20" s="10"/>
      <c r="IT20" s="10"/>
      <c r="IU20" s="13" t="s">
        <v>601</v>
      </c>
      <c r="IV20" s="10" t="s">
        <v>283</v>
      </c>
      <c r="IW20" s="10" t="s">
        <v>283</v>
      </c>
      <c r="IX20" s="10" t="s">
        <v>259</v>
      </c>
      <c r="IY20" s="10"/>
      <c r="IZ20" s="10"/>
      <c r="JA20" s="10"/>
      <c r="JB20" s="10"/>
      <c r="JC20" s="10"/>
      <c r="JD20" s="10"/>
      <c r="JE20" s="10"/>
      <c r="JF20" s="10"/>
      <c r="JG20" s="10"/>
      <c r="JH20" s="10"/>
      <c r="JI20" s="10"/>
      <c r="JJ20" s="10"/>
      <c r="JK20" s="10">
        <v>1</v>
      </c>
      <c r="JL20" s="10"/>
      <c r="JM20" s="10"/>
      <c r="JN20" s="10"/>
      <c r="JO20" s="10"/>
      <c r="JP20" s="10"/>
      <c r="JQ20" s="10"/>
      <c r="JR20" s="10"/>
      <c r="JS20" s="10"/>
      <c r="JT20" s="10"/>
      <c r="JU20" s="10"/>
      <c r="JV20" s="10" t="s">
        <v>287</v>
      </c>
      <c r="JW20" s="10" t="s">
        <v>283</v>
      </c>
      <c r="JX20" s="10" t="s">
        <v>283</v>
      </c>
      <c r="JY20" s="10" t="s">
        <v>283</v>
      </c>
      <c r="JZ20" s="9"/>
    </row>
    <row r="21" spans="1:286" ht="15.75" customHeight="1">
      <c r="A21" s="7" t="s">
        <v>602</v>
      </c>
      <c r="B21" s="8">
        <v>41605</v>
      </c>
      <c r="C21" s="9" t="s">
        <v>603</v>
      </c>
      <c r="D21" s="10">
        <v>1</v>
      </c>
      <c r="E21" s="11">
        <v>41479</v>
      </c>
      <c r="F21" s="10">
        <v>23</v>
      </c>
      <c r="G21" s="10" t="s">
        <v>323</v>
      </c>
      <c r="H21" s="9" t="s">
        <v>604</v>
      </c>
      <c r="I21" s="9" t="s">
        <v>605</v>
      </c>
      <c r="J21" s="10" t="s">
        <v>577</v>
      </c>
      <c r="K21" s="9" t="s">
        <v>606</v>
      </c>
      <c r="L21" s="9"/>
      <c r="M21" s="10">
        <v>1</v>
      </c>
      <c r="N21" s="9"/>
      <c r="O21" s="9"/>
      <c r="P21" s="9"/>
      <c r="Q21" s="9"/>
      <c r="R21" s="9"/>
      <c r="S21" s="9"/>
      <c r="T21" s="9"/>
      <c r="U21" s="9"/>
      <c r="V21" s="9"/>
      <c r="W21" s="9"/>
      <c r="X21" s="9"/>
      <c r="Y21" s="9"/>
      <c r="Z21" s="9"/>
      <c r="AA21" s="9"/>
      <c r="AB21" s="9"/>
      <c r="AC21" s="9" t="s">
        <v>607</v>
      </c>
      <c r="AD21" s="10" t="s">
        <v>283</v>
      </c>
      <c r="AE21" s="11">
        <v>41480</v>
      </c>
      <c r="AF21" s="11">
        <v>41604</v>
      </c>
      <c r="AG21" s="10">
        <f t="shared" si="7"/>
        <v>124</v>
      </c>
      <c r="AH21" s="10">
        <f t="shared" si="8"/>
        <v>125</v>
      </c>
      <c r="AI21" s="10">
        <f t="shared" si="2"/>
        <v>126</v>
      </c>
      <c r="AJ21" s="10" t="s">
        <v>608</v>
      </c>
      <c r="AK21" s="12">
        <v>1</v>
      </c>
      <c r="AL21" s="10" t="s">
        <v>609</v>
      </c>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v>1</v>
      </c>
      <c r="CD21" s="10"/>
      <c r="CE21" s="10"/>
      <c r="CF21" s="10"/>
      <c r="CG21" s="10"/>
      <c r="CH21" s="10"/>
      <c r="CI21" s="10"/>
      <c r="CJ21" s="10"/>
      <c r="CK21" s="10"/>
      <c r="CL21" s="10"/>
      <c r="CM21" s="10"/>
      <c r="CN21" s="10"/>
      <c r="CO21" s="10"/>
      <c r="CP21" s="10" t="s">
        <v>92</v>
      </c>
      <c r="CQ21" s="10" t="s">
        <v>286</v>
      </c>
      <c r="CR21" s="10"/>
      <c r="CS21" s="10"/>
      <c r="CT21" s="10"/>
      <c r="CU21" s="10">
        <v>1</v>
      </c>
      <c r="CV21" s="10"/>
      <c r="CW21" s="10"/>
      <c r="CX21" s="10" t="s">
        <v>490</v>
      </c>
      <c r="CY21" s="10" t="s">
        <v>287</v>
      </c>
      <c r="CZ21" s="10" t="s">
        <v>12</v>
      </c>
      <c r="DA21" s="10" t="s">
        <v>289</v>
      </c>
      <c r="DB21" s="10" t="s">
        <v>412</v>
      </c>
      <c r="DC21" s="10" t="s">
        <v>283</v>
      </c>
      <c r="DD21" s="10" t="s">
        <v>610</v>
      </c>
      <c r="DE21" s="10" t="s">
        <v>549</v>
      </c>
      <c r="DF21" s="10" t="s">
        <v>611</v>
      </c>
      <c r="DG21" s="10" t="s">
        <v>283</v>
      </c>
      <c r="DH21" s="10" t="s">
        <v>283</v>
      </c>
      <c r="DI21" s="10" t="s">
        <v>283</v>
      </c>
      <c r="DJ21" s="10" t="s">
        <v>283</v>
      </c>
      <c r="DK21" s="10" t="s">
        <v>283</v>
      </c>
      <c r="DL21" s="10" t="s">
        <v>283</v>
      </c>
      <c r="DM21" s="10" t="s">
        <v>283</v>
      </c>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0" t="s">
        <v>283</v>
      </c>
      <c r="ES21" s="10" t="s">
        <v>283</v>
      </c>
      <c r="ET21" s="10"/>
      <c r="EU21" s="10"/>
      <c r="EV21" s="10"/>
      <c r="EW21" s="10"/>
      <c r="EX21" s="10"/>
      <c r="EY21" s="10"/>
      <c r="EZ21" s="10"/>
      <c r="FA21" s="10"/>
      <c r="FB21" s="10"/>
      <c r="FC21" s="10"/>
      <c r="FD21" s="10"/>
      <c r="FE21" s="10"/>
      <c r="FF21" s="10"/>
      <c r="FG21" s="10"/>
      <c r="FH21" s="10"/>
      <c r="FI21" s="10"/>
      <c r="FJ21" s="10"/>
      <c r="FK21" s="10"/>
      <c r="FL21" s="10"/>
      <c r="FM21" s="10" t="s">
        <v>283</v>
      </c>
      <c r="FN21" s="10" t="s">
        <v>283</v>
      </c>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3" t="s">
        <v>612</v>
      </c>
      <c r="GP21" s="10" t="s">
        <v>283</v>
      </c>
      <c r="GQ21" s="10" t="s">
        <v>283</v>
      </c>
      <c r="GR21" s="10" t="s">
        <v>283</v>
      </c>
      <c r="GS21" s="10" t="s">
        <v>283</v>
      </c>
      <c r="GT21" s="10" t="s">
        <v>283</v>
      </c>
      <c r="GU21" s="10" t="s">
        <v>283</v>
      </c>
      <c r="GV21" s="10" t="s">
        <v>283</v>
      </c>
      <c r="GW21" s="10" t="s">
        <v>283</v>
      </c>
      <c r="GX21" s="10" t="s">
        <v>283</v>
      </c>
      <c r="GY21" s="10" t="s">
        <v>283</v>
      </c>
      <c r="GZ21" s="10" t="s">
        <v>283</v>
      </c>
      <c r="HA21" s="10" t="s">
        <v>283</v>
      </c>
      <c r="HB21" s="10" t="s">
        <v>283</v>
      </c>
      <c r="HC21" s="10" t="s">
        <v>283</v>
      </c>
      <c r="HD21" s="10" t="s">
        <v>221</v>
      </c>
      <c r="HE21" s="10"/>
      <c r="HF21" s="10"/>
      <c r="HG21" s="10"/>
      <c r="HH21" s="10"/>
      <c r="HI21" s="10"/>
      <c r="HJ21" s="10"/>
      <c r="HK21" s="10"/>
      <c r="HL21" s="10"/>
      <c r="HM21" s="10"/>
      <c r="HN21" s="10"/>
      <c r="HO21" s="10"/>
      <c r="HP21" s="10"/>
      <c r="HQ21" s="10"/>
      <c r="HR21" s="10"/>
      <c r="HS21" s="10"/>
      <c r="HT21" s="10"/>
      <c r="HU21" s="10"/>
      <c r="HV21" s="10"/>
      <c r="HW21" s="10"/>
      <c r="HX21" s="10"/>
      <c r="HY21" s="10">
        <v>1</v>
      </c>
      <c r="HZ21" s="10"/>
      <c r="IA21" s="10"/>
      <c r="IB21" s="10"/>
      <c r="IC21" s="10"/>
      <c r="ID21" s="10"/>
      <c r="IE21" s="10"/>
      <c r="IF21" s="10"/>
      <c r="IG21" s="10"/>
      <c r="IH21" s="10"/>
      <c r="II21" s="10"/>
      <c r="IJ21" s="10"/>
      <c r="IK21" s="10"/>
      <c r="IL21" s="10"/>
      <c r="IM21" s="10"/>
      <c r="IN21" s="10"/>
      <c r="IO21" s="10"/>
      <c r="IP21" s="10"/>
      <c r="IQ21" s="10"/>
      <c r="IR21" s="10"/>
      <c r="IS21" s="10"/>
      <c r="IT21" s="10"/>
      <c r="IU21" s="13" t="s">
        <v>613</v>
      </c>
      <c r="IV21" s="10" t="s">
        <v>283</v>
      </c>
      <c r="IW21" s="10" t="s">
        <v>283</v>
      </c>
      <c r="IX21" s="10" t="s">
        <v>261</v>
      </c>
      <c r="IY21" s="10"/>
      <c r="IZ21" s="10"/>
      <c r="JA21" s="10"/>
      <c r="JB21" s="10"/>
      <c r="JC21" s="10"/>
      <c r="JD21" s="10"/>
      <c r="JE21" s="10"/>
      <c r="JF21" s="10"/>
      <c r="JG21" s="10"/>
      <c r="JH21" s="10"/>
      <c r="JI21" s="10"/>
      <c r="JJ21" s="10"/>
      <c r="JK21" s="10"/>
      <c r="JL21" s="10"/>
      <c r="JM21" s="10">
        <v>1</v>
      </c>
      <c r="JN21" s="10"/>
      <c r="JO21" s="10"/>
      <c r="JP21" s="10"/>
      <c r="JQ21" s="10"/>
      <c r="JR21" s="10"/>
      <c r="JS21" s="10"/>
      <c r="JT21" s="10"/>
      <c r="JU21" s="10"/>
      <c r="JV21" s="10" t="s">
        <v>287</v>
      </c>
      <c r="JW21" s="10" t="s">
        <v>283</v>
      </c>
      <c r="JX21" s="10" t="s">
        <v>283</v>
      </c>
      <c r="JY21" s="10" t="s">
        <v>283</v>
      </c>
      <c r="JZ21" s="9"/>
    </row>
    <row r="22" spans="1:286" ht="15.75" customHeight="1">
      <c r="A22" s="7" t="s">
        <v>614</v>
      </c>
      <c r="B22" s="8">
        <v>41611</v>
      </c>
      <c r="C22" s="9" t="s">
        <v>615</v>
      </c>
      <c r="D22" s="10">
        <v>1</v>
      </c>
      <c r="E22" s="11">
        <v>41081</v>
      </c>
      <c r="F22" s="10">
        <v>72</v>
      </c>
      <c r="G22" s="10" t="s">
        <v>323</v>
      </c>
      <c r="H22" s="9" t="s">
        <v>616</v>
      </c>
      <c r="I22" s="9" t="s">
        <v>617</v>
      </c>
      <c r="J22" s="10" t="s">
        <v>280</v>
      </c>
      <c r="K22" s="9" t="s">
        <v>344</v>
      </c>
      <c r="L22" s="9"/>
      <c r="M22" s="9"/>
      <c r="N22" s="9"/>
      <c r="O22" s="9"/>
      <c r="P22" s="9"/>
      <c r="Q22" s="9"/>
      <c r="R22" s="10">
        <v>1</v>
      </c>
      <c r="S22" s="9"/>
      <c r="T22" s="9"/>
      <c r="U22" s="9"/>
      <c r="V22" s="9"/>
      <c r="W22" s="9"/>
      <c r="X22" s="9"/>
      <c r="Y22" s="9"/>
      <c r="Z22" s="9"/>
      <c r="AA22" s="9"/>
      <c r="AB22" s="9"/>
      <c r="AC22" s="9" t="s">
        <v>618</v>
      </c>
      <c r="AD22" s="10" t="s">
        <v>283</v>
      </c>
      <c r="AE22" s="11">
        <v>41605</v>
      </c>
      <c r="AF22" s="10" t="s">
        <v>329</v>
      </c>
      <c r="AG22" s="10" t="s">
        <v>329</v>
      </c>
      <c r="AH22" s="10" t="s">
        <v>283</v>
      </c>
      <c r="AI22" s="10">
        <f t="shared" si="2"/>
        <v>530</v>
      </c>
      <c r="AJ22" s="10" t="s">
        <v>619</v>
      </c>
      <c r="AK22" s="12">
        <v>1</v>
      </c>
      <c r="AL22" s="10" t="s">
        <v>70</v>
      </c>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v>1</v>
      </c>
      <c r="BZ22" s="10"/>
      <c r="CA22" s="10"/>
      <c r="CB22" s="10"/>
      <c r="CC22" s="10"/>
      <c r="CD22" s="10"/>
      <c r="CE22" s="10"/>
      <c r="CF22" s="10"/>
      <c r="CG22" s="10"/>
      <c r="CH22" s="10"/>
      <c r="CI22" s="10"/>
      <c r="CJ22" s="10"/>
      <c r="CK22" s="10"/>
      <c r="CL22" s="10"/>
      <c r="CM22" s="10"/>
      <c r="CN22" s="10"/>
      <c r="CO22" s="10"/>
      <c r="CP22" s="10" t="s">
        <v>89</v>
      </c>
      <c r="CQ22" s="10" t="s">
        <v>286</v>
      </c>
      <c r="CR22" s="10">
        <v>1</v>
      </c>
      <c r="CS22" s="10"/>
      <c r="CT22" s="10"/>
      <c r="CU22" s="10"/>
      <c r="CV22" s="10"/>
      <c r="CW22" s="10"/>
      <c r="CX22" s="10" t="s">
        <v>287</v>
      </c>
      <c r="CY22" s="10" t="s">
        <v>287</v>
      </c>
      <c r="CZ22" s="10" t="s">
        <v>620</v>
      </c>
      <c r="DA22" s="10" t="s">
        <v>621</v>
      </c>
      <c r="DB22" s="10" t="s">
        <v>621</v>
      </c>
      <c r="DC22" s="10" t="s">
        <v>283</v>
      </c>
      <c r="DD22" s="10" t="s">
        <v>622</v>
      </c>
      <c r="DE22" s="10" t="s">
        <v>623</v>
      </c>
      <c r="DF22" s="10" t="s">
        <v>624</v>
      </c>
      <c r="DG22" s="10" t="s">
        <v>625</v>
      </c>
      <c r="DH22" s="10" t="s">
        <v>626</v>
      </c>
      <c r="DI22" s="10" t="s">
        <v>283</v>
      </c>
      <c r="DJ22" s="10" t="s">
        <v>283</v>
      </c>
      <c r="DK22" s="10" t="s">
        <v>283</v>
      </c>
      <c r="DL22" s="10" t="s">
        <v>627</v>
      </c>
      <c r="DM22" s="10" t="s">
        <v>628</v>
      </c>
      <c r="DN22" s="15"/>
      <c r="DO22" s="15"/>
      <c r="DP22" s="15"/>
      <c r="DQ22" s="15"/>
      <c r="DR22" s="15">
        <v>1</v>
      </c>
      <c r="DS22" s="15"/>
      <c r="DT22" s="15">
        <v>1</v>
      </c>
      <c r="DU22" s="15"/>
      <c r="DV22" s="15"/>
      <c r="DW22" s="15"/>
      <c r="DX22" s="15"/>
      <c r="DY22" s="15"/>
      <c r="DZ22" s="15"/>
      <c r="EA22" s="15"/>
      <c r="EB22" s="15"/>
      <c r="EC22" s="15"/>
      <c r="ED22" s="15"/>
      <c r="EE22" s="15"/>
      <c r="EF22" s="15"/>
      <c r="EG22" s="15">
        <v>1</v>
      </c>
      <c r="EH22" s="15"/>
      <c r="EI22" s="15"/>
      <c r="EJ22" s="15"/>
      <c r="EK22" s="15"/>
      <c r="EL22" s="15"/>
      <c r="EM22" s="15"/>
      <c r="EN22" s="15"/>
      <c r="EO22" s="15"/>
      <c r="EP22" s="15"/>
      <c r="EQ22" s="15"/>
      <c r="ER22" s="10" t="s">
        <v>283</v>
      </c>
      <c r="ES22" s="10" t="s">
        <v>283</v>
      </c>
      <c r="ET22" s="10"/>
      <c r="EU22" s="10"/>
      <c r="EV22" s="10"/>
      <c r="EW22" s="10"/>
      <c r="EX22" s="10"/>
      <c r="EY22" s="10"/>
      <c r="EZ22" s="10"/>
      <c r="FA22" s="10"/>
      <c r="FB22" s="10"/>
      <c r="FC22" s="10"/>
      <c r="FD22" s="10"/>
      <c r="FE22" s="10"/>
      <c r="FF22" s="10"/>
      <c r="FG22" s="10"/>
      <c r="FH22" s="10"/>
      <c r="FI22" s="10"/>
      <c r="FJ22" s="10"/>
      <c r="FK22" s="10"/>
      <c r="FL22" s="10"/>
      <c r="FM22" s="10" t="s">
        <v>283</v>
      </c>
      <c r="FN22" s="10" t="s">
        <v>283</v>
      </c>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3" t="s">
        <v>629</v>
      </c>
      <c r="GP22" s="13" t="s">
        <v>630</v>
      </c>
      <c r="GQ22" s="13" t="s">
        <v>631</v>
      </c>
      <c r="GR22" s="13" t="s">
        <v>632</v>
      </c>
      <c r="GS22" s="13" t="s">
        <v>633</v>
      </c>
      <c r="GT22" s="10" t="s">
        <v>283</v>
      </c>
      <c r="GU22" s="10" t="s">
        <v>283</v>
      </c>
      <c r="GV22" s="10" t="s">
        <v>283</v>
      </c>
      <c r="GW22" s="10" t="s">
        <v>283</v>
      </c>
      <c r="GX22" s="10" t="s">
        <v>283</v>
      </c>
      <c r="GY22" s="10" t="s">
        <v>283</v>
      </c>
      <c r="GZ22" s="10" t="s">
        <v>283</v>
      </c>
      <c r="HA22" s="10" t="s">
        <v>283</v>
      </c>
      <c r="HB22" s="10" t="s">
        <v>283</v>
      </c>
      <c r="HC22" s="10" t="s">
        <v>283</v>
      </c>
      <c r="HD22" s="10" t="s">
        <v>634</v>
      </c>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v>1</v>
      </c>
      <c r="II22" s="10"/>
      <c r="IJ22" s="10"/>
      <c r="IK22" s="10">
        <v>1</v>
      </c>
      <c r="IL22" s="10"/>
      <c r="IM22" s="10"/>
      <c r="IN22" s="10"/>
      <c r="IO22" s="10"/>
      <c r="IP22" s="10"/>
      <c r="IQ22" s="10"/>
      <c r="IR22" s="10"/>
      <c r="IS22" s="10"/>
      <c r="IT22" s="10"/>
      <c r="IU22" s="13" t="s">
        <v>635</v>
      </c>
      <c r="IV22" s="10" t="s">
        <v>283</v>
      </c>
      <c r="IW22" s="10" t="s">
        <v>283</v>
      </c>
      <c r="IX22" s="10" t="s">
        <v>253</v>
      </c>
      <c r="IY22" s="10"/>
      <c r="IZ22" s="10"/>
      <c r="JA22" s="10"/>
      <c r="JB22" s="10"/>
      <c r="JC22" s="10"/>
      <c r="JD22" s="10"/>
      <c r="JE22" s="10">
        <v>1</v>
      </c>
      <c r="JF22" s="10"/>
      <c r="JG22" s="10"/>
      <c r="JH22" s="10"/>
      <c r="JI22" s="10"/>
      <c r="JJ22" s="10"/>
      <c r="JK22" s="10"/>
      <c r="JL22" s="10"/>
      <c r="JM22" s="10"/>
      <c r="JN22" s="10"/>
      <c r="JO22" s="10"/>
      <c r="JP22" s="10"/>
      <c r="JQ22" s="10"/>
      <c r="JR22" s="10"/>
      <c r="JS22" s="10"/>
      <c r="JT22" s="10"/>
      <c r="JU22" s="10"/>
      <c r="JV22" s="10" t="s">
        <v>287</v>
      </c>
      <c r="JW22" s="10" t="s">
        <v>283</v>
      </c>
      <c r="JX22" s="10" t="s">
        <v>283</v>
      </c>
      <c r="JY22" s="10" t="s">
        <v>283</v>
      </c>
      <c r="JZ22" s="9"/>
    </row>
    <row r="23" spans="1:286" ht="15.75" customHeight="1">
      <c r="A23" s="7" t="s">
        <v>636</v>
      </c>
      <c r="B23" s="8">
        <v>41617</v>
      </c>
      <c r="C23" s="9" t="s">
        <v>637</v>
      </c>
      <c r="D23" s="10">
        <v>1</v>
      </c>
      <c r="E23" s="11">
        <v>40967</v>
      </c>
      <c r="F23" s="10">
        <v>27</v>
      </c>
      <c r="G23" s="10" t="s">
        <v>323</v>
      </c>
      <c r="H23" s="9" t="s">
        <v>407</v>
      </c>
      <c r="I23" s="9" t="s">
        <v>408</v>
      </c>
      <c r="J23" s="10" t="s">
        <v>280</v>
      </c>
      <c r="K23" s="9" t="s">
        <v>606</v>
      </c>
      <c r="L23" s="9"/>
      <c r="M23" s="10">
        <v>1</v>
      </c>
      <c r="N23" s="9"/>
      <c r="O23" s="9"/>
      <c r="P23" s="9"/>
      <c r="Q23" s="9"/>
      <c r="R23" s="9"/>
      <c r="S23" s="9"/>
      <c r="T23" s="9"/>
      <c r="U23" s="9"/>
      <c r="V23" s="9"/>
      <c r="W23" s="9"/>
      <c r="X23" s="9"/>
      <c r="Y23" s="9"/>
      <c r="Z23" s="9"/>
      <c r="AA23" s="9"/>
      <c r="AB23" s="9"/>
      <c r="AC23" s="9" t="s">
        <v>638</v>
      </c>
      <c r="AD23" s="10" t="s">
        <v>283</v>
      </c>
      <c r="AE23" s="11">
        <v>40981</v>
      </c>
      <c r="AF23" s="11">
        <v>41617</v>
      </c>
      <c r="AG23" s="10">
        <f t="shared" ref="AG23:AG27" si="9">AF23-AE23</f>
        <v>636</v>
      </c>
      <c r="AH23" s="10">
        <f t="shared" ref="AH23:AH27" si="10">AF23-E23</f>
        <v>650</v>
      </c>
      <c r="AI23" s="10">
        <f t="shared" si="2"/>
        <v>650</v>
      </c>
      <c r="AJ23" s="10" t="s">
        <v>639</v>
      </c>
      <c r="AK23" s="12">
        <v>4</v>
      </c>
      <c r="AL23" s="10" t="s">
        <v>640</v>
      </c>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v>2</v>
      </c>
      <c r="BK23" s="10"/>
      <c r="BL23" s="10"/>
      <c r="BM23" s="10"/>
      <c r="BN23" s="10"/>
      <c r="BO23" s="10"/>
      <c r="BP23" s="10"/>
      <c r="BQ23" s="10"/>
      <c r="BR23" s="10"/>
      <c r="BS23" s="10"/>
      <c r="BT23" s="10"/>
      <c r="BU23" s="10"/>
      <c r="BV23" s="10"/>
      <c r="BW23" s="10"/>
      <c r="BX23" s="10"/>
      <c r="BY23" s="10"/>
      <c r="BZ23" s="10"/>
      <c r="CA23" s="10"/>
      <c r="CB23" s="10"/>
      <c r="CC23" s="10"/>
      <c r="CD23" s="10"/>
      <c r="CE23" s="10"/>
      <c r="CF23" s="10">
        <v>1</v>
      </c>
      <c r="CG23" s="10">
        <v>1</v>
      </c>
      <c r="CH23" s="10"/>
      <c r="CI23" s="10"/>
      <c r="CJ23" s="10"/>
      <c r="CK23" s="10"/>
      <c r="CL23" s="10"/>
      <c r="CM23" s="10"/>
      <c r="CN23" s="10"/>
      <c r="CO23" s="10"/>
      <c r="CP23" s="10" t="s">
        <v>90</v>
      </c>
      <c r="CQ23" s="10" t="s">
        <v>286</v>
      </c>
      <c r="CR23" s="10"/>
      <c r="CS23" s="10">
        <v>1</v>
      </c>
      <c r="CT23" s="10"/>
      <c r="CU23" s="10"/>
      <c r="CV23" s="10"/>
      <c r="CW23" s="10"/>
      <c r="CX23" s="10" t="s">
        <v>283</v>
      </c>
      <c r="CY23" s="10" t="s">
        <v>287</v>
      </c>
      <c r="CZ23" s="10" t="s">
        <v>12</v>
      </c>
      <c r="DA23" s="10" t="s">
        <v>289</v>
      </c>
      <c r="DB23" s="10" t="s">
        <v>641</v>
      </c>
      <c r="DC23" s="10" t="s">
        <v>283</v>
      </c>
      <c r="DD23" s="10" t="s">
        <v>642</v>
      </c>
      <c r="DE23" s="10" t="s">
        <v>643</v>
      </c>
      <c r="DF23" s="10" t="s">
        <v>283</v>
      </c>
      <c r="DG23" s="10" t="s">
        <v>283</v>
      </c>
      <c r="DH23" s="10" t="s">
        <v>283</v>
      </c>
      <c r="DI23" s="10" t="s">
        <v>283</v>
      </c>
      <c r="DJ23" s="10" t="s">
        <v>283</v>
      </c>
      <c r="DK23" s="10" t="s">
        <v>283</v>
      </c>
      <c r="DL23" s="10" t="s">
        <v>283</v>
      </c>
      <c r="DM23" s="10" t="s">
        <v>283</v>
      </c>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0" t="s">
        <v>283</v>
      </c>
      <c r="ES23" s="10" t="s">
        <v>283</v>
      </c>
      <c r="ET23" s="10"/>
      <c r="EU23" s="10"/>
      <c r="EV23" s="10"/>
      <c r="EW23" s="10"/>
      <c r="EX23" s="10"/>
      <c r="EY23" s="10"/>
      <c r="EZ23" s="10"/>
      <c r="FA23" s="10"/>
      <c r="FB23" s="10"/>
      <c r="FC23" s="10"/>
      <c r="FD23" s="10"/>
      <c r="FE23" s="10"/>
      <c r="FF23" s="10"/>
      <c r="FG23" s="10"/>
      <c r="FH23" s="10"/>
      <c r="FI23" s="10"/>
      <c r="FJ23" s="10"/>
      <c r="FK23" s="10"/>
      <c r="FL23" s="10"/>
      <c r="FM23" s="13" t="s">
        <v>644</v>
      </c>
      <c r="FN23" s="13" t="s">
        <v>283</v>
      </c>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t="s">
        <v>645</v>
      </c>
      <c r="GP23" s="13" t="s">
        <v>646</v>
      </c>
      <c r="GQ23" s="10" t="s">
        <v>283</v>
      </c>
      <c r="GR23" s="10" t="s">
        <v>283</v>
      </c>
      <c r="GS23" s="10" t="s">
        <v>283</v>
      </c>
      <c r="GT23" s="10" t="s">
        <v>283</v>
      </c>
      <c r="GU23" s="10" t="s">
        <v>283</v>
      </c>
      <c r="GV23" s="10" t="s">
        <v>283</v>
      </c>
      <c r="GW23" s="10" t="s">
        <v>283</v>
      </c>
      <c r="GX23" s="10" t="s">
        <v>283</v>
      </c>
      <c r="GY23" s="10" t="s">
        <v>283</v>
      </c>
      <c r="GZ23" s="10" t="s">
        <v>283</v>
      </c>
      <c r="HA23" s="10" t="s">
        <v>283</v>
      </c>
      <c r="HB23" s="10" t="s">
        <v>283</v>
      </c>
      <c r="HC23" s="10" t="s">
        <v>283</v>
      </c>
      <c r="HD23" s="10" t="s">
        <v>223</v>
      </c>
      <c r="HE23" s="10"/>
      <c r="HF23" s="10"/>
      <c r="HG23" s="10"/>
      <c r="HH23" s="10"/>
      <c r="HI23" s="10"/>
      <c r="HJ23" s="10"/>
      <c r="HK23" s="10"/>
      <c r="HL23" s="10"/>
      <c r="HM23" s="10"/>
      <c r="HN23" s="10"/>
      <c r="HO23" s="10"/>
      <c r="HP23" s="10"/>
      <c r="HQ23" s="10"/>
      <c r="HR23" s="10"/>
      <c r="HS23" s="10"/>
      <c r="HT23" s="10"/>
      <c r="HU23" s="10"/>
      <c r="HV23" s="10"/>
      <c r="HW23" s="10"/>
      <c r="HX23" s="10"/>
      <c r="HY23" s="10"/>
      <c r="HZ23" s="10"/>
      <c r="IA23" s="10">
        <v>1</v>
      </c>
      <c r="IB23" s="10"/>
      <c r="IC23" s="10"/>
      <c r="ID23" s="10"/>
      <c r="IE23" s="10"/>
      <c r="IF23" s="10"/>
      <c r="IG23" s="10"/>
      <c r="IH23" s="10"/>
      <c r="II23" s="10"/>
      <c r="IJ23" s="10"/>
      <c r="IK23" s="10"/>
      <c r="IL23" s="10"/>
      <c r="IM23" s="10"/>
      <c r="IN23" s="10"/>
      <c r="IO23" s="10"/>
      <c r="IP23" s="10"/>
      <c r="IQ23" s="10"/>
      <c r="IR23" s="10"/>
      <c r="IS23" s="10"/>
      <c r="IT23" s="10"/>
      <c r="IU23" s="13" t="s">
        <v>434</v>
      </c>
      <c r="IV23" s="10" t="s">
        <v>283</v>
      </c>
      <c r="IW23" s="10" t="s">
        <v>283</v>
      </c>
      <c r="IX23" s="10" t="s">
        <v>264</v>
      </c>
      <c r="IY23" s="10"/>
      <c r="IZ23" s="10"/>
      <c r="JA23" s="10"/>
      <c r="JB23" s="10"/>
      <c r="JC23" s="10"/>
      <c r="JD23" s="10"/>
      <c r="JE23" s="10"/>
      <c r="JF23" s="10"/>
      <c r="JG23" s="10"/>
      <c r="JH23" s="10"/>
      <c r="JI23" s="10"/>
      <c r="JJ23" s="10"/>
      <c r="JK23" s="10"/>
      <c r="JL23" s="10"/>
      <c r="JM23" s="10"/>
      <c r="JN23" s="10"/>
      <c r="JO23" s="10"/>
      <c r="JP23" s="10">
        <v>1</v>
      </c>
      <c r="JQ23" s="10"/>
      <c r="JR23" s="10"/>
      <c r="JS23" s="10"/>
      <c r="JT23" s="10"/>
      <c r="JU23" s="10"/>
      <c r="JV23" s="10" t="s">
        <v>287</v>
      </c>
      <c r="JW23" s="10" t="s">
        <v>283</v>
      </c>
      <c r="JX23" s="10" t="s">
        <v>283</v>
      </c>
      <c r="JY23" s="10" t="s">
        <v>283</v>
      </c>
      <c r="JZ23" s="9"/>
    </row>
    <row r="24" spans="1:286" ht="15.75" customHeight="1">
      <c r="A24" s="7" t="s">
        <v>647</v>
      </c>
      <c r="B24" s="8">
        <v>41542</v>
      </c>
      <c r="C24" s="9" t="s">
        <v>648</v>
      </c>
      <c r="D24" s="10">
        <v>1</v>
      </c>
      <c r="E24" s="11">
        <v>41316</v>
      </c>
      <c r="F24" s="10">
        <v>38</v>
      </c>
      <c r="G24" s="10" t="s">
        <v>323</v>
      </c>
      <c r="H24" s="9" t="s">
        <v>649</v>
      </c>
      <c r="I24" s="9" t="s">
        <v>650</v>
      </c>
      <c r="J24" s="10" t="s">
        <v>280</v>
      </c>
      <c r="K24" s="9" t="s">
        <v>281</v>
      </c>
      <c r="L24" s="9"/>
      <c r="M24" s="9"/>
      <c r="N24" s="9"/>
      <c r="O24" s="9"/>
      <c r="P24" s="10">
        <v>1</v>
      </c>
      <c r="Q24" s="9"/>
      <c r="R24" s="9"/>
      <c r="S24" s="9"/>
      <c r="T24" s="9"/>
      <c r="U24" s="9"/>
      <c r="V24" s="9"/>
      <c r="W24" s="9"/>
      <c r="X24" s="9"/>
      <c r="Y24" s="9"/>
      <c r="Z24" s="9"/>
      <c r="AA24" s="9"/>
      <c r="AB24" s="9"/>
      <c r="AC24" s="9" t="s">
        <v>651</v>
      </c>
      <c r="AD24" s="10" t="s">
        <v>283</v>
      </c>
      <c r="AE24" s="11">
        <v>41318</v>
      </c>
      <c r="AF24" s="11">
        <v>41542</v>
      </c>
      <c r="AG24" s="10">
        <f t="shared" si="9"/>
        <v>224</v>
      </c>
      <c r="AH24" s="10">
        <f t="shared" si="10"/>
        <v>226</v>
      </c>
      <c r="AI24" s="10">
        <f t="shared" si="2"/>
        <v>226</v>
      </c>
      <c r="AJ24" s="10" t="s">
        <v>652</v>
      </c>
      <c r="AK24" s="12">
        <v>2</v>
      </c>
      <c r="AL24" s="10" t="s">
        <v>653</v>
      </c>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v>2</v>
      </c>
      <c r="CP24" s="10" t="s">
        <v>654</v>
      </c>
      <c r="CQ24" s="10" t="s">
        <v>286</v>
      </c>
      <c r="CR24" s="10">
        <v>1</v>
      </c>
      <c r="CS24" s="10">
        <v>1</v>
      </c>
      <c r="CT24" s="10"/>
      <c r="CU24" s="10"/>
      <c r="CV24" s="10"/>
      <c r="CW24" s="10"/>
      <c r="CX24" s="10" t="s">
        <v>287</v>
      </c>
      <c r="CY24" s="10" t="s">
        <v>287</v>
      </c>
      <c r="CZ24" s="10" t="s">
        <v>12</v>
      </c>
      <c r="DA24" s="10" t="s">
        <v>289</v>
      </c>
      <c r="DB24" s="10" t="s">
        <v>309</v>
      </c>
      <c r="DC24" s="13" t="s">
        <v>655</v>
      </c>
      <c r="DD24" s="10" t="s">
        <v>492</v>
      </c>
      <c r="DE24" s="10" t="s">
        <v>656</v>
      </c>
      <c r="DF24" s="10" t="s">
        <v>657</v>
      </c>
      <c r="DG24" s="10" t="s">
        <v>658</v>
      </c>
      <c r="DH24" s="13" t="s">
        <v>659</v>
      </c>
      <c r="DI24" s="10" t="s">
        <v>283</v>
      </c>
      <c r="DJ24" s="10" t="s">
        <v>283</v>
      </c>
      <c r="DK24" s="10" t="s">
        <v>283</v>
      </c>
      <c r="DL24" s="10" t="s">
        <v>119</v>
      </c>
      <c r="DM24" s="10" t="s">
        <v>119</v>
      </c>
      <c r="DN24" s="15"/>
      <c r="DO24" s="15"/>
      <c r="DP24" s="15"/>
      <c r="DQ24" s="15"/>
      <c r="DR24" s="15"/>
      <c r="DS24" s="15"/>
      <c r="DT24" s="15"/>
      <c r="DU24" s="15"/>
      <c r="DV24" s="15"/>
      <c r="DW24" s="15">
        <v>1</v>
      </c>
      <c r="DX24" s="15"/>
      <c r="DY24" s="15"/>
      <c r="DZ24" s="15"/>
      <c r="EA24" s="15"/>
      <c r="EB24" s="15"/>
      <c r="EC24" s="15"/>
      <c r="ED24" s="15"/>
      <c r="EE24" s="15"/>
      <c r="EF24" s="15"/>
      <c r="EG24" s="15"/>
      <c r="EH24" s="15"/>
      <c r="EI24" s="15"/>
      <c r="EJ24" s="15"/>
      <c r="EK24" s="15"/>
      <c r="EL24" s="15"/>
      <c r="EM24" s="15"/>
      <c r="EN24" s="15"/>
      <c r="EO24" s="15"/>
      <c r="EP24" s="15"/>
      <c r="EQ24" s="15"/>
      <c r="ER24" s="10" t="s">
        <v>657</v>
      </c>
      <c r="ES24" s="10" t="s">
        <v>657</v>
      </c>
      <c r="ET24" s="10"/>
      <c r="EU24" s="10"/>
      <c r="EV24" s="10"/>
      <c r="EW24" s="10"/>
      <c r="EX24" s="10"/>
      <c r="EY24" s="10"/>
      <c r="EZ24" s="10"/>
      <c r="FA24" s="10"/>
      <c r="FB24" s="10"/>
      <c r="FC24" s="10"/>
      <c r="FD24" s="10"/>
      <c r="FE24" s="10"/>
      <c r="FF24" s="10"/>
      <c r="FG24" s="10"/>
      <c r="FH24" s="13">
        <v>1</v>
      </c>
      <c r="FI24" s="10"/>
      <c r="FJ24" s="10"/>
      <c r="FK24" s="10"/>
      <c r="FL24" s="10"/>
      <c r="FM24" s="13" t="s">
        <v>660</v>
      </c>
      <c r="FN24" s="13" t="s">
        <v>166</v>
      </c>
      <c r="FO24" s="13"/>
      <c r="FP24" s="13"/>
      <c r="FQ24" s="13"/>
      <c r="FR24" s="13"/>
      <c r="FS24" s="13"/>
      <c r="FT24" s="13"/>
      <c r="FU24" s="13">
        <v>1</v>
      </c>
      <c r="FV24" s="13"/>
      <c r="FW24" s="13"/>
      <c r="FX24" s="13"/>
      <c r="FY24" s="13"/>
      <c r="FZ24" s="13"/>
      <c r="GA24" s="13"/>
      <c r="GB24" s="13"/>
      <c r="GC24" s="13"/>
      <c r="GD24" s="13"/>
      <c r="GE24" s="13"/>
      <c r="GF24" s="13"/>
      <c r="GG24" s="13"/>
      <c r="GH24" s="13"/>
      <c r="GI24" s="13"/>
      <c r="GJ24" s="13"/>
      <c r="GK24" s="13"/>
      <c r="GL24" s="13"/>
      <c r="GM24" s="13"/>
      <c r="GN24" s="13"/>
      <c r="GO24" s="13" t="s">
        <v>661</v>
      </c>
      <c r="GP24" s="13" t="s">
        <v>662</v>
      </c>
      <c r="GQ24" s="13" t="s">
        <v>663</v>
      </c>
      <c r="GR24" s="10" t="s">
        <v>283</v>
      </c>
      <c r="GS24" s="10" t="s">
        <v>283</v>
      </c>
      <c r="GT24" s="10" t="s">
        <v>283</v>
      </c>
      <c r="GU24" s="10" t="s">
        <v>283</v>
      </c>
      <c r="GV24" s="10" t="s">
        <v>283</v>
      </c>
      <c r="GW24" s="10" t="s">
        <v>283</v>
      </c>
      <c r="GX24" s="10" t="s">
        <v>283</v>
      </c>
      <c r="GY24" s="10" t="s">
        <v>283</v>
      </c>
      <c r="GZ24" s="10" t="s">
        <v>283</v>
      </c>
      <c r="HA24" s="10" t="s">
        <v>283</v>
      </c>
      <c r="HB24" s="10" t="s">
        <v>283</v>
      </c>
      <c r="HC24" s="10" t="s">
        <v>283</v>
      </c>
      <c r="HD24" s="10" t="s">
        <v>233</v>
      </c>
      <c r="HE24" s="10"/>
      <c r="HF24" s="10"/>
      <c r="HG24" s="10"/>
      <c r="HH24" s="10"/>
      <c r="HI24" s="10"/>
      <c r="HJ24" s="10"/>
      <c r="HK24" s="10"/>
      <c r="HL24" s="10"/>
      <c r="HM24" s="10"/>
      <c r="HN24" s="10"/>
      <c r="HO24" s="10"/>
      <c r="HP24" s="10"/>
      <c r="HQ24" s="10"/>
      <c r="HR24" s="10"/>
      <c r="HS24" s="10"/>
      <c r="HT24" s="10"/>
      <c r="HU24" s="10"/>
      <c r="HV24" s="10"/>
      <c r="HW24" s="10"/>
      <c r="HX24" s="10"/>
      <c r="HY24" s="10"/>
      <c r="HZ24" s="10"/>
      <c r="IA24" s="10"/>
      <c r="IB24" s="10"/>
      <c r="IC24" s="10"/>
      <c r="ID24" s="10"/>
      <c r="IE24" s="10"/>
      <c r="IF24" s="10"/>
      <c r="IG24" s="10"/>
      <c r="IH24" s="10"/>
      <c r="II24" s="10"/>
      <c r="IJ24" s="10"/>
      <c r="IK24" s="10">
        <v>1</v>
      </c>
      <c r="IL24" s="10"/>
      <c r="IM24" s="10"/>
      <c r="IN24" s="10"/>
      <c r="IO24" s="10"/>
      <c r="IP24" s="10"/>
      <c r="IQ24" s="10"/>
      <c r="IR24" s="10"/>
      <c r="IS24" s="10"/>
      <c r="IT24" s="10"/>
      <c r="IU24" s="13" t="s">
        <v>664</v>
      </c>
      <c r="IV24" s="13" t="s">
        <v>665</v>
      </c>
      <c r="IW24" s="10" t="s">
        <v>283</v>
      </c>
      <c r="IX24" s="10" t="s">
        <v>666</v>
      </c>
      <c r="IY24" s="10"/>
      <c r="IZ24" s="10"/>
      <c r="JA24" s="10"/>
      <c r="JB24" s="10"/>
      <c r="JC24" s="10"/>
      <c r="JD24" s="10"/>
      <c r="JE24" s="10"/>
      <c r="JF24" s="10"/>
      <c r="JG24" s="10"/>
      <c r="JH24" s="10"/>
      <c r="JI24" s="10"/>
      <c r="JJ24" s="10"/>
      <c r="JK24" s="10"/>
      <c r="JL24" s="10"/>
      <c r="JM24" s="10"/>
      <c r="JN24" s="10">
        <v>1</v>
      </c>
      <c r="JO24" s="10"/>
      <c r="JP24" s="10"/>
      <c r="JQ24" s="10"/>
      <c r="JR24" s="10"/>
      <c r="JS24" s="10">
        <v>1</v>
      </c>
      <c r="JT24" s="10"/>
      <c r="JU24" s="10"/>
      <c r="JV24" s="10" t="s">
        <v>287</v>
      </c>
      <c r="JW24" s="10" t="s">
        <v>283</v>
      </c>
      <c r="JX24" s="10" t="s">
        <v>283</v>
      </c>
      <c r="JY24" s="10" t="s">
        <v>283</v>
      </c>
      <c r="JZ24" s="10" t="s">
        <v>667</v>
      </c>
    </row>
    <row r="25" spans="1:286" ht="15.75" customHeight="1">
      <c r="A25" s="7" t="s">
        <v>668</v>
      </c>
      <c r="B25" s="8">
        <v>41627</v>
      </c>
      <c r="C25" s="9" t="s">
        <v>669</v>
      </c>
      <c r="D25" s="10">
        <v>1</v>
      </c>
      <c r="E25" s="11">
        <v>40908</v>
      </c>
      <c r="F25" s="10" t="s">
        <v>302</v>
      </c>
      <c r="G25" s="10" t="s">
        <v>323</v>
      </c>
      <c r="H25" s="9" t="s">
        <v>670</v>
      </c>
      <c r="I25" s="9" t="s">
        <v>671</v>
      </c>
      <c r="J25" s="10" t="s">
        <v>280</v>
      </c>
      <c r="K25" s="9" t="s">
        <v>344</v>
      </c>
      <c r="L25" s="9"/>
      <c r="M25" s="9"/>
      <c r="N25" s="9"/>
      <c r="O25" s="9"/>
      <c r="P25" s="9"/>
      <c r="Q25" s="9"/>
      <c r="R25" s="10">
        <v>1</v>
      </c>
      <c r="S25" s="9"/>
      <c r="T25" s="9"/>
      <c r="U25" s="9"/>
      <c r="V25" s="9"/>
      <c r="W25" s="9"/>
      <c r="X25" s="9"/>
      <c r="Y25" s="9"/>
      <c r="Z25" s="9"/>
      <c r="AA25" s="9"/>
      <c r="AB25" s="9"/>
      <c r="AC25" s="9" t="s">
        <v>672</v>
      </c>
      <c r="AD25" s="10" t="s">
        <v>283</v>
      </c>
      <c r="AE25" s="11">
        <v>41564</v>
      </c>
      <c r="AF25" s="11">
        <v>41626</v>
      </c>
      <c r="AG25" s="10">
        <f t="shared" si="9"/>
        <v>62</v>
      </c>
      <c r="AH25" s="10">
        <f t="shared" si="10"/>
        <v>718</v>
      </c>
      <c r="AI25" s="10">
        <f t="shared" si="2"/>
        <v>719</v>
      </c>
      <c r="AJ25" s="10" t="s">
        <v>673</v>
      </c>
      <c r="AK25" s="12">
        <v>1</v>
      </c>
      <c r="AL25" s="10" t="s">
        <v>347</v>
      </c>
      <c r="AM25" s="10">
        <v>1</v>
      </c>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t="s">
        <v>89</v>
      </c>
      <c r="CQ25" s="10" t="s">
        <v>286</v>
      </c>
      <c r="CR25" s="10">
        <v>1</v>
      </c>
      <c r="CS25" s="10"/>
      <c r="CT25" s="10"/>
      <c r="CU25" s="10"/>
      <c r="CV25" s="10"/>
      <c r="CW25" s="10"/>
      <c r="CX25" s="10" t="s">
        <v>287</v>
      </c>
      <c r="CY25" s="10" t="s">
        <v>287</v>
      </c>
      <c r="CZ25" s="10" t="s">
        <v>12</v>
      </c>
      <c r="DA25" s="10" t="s">
        <v>289</v>
      </c>
      <c r="DB25" s="10" t="s">
        <v>309</v>
      </c>
      <c r="DC25" s="13" t="s">
        <v>674</v>
      </c>
      <c r="DD25" s="10" t="s">
        <v>675</v>
      </c>
      <c r="DE25" s="10" t="s">
        <v>283</v>
      </c>
      <c r="DF25" s="10" t="s">
        <v>283</v>
      </c>
      <c r="DG25" s="10" t="s">
        <v>283</v>
      </c>
      <c r="DH25" s="10" t="s">
        <v>283</v>
      </c>
      <c r="DI25" s="10" t="s">
        <v>283</v>
      </c>
      <c r="DJ25" s="10" t="s">
        <v>283</v>
      </c>
      <c r="DK25" s="10" t="s">
        <v>283</v>
      </c>
      <c r="DL25" s="10" t="s">
        <v>676</v>
      </c>
      <c r="DM25" s="10" t="s">
        <v>137</v>
      </c>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v>1</v>
      </c>
      <c r="EP25" s="15"/>
      <c r="EQ25" s="15"/>
      <c r="ER25" s="10" t="s">
        <v>283</v>
      </c>
      <c r="ES25" s="10" t="s">
        <v>283</v>
      </c>
      <c r="ET25" s="10"/>
      <c r="EU25" s="10"/>
      <c r="EV25" s="10"/>
      <c r="EW25" s="10"/>
      <c r="EX25" s="10"/>
      <c r="EY25" s="10"/>
      <c r="EZ25" s="10"/>
      <c r="FA25" s="10"/>
      <c r="FB25" s="10"/>
      <c r="FC25" s="10"/>
      <c r="FD25" s="10"/>
      <c r="FE25" s="10"/>
      <c r="FF25" s="10"/>
      <c r="FG25" s="10"/>
      <c r="FH25" s="10"/>
      <c r="FI25" s="10"/>
      <c r="FJ25" s="10"/>
      <c r="FK25" s="10"/>
      <c r="FL25" s="10"/>
      <c r="FM25" s="10" t="s">
        <v>283</v>
      </c>
      <c r="FN25" s="10" t="s">
        <v>283</v>
      </c>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3" t="s">
        <v>677</v>
      </c>
      <c r="GP25" s="10" t="s">
        <v>283</v>
      </c>
      <c r="GQ25" s="10" t="s">
        <v>283</v>
      </c>
      <c r="GR25" s="10" t="s">
        <v>283</v>
      </c>
      <c r="GS25" s="10" t="s">
        <v>283</v>
      </c>
      <c r="GT25" s="10" t="s">
        <v>283</v>
      </c>
      <c r="GU25" s="10" t="s">
        <v>283</v>
      </c>
      <c r="GV25" s="10" t="s">
        <v>283</v>
      </c>
      <c r="GW25" s="10" t="s">
        <v>283</v>
      </c>
      <c r="GX25" s="10" t="s">
        <v>283</v>
      </c>
      <c r="GY25" s="10" t="s">
        <v>283</v>
      </c>
      <c r="GZ25" s="10" t="s">
        <v>283</v>
      </c>
      <c r="HA25" s="10" t="s">
        <v>283</v>
      </c>
      <c r="HB25" s="10" t="s">
        <v>283</v>
      </c>
      <c r="HC25" s="10" t="s">
        <v>283</v>
      </c>
      <c r="HD25" s="10" t="s">
        <v>233</v>
      </c>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c r="IH25" s="10"/>
      <c r="II25" s="10"/>
      <c r="IJ25" s="10"/>
      <c r="IK25" s="10">
        <v>1</v>
      </c>
      <c r="IL25" s="10"/>
      <c r="IM25" s="10"/>
      <c r="IN25" s="10"/>
      <c r="IO25" s="10"/>
      <c r="IP25" s="10"/>
      <c r="IQ25" s="10"/>
      <c r="IR25" s="10"/>
      <c r="IS25" s="10"/>
      <c r="IT25" s="10"/>
      <c r="IU25" s="13" t="s">
        <v>678</v>
      </c>
      <c r="IV25" s="13" t="s">
        <v>679</v>
      </c>
      <c r="IW25" s="10" t="s">
        <v>283</v>
      </c>
      <c r="IX25" s="10" t="s">
        <v>666</v>
      </c>
      <c r="IY25" s="10"/>
      <c r="IZ25" s="10"/>
      <c r="JA25" s="10"/>
      <c r="JB25" s="10"/>
      <c r="JC25" s="10"/>
      <c r="JD25" s="10"/>
      <c r="JE25" s="10"/>
      <c r="JF25" s="10"/>
      <c r="JG25" s="10"/>
      <c r="JH25" s="10"/>
      <c r="JI25" s="10"/>
      <c r="JJ25" s="10"/>
      <c r="JK25" s="10"/>
      <c r="JL25" s="10"/>
      <c r="JM25" s="10"/>
      <c r="JN25" s="10">
        <v>1</v>
      </c>
      <c r="JO25" s="10"/>
      <c r="JP25" s="10"/>
      <c r="JQ25" s="10"/>
      <c r="JR25" s="10"/>
      <c r="JS25" s="10">
        <v>1</v>
      </c>
      <c r="JT25" s="10"/>
      <c r="JU25" s="10"/>
      <c r="JV25" s="10" t="s">
        <v>287</v>
      </c>
      <c r="JW25" s="10" t="s">
        <v>283</v>
      </c>
      <c r="JX25" s="10" t="s">
        <v>283</v>
      </c>
      <c r="JY25" s="10" t="s">
        <v>283</v>
      </c>
      <c r="JZ25" s="9"/>
    </row>
    <row r="26" spans="1:286" ht="15.75" customHeight="1">
      <c r="A26" s="7" t="s">
        <v>680</v>
      </c>
      <c r="B26" s="8">
        <v>41626</v>
      </c>
      <c r="C26" s="9" t="s">
        <v>681</v>
      </c>
      <c r="D26" s="10">
        <v>1</v>
      </c>
      <c r="E26" s="11">
        <v>41200</v>
      </c>
      <c r="F26" s="10">
        <v>62</v>
      </c>
      <c r="G26" s="10" t="s">
        <v>277</v>
      </c>
      <c r="H26" s="9" t="s">
        <v>682</v>
      </c>
      <c r="I26" s="9" t="s">
        <v>683</v>
      </c>
      <c r="J26" s="10" t="s">
        <v>280</v>
      </c>
      <c r="K26" s="9" t="s">
        <v>543</v>
      </c>
      <c r="L26" s="9"/>
      <c r="M26" s="9"/>
      <c r="N26" s="9"/>
      <c r="O26" s="9"/>
      <c r="P26" s="9"/>
      <c r="Q26" s="9"/>
      <c r="R26" s="9"/>
      <c r="S26" s="9"/>
      <c r="T26" s="10">
        <v>1</v>
      </c>
      <c r="U26" s="9"/>
      <c r="V26" s="9"/>
      <c r="W26" s="9"/>
      <c r="X26" s="9"/>
      <c r="Y26" s="9"/>
      <c r="Z26" s="9"/>
      <c r="AA26" s="9"/>
      <c r="AB26" s="9"/>
      <c r="AC26" s="9" t="s">
        <v>684</v>
      </c>
      <c r="AD26" s="10" t="s">
        <v>283</v>
      </c>
      <c r="AE26" s="11">
        <v>41226</v>
      </c>
      <c r="AF26" s="11">
        <v>41624</v>
      </c>
      <c r="AG26" s="10">
        <f t="shared" si="9"/>
        <v>398</v>
      </c>
      <c r="AH26" s="10">
        <f t="shared" si="10"/>
        <v>424</v>
      </c>
      <c r="AI26" s="10">
        <f t="shared" si="2"/>
        <v>426</v>
      </c>
      <c r="AJ26" s="10" t="s">
        <v>685</v>
      </c>
      <c r="AK26" s="12">
        <v>1</v>
      </c>
      <c r="AL26" s="10" t="s">
        <v>347</v>
      </c>
      <c r="AM26" s="10">
        <v>1</v>
      </c>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t="s">
        <v>89</v>
      </c>
      <c r="CQ26" s="10" t="s">
        <v>286</v>
      </c>
      <c r="CR26" s="10">
        <v>1</v>
      </c>
      <c r="CS26" s="10"/>
      <c r="CT26" s="10"/>
      <c r="CU26" s="10"/>
      <c r="CV26" s="10"/>
      <c r="CW26" s="10"/>
      <c r="CX26" s="10" t="s">
        <v>287</v>
      </c>
      <c r="CY26" s="10" t="s">
        <v>287</v>
      </c>
      <c r="CZ26" s="10" t="s">
        <v>288</v>
      </c>
      <c r="DA26" s="10" t="s">
        <v>686</v>
      </c>
      <c r="DB26" s="10" t="s">
        <v>309</v>
      </c>
      <c r="DC26" s="13" t="s">
        <v>687</v>
      </c>
      <c r="DD26" s="10" t="s">
        <v>688</v>
      </c>
      <c r="DE26" s="10" t="s">
        <v>689</v>
      </c>
      <c r="DF26" s="10" t="s">
        <v>690</v>
      </c>
      <c r="DG26" s="10" t="s">
        <v>283</v>
      </c>
      <c r="DH26" s="10" t="s">
        <v>283</v>
      </c>
      <c r="DI26" s="10" t="s">
        <v>283</v>
      </c>
      <c r="DJ26" s="10" t="s">
        <v>283</v>
      </c>
      <c r="DK26" s="10" t="s">
        <v>283</v>
      </c>
      <c r="DL26" s="10" t="s">
        <v>691</v>
      </c>
      <c r="DM26" s="10" t="s">
        <v>115</v>
      </c>
      <c r="DN26" s="15"/>
      <c r="DO26" s="15"/>
      <c r="DP26" s="15"/>
      <c r="DQ26" s="15"/>
      <c r="DR26" s="15"/>
      <c r="DS26" s="14">
        <v>1</v>
      </c>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0" t="s">
        <v>283</v>
      </c>
      <c r="ES26" s="10" t="s">
        <v>283</v>
      </c>
      <c r="ET26" s="10"/>
      <c r="EU26" s="10"/>
      <c r="EV26" s="10"/>
      <c r="EW26" s="10"/>
      <c r="EX26" s="10"/>
      <c r="EY26" s="10"/>
      <c r="EZ26" s="10"/>
      <c r="FA26" s="10"/>
      <c r="FB26" s="10"/>
      <c r="FC26" s="10"/>
      <c r="FD26" s="10"/>
      <c r="FE26" s="10"/>
      <c r="FF26" s="10"/>
      <c r="FG26" s="10"/>
      <c r="FH26" s="10"/>
      <c r="FI26" s="10"/>
      <c r="FJ26" s="10"/>
      <c r="FK26" s="10"/>
      <c r="FL26" s="10"/>
      <c r="FM26" s="10" t="s">
        <v>692</v>
      </c>
      <c r="FN26" s="10" t="s">
        <v>182</v>
      </c>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v>1</v>
      </c>
      <c r="GM26" s="10"/>
      <c r="GN26" s="10"/>
      <c r="GO26" s="13" t="s">
        <v>693</v>
      </c>
      <c r="GP26" s="13" t="s">
        <v>694</v>
      </c>
      <c r="GQ26" s="13" t="s">
        <v>695</v>
      </c>
      <c r="GR26" s="10" t="s">
        <v>283</v>
      </c>
      <c r="GS26" s="10" t="s">
        <v>283</v>
      </c>
      <c r="GT26" s="10" t="s">
        <v>283</v>
      </c>
      <c r="GU26" s="10" t="s">
        <v>283</v>
      </c>
      <c r="GV26" s="10" t="s">
        <v>283</v>
      </c>
      <c r="GW26" s="10" t="s">
        <v>283</v>
      </c>
      <c r="GX26" s="10" t="s">
        <v>283</v>
      </c>
      <c r="GY26" s="10" t="s">
        <v>283</v>
      </c>
      <c r="GZ26" s="10" t="s">
        <v>283</v>
      </c>
      <c r="HA26" s="10" t="s">
        <v>283</v>
      </c>
      <c r="HB26" s="10" t="s">
        <v>283</v>
      </c>
      <c r="HC26" s="10" t="s">
        <v>283</v>
      </c>
      <c r="HD26" s="10" t="s">
        <v>214</v>
      </c>
      <c r="HE26" s="10"/>
      <c r="HF26" s="10"/>
      <c r="HG26" s="10"/>
      <c r="HH26" s="10"/>
      <c r="HI26" s="10"/>
      <c r="HJ26" s="10"/>
      <c r="HK26" s="10"/>
      <c r="HL26" s="10"/>
      <c r="HM26" s="10"/>
      <c r="HN26" s="10"/>
      <c r="HO26" s="10"/>
      <c r="HP26" s="10"/>
      <c r="HQ26" s="10"/>
      <c r="HR26" s="10">
        <v>1</v>
      </c>
      <c r="HS26" s="10"/>
      <c r="HT26" s="10"/>
      <c r="HU26" s="10"/>
      <c r="HV26" s="10"/>
      <c r="HW26" s="10"/>
      <c r="HX26" s="10"/>
      <c r="HY26" s="10"/>
      <c r="HZ26" s="10"/>
      <c r="IA26" s="10"/>
      <c r="IB26" s="10"/>
      <c r="IC26" s="10"/>
      <c r="ID26" s="10"/>
      <c r="IE26" s="10"/>
      <c r="IF26" s="10"/>
      <c r="IG26" s="10"/>
      <c r="IH26" s="10"/>
      <c r="II26" s="10"/>
      <c r="IJ26" s="10"/>
      <c r="IK26" s="10"/>
      <c r="IL26" s="10"/>
      <c r="IM26" s="10"/>
      <c r="IN26" s="10"/>
      <c r="IO26" s="10"/>
      <c r="IP26" s="10"/>
      <c r="IQ26" s="10"/>
      <c r="IR26" s="10"/>
      <c r="IS26" s="10"/>
      <c r="IT26" s="10"/>
      <c r="IU26" s="13" t="s">
        <v>696</v>
      </c>
      <c r="IV26" s="10" t="s">
        <v>283</v>
      </c>
      <c r="IW26" s="10" t="s">
        <v>283</v>
      </c>
      <c r="IX26" s="10" t="s">
        <v>264</v>
      </c>
      <c r="IY26" s="10"/>
      <c r="IZ26" s="10"/>
      <c r="JA26" s="10"/>
      <c r="JB26" s="10"/>
      <c r="JC26" s="10"/>
      <c r="JD26" s="10"/>
      <c r="JE26" s="10"/>
      <c r="JF26" s="10"/>
      <c r="JG26" s="10"/>
      <c r="JH26" s="10"/>
      <c r="JI26" s="10"/>
      <c r="JJ26" s="10"/>
      <c r="JK26" s="10"/>
      <c r="JL26" s="10"/>
      <c r="JM26" s="10"/>
      <c r="JN26" s="10"/>
      <c r="JO26" s="10"/>
      <c r="JP26" s="10">
        <v>1</v>
      </c>
      <c r="JQ26" s="10"/>
      <c r="JR26" s="10"/>
      <c r="JS26" s="10"/>
      <c r="JT26" s="10"/>
      <c r="JU26" s="10"/>
      <c r="JV26" s="10" t="s">
        <v>287</v>
      </c>
      <c r="JW26" s="10" t="s">
        <v>283</v>
      </c>
      <c r="JX26" s="10" t="s">
        <v>283</v>
      </c>
      <c r="JY26" s="10" t="s">
        <v>283</v>
      </c>
      <c r="JZ26" s="10" t="s">
        <v>697</v>
      </c>
    </row>
    <row r="27" spans="1:286" ht="15.75" customHeight="1">
      <c r="A27" s="19" t="s">
        <v>698</v>
      </c>
      <c r="B27" s="20">
        <v>41613</v>
      </c>
      <c r="C27" s="21" t="s">
        <v>699</v>
      </c>
      <c r="D27" s="29">
        <v>1</v>
      </c>
      <c r="E27" s="30">
        <v>41390</v>
      </c>
      <c r="F27" s="31">
        <v>81</v>
      </c>
      <c r="G27" s="15" t="s">
        <v>323</v>
      </c>
      <c r="H27" s="21" t="s">
        <v>700</v>
      </c>
      <c r="I27" s="21" t="s">
        <v>701</v>
      </c>
      <c r="J27" s="10" t="s">
        <v>280</v>
      </c>
      <c r="K27" s="21" t="s">
        <v>344</v>
      </c>
      <c r="L27" s="21"/>
      <c r="M27" s="21"/>
      <c r="N27" s="21"/>
      <c r="O27" s="21"/>
      <c r="P27" s="21"/>
      <c r="Q27" s="21"/>
      <c r="R27" s="10">
        <v>1</v>
      </c>
      <c r="S27" s="21"/>
      <c r="T27" s="21"/>
      <c r="U27" s="21"/>
      <c r="V27" s="21"/>
      <c r="W27" s="21"/>
      <c r="X27" s="21"/>
      <c r="Y27" s="21"/>
      <c r="Z27" s="21"/>
      <c r="AA27" s="21"/>
      <c r="AB27" s="21"/>
      <c r="AC27" s="21" t="s">
        <v>702</v>
      </c>
      <c r="AD27" s="25" t="s">
        <v>283</v>
      </c>
      <c r="AE27" s="30">
        <v>41410</v>
      </c>
      <c r="AF27" s="30">
        <v>41611</v>
      </c>
      <c r="AG27" s="10">
        <f t="shared" si="9"/>
        <v>201</v>
      </c>
      <c r="AH27" s="10">
        <f t="shared" si="10"/>
        <v>221</v>
      </c>
      <c r="AI27" s="10">
        <f t="shared" si="2"/>
        <v>223</v>
      </c>
      <c r="AJ27" s="25" t="s">
        <v>703</v>
      </c>
      <c r="AK27" s="26">
        <v>1</v>
      </c>
      <c r="AL27" s="22" t="s">
        <v>703</v>
      </c>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5"/>
      <c r="BN27" s="25"/>
      <c r="BO27" s="25"/>
      <c r="BP27" s="25"/>
      <c r="BQ27" s="25"/>
      <c r="BR27" s="25"/>
      <c r="BS27" s="25"/>
      <c r="BT27" s="25"/>
      <c r="BU27" s="25"/>
      <c r="BV27" s="25"/>
      <c r="BW27" s="25"/>
      <c r="BX27" s="25"/>
      <c r="BY27" s="25"/>
      <c r="BZ27" s="25"/>
      <c r="CA27" s="25"/>
      <c r="CB27" s="25"/>
      <c r="CC27" s="25"/>
      <c r="CD27" s="25"/>
      <c r="CE27" s="25"/>
      <c r="CF27" s="15"/>
      <c r="CG27" s="15"/>
      <c r="CH27" s="15"/>
      <c r="CI27" s="15"/>
      <c r="CJ27" s="15"/>
      <c r="CK27" s="15">
        <v>1</v>
      </c>
      <c r="CL27" s="15"/>
      <c r="CM27" s="15"/>
      <c r="CN27" s="15"/>
      <c r="CO27" s="25"/>
      <c r="CP27" s="22" t="s">
        <v>89</v>
      </c>
      <c r="CQ27" s="10" t="s">
        <v>286</v>
      </c>
      <c r="CR27" s="10">
        <v>1</v>
      </c>
      <c r="CS27" s="22"/>
      <c r="CT27" s="22"/>
      <c r="CU27" s="22"/>
      <c r="CV27" s="22"/>
      <c r="CW27" s="22"/>
      <c r="CX27" s="22" t="s">
        <v>287</v>
      </c>
      <c r="CY27" s="25" t="s">
        <v>287</v>
      </c>
      <c r="CZ27" s="25" t="s">
        <v>12</v>
      </c>
      <c r="DA27" s="25" t="s">
        <v>110</v>
      </c>
      <c r="DB27" s="13" t="s">
        <v>309</v>
      </c>
      <c r="DC27" s="13" t="s">
        <v>704</v>
      </c>
      <c r="DD27" s="25" t="s">
        <v>705</v>
      </c>
      <c r="DE27" s="25" t="s">
        <v>706</v>
      </c>
      <c r="DF27" s="25" t="s">
        <v>707</v>
      </c>
      <c r="DG27" s="25" t="s">
        <v>708</v>
      </c>
      <c r="DH27" s="25" t="s">
        <v>283</v>
      </c>
      <c r="DI27" s="25" t="s">
        <v>283</v>
      </c>
      <c r="DJ27" s="25" t="s">
        <v>283</v>
      </c>
      <c r="DK27" s="25" t="s">
        <v>283</v>
      </c>
      <c r="DL27" s="25" t="s">
        <v>709</v>
      </c>
      <c r="DM27" s="25" t="s">
        <v>710</v>
      </c>
      <c r="DN27" s="15">
        <v>1</v>
      </c>
      <c r="DO27" s="15"/>
      <c r="DP27" s="15"/>
      <c r="DQ27" s="15"/>
      <c r="DR27" s="15"/>
      <c r="DS27" s="15">
        <v>1</v>
      </c>
      <c r="DT27" s="15"/>
      <c r="DU27" s="15"/>
      <c r="DV27" s="15"/>
      <c r="DW27" s="15"/>
      <c r="DX27" s="15"/>
      <c r="DY27" s="15"/>
      <c r="DZ27" s="15"/>
      <c r="EA27" s="15"/>
      <c r="EB27" s="15"/>
      <c r="EC27" s="15">
        <v>1</v>
      </c>
      <c r="ED27" s="15"/>
      <c r="EE27" s="15"/>
      <c r="EF27" s="15">
        <v>1</v>
      </c>
      <c r="EG27" s="15"/>
      <c r="EH27" s="15"/>
      <c r="EI27" s="15"/>
      <c r="EJ27" s="15"/>
      <c r="EK27" s="15"/>
      <c r="EL27" s="15"/>
      <c r="EM27" s="15"/>
      <c r="EN27" s="15"/>
      <c r="EO27" s="15"/>
      <c r="EP27" s="15"/>
      <c r="EQ27" s="15"/>
      <c r="ER27" s="25" t="s">
        <v>283</v>
      </c>
      <c r="ES27" s="10" t="s">
        <v>283</v>
      </c>
      <c r="ET27" s="10"/>
      <c r="EU27" s="10"/>
      <c r="EV27" s="10"/>
      <c r="EW27" s="10"/>
      <c r="EX27" s="10"/>
      <c r="EY27" s="10"/>
      <c r="EZ27" s="10"/>
      <c r="FA27" s="10"/>
      <c r="FB27" s="10"/>
      <c r="FC27" s="10"/>
      <c r="FD27" s="10"/>
      <c r="FE27" s="10"/>
      <c r="FF27" s="10"/>
      <c r="FG27" s="10"/>
      <c r="FH27" s="10"/>
      <c r="FI27" s="10"/>
      <c r="FJ27" s="10"/>
      <c r="FK27" s="10"/>
      <c r="FL27" s="10"/>
      <c r="FM27" s="25" t="s">
        <v>283</v>
      </c>
      <c r="FN27" s="10" t="s">
        <v>283</v>
      </c>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3" t="s">
        <v>711</v>
      </c>
      <c r="GP27" s="13" t="s">
        <v>712</v>
      </c>
      <c r="GQ27" s="13" t="s">
        <v>713</v>
      </c>
      <c r="GR27" s="25" t="s">
        <v>283</v>
      </c>
      <c r="GS27" s="25" t="s">
        <v>283</v>
      </c>
      <c r="GT27" s="25" t="s">
        <v>283</v>
      </c>
      <c r="GU27" s="25" t="s">
        <v>283</v>
      </c>
      <c r="GV27" s="25" t="s">
        <v>283</v>
      </c>
      <c r="GW27" s="25" t="s">
        <v>283</v>
      </c>
      <c r="GX27" s="25" t="s">
        <v>283</v>
      </c>
      <c r="GY27" s="25" t="s">
        <v>283</v>
      </c>
      <c r="GZ27" s="25" t="s">
        <v>283</v>
      </c>
      <c r="HA27" s="25" t="s">
        <v>283</v>
      </c>
      <c r="HB27" s="25" t="s">
        <v>283</v>
      </c>
      <c r="HC27" s="25" t="s">
        <v>283</v>
      </c>
      <c r="HD27" s="25" t="s">
        <v>714</v>
      </c>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v>1</v>
      </c>
      <c r="II27" s="25">
        <v>1</v>
      </c>
      <c r="IJ27" s="25"/>
      <c r="IK27" s="25"/>
      <c r="IL27" s="25"/>
      <c r="IM27" s="25"/>
      <c r="IN27" s="25"/>
      <c r="IO27" s="25"/>
      <c r="IP27" s="25"/>
      <c r="IQ27" s="25"/>
      <c r="IR27" s="25"/>
      <c r="IS27" s="25"/>
      <c r="IT27" s="25"/>
      <c r="IU27" s="13" t="s">
        <v>299</v>
      </c>
      <c r="IV27" s="25" t="s">
        <v>283</v>
      </c>
      <c r="IW27" s="25" t="s">
        <v>283</v>
      </c>
      <c r="IX27" s="25" t="s">
        <v>264</v>
      </c>
      <c r="IY27" s="25"/>
      <c r="IZ27" s="25"/>
      <c r="JA27" s="25"/>
      <c r="JB27" s="25"/>
      <c r="JC27" s="25"/>
      <c r="JD27" s="25"/>
      <c r="JE27" s="25"/>
      <c r="JF27" s="25"/>
      <c r="JG27" s="25"/>
      <c r="JH27" s="25"/>
      <c r="JI27" s="25"/>
      <c r="JJ27" s="25"/>
      <c r="JK27" s="25"/>
      <c r="JL27" s="25"/>
      <c r="JM27" s="25"/>
      <c r="JN27" s="25"/>
      <c r="JO27" s="25"/>
      <c r="JP27" s="10">
        <v>1</v>
      </c>
      <c r="JQ27" s="25"/>
      <c r="JR27" s="25"/>
      <c r="JS27" s="25"/>
      <c r="JT27" s="25"/>
      <c r="JU27" s="25"/>
      <c r="JV27" s="25" t="s">
        <v>287</v>
      </c>
      <c r="JW27" s="25" t="s">
        <v>283</v>
      </c>
      <c r="JX27" s="25" t="s">
        <v>283</v>
      </c>
      <c r="JY27" s="25" t="s">
        <v>283</v>
      </c>
      <c r="JZ27" s="25" t="s">
        <v>715</v>
      </c>
    </row>
    <row r="28" spans="1:286" ht="15.75" customHeight="1">
      <c r="A28" s="7" t="s">
        <v>716</v>
      </c>
      <c r="B28" s="8">
        <v>41649</v>
      </c>
      <c r="C28" s="9" t="s">
        <v>717</v>
      </c>
      <c r="D28" s="10">
        <v>1</v>
      </c>
      <c r="E28" s="11">
        <v>41516</v>
      </c>
      <c r="F28" s="10">
        <v>42</v>
      </c>
      <c r="G28" s="10" t="s">
        <v>277</v>
      </c>
      <c r="H28" s="9" t="s">
        <v>718</v>
      </c>
      <c r="I28" s="9" t="s">
        <v>719</v>
      </c>
      <c r="J28" s="10" t="s">
        <v>280</v>
      </c>
      <c r="K28" s="9" t="s">
        <v>281</v>
      </c>
      <c r="L28" s="9"/>
      <c r="M28" s="9"/>
      <c r="N28" s="9"/>
      <c r="O28" s="9"/>
      <c r="P28" s="10">
        <v>1</v>
      </c>
      <c r="Q28" s="9"/>
      <c r="R28" s="9"/>
      <c r="S28" s="9"/>
      <c r="T28" s="9"/>
      <c r="U28" s="9"/>
      <c r="V28" s="9"/>
      <c r="W28" s="9"/>
      <c r="X28" s="9"/>
      <c r="Y28" s="9"/>
      <c r="Z28" s="9"/>
      <c r="AA28" s="9"/>
      <c r="AB28" s="9"/>
      <c r="AC28" s="9" t="s">
        <v>720</v>
      </c>
      <c r="AD28" s="10" t="s">
        <v>283</v>
      </c>
      <c r="AE28" s="11">
        <v>41522</v>
      </c>
      <c r="AF28" s="10" t="s">
        <v>329</v>
      </c>
      <c r="AG28" s="10" t="s">
        <v>329</v>
      </c>
      <c r="AH28" s="10" t="s">
        <v>283</v>
      </c>
      <c r="AI28" s="10">
        <f t="shared" si="2"/>
        <v>133</v>
      </c>
      <c r="AJ28" s="10" t="s">
        <v>721</v>
      </c>
      <c r="AK28" s="12">
        <v>3</v>
      </c>
      <c r="AL28" s="10" t="s">
        <v>722</v>
      </c>
      <c r="AM28" s="10"/>
      <c r="AN28" s="10"/>
      <c r="AO28" s="10"/>
      <c r="AP28" s="10"/>
      <c r="AQ28" s="10"/>
      <c r="AR28" s="10">
        <v>1</v>
      </c>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v>2</v>
      </c>
      <c r="BZ28" s="10"/>
      <c r="CA28" s="10"/>
      <c r="CB28" s="10"/>
      <c r="CC28" s="10"/>
      <c r="CD28" s="10"/>
      <c r="CE28" s="10"/>
      <c r="CF28" s="10"/>
      <c r="CG28" s="10"/>
      <c r="CH28" s="10"/>
      <c r="CI28" s="10"/>
      <c r="CJ28" s="10"/>
      <c r="CK28" s="10"/>
      <c r="CL28" s="10"/>
      <c r="CM28" s="10"/>
      <c r="CN28" s="10"/>
      <c r="CO28" s="10"/>
      <c r="CP28" s="10" t="s">
        <v>89</v>
      </c>
      <c r="CQ28" s="10" t="s">
        <v>286</v>
      </c>
      <c r="CR28" s="10">
        <v>1</v>
      </c>
      <c r="CS28" s="10"/>
      <c r="CT28" s="10"/>
      <c r="CU28" s="10"/>
      <c r="CV28" s="10"/>
      <c r="CW28" s="10"/>
      <c r="CX28" s="10" t="s">
        <v>287</v>
      </c>
      <c r="CY28" s="10" t="s">
        <v>287</v>
      </c>
      <c r="CZ28" s="10" t="s">
        <v>288</v>
      </c>
      <c r="DA28" s="10" t="s">
        <v>289</v>
      </c>
      <c r="DB28" s="10" t="s">
        <v>412</v>
      </c>
      <c r="DC28" s="10" t="s">
        <v>723</v>
      </c>
      <c r="DD28" s="10" t="s">
        <v>724</v>
      </c>
      <c r="DE28" s="10" t="s">
        <v>142</v>
      </c>
      <c r="DF28" s="10" t="s">
        <v>147</v>
      </c>
      <c r="DG28" s="10" t="s">
        <v>725</v>
      </c>
      <c r="DH28" s="10" t="s">
        <v>726</v>
      </c>
      <c r="DI28" s="10" t="s">
        <v>727</v>
      </c>
      <c r="DJ28" s="10" t="s">
        <v>283</v>
      </c>
      <c r="DK28" s="10" t="s">
        <v>283</v>
      </c>
      <c r="DL28" s="10" t="s">
        <v>728</v>
      </c>
      <c r="DM28" s="10" t="s">
        <v>116</v>
      </c>
      <c r="DN28" s="15"/>
      <c r="DO28" s="15"/>
      <c r="DP28" s="15"/>
      <c r="DQ28" s="15"/>
      <c r="DR28" s="15"/>
      <c r="DS28" s="15"/>
      <c r="DT28" s="14">
        <v>1</v>
      </c>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0" t="s">
        <v>729</v>
      </c>
      <c r="ES28" s="13" t="s">
        <v>730</v>
      </c>
      <c r="ET28" s="13"/>
      <c r="EU28" s="10">
        <v>1</v>
      </c>
      <c r="EV28" s="13"/>
      <c r="EW28" s="13"/>
      <c r="EX28" s="13"/>
      <c r="EY28" s="13"/>
      <c r="EZ28" s="13">
        <v>1</v>
      </c>
      <c r="FA28" s="13"/>
      <c r="FB28" s="13"/>
      <c r="FC28" s="13"/>
      <c r="FD28" s="13"/>
      <c r="FE28" s="13"/>
      <c r="FF28" s="13"/>
      <c r="FG28" s="13"/>
      <c r="FH28" s="13"/>
      <c r="FI28" s="13"/>
      <c r="FJ28" s="13">
        <v>1</v>
      </c>
      <c r="FK28" s="13"/>
      <c r="FL28" s="13"/>
      <c r="FM28" s="10" t="s">
        <v>731</v>
      </c>
      <c r="FN28" s="10" t="s">
        <v>166</v>
      </c>
      <c r="FO28" s="10"/>
      <c r="FP28" s="10"/>
      <c r="FQ28" s="10"/>
      <c r="FR28" s="10"/>
      <c r="FS28" s="10"/>
      <c r="FT28" s="10"/>
      <c r="FU28" s="13">
        <v>1</v>
      </c>
      <c r="FV28" s="10"/>
      <c r="FW28" s="10"/>
      <c r="FX28" s="10"/>
      <c r="FY28" s="10"/>
      <c r="FZ28" s="10"/>
      <c r="GA28" s="10"/>
      <c r="GB28" s="10"/>
      <c r="GC28" s="10"/>
      <c r="GD28" s="10"/>
      <c r="GE28" s="10"/>
      <c r="GF28" s="10"/>
      <c r="GG28" s="10"/>
      <c r="GH28" s="10"/>
      <c r="GI28" s="10"/>
      <c r="GJ28" s="10"/>
      <c r="GK28" s="10"/>
      <c r="GL28" s="10"/>
      <c r="GM28" s="10"/>
      <c r="GN28" s="10"/>
      <c r="GO28" s="10" t="s">
        <v>732</v>
      </c>
      <c r="GP28" s="10" t="s">
        <v>733</v>
      </c>
      <c r="GQ28" s="10" t="s">
        <v>734</v>
      </c>
      <c r="GR28" s="10" t="s">
        <v>735</v>
      </c>
      <c r="GS28" s="10" t="s">
        <v>736</v>
      </c>
      <c r="GT28" s="10" t="s">
        <v>283</v>
      </c>
      <c r="GU28" s="10" t="s">
        <v>283</v>
      </c>
      <c r="GV28" s="10" t="s">
        <v>283</v>
      </c>
      <c r="GW28" s="10" t="s">
        <v>283</v>
      </c>
      <c r="GX28" s="10" t="s">
        <v>283</v>
      </c>
      <c r="GY28" s="10" t="s">
        <v>283</v>
      </c>
      <c r="GZ28" s="10" t="s">
        <v>283</v>
      </c>
      <c r="HA28" s="10" t="s">
        <v>283</v>
      </c>
      <c r="HB28" s="10" t="s">
        <v>283</v>
      </c>
      <c r="HC28" s="10" t="s">
        <v>283</v>
      </c>
      <c r="HD28" s="10" t="s">
        <v>737</v>
      </c>
      <c r="HE28" s="10"/>
      <c r="HF28" s="10"/>
      <c r="HG28" s="10"/>
      <c r="HH28" s="10"/>
      <c r="HI28" s="10"/>
      <c r="HJ28" s="10"/>
      <c r="HK28" s="10"/>
      <c r="HL28" s="10"/>
      <c r="HM28" s="10"/>
      <c r="HN28" s="10">
        <v>1</v>
      </c>
      <c r="HO28" s="10"/>
      <c r="HP28" s="10"/>
      <c r="HQ28" s="10"/>
      <c r="HR28" s="10"/>
      <c r="HS28" s="10">
        <v>1</v>
      </c>
      <c r="HT28" s="10"/>
      <c r="HU28" s="10"/>
      <c r="HV28" s="10"/>
      <c r="HW28" s="10"/>
      <c r="HX28" s="10"/>
      <c r="HY28" s="10"/>
      <c r="HZ28" s="10"/>
      <c r="IA28" s="10"/>
      <c r="IB28" s="10">
        <v>1</v>
      </c>
      <c r="IC28" s="10"/>
      <c r="ID28" s="10"/>
      <c r="IE28" s="10"/>
      <c r="IF28" s="10"/>
      <c r="IG28" s="10"/>
      <c r="IH28" s="10"/>
      <c r="II28" s="10"/>
      <c r="IJ28" s="10"/>
      <c r="IK28" s="10"/>
      <c r="IL28" s="10"/>
      <c r="IM28" s="10"/>
      <c r="IN28" s="10"/>
      <c r="IO28" s="10"/>
      <c r="IP28" s="10"/>
      <c r="IQ28" s="10"/>
      <c r="IR28" s="10"/>
      <c r="IS28" s="10"/>
      <c r="IT28" s="10">
        <v>1</v>
      </c>
      <c r="IU28" s="10" t="s">
        <v>738</v>
      </c>
      <c r="IV28" s="10" t="s">
        <v>283</v>
      </c>
      <c r="IW28" s="10" t="s">
        <v>283</v>
      </c>
      <c r="IX28" s="10" t="s">
        <v>264</v>
      </c>
      <c r="IY28" s="10"/>
      <c r="IZ28" s="10"/>
      <c r="JA28" s="10"/>
      <c r="JB28" s="10"/>
      <c r="JC28" s="10"/>
      <c r="JD28" s="10"/>
      <c r="JE28" s="10"/>
      <c r="JF28" s="10"/>
      <c r="JG28" s="10"/>
      <c r="JH28" s="10"/>
      <c r="JI28" s="10"/>
      <c r="JJ28" s="10"/>
      <c r="JK28" s="10"/>
      <c r="JL28" s="10"/>
      <c r="JM28" s="10"/>
      <c r="JN28" s="10"/>
      <c r="JO28" s="10"/>
      <c r="JP28" s="10">
        <v>1</v>
      </c>
      <c r="JQ28" s="10"/>
      <c r="JR28" s="10"/>
      <c r="JS28" s="10"/>
      <c r="JT28" s="10"/>
      <c r="JU28" s="10"/>
      <c r="JV28" s="10" t="s">
        <v>287</v>
      </c>
      <c r="JW28" s="10" t="s">
        <v>283</v>
      </c>
      <c r="JX28" s="10" t="s">
        <v>283</v>
      </c>
      <c r="JY28" s="10" t="s">
        <v>283</v>
      </c>
      <c r="JZ28" s="10" t="s">
        <v>739</v>
      </c>
    </row>
    <row r="29" spans="1:286" ht="15.75" customHeight="1">
      <c r="A29" s="7" t="s">
        <v>740</v>
      </c>
      <c r="B29" s="8">
        <v>41652</v>
      </c>
      <c r="C29" s="9" t="s">
        <v>741</v>
      </c>
      <c r="D29" s="10">
        <v>1</v>
      </c>
      <c r="E29" s="10" t="s">
        <v>302</v>
      </c>
      <c r="F29" s="10" t="s">
        <v>302</v>
      </c>
      <c r="G29" s="10" t="s">
        <v>323</v>
      </c>
      <c r="H29" s="9" t="s">
        <v>423</v>
      </c>
      <c r="I29" s="9" t="s">
        <v>424</v>
      </c>
      <c r="J29" s="10" t="s">
        <v>577</v>
      </c>
      <c r="K29" s="9" t="s">
        <v>606</v>
      </c>
      <c r="L29" s="9"/>
      <c r="M29" s="10">
        <v>1</v>
      </c>
      <c r="N29" s="9"/>
      <c r="O29" s="9"/>
      <c r="P29" s="9"/>
      <c r="Q29" s="9"/>
      <c r="R29" s="9"/>
      <c r="S29" s="9"/>
      <c r="T29" s="9"/>
      <c r="U29" s="9"/>
      <c r="V29" s="9"/>
      <c r="W29" s="9"/>
      <c r="X29" s="9"/>
      <c r="Y29" s="9"/>
      <c r="Z29" s="9"/>
      <c r="AA29" s="9"/>
      <c r="AB29" s="9"/>
      <c r="AC29" s="9" t="s">
        <v>742</v>
      </c>
      <c r="AD29" s="10" t="s">
        <v>283</v>
      </c>
      <c r="AE29" s="11">
        <v>41513</v>
      </c>
      <c r="AF29" s="11">
        <v>41647</v>
      </c>
      <c r="AG29" s="10">
        <f t="shared" ref="AG29:AG35" si="11">AF29-AE29</f>
        <v>134</v>
      </c>
      <c r="AH29" s="10" t="s">
        <v>283</v>
      </c>
      <c r="AI29" s="16" t="e">
        <f t="shared" si="2"/>
        <v>#VALUE!</v>
      </c>
      <c r="AJ29" s="10" t="s">
        <v>743</v>
      </c>
      <c r="AK29" s="12">
        <v>1</v>
      </c>
      <c r="AL29" s="10" t="s">
        <v>744</v>
      </c>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v>1</v>
      </c>
      <c r="BZ29" s="10"/>
      <c r="CA29" s="10"/>
      <c r="CB29" s="10"/>
      <c r="CC29" s="10"/>
      <c r="CD29" s="10"/>
      <c r="CE29" s="10"/>
      <c r="CF29" s="10"/>
      <c r="CG29" s="10"/>
      <c r="CH29" s="10"/>
      <c r="CI29" s="10"/>
      <c r="CJ29" s="10"/>
      <c r="CK29" s="10"/>
      <c r="CL29" s="10"/>
      <c r="CM29" s="10"/>
      <c r="CN29" s="10"/>
      <c r="CO29" s="10"/>
      <c r="CP29" s="10" t="s">
        <v>428</v>
      </c>
      <c r="CQ29" s="10" t="s">
        <v>286</v>
      </c>
      <c r="CR29" s="10"/>
      <c r="CS29" s="10"/>
      <c r="CT29" s="10">
        <v>1</v>
      </c>
      <c r="CU29" s="10"/>
      <c r="CV29" s="10"/>
      <c r="CW29" s="10"/>
      <c r="CX29" s="10" t="s">
        <v>490</v>
      </c>
      <c r="CY29" s="10" t="s">
        <v>287</v>
      </c>
      <c r="CZ29" s="10" t="s">
        <v>329</v>
      </c>
      <c r="DA29" s="10" t="s">
        <v>289</v>
      </c>
      <c r="DB29" s="10" t="s">
        <v>429</v>
      </c>
      <c r="DC29" s="10" t="s">
        <v>283</v>
      </c>
      <c r="DD29" s="10" t="s">
        <v>745</v>
      </c>
      <c r="DE29" s="10" t="s">
        <v>283</v>
      </c>
      <c r="DF29" s="10" t="s">
        <v>283</v>
      </c>
      <c r="DG29" s="10" t="s">
        <v>283</v>
      </c>
      <c r="DH29" s="10" t="s">
        <v>283</v>
      </c>
      <c r="DI29" s="10" t="s">
        <v>283</v>
      </c>
      <c r="DJ29" s="10" t="s">
        <v>283</v>
      </c>
      <c r="DK29" s="10" t="s">
        <v>283</v>
      </c>
      <c r="DL29" s="10" t="s">
        <v>283</v>
      </c>
      <c r="DM29" s="10" t="s">
        <v>283</v>
      </c>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0" t="s">
        <v>283</v>
      </c>
      <c r="ES29" s="10" t="s">
        <v>283</v>
      </c>
      <c r="ET29" s="10"/>
      <c r="EU29" s="10"/>
      <c r="EV29" s="10"/>
      <c r="EW29" s="10"/>
      <c r="EX29" s="10"/>
      <c r="EY29" s="10"/>
      <c r="EZ29" s="10"/>
      <c r="FA29" s="10"/>
      <c r="FB29" s="10"/>
      <c r="FC29" s="10"/>
      <c r="FD29" s="10"/>
      <c r="FE29" s="10"/>
      <c r="FF29" s="10"/>
      <c r="FG29" s="10"/>
      <c r="FH29" s="10"/>
      <c r="FI29" s="10"/>
      <c r="FJ29" s="10"/>
      <c r="FK29" s="10"/>
      <c r="FL29" s="10"/>
      <c r="FM29" s="10" t="s">
        <v>283</v>
      </c>
      <c r="FN29" s="10" t="s">
        <v>283</v>
      </c>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3" t="s">
        <v>746</v>
      </c>
      <c r="GP29" s="10" t="s">
        <v>283</v>
      </c>
      <c r="GQ29" s="10" t="s">
        <v>283</v>
      </c>
      <c r="GR29" s="10" t="s">
        <v>283</v>
      </c>
      <c r="GS29" s="10" t="s">
        <v>283</v>
      </c>
      <c r="GT29" s="10" t="s">
        <v>283</v>
      </c>
      <c r="GU29" s="10" t="s">
        <v>283</v>
      </c>
      <c r="GV29" s="10" t="s">
        <v>283</v>
      </c>
      <c r="GW29" s="10" t="s">
        <v>283</v>
      </c>
      <c r="GX29" s="10" t="s">
        <v>283</v>
      </c>
      <c r="GY29" s="10" t="s">
        <v>283</v>
      </c>
      <c r="GZ29" s="10" t="s">
        <v>283</v>
      </c>
      <c r="HA29" s="10" t="s">
        <v>283</v>
      </c>
      <c r="HB29" s="10" t="s">
        <v>283</v>
      </c>
      <c r="HC29" s="10" t="s">
        <v>283</v>
      </c>
      <c r="HD29" s="10" t="s">
        <v>221</v>
      </c>
      <c r="HE29" s="10"/>
      <c r="HF29" s="10"/>
      <c r="HG29" s="10"/>
      <c r="HH29" s="10"/>
      <c r="HI29" s="10"/>
      <c r="HJ29" s="10"/>
      <c r="HK29" s="10"/>
      <c r="HL29" s="10"/>
      <c r="HM29" s="10"/>
      <c r="HN29" s="10"/>
      <c r="HO29" s="10"/>
      <c r="HP29" s="10"/>
      <c r="HQ29" s="10"/>
      <c r="HR29" s="10"/>
      <c r="HS29" s="10"/>
      <c r="HT29" s="10"/>
      <c r="HU29" s="10"/>
      <c r="HV29" s="10"/>
      <c r="HW29" s="10"/>
      <c r="HX29" s="10"/>
      <c r="HY29" s="10">
        <v>1</v>
      </c>
      <c r="HZ29" s="10"/>
      <c r="IA29" s="10"/>
      <c r="IB29" s="10"/>
      <c r="IC29" s="10"/>
      <c r="ID29" s="10"/>
      <c r="IE29" s="10"/>
      <c r="IF29" s="10"/>
      <c r="IG29" s="10"/>
      <c r="IH29" s="10"/>
      <c r="II29" s="10"/>
      <c r="IJ29" s="10"/>
      <c r="IK29" s="10"/>
      <c r="IL29" s="10"/>
      <c r="IM29" s="10"/>
      <c r="IN29" s="10"/>
      <c r="IO29" s="10"/>
      <c r="IP29" s="10"/>
      <c r="IQ29" s="10"/>
      <c r="IR29" s="10"/>
      <c r="IS29" s="10"/>
      <c r="IT29" s="10"/>
      <c r="IU29" s="10" t="s">
        <v>747</v>
      </c>
      <c r="IV29" s="10" t="s">
        <v>283</v>
      </c>
      <c r="IW29" s="10" t="s">
        <v>283</v>
      </c>
      <c r="IX29" s="10" t="s">
        <v>264</v>
      </c>
      <c r="IY29" s="10"/>
      <c r="IZ29" s="10"/>
      <c r="JA29" s="10"/>
      <c r="JB29" s="10"/>
      <c r="JC29" s="10"/>
      <c r="JD29" s="10"/>
      <c r="JE29" s="10"/>
      <c r="JF29" s="10"/>
      <c r="JG29" s="10"/>
      <c r="JH29" s="10"/>
      <c r="JI29" s="10"/>
      <c r="JJ29" s="10"/>
      <c r="JK29" s="10"/>
      <c r="JL29" s="10"/>
      <c r="JM29" s="10"/>
      <c r="JN29" s="10"/>
      <c r="JO29" s="10"/>
      <c r="JP29" s="10">
        <v>1</v>
      </c>
      <c r="JQ29" s="10"/>
      <c r="JR29" s="10"/>
      <c r="JS29" s="10"/>
      <c r="JT29" s="10"/>
      <c r="JU29" s="10"/>
      <c r="JV29" s="10" t="s">
        <v>287</v>
      </c>
      <c r="JW29" s="10" t="s">
        <v>283</v>
      </c>
      <c r="JX29" s="10" t="s">
        <v>283</v>
      </c>
      <c r="JY29" s="10" t="s">
        <v>283</v>
      </c>
      <c r="JZ29" s="10" t="s">
        <v>748</v>
      </c>
    </row>
    <row r="30" spans="1:286" ht="15.75" customHeight="1">
      <c r="A30" s="7" t="s">
        <v>749</v>
      </c>
      <c r="B30" s="8">
        <v>41660</v>
      </c>
      <c r="C30" s="9" t="s">
        <v>750</v>
      </c>
      <c r="D30" s="10">
        <v>1</v>
      </c>
      <c r="E30" s="11">
        <v>41566</v>
      </c>
      <c r="F30" s="10">
        <v>27</v>
      </c>
      <c r="G30" s="10" t="s">
        <v>323</v>
      </c>
      <c r="H30" s="9" t="s">
        <v>751</v>
      </c>
      <c r="I30" s="9" t="s">
        <v>752</v>
      </c>
      <c r="J30" s="10" t="s">
        <v>280</v>
      </c>
      <c r="K30" s="9" t="s">
        <v>281</v>
      </c>
      <c r="L30" s="9"/>
      <c r="M30" s="9"/>
      <c r="N30" s="9"/>
      <c r="O30" s="9"/>
      <c r="P30" s="10">
        <v>1</v>
      </c>
      <c r="Q30" s="9"/>
      <c r="R30" s="9"/>
      <c r="S30" s="9"/>
      <c r="T30" s="9"/>
      <c r="U30" s="9"/>
      <c r="V30" s="9"/>
      <c r="W30" s="9"/>
      <c r="X30" s="9"/>
      <c r="Y30" s="9"/>
      <c r="Z30" s="9"/>
      <c r="AA30" s="9"/>
      <c r="AB30" s="9"/>
      <c r="AC30" s="9" t="s">
        <v>753</v>
      </c>
      <c r="AD30" s="10" t="s">
        <v>283</v>
      </c>
      <c r="AE30" s="11">
        <v>41572</v>
      </c>
      <c r="AF30" s="11">
        <v>41648</v>
      </c>
      <c r="AG30" s="10">
        <f t="shared" si="11"/>
        <v>76</v>
      </c>
      <c r="AH30" s="10">
        <f t="shared" ref="AH30:AH35" si="12">AF30-E30</f>
        <v>82</v>
      </c>
      <c r="AI30" s="10">
        <f t="shared" si="2"/>
        <v>94</v>
      </c>
      <c r="AJ30" s="10" t="s">
        <v>754</v>
      </c>
      <c r="AK30" s="12">
        <v>3</v>
      </c>
      <c r="AL30" s="10" t="s">
        <v>755</v>
      </c>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v>1</v>
      </c>
      <c r="BK30" s="10"/>
      <c r="BL30" s="10"/>
      <c r="BM30" s="10"/>
      <c r="BN30" s="10"/>
      <c r="BO30" s="10"/>
      <c r="BP30" s="10"/>
      <c r="BQ30" s="10"/>
      <c r="BR30" s="10"/>
      <c r="BS30" s="10"/>
      <c r="BT30" s="10"/>
      <c r="BU30" s="10"/>
      <c r="BV30" s="10"/>
      <c r="BW30" s="10"/>
      <c r="BX30" s="10"/>
      <c r="BY30" s="10">
        <v>2</v>
      </c>
      <c r="BZ30" s="10"/>
      <c r="CA30" s="10"/>
      <c r="CB30" s="10"/>
      <c r="CC30" s="10"/>
      <c r="CD30" s="10"/>
      <c r="CE30" s="10"/>
      <c r="CF30" s="10"/>
      <c r="CG30" s="10"/>
      <c r="CH30" s="10"/>
      <c r="CI30" s="10"/>
      <c r="CJ30" s="10"/>
      <c r="CK30" s="10"/>
      <c r="CL30" s="10"/>
      <c r="CM30" s="10"/>
      <c r="CN30" s="10"/>
      <c r="CO30" s="10"/>
      <c r="CP30" s="10" t="s">
        <v>89</v>
      </c>
      <c r="CQ30" s="10" t="s">
        <v>286</v>
      </c>
      <c r="CR30" s="10">
        <v>1</v>
      </c>
      <c r="CS30" s="10"/>
      <c r="CT30" s="10"/>
      <c r="CU30" s="10"/>
      <c r="CV30" s="10"/>
      <c r="CW30" s="10"/>
      <c r="CX30" s="10" t="s">
        <v>287</v>
      </c>
      <c r="CY30" s="10" t="s">
        <v>287</v>
      </c>
      <c r="CZ30" s="10" t="s">
        <v>288</v>
      </c>
      <c r="DA30" s="10" t="s">
        <v>289</v>
      </c>
      <c r="DB30" s="10" t="s">
        <v>329</v>
      </c>
      <c r="DC30" s="10" t="s">
        <v>283</v>
      </c>
      <c r="DD30" s="10" t="s">
        <v>756</v>
      </c>
      <c r="DE30" s="10" t="s">
        <v>283</v>
      </c>
      <c r="DF30" s="10" t="s">
        <v>283</v>
      </c>
      <c r="DG30" s="10" t="s">
        <v>283</v>
      </c>
      <c r="DH30" s="10" t="s">
        <v>283</v>
      </c>
      <c r="DI30" s="10" t="s">
        <v>283</v>
      </c>
      <c r="DJ30" s="10" t="s">
        <v>283</v>
      </c>
      <c r="DK30" s="10" t="s">
        <v>283</v>
      </c>
      <c r="DL30" s="10" t="s">
        <v>283</v>
      </c>
      <c r="DM30" s="10" t="s">
        <v>283</v>
      </c>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0" t="s">
        <v>757</v>
      </c>
      <c r="ES30" s="10" t="s">
        <v>758</v>
      </c>
      <c r="ET30" s="10"/>
      <c r="EU30" s="10"/>
      <c r="EV30" s="10"/>
      <c r="EW30" s="10"/>
      <c r="EX30" s="10"/>
      <c r="EY30" s="10"/>
      <c r="EZ30" s="10"/>
      <c r="FA30" s="10"/>
      <c r="FB30" s="10"/>
      <c r="FC30" s="10">
        <v>1</v>
      </c>
      <c r="FD30" s="10"/>
      <c r="FE30" s="10"/>
      <c r="FF30" s="10"/>
      <c r="FG30" s="10"/>
      <c r="FH30" s="10"/>
      <c r="FI30" s="10"/>
      <c r="FJ30" s="10">
        <v>1</v>
      </c>
      <c r="FK30" s="10"/>
      <c r="FL30" s="10"/>
      <c r="FM30" s="10" t="s">
        <v>283</v>
      </c>
      <c r="FN30" s="10" t="s">
        <v>283</v>
      </c>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t="s">
        <v>759</v>
      </c>
      <c r="GP30" s="10" t="s">
        <v>760</v>
      </c>
      <c r="GQ30" s="10" t="s">
        <v>761</v>
      </c>
      <c r="GR30" s="10" t="s">
        <v>283</v>
      </c>
      <c r="GS30" s="10" t="s">
        <v>283</v>
      </c>
      <c r="GT30" s="10" t="s">
        <v>283</v>
      </c>
      <c r="GU30" s="10" t="s">
        <v>283</v>
      </c>
      <c r="GV30" s="10" t="s">
        <v>283</v>
      </c>
      <c r="GW30" s="10" t="s">
        <v>283</v>
      </c>
      <c r="GX30" s="10" t="s">
        <v>283</v>
      </c>
      <c r="GY30" s="10" t="s">
        <v>283</v>
      </c>
      <c r="GZ30" s="10" t="s">
        <v>283</v>
      </c>
      <c r="HA30" s="10" t="s">
        <v>283</v>
      </c>
      <c r="HB30" s="10" t="s">
        <v>283</v>
      </c>
      <c r="HC30" s="10" t="s">
        <v>283</v>
      </c>
      <c r="HD30" s="10" t="s">
        <v>233</v>
      </c>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c r="IK30" s="10">
        <v>1</v>
      </c>
      <c r="IL30" s="10"/>
      <c r="IM30" s="10"/>
      <c r="IN30" s="10"/>
      <c r="IO30" s="10"/>
      <c r="IP30" s="10"/>
      <c r="IQ30" s="10"/>
      <c r="IR30" s="10"/>
      <c r="IS30" s="10"/>
      <c r="IT30" s="10"/>
      <c r="IU30" s="10" t="s">
        <v>747</v>
      </c>
      <c r="IV30" s="10" t="s">
        <v>283</v>
      </c>
      <c r="IW30" s="10" t="s">
        <v>283</v>
      </c>
      <c r="IX30" s="10" t="s">
        <v>264</v>
      </c>
      <c r="IY30" s="10"/>
      <c r="IZ30" s="10"/>
      <c r="JA30" s="10"/>
      <c r="JB30" s="10"/>
      <c r="JC30" s="10"/>
      <c r="JD30" s="10"/>
      <c r="JE30" s="10"/>
      <c r="JF30" s="10"/>
      <c r="JG30" s="10"/>
      <c r="JH30" s="10"/>
      <c r="JI30" s="10"/>
      <c r="JJ30" s="10"/>
      <c r="JK30" s="10"/>
      <c r="JL30" s="10"/>
      <c r="JM30" s="10"/>
      <c r="JN30" s="10"/>
      <c r="JO30" s="10"/>
      <c r="JP30" s="10">
        <v>1</v>
      </c>
      <c r="JQ30" s="10"/>
      <c r="JR30" s="10"/>
      <c r="JS30" s="10"/>
      <c r="JT30" s="10"/>
      <c r="JU30" s="10"/>
      <c r="JV30" s="10" t="s">
        <v>287</v>
      </c>
      <c r="JW30" s="10" t="s">
        <v>283</v>
      </c>
      <c r="JX30" s="10" t="s">
        <v>283</v>
      </c>
      <c r="JY30" s="10" t="s">
        <v>283</v>
      </c>
      <c r="JZ30" s="10" t="s">
        <v>762</v>
      </c>
    </row>
    <row r="31" spans="1:286" ht="15.75" customHeight="1">
      <c r="A31" s="7" t="s">
        <v>763</v>
      </c>
      <c r="B31" s="8">
        <v>41697</v>
      </c>
      <c r="C31" s="9" t="s">
        <v>764</v>
      </c>
      <c r="D31" s="10">
        <v>1</v>
      </c>
      <c r="E31" s="11">
        <v>40457</v>
      </c>
      <c r="F31" s="10">
        <v>83</v>
      </c>
      <c r="G31" s="10" t="s">
        <v>277</v>
      </c>
      <c r="H31" s="9" t="s">
        <v>765</v>
      </c>
      <c r="I31" s="9" t="s">
        <v>766</v>
      </c>
      <c r="J31" s="10" t="s">
        <v>280</v>
      </c>
      <c r="K31" s="9" t="s">
        <v>344</v>
      </c>
      <c r="L31" s="9"/>
      <c r="M31" s="9"/>
      <c r="N31" s="9"/>
      <c r="O31" s="9"/>
      <c r="P31" s="9"/>
      <c r="Q31" s="9"/>
      <c r="R31" s="10">
        <v>1</v>
      </c>
      <c r="S31" s="9"/>
      <c r="T31" s="9"/>
      <c r="U31" s="9"/>
      <c r="V31" s="9"/>
      <c r="W31" s="9"/>
      <c r="X31" s="9"/>
      <c r="Y31" s="9"/>
      <c r="Z31" s="9"/>
      <c r="AA31" s="9"/>
      <c r="AB31" s="9"/>
      <c r="AC31" s="9" t="s">
        <v>767</v>
      </c>
      <c r="AD31" s="10" t="s">
        <v>283</v>
      </c>
      <c r="AE31" s="11">
        <v>41596</v>
      </c>
      <c r="AF31" s="11">
        <v>41603</v>
      </c>
      <c r="AG31" s="10">
        <f t="shared" si="11"/>
        <v>7</v>
      </c>
      <c r="AH31" s="10">
        <f t="shared" si="12"/>
        <v>1146</v>
      </c>
      <c r="AI31" s="10">
        <f t="shared" si="2"/>
        <v>1240</v>
      </c>
      <c r="AJ31" s="10" t="s">
        <v>768</v>
      </c>
      <c r="AK31" s="12">
        <v>1</v>
      </c>
      <c r="AL31" s="10" t="s">
        <v>769</v>
      </c>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v>1</v>
      </c>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t="s">
        <v>89</v>
      </c>
      <c r="CQ31" s="10" t="s">
        <v>286</v>
      </c>
      <c r="CR31" s="10">
        <v>1</v>
      </c>
      <c r="CS31" s="10"/>
      <c r="CT31" s="10"/>
      <c r="CU31" s="10"/>
      <c r="CV31" s="10"/>
      <c r="CW31" s="10"/>
      <c r="CX31" s="10" t="s">
        <v>287</v>
      </c>
      <c r="CY31" s="10" t="s">
        <v>287</v>
      </c>
      <c r="CZ31" s="10" t="s">
        <v>12</v>
      </c>
      <c r="DA31" s="10" t="s">
        <v>289</v>
      </c>
      <c r="DB31" s="10" t="s">
        <v>309</v>
      </c>
      <c r="DC31" s="13" t="s">
        <v>770</v>
      </c>
      <c r="DD31" s="10" t="s">
        <v>549</v>
      </c>
      <c r="DE31" s="10" t="s">
        <v>771</v>
      </c>
      <c r="DF31" s="10" t="s">
        <v>772</v>
      </c>
      <c r="DG31" s="10" t="s">
        <v>773</v>
      </c>
      <c r="DH31" s="10" t="s">
        <v>146</v>
      </c>
      <c r="DI31" s="10" t="s">
        <v>774</v>
      </c>
      <c r="DJ31" s="10" t="s">
        <v>775</v>
      </c>
      <c r="DK31" s="10" t="s">
        <v>776</v>
      </c>
      <c r="DL31" s="13" t="s">
        <v>777</v>
      </c>
      <c r="DM31" s="13" t="s">
        <v>778</v>
      </c>
      <c r="DN31" s="14"/>
      <c r="DO31" s="14"/>
      <c r="DP31" s="14"/>
      <c r="DQ31" s="14"/>
      <c r="DR31" s="14"/>
      <c r="DS31" s="14">
        <v>1</v>
      </c>
      <c r="DT31" s="14"/>
      <c r="DU31" s="15">
        <v>1</v>
      </c>
      <c r="DV31" s="14"/>
      <c r="DW31" s="14"/>
      <c r="DX31" s="14"/>
      <c r="DY31" s="14"/>
      <c r="DZ31" s="14"/>
      <c r="EA31" s="14"/>
      <c r="EB31" s="14"/>
      <c r="EC31" s="14"/>
      <c r="ED31" s="14">
        <v>1</v>
      </c>
      <c r="EE31" s="14"/>
      <c r="EF31" s="14"/>
      <c r="EG31" s="14"/>
      <c r="EH31" s="14"/>
      <c r="EI31" s="14"/>
      <c r="EJ31" s="14"/>
      <c r="EK31" s="14"/>
      <c r="EL31" s="14"/>
      <c r="EM31" s="14"/>
      <c r="EN31" s="14"/>
      <c r="EO31" s="14"/>
      <c r="EP31" s="14"/>
      <c r="EQ31" s="14"/>
      <c r="ER31" s="10" t="s">
        <v>779</v>
      </c>
      <c r="ES31" s="10" t="s">
        <v>146</v>
      </c>
      <c r="ET31" s="10"/>
      <c r="EU31" s="10"/>
      <c r="EV31" s="10"/>
      <c r="EW31" s="10"/>
      <c r="EX31" s="10"/>
      <c r="EY31" s="10">
        <v>1</v>
      </c>
      <c r="EZ31" s="10"/>
      <c r="FA31" s="10"/>
      <c r="FB31" s="10"/>
      <c r="FC31" s="10"/>
      <c r="FD31" s="10"/>
      <c r="FE31" s="10"/>
      <c r="FF31" s="10"/>
      <c r="FG31" s="10"/>
      <c r="FH31" s="10"/>
      <c r="FI31" s="10"/>
      <c r="FJ31" s="10"/>
      <c r="FK31" s="10"/>
      <c r="FL31" s="10"/>
      <c r="FM31" s="10" t="s">
        <v>283</v>
      </c>
      <c r="FN31" s="10" t="s">
        <v>283</v>
      </c>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3" t="s">
        <v>780</v>
      </c>
      <c r="GP31" s="13" t="s">
        <v>781</v>
      </c>
      <c r="GQ31" s="10" t="s">
        <v>283</v>
      </c>
      <c r="GR31" s="10" t="s">
        <v>283</v>
      </c>
      <c r="GS31" s="10" t="s">
        <v>283</v>
      </c>
      <c r="GT31" s="10" t="s">
        <v>283</v>
      </c>
      <c r="GU31" s="10" t="s">
        <v>283</v>
      </c>
      <c r="GV31" s="10" t="s">
        <v>283</v>
      </c>
      <c r="GW31" s="10" t="s">
        <v>283</v>
      </c>
      <c r="GX31" s="10" t="s">
        <v>283</v>
      </c>
      <c r="GY31" s="10" t="s">
        <v>283</v>
      </c>
      <c r="GZ31" s="10" t="s">
        <v>283</v>
      </c>
      <c r="HA31" s="10" t="s">
        <v>283</v>
      </c>
      <c r="HB31" s="10" t="s">
        <v>283</v>
      </c>
      <c r="HC31" s="10" t="s">
        <v>283</v>
      </c>
      <c r="HD31" s="10" t="s">
        <v>214</v>
      </c>
      <c r="HE31" s="10"/>
      <c r="HF31" s="10"/>
      <c r="HG31" s="10"/>
      <c r="HH31" s="10"/>
      <c r="HI31" s="10"/>
      <c r="HJ31" s="10"/>
      <c r="HK31" s="10"/>
      <c r="HL31" s="10"/>
      <c r="HM31" s="10"/>
      <c r="HN31" s="10"/>
      <c r="HO31" s="10"/>
      <c r="HP31" s="10"/>
      <c r="HQ31" s="10"/>
      <c r="HR31" s="10">
        <v>1</v>
      </c>
      <c r="HS31" s="10"/>
      <c r="HT31" s="10"/>
      <c r="HU31" s="10"/>
      <c r="HV31" s="10"/>
      <c r="HW31" s="10"/>
      <c r="HX31" s="10"/>
      <c r="HY31" s="10"/>
      <c r="HZ31" s="10"/>
      <c r="IA31" s="10"/>
      <c r="IB31" s="10"/>
      <c r="IC31" s="10"/>
      <c r="ID31" s="10"/>
      <c r="IE31" s="10"/>
      <c r="IF31" s="10"/>
      <c r="IG31" s="10"/>
      <c r="IH31" s="10"/>
      <c r="II31" s="10"/>
      <c r="IJ31" s="10"/>
      <c r="IK31" s="10"/>
      <c r="IL31" s="10"/>
      <c r="IM31" s="10"/>
      <c r="IN31" s="10"/>
      <c r="IO31" s="10"/>
      <c r="IP31" s="10"/>
      <c r="IQ31" s="10"/>
      <c r="IR31" s="10"/>
      <c r="IS31" s="10"/>
      <c r="IT31" s="10"/>
      <c r="IU31" s="13" t="s">
        <v>782</v>
      </c>
      <c r="IV31" s="10" t="s">
        <v>283</v>
      </c>
      <c r="IW31" s="10" t="s">
        <v>283</v>
      </c>
      <c r="IX31" s="10" t="s">
        <v>264</v>
      </c>
      <c r="IY31" s="10"/>
      <c r="IZ31" s="10"/>
      <c r="JA31" s="10"/>
      <c r="JB31" s="10"/>
      <c r="JC31" s="10"/>
      <c r="JD31" s="10"/>
      <c r="JE31" s="10"/>
      <c r="JF31" s="10"/>
      <c r="JG31" s="10"/>
      <c r="JH31" s="10"/>
      <c r="JI31" s="10"/>
      <c r="JJ31" s="10"/>
      <c r="JK31" s="10"/>
      <c r="JL31" s="10"/>
      <c r="JM31" s="10"/>
      <c r="JN31" s="10"/>
      <c r="JO31" s="10"/>
      <c r="JP31" s="10">
        <v>1</v>
      </c>
      <c r="JQ31" s="10"/>
      <c r="JR31" s="10"/>
      <c r="JS31" s="10"/>
      <c r="JT31" s="10"/>
      <c r="JU31" s="10"/>
      <c r="JV31" s="10" t="s">
        <v>287</v>
      </c>
      <c r="JW31" s="10" t="s">
        <v>283</v>
      </c>
      <c r="JX31" s="10" t="s">
        <v>283</v>
      </c>
      <c r="JY31" s="10" t="s">
        <v>283</v>
      </c>
      <c r="JZ31" s="9"/>
    </row>
    <row r="32" spans="1:286" ht="15.75" customHeight="1">
      <c r="A32" s="7" t="s">
        <v>783</v>
      </c>
      <c r="B32" s="8">
        <v>41666</v>
      </c>
      <c r="C32" s="9" t="s">
        <v>784</v>
      </c>
      <c r="D32" s="10">
        <v>1</v>
      </c>
      <c r="E32" s="11">
        <v>41567</v>
      </c>
      <c r="F32" s="10">
        <v>25</v>
      </c>
      <c r="G32" s="10" t="s">
        <v>277</v>
      </c>
      <c r="H32" s="9" t="s">
        <v>785</v>
      </c>
      <c r="I32" s="9" t="s">
        <v>786</v>
      </c>
      <c r="J32" s="10" t="s">
        <v>280</v>
      </c>
      <c r="K32" s="9" t="s">
        <v>344</v>
      </c>
      <c r="L32" s="9"/>
      <c r="M32" s="9"/>
      <c r="N32" s="9"/>
      <c r="O32" s="9"/>
      <c r="P32" s="9"/>
      <c r="Q32" s="9"/>
      <c r="R32" s="10">
        <v>1</v>
      </c>
      <c r="S32" s="9"/>
      <c r="T32" s="9"/>
      <c r="U32" s="9"/>
      <c r="V32" s="9"/>
      <c r="W32" s="9"/>
      <c r="X32" s="9"/>
      <c r="Y32" s="9"/>
      <c r="Z32" s="9"/>
      <c r="AA32" s="9"/>
      <c r="AB32" s="9"/>
      <c r="AC32" s="9" t="s">
        <v>787</v>
      </c>
      <c r="AD32" s="10" t="s">
        <v>283</v>
      </c>
      <c r="AE32" s="11">
        <v>41570</v>
      </c>
      <c r="AF32" s="11">
        <v>41663</v>
      </c>
      <c r="AG32" s="10">
        <f t="shared" si="11"/>
        <v>93</v>
      </c>
      <c r="AH32" s="10">
        <f t="shared" si="12"/>
        <v>96</v>
      </c>
      <c r="AI32" s="10">
        <f t="shared" si="2"/>
        <v>99</v>
      </c>
      <c r="AJ32" s="10" t="s">
        <v>788</v>
      </c>
      <c r="AK32" s="12">
        <v>1</v>
      </c>
      <c r="AL32" s="10" t="s">
        <v>86</v>
      </c>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v>1</v>
      </c>
      <c r="CP32" s="10" t="s">
        <v>89</v>
      </c>
      <c r="CQ32" s="10" t="s">
        <v>286</v>
      </c>
      <c r="CR32" s="10">
        <v>1</v>
      </c>
      <c r="CS32" s="10"/>
      <c r="CT32" s="10"/>
      <c r="CU32" s="10"/>
      <c r="CV32" s="10"/>
      <c r="CW32" s="10"/>
      <c r="CX32" s="10" t="s">
        <v>287</v>
      </c>
      <c r="CY32" s="10" t="s">
        <v>287</v>
      </c>
      <c r="CZ32" s="10" t="s">
        <v>12</v>
      </c>
      <c r="DA32" s="10" t="s">
        <v>125</v>
      </c>
      <c r="DB32" s="10" t="s">
        <v>309</v>
      </c>
      <c r="DC32" s="13" t="s">
        <v>789</v>
      </c>
      <c r="DD32" s="10" t="s">
        <v>790</v>
      </c>
      <c r="DE32" s="10" t="s">
        <v>791</v>
      </c>
      <c r="DF32" s="10" t="s">
        <v>792</v>
      </c>
      <c r="DG32" s="10" t="s">
        <v>283</v>
      </c>
      <c r="DH32" s="10" t="s">
        <v>283</v>
      </c>
      <c r="DI32" s="10" t="s">
        <v>283</v>
      </c>
      <c r="DJ32" s="10" t="s">
        <v>283</v>
      </c>
      <c r="DK32" s="10" t="s">
        <v>283</v>
      </c>
      <c r="DL32" s="10" t="s">
        <v>283</v>
      </c>
      <c r="DM32" s="10" t="s">
        <v>283</v>
      </c>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0" t="s">
        <v>283</v>
      </c>
      <c r="ES32" s="10" t="s">
        <v>283</v>
      </c>
      <c r="ET32" s="10"/>
      <c r="EU32" s="10"/>
      <c r="EV32" s="10"/>
      <c r="EW32" s="10"/>
      <c r="EX32" s="10"/>
      <c r="EY32" s="10"/>
      <c r="EZ32" s="10"/>
      <c r="FA32" s="10"/>
      <c r="FB32" s="10"/>
      <c r="FC32" s="10"/>
      <c r="FD32" s="10"/>
      <c r="FE32" s="10"/>
      <c r="FF32" s="10"/>
      <c r="FG32" s="10"/>
      <c r="FH32" s="10"/>
      <c r="FI32" s="10"/>
      <c r="FJ32" s="10"/>
      <c r="FK32" s="10"/>
      <c r="FL32" s="10"/>
      <c r="FM32" s="10" t="s">
        <v>283</v>
      </c>
      <c r="FN32" s="10" t="s">
        <v>283</v>
      </c>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3" t="s">
        <v>793</v>
      </c>
      <c r="GP32" s="10" t="s">
        <v>283</v>
      </c>
      <c r="GQ32" s="10" t="s">
        <v>283</v>
      </c>
      <c r="GR32" s="10" t="s">
        <v>283</v>
      </c>
      <c r="GS32" s="10" t="s">
        <v>283</v>
      </c>
      <c r="GT32" s="10" t="s">
        <v>283</v>
      </c>
      <c r="GU32" s="10" t="s">
        <v>283</v>
      </c>
      <c r="GV32" s="10" t="s">
        <v>283</v>
      </c>
      <c r="GW32" s="10" t="s">
        <v>283</v>
      </c>
      <c r="GX32" s="10" t="s">
        <v>283</v>
      </c>
      <c r="GY32" s="10" t="s">
        <v>283</v>
      </c>
      <c r="GZ32" s="10" t="s">
        <v>283</v>
      </c>
      <c r="HA32" s="10" t="s">
        <v>283</v>
      </c>
      <c r="HB32" s="10" t="s">
        <v>283</v>
      </c>
      <c r="HC32" s="10" t="s">
        <v>283</v>
      </c>
      <c r="HD32" s="10" t="s">
        <v>229</v>
      </c>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v>1</v>
      </c>
      <c r="IH32" s="10"/>
      <c r="II32" s="10"/>
      <c r="IJ32" s="10"/>
      <c r="IK32" s="10"/>
      <c r="IL32" s="10"/>
      <c r="IM32" s="10"/>
      <c r="IN32" s="10"/>
      <c r="IO32" s="10"/>
      <c r="IP32" s="10"/>
      <c r="IQ32" s="10"/>
      <c r="IR32" s="10"/>
      <c r="IS32" s="10"/>
      <c r="IT32" s="10"/>
      <c r="IU32" s="13" t="s">
        <v>794</v>
      </c>
      <c r="IV32" s="10" t="s">
        <v>283</v>
      </c>
      <c r="IW32" s="10" t="s">
        <v>283</v>
      </c>
      <c r="IX32" s="10" t="s">
        <v>264</v>
      </c>
      <c r="IY32" s="10"/>
      <c r="IZ32" s="10"/>
      <c r="JA32" s="10"/>
      <c r="JB32" s="10"/>
      <c r="JC32" s="10"/>
      <c r="JD32" s="10"/>
      <c r="JE32" s="10"/>
      <c r="JF32" s="10"/>
      <c r="JG32" s="10"/>
      <c r="JH32" s="10"/>
      <c r="JI32" s="10"/>
      <c r="JJ32" s="10"/>
      <c r="JK32" s="10"/>
      <c r="JL32" s="10"/>
      <c r="JM32" s="10"/>
      <c r="JN32" s="10"/>
      <c r="JO32" s="10"/>
      <c r="JP32" s="10">
        <v>1</v>
      </c>
      <c r="JQ32" s="10"/>
      <c r="JR32" s="10"/>
      <c r="JS32" s="10"/>
      <c r="JT32" s="10"/>
      <c r="JU32" s="10"/>
      <c r="JV32" s="10" t="s">
        <v>287</v>
      </c>
      <c r="JW32" s="10" t="s">
        <v>283</v>
      </c>
      <c r="JX32" s="10" t="s">
        <v>283</v>
      </c>
      <c r="JY32" s="10" t="s">
        <v>283</v>
      </c>
      <c r="JZ32" s="9"/>
    </row>
    <row r="33" spans="1:286" ht="15.75" customHeight="1">
      <c r="A33" s="7" t="s">
        <v>795</v>
      </c>
      <c r="B33" s="8">
        <v>41666</v>
      </c>
      <c r="C33" s="9" t="s">
        <v>796</v>
      </c>
      <c r="D33" s="10">
        <v>1</v>
      </c>
      <c r="E33" s="11">
        <v>40086</v>
      </c>
      <c r="F33" s="10">
        <v>72</v>
      </c>
      <c r="G33" s="10" t="s">
        <v>277</v>
      </c>
      <c r="H33" s="9" t="s">
        <v>797</v>
      </c>
      <c r="I33" s="9" t="s">
        <v>798</v>
      </c>
      <c r="J33" s="10" t="s">
        <v>280</v>
      </c>
      <c r="K33" s="9" t="s">
        <v>799</v>
      </c>
      <c r="L33" s="9"/>
      <c r="M33" s="9"/>
      <c r="N33" s="9"/>
      <c r="O33" s="9"/>
      <c r="P33" s="9"/>
      <c r="Q33" s="9"/>
      <c r="R33" s="9"/>
      <c r="S33" s="9"/>
      <c r="T33" s="9"/>
      <c r="U33" s="9"/>
      <c r="V33" s="10">
        <v>1</v>
      </c>
      <c r="W33" s="9"/>
      <c r="X33" s="9"/>
      <c r="Y33" s="9"/>
      <c r="Z33" s="9"/>
      <c r="AA33" s="9"/>
      <c r="AB33" s="9"/>
      <c r="AC33" s="9" t="s">
        <v>800</v>
      </c>
      <c r="AD33" s="10" t="s">
        <v>283</v>
      </c>
      <c r="AE33" s="11">
        <v>40088</v>
      </c>
      <c r="AF33" s="11">
        <v>41607</v>
      </c>
      <c r="AG33" s="10">
        <f t="shared" si="11"/>
        <v>1519</v>
      </c>
      <c r="AH33" s="10">
        <f t="shared" si="12"/>
        <v>1521</v>
      </c>
      <c r="AI33" s="10">
        <f t="shared" si="2"/>
        <v>1580</v>
      </c>
      <c r="AJ33" s="10" t="s">
        <v>801</v>
      </c>
      <c r="AK33" s="12">
        <v>1</v>
      </c>
      <c r="AL33" s="10" t="s">
        <v>70</v>
      </c>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v>1</v>
      </c>
      <c r="BZ33" s="10"/>
      <c r="CA33" s="10"/>
      <c r="CB33" s="10"/>
      <c r="CC33" s="10"/>
      <c r="CD33" s="10"/>
      <c r="CE33" s="10"/>
      <c r="CF33" s="10"/>
      <c r="CG33" s="10"/>
      <c r="CH33" s="10"/>
      <c r="CI33" s="10"/>
      <c r="CJ33" s="10"/>
      <c r="CK33" s="10"/>
      <c r="CL33" s="10"/>
      <c r="CM33" s="10"/>
      <c r="CN33" s="10"/>
      <c r="CO33" s="10"/>
      <c r="CP33" s="10" t="s">
        <v>89</v>
      </c>
      <c r="CQ33" s="10" t="s">
        <v>286</v>
      </c>
      <c r="CR33" s="10">
        <v>1</v>
      </c>
      <c r="CS33" s="10"/>
      <c r="CT33" s="10"/>
      <c r="CU33" s="10"/>
      <c r="CV33" s="10"/>
      <c r="CW33" s="10"/>
      <c r="CX33" s="10" t="s">
        <v>287</v>
      </c>
      <c r="CY33" s="10" t="s">
        <v>287</v>
      </c>
      <c r="CZ33" s="10" t="s">
        <v>288</v>
      </c>
      <c r="DA33" s="10" t="s">
        <v>289</v>
      </c>
      <c r="DB33" s="10" t="s">
        <v>802</v>
      </c>
      <c r="DC33" s="10" t="s">
        <v>283</v>
      </c>
      <c r="DD33" s="10" t="s">
        <v>549</v>
      </c>
      <c r="DE33" s="10" t="s">
        <v>803</v>
      </c>
      <c r="DF33" s="10" t="s">
        <v>283</v>
      </c>
      <c r="DG33" s="10" t="s">
        <v>283</v>
      </c>
      <c r="DH33" s="10" t="s">
        <v>283</v>
      </c>
      <c r="DI33" s="10" t="s">
        <v>283</v>
      </c>
      <c r="DJ33" s="10" t="s">
        <v>283</v>
      </c>
      <c r="DK33" s="10" t="s">
        <v>283</v>
      </c>
      <c r="DL33" s="10" t="s">
        <v>283</v>
      </c>
      <c r="DM33" s="10" t="s">
        <v>283</v>
      </c>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0" t="s">
        <v>283</v>
      </c>
      <c r="ES33" s="10" t="s">
        <v>283</v>
      </c>
      <c r="ET33" s="10"/>
      <c r="EU33" s="10"/>
      <c r="EV33" s="10"/>
      <c r="EW33" s="10"/>
      <c r="EX33" s="10"/>
      <c r="EY33" s="10"/>
      <c r="EZ33" s="10"/>
      <c r="FA33" s="10"/>
      <c r="FB33" s="10"/>
      <c r="FC33" s="10"/>
      <c r="FD33" s="10"/>
      <c r="FE33" s="10"/>
      <c r="FF33" s="10"/>
      <c r="FG33" s="10"/>
      <c r="FH33" s="10"/>
      <c r="FI33" s="10"/>
      <c r="FJ33" s="10"/>
      <c r="FK33" s="10"/>
      <c r="FL33" s="10"/>
      <c r="FM33" s="10" t="s">
        <v>283</v>
      </c>
      <c r="FN33" s="10" t="s">
        <v>283</v>
      </c>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t="s">
        <v>804</v>
      </c>
      <c r="GP33" s="10" t="s">
        <v>805</v>
      </c>
      <c r="GQ33" s="10" t="s">
        <v>806</v>
      </c>
      <c r="GR33" s="10" t="s">
        <v>807</v>
      </c>
      <c r="GS33" s="10" t="s">
        <v>808</v>
      </c>
      <c r="GT33" s="10" t="s">
        <v>809</v>
      </c>
      <c r="GU33" s="10" t="s">
        <v>283</v>
      </c>
      <c r="GV33" s="10" t="s">
        <v>283</v>
      </c>
      <c r="GW33" s="10" t="s">
        <v>283</v>
      </c>
      <c r="GX33" s="10" t="s">
        <v>283</v>
      </c>
      <c r="GY33" s="10" t="s">
        <v>283</v>
      </c>
      <c r="GZ33" s="10" t="s">
        <v>283</v>
      </c>
      <c r="HA33" s="10" t="s">
        <v>283</v>
      </c>
      <c r="HB33" s="10" t="s">
        <v>283</v>
      </c>
      <c r="HC33" s="10" t="s">
        <v>283</v>
      </c>
      <c r="HD33" s="10" t="s">
        <v>236</v>
      </c>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v>1</v>
      </c>
      <c r="IO33" s="10"/>
      <c r="IP33" s="10"/>
      <c r="IQ33" s="10"/>
      <c r="IR33" s="10"/>
      <c r="IS33" s="10"/>
      <c r="IT33" s="10"/>
      <c r="IU33" s="10" t="s">
        <v>553</v>
      </c>
      <c r="IV33" s="13" t="s">
        <v>810</v>
      </c>
      <c r="IW33" s="13" t="s">
        <v>811</v>
      </c>
      <c r="IX33" s="10" t="s">
        <v>258</v>
      </c>
      <c r="IY33" s="10"/>
      <c r="IZ33" s="10"/>
      <c r="JA33" s="10"/>
      <c r="JB33" s="10"/>
      <c r="JC33" s="10"/>
      <c r="JD33" s="10"/>
      <c r="JE33" s="10"/>
      <c r="JF33" s="10"/>
      <c r="JG33" s="10"/>
      <c r="JH33" s="10"/>
      <c r="JI33" s="10"/>
      <c r="JJ33" s="10">
        <v>1</v>
      </c>
      <c r="JK33" s="10"/>
      <c r="JL33" s="10"/>
      <c r="JM33" s="10"/>
      <c r="JN33" s="10"/>
      <c r="JO33" s="10"/>
      <c r="JP33" s="10"/>
      <c r="JQ33" s="10"/>
      <c r="JR33" s="10"/>
      <c r="JS33" s="10"/>
      <c r="JT33" s="10"/>
      <c r="JU33" s="10"/>
      <c r="JV33" s="10" t="s">
        <v>287</v>
      </c>
      <c r="JW33" s="10" t="s">
        <v>283</v>
      </c>
      <c r="JX33" s="10" t="s">
        <v>283</v>
      </c>
      <c r="JY33" s="10" t="s">
        <v>283</v>
      </c>
      <c r="JZ33" s="10" t="s">
        <v>812</v>
      </c>
    </row>
    <row r="34" spans="1:286" ht="15.75" customHeight="1">
      <c r="A34" s="7" t="s">
        <v>813</v>
      </c>
      <c r="B34" s="8">
        <v>41670</v>
      </c>
      <c r="C34" s="9" t="s">
        <v>814</v>
      </c>
      <c r="D34" s="10">
        <v>1</v>
      </c>
      <c r="E34" s="11">
        <v>40735</v>
      </c>
      <c r="F34" s="10">
        <v>43</v>
      </c>
      <c r="G34" s="10" t="s">
        <v>323</v>
      </c>
      <c r="H34" s="9" t="s">
        <v>815</v>
      </c>
      <c r="I34" s="9" t="s">
        <v>816</v>
      </c>
      <c r="J34" s="10" t="s">
        <v>280</v>
      </c>
      <c r="K34" s="9" t="s">
        <v>281</v>
      </c>
      <c r="L34" s="9"/>
      <c r="M34" s="9"/>
      <c r="N34" s="9"/>
      <c r="O34" s="9"/>
      <c r="P34" s="10">
        <v>1</v>
      </c>
      <c r="Q34" s="9"/>
      <c r="R34" s="9"/>
      <c r="S34" s="9"/>
      <c r="T34" s="9"/>
      <c r="U34" s="9"/>
      <c r="V34" s="9"/>
      <c r="W34" s="9"/>
      <c r="X34" s="9"/>
      <c r="Y34" s="9"/>
      <c r="Z34" s="9"/>
      <c r="AA34" s="9"/>
      <c r="AB34" s="9"/>
      <c r="AC34" s="9" t="s">
        <v>817</v>
      </c>
      <c r="AD34" s="10" t="s">
        <v>283</v>
      </c>
      <c r="AE34" s="11">
        <v>40737</v>
      </c>
      <c r="AF34" s="11">
        <v>41663</v>
      </c>
      <c r="AG34" s="10">
        <f t="shared" si="11"/>
        <v>926</v>
      </c>
      <c r="AH34" s="10">
        <f t="shared" si="12"/>
        <v>928</v>
      </c>
      <c r="AI34" s="10">
        <f t="shared" si="2"/>
        <v>935</v>
      </c>
      <c r="AJ34" s="10" t="s">
        <v>818</v>
      </c>
      <c r="AK34" s="12">
        <v>1</v>
      </c>
      <c r="AL34" s="10" t="s">
        <v>86</v>
      </c>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v>1</v>
      </c>
      <c r="CP34" s="10" t="s">
        <v>90</v>
      </c>
      <c r="CQ34" s="10" t="s">
        <v>286</v>
      </c>
      <c r="CR34" s="10"/>
      <c r="CS34" s="10">
        <v>1</v>
      </c>
      <c r="CT34" s="10"/>
      <c r="CU34" s="10"/>
      <c r="CV34" s="10"/>
      <c r="CW34" s="10"/>
      <c r="CX34" s="10" t="s">
        <v>283</v>
      </c>
      <c r="CY34" s="10" t="s">
        <v>490</v>
      </c>
      <c r="CZ34" s="10" t="s">
        <v>819</v>
      </c>
      <c r="DA34" s="10" t="s">
        <v>289</v>
      </c>
      <c r="DB34" s="10" t="s">
        <v>412</v>
      </c>
      <c r="DC34" s="10" t="s">
        <v>283</v>
      </c>
      <c r="DD34" s="10" t="s">
        <v>820</v>
      </c>
      <c r="DE34" s="10" t="s">
        <v>821</v>
      </c>
      <c r="DF34" s="10" t="s">
        <v>822</v>
      </c>
      <c r="DG34" s="10" t="s">
        <v>283</v>
      </c>
      <c r="DH34" s="10" t="s">
        <v>283</v>
      </c>
      <c r="DI34" s="10" t="s">
        <v>283</v>
      </c>
      <c r="DJ34" s="10" t="s">
        <v>283</v>
      </c>
      <c r="DK34" s="10" t="s">
        <v>283</v>
      </c>
      <c r="DL34" s="10" t="s">
        <v>283</v>
      </c>
      <c r="DM34" s="10" t="s">
        <v>283</v>
      </c>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0" t="s">
        <v>823</v>
      </c>
      <c r="ES34" s="10" t="s">
        <v>86</v>
      </c>
      <c r="ET34" s="10"/>
      <c r="EU34" s="10"/>
      <c r="EV34" s="10"/>
      <c r="EW34" s="10"/>
      <c r="EX34" s="10"/>
      <c r="EY34" s="10"/>
      <c r="EZ34" s="10"/>
      <c r="FA34" s="10"/>
      <c r="FB34" s="10"/>
      <c r="FC34" s="10"/>
      <c r="FD34" s="10"/>
      <c r="FE34" s="10"/>
      <c r="FF34" s="10"/>
      <c r="FG34" s="10"/>
      <c r="FH34" s="10"/>
      <c r="FI34" s="10"/>
      <c r="FJ34" s="10"/>
      <c r="FK34" s="10"/>
      <c r="FL34" s="13">
        <v>1</v>
      </c>
      <c r="FM34" s="10" t="s">
        <v>824</v>
      </c>
      <c r="FN34" s="10" t="s">
        <v>8</v>
      </c>
      <c r="FO34" s="10"/>
      <c r="FP34" s="10"/>
      <c r="FQ34" s="10"/>
      <c r="FR34" s="10">
        <v>1</v>
      </c>
      <c r="FS34" s="10"/>
      <c r="FT34" s="10"/>
      <c r="FU34" s="10"/>
      <c r="FV34" s="10"/>
      <c r="FW34" s="10"/>
      <c r="FX34" s="10"/>
      <c r="FY34" s="10"/>
      <c r="FZ34" s="10"/>
      <c r="GA34" s="10"/>
      <c r="GB34" s="10"/>
      <c r="GC34" s="10"/>
      <c r="GD34" s="10"/>
      <c r="GE34" s="10"/>
      <c r="GF34" s="10"/>
      <c r="GG34" s="10"/>
      <c r="GH34" s="10"/>
      <c r="GI34" s="10"/>
      <c r="GJ34" s="10"/>
      <c r="GK34" s="10"/>
      <c r="GL34" s="10"/>
      <c r="GM34" s="10"/>
      <c r="GN34" s="10"/>
      <c r="GO34" s="13" t="s">
        <v>825</v>
      </c>
      <c r="GP34" s="13" t="s">
        <v>826</v>
      </c>
      <c r="GQ34" s="13" t="s">
        <v>827</v>
      </c>
      <c r="GR34" s="13" t="s">
        <v>828</v>
      </c>
      <c r="GS34" s="10" t="s">
        <v>283</v>
      </c>
      <c r="GT34" s="10" t="s">
        <v>283</v>
      </c>
      <c r="GU34" s="10" t="s">
        <v>283</v>
      </c>
      <c r="GV34" s="10" t="s">
        <v>283</v>
      </c>
      <c r="GW34" s="10" t="s">
        <v>283</v>
      </c>
      <c r="GX34" s="10" t="s">
        <v>283</v>
      </c>
      <c r="GY34" s="10" t="s">
        <v>283</v>
      </c>
      <c r="GZ34" s="10" t="s">
        <v>283</v>
      </c>
      <c r="HA34" s="10" t="s">
        <v>283</v>
      </c>
      <c r="HB34" s="10" t="s">
        <v>283</v>
      </c>
      <c r="HC34" s="10" t="s">
        <v>283</v>
      </c>
      <c r="HD34" s="10" t="s">
        <v>829</v>
      </c>
      <c r="HE34" s="10"/>
      <c r="HF34" s="10"/>
      <c r="HG34" s="10"/>
      <c r="HH34" s="10"/>
      <c r="HI34" s="10"/>
      <c r="HJ34" s="10"/>
      <c r="HK34" s="10"/>
      <c r="HL34" s="10"/>
      <c r="HM34" s="10"/>
      <c r="HN34" s="10">
        <v>1</v>
      </c>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c r="IQ34" s="10">
        <v>1</v>
      </c>
      <c r="IR34" s="10"/>
      <c r="IS34" s="10"/>
      <c r="IT34" s="10"/>
      <c r="IU34" s="13" t="s">
        <v>449</v>
      </c>
      <c r="IV34" s="10" t="s">
        <v>283</v>
      </c>
      <c r="IW34" s="10" t="s">
        <v>283</v>
      </c>
      <c r="IX34" s="10" t="s">
        <v>264</v>
      </c>
      <c r="IY34" s="10"/>
      <c r="IZ34" s="10"/>
      <c r="JA34" s="10"/>
      <c r="JB34" s="10"/>
      <c r="JC34" s="10"/>
      <c r="JD34" s="10"/>
      <c r="JE34" s="10"/>
      <c r="JF34" s="10"/>
      <c r="JG34" s="10"/>
      <c r="JH34" s="10"/>
      <c r="JI34" s="10"/>
      <c r="JJ34" s="10"/>
      <c r="JK34" s="10"/>
      <c r="JL34" s="10"/>
      <c r="JM34" s="10"/>
      <c r="JN34" s="10"/>
      <c r="JO34" s="10"/>
      <c r="JP34" s="10">
        <v>1</v>
      </c>
      <c r="JQ34" s="10"/>
      <c r="JR34" s="10"/>
      <c r="JS34" s="10"/>
      <c r="JT34" s="10"/>
      <c r="JU34" s="10"/>
      <c r="JV34" s="10" t="s">
        <v>287</v>
      </c>
      <c r="JW34" s="10" t="s">
        <v>283</v>
      </c>
      <c r="JX34" s="10" t="s">
        <v>283</v>
      </c>
      <c r="JY34" s="10" t="s">
        <v>283</v>
      </c>
      <c r="JZ34" s="9"/>
    </row>
    <row r="35" spans="1:286" ht="15.75" customHeight="1">
      <c r="A35" s="7" t="s">
        <v>830</v>
      </c>
      <c r="B35" s="8">
        <v>41670</v>
      </c>
      <c r="C35" s="9" t="s">
        <v>831</v>
      </c>
      <c r="D35" s="10">
        <v>1</v>
      </c>
      <c r="E35" s="11">
        <v>40938</v>
      </c>
      <c r="F35" s="10" t="s">
        <v>302</v>
      </c>
      <c r="G35" s="10" t="s">
        <v>323</v>
      </c>
      <c r="H35" s="9" t="s">
        <v>765</v>
      </c>
      <c r="I35" s="9" t="s">
        <v>469</v>
      </c>
      <c r="J35" s="10" t="s">
        <v>280</v>
      </c>
      <c r="K35" s="9" t="s">
        <v>344</v>
      </c>
      <c r="L35" s="9"/>
      <c r="M35" s="9"/>
      <c r="N35" s="9"/>
      <c r="O35" s="9"/>
      <c r="P35" s="9"/>
      <c r="Q35" s="9"/>
      <c r="R35" s="10">
        <v>1</v>
      </c>
      <c r="S35" s="9"/>
      <c r="T35" s="9"/>
      <c r="U35" s="9"/>
      <c r="V35" s="9"/>
      <c r="W35" s="9"/>
      <c r="X35" s="9"/>
      <c r="Y35" s="9"/>
      <c r="Z35" s="9"/>
      <c r="AA35" s="9"/>
      <c r="AB35" s="9"/>
      <c r="AC35" s="9" t="s">
        <v>832</v>
      </c>
      <c r="AD35" s="10" t="s">
        <v>283</v>
      </c>
      <c r="AE35" s="11">
        <v>41297</v>
      </c>
      <c r="AF35" s="11">
        <v>41631</v>
      </c>
      <c r="AG35" s="10">
        <f t="shared" si="11"/>
        <v>334</v>
      </c>
      <c r="AH35" s="10">
        <f t="shared" si="12"/>
        <v>693</v>
      </c>
      <c r="AI35" s="10">
        <f t="shared" si="2"/>
        <v>732</v>
      </c>
      <c r="AJ35" s="10" t="s">
        <v>833</v>
      </c>
      <c r="AK35" s="12">
        <v>1</v>
      </c>
      <c r="AL35" s="10" t="s">
        <v>66</v>
      </c>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v>1</v>
      </c>
      <c r="BV35" s="10"/>
      <c r="BW35" s="10"/>
      <c r="BX35" s="10"/>
      <c r="BY35" s="10"/>
      <c r="BZ35" s="10"/>
      <c r="CA35" s="10"/>
      <c r="CB35" s="10"/>
      <c r="CC35" s="10"/>
      <c r="CD35" s="10"/>
      <c r="CE35" s="10"/>
      <c r="CF35" s="10"/>
      <c r="CG35" s="10"/>
      <c r="CH35" s="10"/>
      <c r="CI35" s="10"/>
      <c r="CJ35" s="10"/>
      <c r="CK35" s="10"/>
      <c r="CL35" s="10"/>
      <c r="CM35" s="10"/>
      <c r="CN35" s="10"/>
      <c r="CO35" s="10"/>
      <c r="CP35" s="10" t="s">
        <v>428</v>
      </c>
      <c r="CQ35" s="10" t="s">
        <v>286</v>
      </c>
      <c r="CR35" s="10"/>
      <c r="CS35" s="10"/>
      <c r="CT35" s="10">
        <v>1</v>
      </c>
      <c r="CU35" s="10"/>
      <c r="CV35" s="10"/>
      <c r="CW35" s="10"/>
      <c r="CX35" s="10" t="s">
        <v>287</v>
      </c>
      <c r="CY35" s="10" t="s">
        <v>287</v>
      </c>
      <c r="CZ35" s="10" t="s">
        <v>12</v>
      </c>
      <c r="DA35" s="10" t="s">
        <v>289</v>
      </c>
      <c r="DB35" s="10" t="s">
        <v>309</v>
      </c>
      <c r="DC35" s="13" t="s">
        <v>834</v>
      </c>
      <c r="DD35" s="10" t="s">
        <v>623</v>
      </c>
      <c r="DE35" s="10" t="s">
        <v>835</v>
      </c>
      <c r="DF35" s="10" t="s">
        <v>836</v>
      </c>
      <c r="DG35" s="10" t="s">
        <v>837</v>
      </c>
      <c r="DH35" s="10" t="s">
        <v>706</v>
      </c>
      <c r="DI35" s="10" t="s">
        <v>283</v>
      </c>
      <c r="DJ35" s="10" t="s">
        <v>283</v>
      </c>
      <c r="DK35" s="10" t="s">
        <v>283</v>
      </c>
      <c r="DL35" s="13" t="s">
        <v>838</v>
      </c>
      <c r="DM35" s="10" t="s">
        <v>839</v>
      </c>
      <c r="DN35" s="15"/>
      <c r="DO35" s="15"/>
      <c r="DP35" s="15"/>
      <c r="DQ35" s="15"/>
      <c r="DR35" s="15"/>
      <c r="DS35" s="14">
        <v>1</v>
      </c>
      <c r="DT35" s="15"/>
      <c r="DU35" s="15"/>
      <c r="DV35" s="15"/>
      <c r="DW35" s="15"/>
      <c r="DX35" s="15"/>
      <c r="DY35" s="15"/>
      <c r="DZ35" s="15"/>
      <c r="EA35" s="15"/>
      <c r="EB35" s="15"/>
      <c r="EC35" s="15"/>
      <c r="ED35" s="15"/>
      <c r="EE35" s="15"/>
      <c r="EF35" s="15">
        <v>1</v>
      </c>
      <c r="EG35" s="15"/>
      <c r="EH35" s="15"/>
      <c r="EI35" s="15"/>
      <c r="EJ35" s="15"/>
      <c r="EK35" s="15"/>
      <c r="EL35" s="15"/>
      <c r="EM35" s="15"/>
      <c r="EN35" s="15"/>
      <c r="EO35" s="15"/>
      <c r="EP35" s="15"/>
      <c r="EQ35" s="15"/>
      <c r="ER35" s="10" t="s">
        <v>283</v>
      </c>
      <c r="ES35" s="10" t="s">
        <v>283</v>
      </c>
      <c r="ET35" s="10"/>
      <c r="EU35" s="10"/>
      <c r="EV35" s="10"/>
      <c r="EW35" s="10"/>
      <c r="EX35" s="10"/>
      <c r="EY35" s="10"/>
      <c r="EZ35" s="10"/>
      <c r="FA35" s="10"/>
      <c r="FB35" s="10"/>
      <c r="FC35" s="10"/>
      <c r="FD35" s="10"/>
      <c r="FE35" s="10"/>
      <c r="FF35" s="10"/>
      <c r="FG35" s="10"/>
      <c r="FH35" s="10"/>
      <c r="FI35" s="10"/>
      <c r="FJ35" s="10"/>
      <c r="FK35" s="10"/>
      <c r="FL35" s="10"/>
      <c r="FM35" s="10" t="s">
        <v>840</v>
      </c>
      <c r="FN35" s="10" t="s">
        <v>283</v>
      </c>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3" t="s">
        <v>841</v>
      </c>
      <c r="GP35" s="13" t="s">
        <v>842</v>
      </c>
      <c r="GQ35" s="13" t="s">
        <v>843</v>
      </c>
      <c r="GR35" s="13" t="s">
        <v>844</v>
      </c>
      <c r="GS35" s="10" t="s">
        <v>283</v>
      </c>
      <c r="GT35" s="10" t="s">
        <v>283</v>
      </c>
      <c r="GU35" s="10" t="s">
        <v>283</v>
      </c>
      <c r="GV35" s="10" t="s">
        <v>283</v>
      </c>
      <c r="GW35" s="10" t="s">
        <v>283</v>
      </c>
      <c r="GX35" s="10" t="s">
        <v>283</v>
      </c>
      <c r="GY35" s="10" t="s">
        <v>283</v>
      </c>
      <c r="GZ35" s="10" t="s">
        <v>283</v>
      </c>
      <c r="HA35" s="10" t="s">
        <v>283</v>
      </c>
      <c r="HB35" s="10" t="s">
        <v>283</v>
      </c>
      <c r="HC35" s="10" t="s">
        <v>283</v>
      </c>
      <c r="HD35" s="10" t="s">
        <v>845</v>
      </c>
      <c r="HE35" s="10"/>
      <c r="HF35" s="10"/>
      <c r="HG35" s="10"/>
      <c r="HH35" s="10"/>
      <c r="HI35" s="10"/>
      <c r="HJ35" s="10">
        <v>1</v>
      </c>
      <c r="HK35" s="10"/>
      <c r="HL35" s="10"/>
      <c r="HM35" s="10"/>
      <c r="HN35" s="10"/>
      <c r="HO35" s="10"/>
      <c r="HP35" s="10"/>
      <c r="HQ35" s="10"/>
      <c r="HR35" s="10"/>
      <c r="HS35" s="10"/>
      <c r="HT35" s="10"/>
      <c r="HU35" s="10"/>
      <c r="HV35" s="10"/>
      <c r="HW35" s="10"/>
      <c r="HX35" s="10"/>
      <c r="HY35" s="10"/>
      <c r="HZ35" s="10"/>
      <c r="IA35" s="10">
        <v>1</v>
      </c>
      <c r="IB35" s="10"/>
      <c r="IC35" s="10"/>
      <c r="ID35" s="10"/>
      <c r="IE35" s="10"/>
      <c r="IF35" s="10"/>
      <c r="IG35" s="10"/>
      <c r="IH35" s="10"/>
      <c r="II35" s="10"/>
      <c r="IJ35" s="10"/>
      <c r="IK35" s="10"/>
      <c r="IL35" s="10"/>
      <c r="IM35" s="10"/>
      <c r="IN35" s="10"/>
      <c r="IO35" s="10"/>
      <c r="IP35" s="10"/>
      <c r="IQ35" s="10"/>
      <c r="IR35" s="10"/>
      <c r="IS35" s="10"/>
      <c r="IT35" s="10"/>
      <c r="IU35" s="13" t="s">
        <v>846</v>
      </c>
      <c r="IV35" s="10" t="s">
        <v>283</v>
      </c>
      <c r="IW35" s="10" t="s">
        <v>283</v>
      </c>
      <c r="IX35" s="10" t="s">
        <v>264</v>
      </c>
      <c r="IY35" s="10"/>
      <c r="IZ35" s="10"/>
      <c r="JA35" s="10"/>
      <c r="JB35" s="10"/>
      <c r="JC35" s="10"/>
      <c r="JD35" s="10"/>
      <c r="JE35" s="10"/>
      <c r="JF35" s="10"/>
      <c r="JG35" s="10"/>
      <c r="JH35" s="10"/>
      <c r="JI35" s="10"/>
      <c r="JJ35" s="10"/>
      <c r="JK35" s="10"/>
      <c r="JL35" s="10"/>
      <c r="JM35" s="10"/>
      <c r="JN35" s="10"/>
      <c r="JO35" s="10"/>
      <c r="JP35" s="10">
        <v>1</v>
      </c>
      <c r="JQ35" s="10"/>
      <c r="JR35" s="10"/>
      <c r="JS35" s="10"/>
      <c r="JT35" s="10"/>
      <c r="JU35" s="10"/>
      <c r="JV35" s="10" t="s">
        <v>287</v>
      </c>
      <c r="JW35" s="10" t="s">
        <v>283</v>
      </c>
      <c r="JX35" s="10" t="s">
        <v>283</v>
      </c>
      <c r="JY35" s="10" t="s">
        <v>283</v>
      </c>
      <c r="JZ35" s="9"/>
    </row>
    <row r="36" spans="1:286" ht="15.75" customHeight="1">
      <c r="A36" s="7" t="s">
        <v>847</v>
      </c>
      <c r="B36" s="8">
        <v>41673</v>
      </c>
      <c r="C36" s="9" t="s">
        <v>848</v>
      </c>
      <c r="D36" s="10">
        <v>1</v>
      </c>
      <c r="E36" s="10" t="s">
        <v>302</v>
      </c>
      <c r="F36" s="10">
        <v>31</v>
      </c>
      <c r="G36" s="10" t="s">
        <v>323</v>
      </c>
      <c r="H36" s="9" t="s">
        <v>849</v>
      </c>
      <c r="I36" s="9" t="s">
        <v>701</v>
      </c>
      <c r="J36" s="10" t="s">
        <v>280</v>
      </c>
      <c r="K36" s="9" t="s">
        <v>606</v>
      </c>
      <c r="L36" s="9"/>
      <c r="M36" s="10">
        <v>1</v>
      </c>
      <c r="N36" s="9"/>
      <c r="O36" s="9"/>
      <c r="P36" s="9"/>
      <c r="Q36" s="9"/>
      <c r="R36" s="9"/>
      <c r="S36" s="9"/>
      <c r="T36" s="9"/>
      <c r="U36" s="9"/>
      <c r="V36" s="9"/>
      <c r="W36" s="9"/>
      <c r="X36" s="9"/>
      <c r="Y36" s="9"/>
      <c r="Z36" s="9"/>
      <c r="AA36" s="9"/>
      <c r="AB36" s="9"/>
      <c r="AC36" s="9" t="s">
        <v>850</v>
      </c>
      <c r="AD36" s="10" t="s">
        <v>283</v>
      </c>
      <c r="AE36" s="11">
        <v>41543</v>
      </c>
      <c r="AF36" s="10" t="s">
        <v>329</v>
      </c>
      <c r="AG36" s="10" t="s">
        <v>329</v>
      </c>
      <c r="AH36" s="10" t="s">
        <v>283</v>
      </c>
      <c r="AI36" s="16" t="e">
        <f t="shared" si="2"/>
        <v>#VALUE!</v>
      </c>
      <c r="AJ36" s="10" t="s">
        <v>851</v>
      </c>
      <c r="AK36" s="12">
        <v>1</v>
      </c>
      <c r="AL36" s="10" t="s">
        <v>86</v>
      </c>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v>1</v>
      </c>
      <c r="CP36" s="10" t="s">
        <v>329</v>
      </c>
      <c r="CQ36" s="13" t="s">
        <v>852</v>
      </c>
      <c r="CR36" s="10"/>
      <c r="CS36" s="10"/>
      <c r="CT36" s="10"/>
      <c r="CU36" s="10"/>
      <c r="CV36" s="10"/>
      <c r="CW36" s="10"/>
      <c r="CX36" s="10" t="s">
        <v>283</v>
      </c>
      <c r="CY36" s="10" t="s">
        <v>287</v>
      </c>
      <c r="CZ36" s="10" t="s">
        <v>288</v>
      </c>
      <c r="DA36" s="10" t="s">
        <v>289</v>
      </c>
      <c r="DB36" s="10" t="s">
        <v>412</v>
      </c>
      <c r="DC36" s="10" t="s">
        <v>283</v>
      </c>
      <c r="DD36" s="10" t="s">
        <v>289</v>
      </c>
      <c r="DE36" s="10" t="s">
        <v>283</v>
      </c>
      <c r="DF36" s="10" t="s">
        <v>283</v>
      </c>
      <c r="DG36" s="10" t="s">
        <v>283</v>
      </c>
      <c r="DH36" s="10" t="s">
        <v>283</v>
      </c>
      <c r="DI36" s="10" t="s">
        <v>283</v>
      </c>
      <c r="DJ36" s="10" t="s">
        <v>283</v>
      </c>
      <c r="DK36" s="10" t="s">
        <v>283</v>
      </c>
      <c r="DL36" s="10" t="s">
        <v>283</v>
      </c>
      <c r="DM36" s="10" t="s">
        <v>283</v>
      </c>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0" t="s">
        <v>283</v>
      </c>
      <c r="ES36" s="10" t="s">
        <v>283</v>
      </c>
      <c r="ET36" s="10"/>
      <c r="EU36" s="10"/>
      <c r="EV36" s="10"/>
      <c r="EW36" s="10"/>
      <c r="EX36" s="10"/>
      <c r="EY36" s="10"/>
      <c r="EZ36" s="10"/>
      <c r="FA36" s="10"/>
      <c r="FB36" s="10"/>
      <c r="FC36" s="10"/>
      <c r="FD36" s="10"/>
      <c r="FE36" s="10"/>
      <c r="FF36" s="10"/>
      <c r="FG36" s="10"/>
      <c r="FH36" s="10"/>
      <c r="FI36" s="10"/>
      <c r="FJ36" s="10"/>
      <c r="FK36" s="10"/>
      <c r="FL36" s="10"/>
      <c r="FM36" s="13" t="s">
        <v>853</v>
      </c>
      <c r="FN36" s="13" t="s">
        <v>283</v>
      </c>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t="s">
        <v>854</v>
      </c>
      <c r="GP36" s="10" t="s">
        <v>283</v>
      </c>
      <c r="GQ36" s="10" t="s">
        <v>283</v>
      </c>
      <c r="GR36" s="10" t="s">
        <v>283</v>
      </c>
      <c r="GS36" s="10" t="s">
        <v>283</v>
      </c>
      <c r="GT36" s="10" t="s">
        <v>283</v>
      </c>
      <c r="GU36" s="10" t="s">
        <v>283</v>
      </c>
      <c r="GV36" s="10" t="s">
        <v>283</v>
      </c>
      <c r="GW36" s="10" t="s">
        <v>283</v>
      </c>
      <c r="GX36" s="10" t="s">
        <v>283</v>
      </c>
      <c r="GY36" s="10" t="s">
        <v>283</v>
      </c>
      <c r="GZ36" s="10" t="s">
        <v>283</v>
      </c>
      <c r="HA36" s="10" t="s">
        <v>283</v>
      </c>
      <c r="HB36" s="10" t="s">
        <v>283</v>
      </c>
      <c r="HC36" s="10" t="s">
        <v>283</v>
      </c>
      <c r="HD36" s="10" t="s">
        <v>240</v>
      </c>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c r="IE36" s="10"/>
      <c r="IF36" s="10"/>
      <c r="IG36" s="10"/>
      <c r="IH36" s="10"/>
      <c r="II36" s="10"/>
      <c r="IJ36" s="10"/>
      <c r="IK36" s="10"/>
      <c r="IL36" s="10"/>
      <c r="IM36" s="10"/>
      <c r="IN36" s="10"/>
      <c r="IO36" s="10"/>
      <c r="IP36" s="10"/>
      <c r="IQ36" s="10"/>
      <c r="IR36" s="10">
        <v>1</v>
      </c>
      <c r="IS36" s="10"/>
      <c r="IT36" s="10"/>
      <c r="IU36" s="13" t="s">
        <v>855</v>
      </c>
      <c r="IV36" s="10" t="s">
        <v>283</v>
      </c>
      <c r="IW36" s="10" t="s">
        <v>283</v>
      </c>
      <c r="IX36" s="10" t="s">
        <v>267</v>
      </c>
      <c r="IY36" s="10"/>
      <c r="IZ36" s="10"/>
      <c r="JA36" s="10"/>
      <c r="JB36" s="10"/>
      <c r="JC36" s="10"/>
      <c r="JD36" s="10"/>
      <c r="JE36" s="10"/>
      <c r="JF36" s="10"/>
      <c r="JG36" s="10"/>
      <c r="JH36" s="10"/>
      <c r="JI36" s="10"/>
      <c r="JJ36" s="10"/>
      <c r="JK36" s="10"/>
      <c r="JL36" s="10"/>
      <c r="JM36" s="10"/>
      <c r="JN36" s="10"/>
      <c r="JO36" s="10"/>
      <c r="JP36" s="10"/>
      <c r="JQ36" s="10"/>
      <c r="JR36" s="10"/>
      <c r="JS36" s="10">
        <v>1</v>
      </c>
      <c r="JT36" s="10"/>
      <c r="JU36" s="10"/>
      <c r="JV36" s="10" t="s">
        <v>287</v>
      </c>
      <c r="JW36" s="10" t="s">
        <v>283</v>
      </c>
      <c r="JX36" s="10" t="s">
        <v>283</v>
      </c>
      <c r="JY36" s="10" t="s">
        <v>283</v>
      </c>
      <c r="JZ36" s="9"/>
    </row>
    <row r="37" spans="1:286" ht="15.75" customHeight="1">
      <c r="A37" s="7" t="s">
        <v>856</v>
      </c>
      <c r="B37" s="8">
        <v>41696</v>
      </c>
      <c r="C37" s="9" t="s">
        <v>857</v>
      </c>
      <c r="D37" s="10">
        <v>1</v>
      </c>
      <c r="E37" s="11">
        <v>41388</v>
      </c>
      <c r="F37" s="10">
        <v>33</v>
      </c>
      <c r="G37" s="10" t="s">
        <v>277</v>
      </c>
      <c r="H37" s="9" t="s">
        <v>485</v>
      </c>
      <c r="I37" s="9" t="s">
        <v>858</v>
      </c>
      <c r="J37" s="10" t="s">
        <v>577</v>
      </c>
      <c r="K37" s="9" t="s">
        <v>305</v>
      </c>
      <c r="L37" s="9"/>
      <c r="M37" s="9"/>
      <c r="N37" s="9"/>
      <c r="O37" s="9"/>
      <c r="P37" s="9"/>
      <c r="Q37" s="9"/>
      <c r="R37" s="9"/>
      <c r="S37" s="10">
        <v>1</v>
      </c>
      <c r="T37" s="9"/>
      <c r="U37" s="9"/>
      <c r="V37" s="9"/>
      <c r="W37" s="9"/>
      <c r="X37" s="9"/>
      <c r="Y37" s="9"/>
      <c r="Z37" s="9"/>
      <c r="AA37" s="9"/>
      <c r="AB37" s="9"/>
      <c r="AC37" s="9" t="s">
        <v>859</v>
      </c>
      <c r="AD37" s="10" t="s">
        <v>283</v>
      </c>
      <c r="AE37" s="11">
        <v>41393</v>
      </c>
      <c r="AF37" s="11">
        <v>41687</v>
      </c>
      <c r="AG37" s="10">
        <f t="shared" ref="AG37:AG47" si="13">AF37-AE37</f>
        <v>294</v>
      </c>
      <c r="AH37" s="10">
        <f t="shared" ref="AH37:AH39" si="14">AF37-E37</f>
        <v>299</v>
      </c>
      <c r="AI37" s="10">
        <f t="shared" si="2"/>
        <v>308</v>
      </c>
      <c r="AJ37" s="10" t="s">
        <v>860</v>
      </c>
      <c r="AK37" s="12">
        <v>1</v>
      </c>
      <c r="AL37" s="10" t="s">
        <v>595</v>
      </c>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v>1</v>
      </c>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t="s">
        <v>90</v>
      </c>
      <c r="CQ37" s="10" t="s">
        <v>286</v>
      </c>
      <c r="CR37" s="10"/>
      <c r="CS37" s="10">
        <v>1</v>
      </c>
      <c r="CT37" s="10"/>
      <c r="CU37" s="10"/>
      <c r="CV37" s="10"/>
      <c r="CW37" s="10"/>
      <c r="CX37" s="10" t="s">
        <v>490</v>
      </c>
      <c r="CY37" s="10" t="s">
        <v>287</v>
      </c>
      <c r="CZ37" s="10" t="s">
        <v>288</v>
      </c>
      <c r="DA37" s="10" t="s">
        <v>289</v>
      </c>
      <c r="DB37" s="10" t="s">
        <v>309</v>
      </c>
      <c r="DC37" s="13" t="s">
        <v>861</v>
      </c>
      <c r="DD37" s="10" t="s">
        <v>862</v>
      </c>
      <c r="DE37" s="10" t="s">
        <v>863</v>
      </c>
      <c r="DF37" s="10" t="s">
        <v>864</v>
      </c>
      <c r="DG37" s="10" t="s">
        <v>283</v>
      </c>
      <c r="DH37" s="10" t="s">
        <v>283</v>
      </c>
      <c r="DI37" s="10" t="s">
        <v>283</v>
      </c>
      <c r="DJ37" s="10" t="s">
        <v>283</v>
      </c>
      <c r="DK37" s="10" t="s">
        <v>283</v>
      </c>
      <c r="DL37" s="10" t="s">
        <v>283</v>
      </c>
      <c r="DM37" s="10" t="s">
        <v>283</v>
      </c>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3" t="s">
        <v>865</v>
      </c>
      <c r="ES37" s="10" t="s">
        <v>153</v>
      </c>
      <c r="ET37" s="10"/>
      <c r="EU37" s="10"/>
      <c r="EV37" s="10"/>
      <c r="EW37" s="10"/>
      <c r="EX37" s="10"/>
      <c r="EY37" s="10"/>
      <c r="EZ37" s="10"/>
      <c r="FA37" s="10"/>
      <c r="FB37" s="10"/>
      <c r="FC37" s="10"/>
      <c r="FD37" s="10"/>
      <c r="FE37" s="10"/>
      <c r="FF37" s="13">
        <v>1</v>
      </c>
      <c r="FG37" s="10"/>
      <c r="FH37" s="10"/>
      <c r="FI37" s="10"/>
      <c r="FJ37" s="10"/>
      <c r="FK37" s="10"/>
      <c r="FL37" s="10"/>
      <c r="FM37" s="10" t="s">
        <v>866</v>
      </c>
      <c r="FN37" s="10" t="s">
        <v>173</v>
      </c>
      <c r="FO37" s="10"/>
      <c r="FP37" s="10"/>
      <c r="FQ37" s="10"/>
      <c r="FR37" s="10"/>
      <c r="FS37" s="10"/>
      <c r="FT37" s="10"/>
      <c r="FU37" s="10"/>
      <c r="FV37" s="10"/>
      <c r="FW37" s="10"/>
      <c r="FX37" s="10"/>
      <c r="FY37" s="10"/>
      <c r="FZ37" s="10"/>
      <c r="GA37" s="10"/>
      <c r="GB37" s="10"/>
      <c r="GC37" s="10">
        <v>1</v>
      </c>
      <c r="GD37" s="10"/>
      <c r="GE37" s="10"/>
      <c r="GF37" s="10"/>
      <c r="GG37" s="10"/>
      <c r="GH37" s="10"/>
      <c r="GI37" s="10"/>
      <c r="GJ37" s="10"/>
      <c r="GK37" s="10"/>
      <c r="GL37" s="10"/>
      <c r="GM37" s="10"/>
      <c r="GN37" s="10"/>
      <c r="GO37" s="13" t="s">
        <v>867</v>
      </c>
      <c r="GP37" s="10" t="s">
        <v>283</v>
      </c>
      <c r="GQ37" s="10" t="s">
        <v>283</v>
      </c>
      <c r="GR37" s="10" t="s">
        <v>283</v>
      </c>
      <c r="GS37" s="10" t="s">
        <v>283</v>
      </c>
      <c r="GT37" s="10" t="s">
        <v>283</v>
      </c>
      <c r="GU37" s="10" t="s">
        <v>283</v>
      </c>
      <c r="GV37" s="10" t="s">
        <v>283</v>
      </c>
      <c r="GW37" s="10" t="s">
        <v>283</v>
      </c>
      <c r="GX37" s="10" t="s">
        <v>283</v>
      </c>
      <c r="GY37" s="10" t="s">
        <v>283</v>
      </c>
      <c r="GZ37" s="10" t="s">
        <v>283</v>
      </c>
      <c r="HA37" s="10" t="s">
        <v>283</v>
      </c>
      <c r="HB37" s="10" t="s">
        <v>283</v>
      </c>
      <c r="HC37" s="10" t="s">
        <v>283</v>
      </c>
      <c r="HD37" s="10" t="s">
        <v>221</v>
      </c>
      <c r="HE37" s="10"/>
      <c r="HF37" s="10"/>
      <c r="HG37" s="10"/>
      <c r="HH37" s="10"/>
      <c r="HI37" s="10"/>
      <c r="HJ37" s="10"/>
      <c r="HK37" s="10"/>
      <c r="HL37" s="10"/>
      <c r="HM37" s="10"/>
      <c r="HN37" s="10"/>
      <c r="HO37" s="10"/>
      <c r="HP37" s="10"/>
      <c r="HQ37" s="10"/>
      <c r="HR37" s="10"/>
      <c r="HS37" s="10"/>
      <c r="HT37" s="10"/>
      <c r="HU37" s="10"/>
      <c r="HV37" s="10"/>
      <c r="HW37" s="10"/>
      <c r="HX37" s="10"/>
      <c r="HY37" s="10">
        <v>1</v>
      </c>
      <c r="HZ37" s="10"/>
      <c r="IA37" s="10"/>
      <c r="IB37" s="10"/>
      <c r="IC37" s="10"/>
      <c r="ID37" s="10"/>
      <c r="IE37" s="10"/>
      <c r="IF37" s="10"/>
      <c r="IG37" s="10"/>
      <c r="IH37" s="10"/>
      <c r="II37" s="10"/>
      <c r="IJ37" s="10"/>
      <c r="IK37" s="10"/>
      <c r="IL37" s="10"/>
      <c r="IM37" s="10"/>
      <c r="IN37" s="10"/>
      <c r="IO37" s="10"/>
      <c r="IP37" s="10"/>
      <c r="IQ37" s="10"/>
      <c r="IR37" s="10"/>
      <c r="IS37" s="10"/>
      <c r="IT37" s="10"/>
      <c r="IU37" s="13" t="s">
        <v>449</v>
      </c>
      <c r="IV37" s="10" t="s">
        <v>283</v>
      </c>
      <c r="IW37" s="10" t="s">
        <v>283</v>
      </c>
      <c r="IX37" s="10" t="s">
        <v>264</v>
      </c>
      <c r="IY37" s="10"/>
      <c r="IZ37" s="10"/>
      <c r="JA37" s="10"/>
      <c r="JB37" s="10"/>
      <c r="JC37" s="10"/>
      <c r="JD37" s="10"/>
      <c r="JE37" s="10"/>
      <c r="JF37" s="10"/>
      <c r="JG37" s="10"/>
      <c r="JH37" s="10"/>
      <c r="JI37" s="10"/>
      <c r="JJ37" s="10"/>
      <c r="JK37" s="10"/>
      <c r="JL37" s="10"/>
      <c r="JM37" s="10"/>
      <c r="JN37" s="10"/>
      <c r="JO37" s="10"/>
      <c r="JP37" s="10">
        <v>1</v>
      </c>
      <c r="JQ37" s="10"/>
      <c r="JR37" s="10"/>
      <c r="JS37" s="10"/>
      <c r="JT37" s="10"/>
      <c r="JU37" s="10"/>
      <c r="JV37" s="10" t="s">
        <v>287</v>
      </c>
      <c r="JW37" s="10" t="s">
        <v>283</v>
      </c>
      <c r="JX37" s="10" t="s">
        <v>283</v>
      </c>
      <c r="JY37" s="10" t="s">
        <v>283</v>
      </c>
      <c r="JZ37" s="10" t="s">
        <v>868</v>
      </c>
    </row>
    <row r="38" spans="1:286" ht="15.75" customHeight="1">
      <c r="A38" s="7" t="s">
        <v>869</v>
      </c>
      <c r="B38" s="8">
        <v>41697</v>
      </c>
      <c r="C38" s="9" t="s">
        <v>870</v>
      </c>
      <c r="D38" s="10">
        <v>1</v>
      </c>
      <c r="E38" s="11">
        <v>41518</v>
      </c>
      <c r="F38" s="10">
        <v>44</v>
      </c>
      <c r="G38" s="10" t="s">
        <v>277</v>
      </c>
      <c r="H38" s="9" t="s">
        <v>871</v>
      </c>
      <c r="I38" s="9" t="s">
        <v>872</v>
      </c>
      <c r="J38" s="10" t="s">
        <v>280</v>
      </c>
      <c r="K38" s="9" t="s">
        <v>799</v>
      </c>
      <c r="L38" s="9"/>
      <c r="M38" s="9"/>
      <c r="N38" s="9"/>
      <c r="O38" s="9"/>
      <c r="P38" s="9"/>
      <c r="Q38" s="9"/>
      <c r="R38" s="9"/>
      <c r="S38" s="9"/>
      <c r="T38" s="9"/>
      <c r="U38" s="9"/>
      <c r="V38" s="10">
        <v>1</v>
      </c>
      <c r="W38" s="9"/>
      <c r="X38" s="9"/>
      <c r="Y38" s="9"/>
      <c r="Z38" s="9"/>
      <c r="AA38" s="9"/>
      <c r="AB38" s="9"/>
      <c r="AC38" s="9" t="s">
        <v>873</v>
      </c>
      <c r="AD38" s="10" t="s">
        <v>283</v>
      </c>
      <c r="AE38" s="11">
        <v>41526</v>
      </c>
      <c r="AF38" s="11">
        <v>41681</v>
      </c>
      <c r="AG38" s="10">
        <f t="shared" si="13"/>
        <v>155</v>
      </c>
      <c r="AH38" s="10">
        <f t="shared" si="14"/>
        <v>163</v>
      </c>
      <c r="AI38" s="10">
        <f t="shared" si="2"/>
        <v>179</v>
      </c>
      <c r="AJ38" s="10" t="s">
        <v>874</v>
      </c>
      <c r="AK38" s="12">
        <v>1</v>
      </c>
      <c r="AL38" s="10" t="s">
        <v>875</v>
      </c>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v>1</v>
      </c>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t="s">
        <v>329</v>
      </c>
      <c r="CQ38" s="10" t="s">
        <v>852</v>
      </c>
      <c r="CR38" s="10"/>
      <c r="CS38" s="10"/>
      <c r="CT38" s="10"/>
      <c r="CU38" s="10"/>
      <c r="CV38" s="10"/>
      <c r="CW38" s="10"/>
      <c r="CX38" s="10" t="s">
        <v>283</v>
      </c>
      <c r="CY38" s="10" t="s">
        <v>287</v>
      </c>
      <c r="CZ38" s="10" t="s">
        <v>288</v>
      </c>
      <c r="DA38" s="10" t="s">
        <v>158</v>
      </c>
      <c r="DB38" s="10" t="s">
        <v>158</v>
      </c>
      <c r="DC38" s="10" t="s">
        <v>283</v>
      </c>
      <c r="DD38" s="10" t="s">
        <v>876</v>
      </c>
      <c r="DE38" s="10" t="s">
        <v>823</v>
      </c>
      <c r="DF38" s="10" t="s">
        <v>283</v>
      </c>
      <c r="DG38" s="10" t="s">
        <v>283</v>
      </c>
      <c r="DH38" s="10" t="s">
        <v>283</v>
      </c>
      <c r="DI38" s="10" t="s">
        <v>283</v>
      </c>
      <c r="DJ38" s="10" t="s">
        <v>283</v>
      </c>
      <c r="DK38" s="10" t="s">
        <v>283</v>
      </c>
      <c r="DL38" s="13" t="s">
        <v>877</v>
      </c>
      <c r="DM38" s="13" t="s">
        <v>878</v>
      </c>
      <c r="DN38" s="14"/>
      <c r="DO38" s="14"/>
      <c r="DP38" s="14"/>
      <c r="DQ38" s="14"/>
      <c r="DR38" s="14"/>
      <c r="DS38" s="14"/>
      <c r="DT38" s="14">
        <v>1</v>
      </c>
      <c r="DU38" s="14"/>
      <c r="DV38" s="14"/>
      <c r="DW38" s="14"/>
      <c r="DX38" s="14"/>
      <c r="DY38" s="14"/>
      <c r="DZ38" s="14"/>
      <c r="EA38" s="14"/>
      <c r="EB38" s="14"/>
      <c r="EC38" s="14"/>
      <c r="ED38" s="14"/>
      <c r="EE38" s="14"/>
      <c r="EF38" s="14"/>
      <c r="EG38" s="14"/>
      <c r="EH38" s="14"/>
      <c r="EI38" s="14"/>
      <c r="EJ38" s="14"/>
      <c r="EK38" s="14"/>
      <c r="EL38" s="14"/>
      <c r="EM38" s="14"/>
      <c r="EN38" s="14"/>
      <c r="EO38" s="14">
        <v>1</v>
      </c>
      <c r="EP38" s="14"/>
      <c r="EQ38" s="14"/>
      <c r="ER38" s="13" t="s">
        <v>879</v>
      </c>
      <c r="ES38" s="13" t="s">
        <v>880</v>
      </c>
      <c r="ET38" s="13"/>
      <c r="EU38" s="13"/>
      <c r="EV38" s="13"/>
      <c r="EW38" s="13"/>
      <c r="EX38" s="13"/>
      <c r="EY38" s="13"/>
      <c r="EZ38" s="10">
        <v>1</v>
      </c>
      <c r="FA38" s="13"/>
      <c r="FB38" s="13"/>
      <c r="FC38" s="13"/>
      <c r="FD38" s="13"/>
      <c r="FE38" s="13"/>
      <c r="FF38" s="13"/>
      <c r="FG38" s="13"/>
      <c r="FH38" s="13"/>
      <c r="FI38" s="13"/>
      <c r="FJ38" s="13"/>
      <c r="FK38" s="13">
        <v>1</v>
      </c>
      <c r="FL38" s="13"/>
      <c r="FM38" s="13" t="s">
        <v>881</v>
      </c>
      <c r="FN38" s="13" t="s">
        <v>179</v>
      </c>
      <c r="FO38" s="13"/>
      <c r="FP38" s="13"/>
      <c r="FQ38" s="13"/>
      <c r="FR38" s="13"/>
      <c r="FS38" s="13"/>
      <c r="FT38" s="13"/>
      <c r="FU38" s="13"/>
      <c r="FV38" s="13"/>
      <c r="FW38" s="13"/>
      <c r="FX38" s="13"/>
      <c r="FY38" s="13"/>
      <c r="FZ38" s="13"/>
      <c r="GA38" s="13"/>
      <c r="GB38" s="13"/>
      <c r="GC38" s="13"/>
      <c r="GD38" s="13"/>
      <c r="GE38" s="13"/>
      <c r="GF38" s="13"/>
      <c r="GG38" s="13"/>
      <c r="GH38" s="13"/>
      <c r="GI38" s="13">
        <v>1</v>
      </c>
      <c r="GJ38" s="13"/>
      <c r="GK38" s="13"/>
      <c r="GL38" s="13"/>
      <c r="GM38" s="13"/>
      <c r="GN38" s="13"/>
      <c r="GO38" s="13" t="s">
        <v>882</v>
      </c>
      <c r="GP38" s="13" t="s">
        <v>883</v>
      </c>
      <c r="GQ38" s="10" t="s">
        <v>283</v>
      </c>
      <c r="GR38" s="10" t="s">
        <v>283</v>
      </c>
      <c r="GS38" s="10" t="s">
        <v>283</v>
      </c>
      <c r="GT38" s="10" t="s">
        <v>283</v>
      </c>
      <c r="GU38" s="10" t="s">
        <v>283</v>
      </c>
      <c r="GV38" s="10" t="s">
        <v>283</v>
      </c>
      <c r="GW38" s="10" t="s">
        <v>283</v>
      </c>
      <c r="GX38" s="10" t="s">
        <v>283</v>
      </c>
      <c r="GY38" s="10" t="s">
        <v>283</v>
      </c>
      <c r="GZ38" s="10" t="s">
        <v>283</v>
      </c>
      <c r="HA38" s="10" t="s">
        <v>283</v>
      </c>
      <c r="HB38" s="10" t="s">
        <v>283</v>
      </c>
      <c r="HC38" s="10" t="s">
        <v>283</v>
      </c>
      <c r="HD38" s="10" t="s">
        <v>221</v>
      </c>
      <c r="HE38" s="10"/>
      <c r="HF38" s="10"/>
      <c r="HG38" s="10"/>
      <c r="HH38" s="10"/>
      <c r="HI38" s="10"/>
      <c r="HJ38" s="10"/>
      <c r="HK38" s="10"/>
      <c r="HL38" s="10"/>
      <c r="HM38" s="10"/>
      <c r="HN38" s="10"/>
      <c r="HO38" s="10"/>
      <c r="HP38" s="10"/>
      <c r="HQ38" s="10"/>
      <c r="HR38" s="10"/>
      <c r="HS38" s="10"/>
      <c r="HT38" s="10"/>
      <c r="HU38" s="10"/>
      <c r="HV38" s="10"/>
      <c r="HW38" s="10"/>
      <c r="HX38" s="10"/>
      <c r="HY38" s="10">
        <v>1</v>
      </c>
      <c r="HZ38" s="10"/>
      <c r="IA38" s="10"/>
      <c r="IB38" s="10"/>
      <c r="IC38" s="10"/>
      <c r="ID38" s="10"/>
      <c r="IE38" s="10"/>
      <c r="IF38" s="10"/>
      <c r="IG38" s="10"/>
      <c r="IH38" s="10"/>
      <c r="II38" s="10"/>
      <c r="IJ38" s="10"/>
      <c r="IK38" s="10"/>
      <c r="IL38" s="10"/>
      <c r="IM38" s="10"/>
      <c r="IN38" s="10"/>
      <c r="IO38" s="10"/>
      <c r="IP38" s="10"/>
      <c r="IQ38" s="10"/>
      <c r="IR38" s="10"/>
      <c r="IS38" s="10"/>
      <c r="IT38" s="10"/>
      <c r="IU38" s="13" t="s">
        <v>884</v>
      </c>
      <c r="IV38" s="10" t="s">
        <v>283</v>
      </c>
      <c r="IW38" s="10" t="s">
        <v>283</v>
      </c>
      <c r="IX38" s="10" t="s">
        <v>264</v>
      </c>
      <c r="IY38" s="10"/>
      <c r="IZ38" s="10"/>
      <c r="JA38" s="10"/>
      <c r="JB38" s="10"/>
      <c r="JC38" s="10"/>
      <c r="JD38" s="10"/>
      <c r="JE38" s="10"/>
      <c r="JF38" s="10"/>
      <c r="JG38" s="10"/>
      <c r="JH38" s="10"/>
      <c r="JI38" s="10"/>
      <c r="JJ38" s="10"/>
      <c r="JK38" s="10"/>
      <c r="JL38" s="10"/>
      <c r="JM38" s="10"/>
      <c r="JN38" s="10"/>
      <c r="JO38" s="10"/>
      <c r="JP38" s="10">
        <v>1</v>
      </c>
      <c r="JQ38" s="10"/>
      <c r="JR38" s="10"/>
      <c r="JS38" s="10"/>
      <c r="JT38" s="10"/>
      <c r="JU38" s="10"/>
      <c r="JV38" s="10" t="s">
        <v>287</v>
      </c>
      <c r="JW38" s="10" t="s">
        <v>283</v>
      </c>
      <c r="JX38" s="10" t="s">
        <v>283</v>
      </c>
      <c r="JY38" s="10" t="s">
        <v>283</v>
      </c>
      <c r="JZ38" s="9"/>
    </row>
    <row r="39" spans="1:286" ht="15.75" customHeight="1">
      <c r="A39" s="7" t="s">
        <v>885</v>
      </c>
      <c r="B39" s="8">
        <v>41698</v>
      </c>
      <c r="C39" s="9" t="s">
        <v>886</v>
      </c>
      <c r="D39" s="10">
        <v>1</v>
      </c>
      <c r="E39" s="11">
        <v>41434</v>
      </c>
      <c r="F39" s="10" t="s">
        <v>302</v>
      </c>
      <c r="G39" s="10" t="s">
        <v>323</v>
      </c>
      <c r="H39" s="9" t="s">
        <v>887</v>
      </c>
      <c r="I39" s="9" t="s">
        <v>888</v>
      </c>
      <c r="J39" s="10" t="s">
        <v>280</v>
      </c>
      <c r="K39" s="9" t="s">
        <v>543</v>
      </c>
      <c r="L39" s="9"/>
      <c r="M39" s="9"/>
      <c r="N39" s="9"/>
      <c r="O39" s="9"/>
      <c r="P39" s="9"/>
      <c r="Q39" s="9"/>
      <c r="R39" s="9"/>
      <c r="S39" s="9"/>
      <c r="T39" s="10">
        <v>1</v>
      </c>
      <c r="U39" s="9"/>
      <c r="V39" s="9"/>
      <c r="W39" s="9"/>
      <c r="X39" s="9"/>
      <c r="Y39" s="9"/>
      <c r="Z39" s="9"/>
      <c r="AA39" s="9"/>
      <c r="AB39" s="9"/>
      <c r="AC39" s="9" t="s">
        <v>889</v>
      </c>
      <c r="AD39" s="10" t="s">
        <v>283</v>
      </c>
      <c r="AE39" s="11">
        <v>41439</v>
      </c>
      <c r="AF39" s="11">
        <v>41675</v>
      </c>
      <c r="AG39" s="10">
        <f t="shared" si="13"/>
        <v>236</v>
      </c>
      <c r="AH39" s="10">
        <f t="shared" si="14"/>
        <v>241</v>
      </c>
      <c r="AI39" s="10">
        <f t="shared" si="2"/>
        <v>264</v>
      </c>
      <c r="AJ39" s="10" t="s">
        <v>890</v>
      </c>
      <c r="AK39" s="12">
        <v>2</v>
      </c>
      <c r="AL39" s="10" t="s">
        <v>891</v>
      </c>
      <c r="AM39" s="10"/>
      <c r="AN39" s="10"/>
      <c r="AO39" s="10"/>
      <c r="AP39" s="10"/>
      <c r="AQ39" s="10"/>
      <c r="AR39" s="10"/>
      <c r="AS39" s="10"/>
      <c r="AT39" s="10"/>
      <c r="AU39" s="10"/>
      <c r="AV39" s="10">
        <v>1</v>
      </c>
      <c r="AW39" s="10"/>
      <c r="AX39" s="10"/>
      <c r="AY39" s="10"/>
      <c r="AZ39" s="10"/>
      <c r="BA39" s="10"/>
      <c r="BB39" s="10"/>
      <c r="BC39" s="10"/>
      <c r="BD39" s="10"/>
      <c r="BE39" s="10"/>
      <c r="BF39" s="10"/>
      <c r="BG39" s="10"/>
      <c r="BH39" s="10"/>
      <c r="BI39" s="10"/>
      <c r="BJ39" s="10">
        <v>1</v>
      </c>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t="s">
        <v>89</v>
      </c>
      <c r="CQ39" s="10" t="s">
        <v>286</v>
      </c>
      <c r="CR39" s="10">
        <v>1</v>
      </c>
      <c r="CS39" s="10"/>
      <c r="CT39" s="10"/>
      <c r="CU39" s="10"/>
      <c r="CV39" s="10"/>
      <c r="CW39" s="10"/>
      <c r="CX39" s="10" t="s">
        <v>287</v>
      </c>
      <c r="CY39" s="10" t="s">
        <v>490</v>
      </c>
      <c r="CZ39" s="10" t="s">
        <v>12</v>
      </c>
      <c r="DA39" s="10" t="s">
        <v>289</v>
      </c>
      <c r="DB39" s="13" t="s">
        <v>290</v>
      </c>
      <c r="DC39" s="10" t="s">
        <v>283</v>
      </c>
      <c r="DD39" s="10" t="s">
        <v>892</v>
      </c>
      <c r="DE39" s="10" t="s">
        <v>283</v>
      </c>
      <c r="DF39" s="10" t="s">
        <v>283</v>
      </c>
      <c r="DG39" s="10" t="s">
        <v>283</v>
      </c>
      <c r="DH39" s="10" t="s">
        <v>283</v>
      </c>
      <c r="DI39" s="10" t="s">
        <v>283</v>
      </c>
      <c r="DJ39" s="10" t="s">
        <v>283</v>
      </c>
      <c r="DK39" s="10" t="s">
        <v>283</v>
      </c>
      <c r="DL39" s="10" t="s">
        <v>283</v>
      </c>
      <c r="DM39" s="10" t="s">
        <v>283</v>
      </c>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3" t="s">
        <v>893</v>
      </c>
      <c r="ES39" s="13" t="s">
        <v>157</v>
      </c>
      <c r="ET39" s="13"/>
      <c r="EU39" s="13"/>
      <c r="EV39" s="13"/>
      <c r="EW39" s="13"/>
      <c r="EX39" s="13"/>
      <c r="EY39" s="13"/>
      <c r="EZ39" s="13"/>
      <c r="FA39" s="13"/>
      <c r="FB39" s="13"/>
      <c r="FC39" s="13"/>
      <c r="FD39" s="13"/>
      <c r="FE39" s="13"/>
      <c r="FF39" s="13"/>
      <c r="FG39" s="13"/>
      <c r="FH39" s="13"/>
      <c r="FI39" s="13"/>
      <c r="FJ39" s="10">
        <v>1</v>
      </c>
      <c r="FK39" s="13"/>
      <c r="FL39" s="13"/>
      <c r="FM39" s="10" t="s">
        <v>894</v>
      </c>
      <c r="FN39" s="10" t="s">
        <v>166</v>
      </c>
      <c r="FO39" s="10"/>
      <c r="FP39" s="10"/>
      <c r="FQ39" s="10"/>
      <c r="FR39" s="10"/>
      <c r="FS39" s="10"/>
      <c r="FT39" s="10"/>
      <c r="FU39" s="13">
        <v>1</v>
      </c>
      <c r="FV39" s="10"/>
      <c r="FW39" s="10"/>
      <c r="FX39" s="10"/>
      <c r="FY39" s="10"/>
      <c r="FZ39" s="10"/>
      <c r="GA39" s="10"/>
      <c r="GB39" s="10"/>
      <c r="GC39" s="10"/>
      <c r="GD39" s="10"/>
      <c r="GE39" s="10"/>
      <c r="GF39" s="10"/>
      <c r="GG39" s="10"/>
      <c r="GH39" s="10"/>
      <c r="GI39" s="10"/>
      <c r="GJ39" s="10"/>
      <c r="GK39" s="10"/>
      <c r="GL39" s="10"/>
      <c r="GM39" s="10"/>
      <c r="GN39" s="10"/>
      <c r="GO39" s="13" t="s">
        <v>895</v>
      </c>
      <c r="GP39" s="13" t="s">
        <v>896</v>
      </c>
      <c r="GQ39" s="10" t="s">
        <v>283</v>
      </c>
      <c r="GR39" s="10" t="s">
        <v>283</v>
      </c>
      <c r="GS39" s="10" t="s">
        <v>283</v>
      </c>
      <c r="GT39" s="10" t="s">
        <v>283</v>
      </c>
      <c r="GU39" s="10" t="s">
        <v>283</v>
      </c>
      <c r="GV39" s="10" t="s">
        <v>283</v>
      </c>
      <c r="GW39" s="10" t="s">
        <v>283</v>
      </c>
      <c r="GX39" s="10" t="s">
        <v>283</v>
      </c>
      <c r="GY39" s="10" t="s">
        <v>283</v>
      </c>
      <c r="GZ39" s="10" t="s">
        <v>283</v>
      </c>
      <c r="HA39" s="10" t="s">
        <v>283</v>
      </c>
      <c r="HB39" s="10" t="s">
        <v>283</v>
      </c>
      <c r="HC39" s="10" t="s">
        <v>283</v>
      </c>
      <c r="HD39" s="10" t="s">
        <v>238</v>
      </c>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c r="IE39" s="10"/>
      <c r="IF39" s="10"/>
      <c r="IG39" s="10"/>
      <c r="IH39" s="10"/>
      <c r="II39" s="10"/>
      <c r="IJ39" s="10"/>
      <c r="IK39" s="10"/>
      <c r="IL39" s="10"/>
      <c r="IM39" s="10"/>
      <c r="IN39" s="10"/>
      <c r="IO39" s="10"/>
      <c r="IP39" s="10">
        <v>1</v>
      </c>
      <c r="IQ39" s="10"/>
      <c r="IR39" s="10"/>
      <c r="IS39" s="10"/>
      <c r="IT39" s="10"/>
      <c r="IU39" s="13" t="s">
        <v>897</v>
      </c>
      <c r="IV39" s="10" t="s">
        <v>283</v>
      </c>
      <c r="IW39" s="10" t="s">
        <v>283</v>
      </c>
      <c r="IX39" s="10" t="s">
        <v>264</v>
      </c>
      <c r="IY39" s="10"/>
      <c r="IZ39" s="10"/>
      <c r="JA39" s="10"/>
      <c r="JB39" s="10"/>
      <c r="JC39" s="10"/>
      <c r="JD39" s="10"/>
      <c r="JE39" s="10"/>
      <c r="JF39" s="10"/>
      <c r="JG39" s="10"/>
      <c r="JH39" s="10"/>
      <c r="JI39" s="10"/>
      <c r="JJ39" s="10"/>
      <c r="JK39" s="10"/>
      <c r="JL39" s="10"/>
      <c r="JM39" s="10"/>
      <c r="JN39" s="10"/>
      <c r="JO39" s="10"/>
      <c r="JP39" s="10">
        <v>1</v>
      </c>
      <c r="JQ39" s="10"/>
      <c r="JR39" s="10"/>
      <c r="JS39" s="10"/>
      <c r="JT39" s="10"/>
      <c r="JU39" s="10"/>
      <c r="JV39" s="10" t="s">
        <v>287</v>
      </c>
      <c r="JW39" s="10" t="s">
        <v>283</v>
      </c>
      <c r="JX39" s="10" t="s">
        <v>283</v>
      </c>
      <c r="JY39" s="10" t="s">
        <v>283</v>
      </c>
      <c r="JZ39" s="9"/>
    </row>
    <row r="40" spans="1:286" ht="15.75" customHeight="1">
      <c r="A40" s="7" t="s">
        <v>898</v>
      </c>
      <c r="B40" s="8">
        <v>41703</v>
      </c>
      <c r="C40" s="9" t="s">
        <v>899</v>
      </c>
      <c r="D40" s="10">
        <v>1</v>
      </c>
      <c r="E40" s="10" t="s">
        <v>302</v>
      </c>
      <c r="F40" s="9">
        <f>2013-1953</f>
        <v>60</v>
      </c>
      <c r="G40" s="10" t="s">
        <v>323</v>
      </c>
      <c r="H40" s="9" t="s">
        <v>900</v>
      </c>
      <c r="I40" s="9" t="s">
        <v>901</v>
      </c>
      <c r="J40" s="10" t="s">
        <v>280</v>
      </c>
      <c r="K40" s="9" t="s">
        <v>344</v>
      </c>
      <c r="L40" s="9"/>
      <c r="M40" s="9"/>
      <c r="N40" s="9"/>
      <c r="O40" s="9"/>
      <c r="P40" s="9"/>
      <c r="Q40" s="9"/>
      <c r="R40" s="10">
        <v>1</v>
      </c>
      <c r="S40" s="9"/>
      <c r="T40" s="9"/>
      <c r="U40" s="9"/>
      <c r="V40" s="9"/>
      <c r="W40" s="9"/>
      <c r="X40" s="9"/>
      <c r="Y40" s="9"/>
      <c r="Z40" s="9"/>
      <c r="AA40" s="9"/>
      <c r="AB40" s="9"/>
      <c r="AC40" s="9" t="s">
        <v>902</v>
      </c>
      <c r="AD40" s="10" t="s">
        <v>283</v>
      </c>
      <c r="AE40" s="11">
        <v>41591</v>
      </c>
      <c r="AF40" s="11">
        <v>41702</v>
      </c>
      <c r="AG40" s="10">
        <f t="shared" si="13"/>
        <v>111</v>
      </c>
      <c r="AH40" s="10" t="s">
        <v>283</v>
      </c>
      <c r="AI40" s="16" t="e">
        <f t="shared" si="2"/>
        <v>#VALUE!</v>
      </c>
      <c r="AJ40" s="10" t="s">
        <v>685</v>
      </c>
      <c r="AK40" s="12">
        <v>1</v>
      </c>
      <c r="AL40" s="10" t="s">
        <v>347</v>
      </c>
      <c r="AM40" s="10">
        <v>1</v>
      </c>
      <c r="AN40" s="10"/>
      <c r="AO40" s="9"/>
      <c r="AP40" s="9"/>
      <c r="AQ40" s="9"/>
      <c r="AR40" s="9"/>
      <c r="AS40" s="9"/>
      <c r="AT40" s="9"/>
      <c r="AU40" s="9"/>
      <c r="AV40" s="9"/>
      <c r="AW40" s="9"/>
      <c r="AX40" s="9"/>
      <c r="AY40" s="9"/>
      <c r="AZ40" s="9"/>
      <c r="BA40" s="9"/>
      <c r="BB40" s="9"/>
      <c r="BC40" s="9"/>
      <c r="BD40" s="9"/>
      <c r="BE40" s="9"/>
      <c r="BF40" s="9"/>
      <c r="BG40" s="9"/>
      <c r="BH40" s="9"/>
      <c r="BI40" s="9"/>
      <c r="BJ40" s="9"/>
      <c r="BK40" s="9"/>
      <c r="BL40" s="9"/>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t="s">
        <v>89</v>
      </c>
      <c r="CQ40" s="10" t="s">
        <v>286</v>
      </c>
      <c r="CR40" s="10">
        <v>1</v>
      </c>
      <c r="CS40" s="10"/>
      <c r="CT40" s="10"/>
      <c r="CU40" s="10"/>
      <c r="CV40" s="10"/>
      <c r="CW40" s="10"/>
      <c r="CX40" s="10" t="s">
        <v>287</v>
      </c>
      <c r="CY40" s="10" t="s">
        <v>287</v>
      </c>
      <c r="CZ40" s="10" t="s">
        <v>12</v>
      </c>
      <c r="DA40" s="10" t="s">
        <v>457</v>
      </c>
      <c r="DB40" s="10" t="s">
        <v>290</v>
      </c>
      <c r="DC40" s="10" t="s">
        <v>283</v>
      </c>
      <c r="DD40" s="10" t="s">
        <v>903</v>
      </c>
      <c r="DE40" s="10" t="s">
        <v>904</v>
      </c>
      <c r="DF40" s="10" t="s">
        <v>905</v>
      </c>
      <c r="DG40" s="10" t="s">
        <v>906</v>
      </c>
      <c r="DH40" s="10" t="s">
        <v>907</v>
      </c>
      <c r="DI40" s="10" t="s">
        <v>908</v>
      </c>
      <c r="DJ40" s="10" t="s">
        <v>283</v>
      </c>
      <c r="DK40" s="10" t="s">
        <v>283</v>
      </c>
      <c r="DL40" s="13" t="s">
        <v>909</v>
      </c>
      <c r="DM40" s="13" t="s">
        <v>910</v>
      </c>
      <c r="DN40" s="14"/>
      <c r="DO40" s="14"/>
      <c r="DP40" s="14"/>
      <c r="DQ40" s="14"/>
      <c r="DR40" s="14">
        <v>1</v>
      </c>
      <c r="DS40" s="14">
        <v>1</v>
      </c>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0" t="s">
        <v>283</v>
      </c>
      <c r="ES40" s="10" t="s">
        <v>283</v>
      </c>
      <c r="ET40" s="10"/>
      <c r="EU40" s="10"/>
      <c r="EV40" s="10"/>
      <c r="EW40" s="10"/>
      <c r="EX40" s="10"/>
      <c r="EY40" s="10"/>
      <c r="EZ40" s="10"/>
      <c r="FA40" s="10"/>
      <c r="FB40" s="10"/>
      <c r="FC40" s="10"/>
      <c r="FD40" s="10"/>
      <c r="FE40" s="10"/>
      <c r="FF40" s="10"/>
      <c r="FG40" s="10"/>
      <c r="FH40" s="10"/>
      <c r="FI40" s="10"/>
      <c r="FJ40" s="10"/>
      <c r="FK40" s="10"/>
      <c r="FL40" s="10"/>
      <c r="FM40" s="10" t="s">
        <v>283</v>
      </c>
      <c r="FN40" s="10" t="s">
        <v>283</v>
      </c>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3" t="s">
        <v>911</v>
      </c>
      <c r="GP40" s="10" t="s">
        <v>283</v>
      </c>
      <c r="GQ40" s="10" t="s">
        <v>283</v>
      </c>
      <c r="GR40" s="10" t="s">
        <v>283</v>
      </c>
      <c r="GS40" s="10" t="s">
        <v>283</v>
      </c>
      <c r="GT40" s="10" t="s">
        <v>283</v>
      </c>
      <c r="GU40" s="10" t="s">
        <v>283</v>
      </c>
      <c r="GV40" s="10" t="s">
        <v>283</v>
      </c>
      <c r="GW40" s="10" t="s">
        <v>283</v>
      </c>
      <c r="GX40" s="10" t="s">
        <v>283</v>
      </c>
      <c r="GY40" s="10" t="s">
        <v>283</v>
      </c>
      <c r="GZ40" s="10" t="s">
        <v>283</v>
      </c>
      <c r="HA40" s="10" t="s">
        <v>283</v>
      </c>
      <c r="HB40" s="10" t="s">
        <v>283</v>
      </c>
      <c r="HC40" s="10" t="s">
        <v>283</v>
      </c>
      <c r="HD40" s="10" t="s">
        <v>214</v>
      </c>
      <c r="HE40" s="10"/>
      <c r="HF40" s="10"/>
      <c r="HG40" s="10"/>
      <c r="HH40" s="10"/>
      <c r="HI40" s="10"/>
      <c r="HJ40" s="10"/>
      <c r="HK40" s="10"/>
      <c r="HL40" s="10"/>
      <c r="HM40" s="10"/>
      <c r="HN40" s="10"/>
      <c r="HO40" s="10"/>
      <c r="HP40" s="10"/>
      <c r="HQ40" s="10"/>
      <c r="HR40" s="10">
        <v>1</v>
      </c>
      <c r="HS40" s="10"/>
      <c r="HT40" s="10"/>
      <c r="HU40" s="10"/>
      <c r="HV40" s="10"/>
      <c r="HW40" s="10"/>
      <c r="HX40" s="10"/>
      <c r="HY40" s="10"/>
      <c r="HZ40" s="10"/>
      <c r="IA40" s="10"/>
      <c r="IB40" s="10"/>
      <c r="IC40" s="10"/>
      <c r="ID40" s="10"/>
      <c r="IE40" s="10"/>
      <c r="IF40" s="10"/>
      <c r="IG40" s="10"/>
      <c r="IH40" s="10"/>
      <c r="II40" s="10"/>
      <c r="IJ40" s="10"/>
      <c r="IK40" s="10"/>
      <c r="IL40" s="10"/>
      <c r="IM40" s="10"/>
      <c r="IN40" s="10"/>
      <c r="IO40" s="10"/>
      <c r="IP40" s="10"/>
      <c r="IQ40" s="10"/>
      <c r="IR40" s="10"/>
      <c r="IS40" s="10"/>
      <c r="IT40" s="10"/>
      <c r="IU40" s="13" t="s">
        <v>911</v>
      </c>
      <c r="IV40" s="13" t="s">
        <v>912</v>
      </c>
      <c r="IW40" s="10" t="s">
        <v>283</v>
      </c>
      <c r="IX40" s="10" t="s">
        <v>913</v>
      </c>
      <c r="IY40" s="10"/>
      <c r="IZ40" s="10"/>
      <c r="JA40" s="10"/>
      <c r="JB40" s="10"/>
      <c r="JC40" s="10"/>
      <c r="JD40" s="10"/>
      <c r="JE40" s="10">
        <v>1</v>
      </c>
      <c r="JF40" s="10"/>
      <c r="JG40" s="10"/>
      <c r="JH40" s="10"/>
      <c r="JI40" s="10"/>
      <c r="JJ40" s="10"/>
      <c r="JK40" s="10"/>
      <c r="JL40" s="10"/>
      <c r="JM40" s="10"/>
      <c r="JN40" s="10"/>
      <c r="JO40" s="10"/>
      <c r="JP40" s="10"/>
      <c r="JQ40" s="10">
        <v>1</v>
      </c>
      <c r="JR40" s="10"/>
      <c r="JS40" s="10"/>
      <c r="JT40" s="10"/>
      <c r="JU40" s="10"/>
      <c r="JV40" s="10" t="s">
        <v>287</v>
      </c>
      <c r="JW40" s="10" t="s">
        <v>283</v>
      </c>
      <c r="JX40" s="10" t="s">
        <v>283</v>
      </c>
      <c r="JY40" s="10" t="s">
        <v>283</v>
      </c>
      <c r="JZ40" s="9"/>
    </row>
    <row r="41" spans="1:286" ht="15.75" customHeight="1">
      <c r="A41" s="7" t="s">
        <v>914</v>
      </c>
      <c r="B41" s="8">
        <v>41708</v>
      </c>
      <c r="C41" s="9" t="s">
        <v>915</v>
      </c>
      <c r="D41" s="10">
        <v>1</v>
      </c>
      <c r="E41" s="11">
        <v>41466</v>
      </c>
      <c r="F41" s="10">
        <v>89</v>
      </c>
      <c r="G41" s="10" t="s">
        <v>323</v>
      </c>
      <c r="H41" s="9" t="s">
        <v>871</v>
      </c>
      <c r="I41" s="9" t="s">
        <v>872</v>
      </c>
      <c r="J41" s="10" t="s">
        <v>280</v>
      </c>
      <c r="K41" s="9" t="s">
        <v>916</v>
      </c>
      <c r="L41" s="9"/>
      <c r="M41" s="9"/>
      <c r="N41" s="32">
        <v>1</v>
      </c>
      <c r="O41" s="9"/>
      <c r="P41" s="9"/>
      <c r="Q41" s="9"/>
      <c r="R41" s="9"/>
      <c r="S41" s="9"/>
      <c r="T41" s="9"/>
      <c r="U41" s="9"/>
      <c r="V41" s="9"/>
      <c r="W41" s="9"/>
      <c r="X41" s="9"/>
      <c r="Y41" s="9"/>
      <c r="Z41" s="9"/>
      <c r="AA41" s="9"/>
      <c r="AB41" s="9"/>
      <c r="AC41" s="9" t="s">
        <v>917</v>
      </c>
      <c r="AD41" s="10" t="s">
        <v>283</v>
      </c>
      <c r="AE41" s="11">
        <v>41466</v>
      </c>
      <c r="AF41" s="11">
        <v>41698</v>
      </c>
      <c r="AG41" s="10">
        <f t="shared" si="13"/>
        <v>232</v>
      </c>
      <c r="AH41" s="10">
        <f t="shared" ref="AH41:AH42" si="15">AF41-E41</f>
        <v>232</v>
      </c>
      <c r="AI41" s="10">
        <f t="shared" si="2"/>
        <v>242</v>
      </c>
      <c r="AJ41" s="10" t="s">
        <v>918</v>
      </c>
      <c r="AK41" s="12">
        <v>1</v>
      </c>
      <c r="AL41" s="10" t="s">
        <v>769</v>
      </c>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v>1</v>
      </c>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t="s">
        <v>919</v>
      </c>
      <c r="CQ41" s="10" t="s">
        <v>286</v>
      </c>
      <c r="CR41" s="10">
        <v>1</v>
      </c>
      <c r="CS41" s="10"/>
      <c r="CT41" s="10"/>
      <c r="CU41" s="10"/>
      <c r="CV41" s="10"/>
      <c r="CW41" s="10"/>
      <c r="CX41" s="10" t="s">
        <v>287</v>
      </c>
      <c r="CY41" s="10" t="s">
        <v>490</v>
      </c>
      <c r="CZ41" s="10" t="s">
        <v>12</v>
      </c>
      <c r="DA41" s="10" t="s">
        <v>289</v>
      </c>
      <c r="DB41" s="10" t="s">
        <v>309</v>
      </c>
      <c r="DC41" s="13" t="s">
        <v>920</v>
      </c>
      <c r="DD41" s="10" t="s">
        <v>623</v>
      </c>
      <c r="DE41" s="10" t="s">
        <v>921</v>
      </c>
      <c r="DF41" s="10" t="s">
        <v>283</v>
      </c>
      <c r="DG41" s="10" t="s">
        <v>283</v>
      </c>
      <c r="DH41" s="10" t="s">
        <v>283</v>
      </c>
      <c r="DI41" s="10" t="s">
        <v>283</v>
      </c>
      <c r="DJ41" s="10" t="s">
        <v>283</v>
      </c>
      <c r="DK41" s="10" t="s">
        <v>283</v>
      </c>
      <c r="DL41" s="13" t="s">
        <v>922</v>
      </c>
      <c r="DM41" s="13" t="s">
        <v>923</v>
      </c>
      <c r="DN41" s="14"/>
      <c r="DO41" s="14"/>
      <c r="DP41" s="14"/>
      <c r="DQ41" s="14"/>
      <c r="DR41" s="14"/>
      <c r="DS41" s="14">
        <v>1</v>
      </c>
      <c r="DT41" s="14"/>
      <c r="DU41" s="14"/>
      <c r="DV41" s="14"/>
      <c r="DW41" s="14"/>
      <c r="DX41" s="14"/>
      <c r="DY41" s="14">
        <v>1</v>
      </c>
      <c r="DZ41" s="14"/>
      <c r="EA41" s="14"/>
      <c r="EB41" s="14"/>
      <c r="EC41" s="14"/>
      <c r="ED41" s="14"/>
      <c r="EE41" s="14">
        <v>1</v>
      </c>
      <c r="EF41" s="14"/>
      <c r="EG41" s="14"/>
      <c r="EH41" s="14"/>
      <c r="EI41" s="14"/>
      <c r="EJ41" s="14"/>
      <c r="EK41" s="14"/>
      <c r="EL41" s="14"/>
      <c r="EM41" s="14"/>
      <c r="EN41" s="14"/>
      <c r="EO41" s="14"/>
      <c r="EP41" s="14"/>
      <c r="EQ41" s="14"/>
      <c r="ER41" s="10" t="s">
        <v>283</v>
      </c>
      <c r="ES41" s="10" t="s">
        <v>283</v>
      </c>
      <c r="ET41" s="10"/>
      <c r="EU41" s="10"/>
      <c r="EV41" s="10"/>
      <c r="EW41" s="10"/>
      <c r="EX41" s="10"/>
      <c r="EY41" s="10"/>
      <c r="EZ41" s="10"/>
      <c r="FA41" s="10"/>
      <c r="FB41" s="10"/>
      <c r="FC41" s="10"/>
      <c r="FD41" s="10"/>
      <c r="FE41" s="10"/>
      <c r="FF41" s="10"/>
      <c r="FG41" s="10"/>
      <c r="FH41" s="10"/>
      <c r="FI41" s="10"/>
      <c r="FJ41" s="10"/>
      <c r="FK41" s="10"/>
      <c r="FL41" s="10"/>
      <c r="FM41" s="10" t="s">
        <v>283</v>
      </c>
      <c r="FN41" s="10" t="s">
        <v>283</v>
      </c>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3" t="s">
        <v>924</v>
      </c>
      <c r="GP41" s="13" t="s">
        <v>925</v>
      </c>
      <c r="GQ41" s="13" t="s">
        <v>926</v>
      </c>
      <c r="GR41" s="13" t="s">
        <v>927</v>
      </c>
      <c r="GS41" s="13" t="s">
        <v>928</v>
      </c>
      <c r="GT41" s="13" t="s">
        <v>929</v>
      </c>
      <c r="GU41" s="13" t="s">
        <v>930</v>
      </c>
      <c r="GV41" s="10" t="s">
        <v>283</v>
      </c>
      <c r="GW41" s="10" t="s">
        <v>283</v>
      </c>
      <c r="GX41" s="10" t="s">
        <v>283</v>
      </c>
      <c r="GY41" s="10" t="s">
        <v>283</v>
      </c>
      <c r="GZ41" s="10" t="s">
        <v>283</v>
      </c>
      <c r="HA41" s="10" t="s">
        <v>283</v>
      </c>
      <c r="HB41" s="10" t="s">
        <v>283</v>
      </c>
      <c r="HC41" s="10" t="s">
        <v>283</v>
      </c>
      <c r="HD41" s="10" t="s">
        <v>242</v>
      </c>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c r="IK41" s="10"/>
      <c r="IL41" s="10"/>
      <c r="IM41" s="10"/>
      <c r="IN41" s="10"/>
      <c r="IO41" s="10"/>
      <c r="IP41" s="10"/>
      <c r="IQ41" s="10"/>
      <c r="IR41" s="10"/>
      <c r="IS41" s="10"/>
      <c r="IT41" s="10">
        <v>1</v>
      </c>
      <c r="IU41" s="13" t="s">
        <v>931</v>
      </c>
      <c r="IV41" s="10" t="s">
        <v>283</v>
      </c>
      <c r="IW41" s="10" t="s">
        <v>283</v>
      </c>
      <c r="IX41" s="10" t="s">
        <v>264</v>
      </c>
      <c r="IY41" s="10"/>
      <c r="IZ41" s="10"/>
      <c r="JA41" s="10"/>
      <c r="JB41" s="10"/>
      <c r="JC41" s="10"/>
      <c r="JD41" s="10"/>
      <c r="JE41" s="10"/>
      <c r="JF41" s="10"/>
      <c r="JG41" s="10"/>
      <c r="JH41" s="10"/>
      <c r="JI41" s="10"/>
      <c r="JJ41" s="10"/>
      <c r="JK41" s="10"/>
      <c r="JL41" s="10"/>
      <c r="JM41" s="10"/>
      <c r="JN41" s="10"/>
      <c r="JO41" s="10"/>
      <c r="JP41" s="10">
        <v>1</v>
      </c>
      <c r="JQ41" s="10"/>
      <c r="JR41" s="10"/>
      <c r="JS41" s="10"/>
      <c r="JT41" s="10"/>
      <c r="JU41" s="10"/>
      <c r="JV41" s="10" t="s">
        <v>287</v>
      </c>
      <c r="JW41" s="10" t="s">
        <v>283</v>
      </c>
      <c r="JX41" s="10" t="s">
        <v>283</v>
      </c>
      <c r="JY41" s="10" t="s">
        <v>283</v>
      </c>
      <c r="JZ41" s="9"/>
    </row>
    <row r="42" spans="1:286" ht="15.75" customHeight="1">
      <c r="A42" s="7" t="s">
        <v>932</v>
      </c>
      <c r="B42" s="8">
        <v>41709</v>
      </c>
      <c r="C42" s="9" t="s">
        <v>933</v>
      </c>
      <c r="D42" s="10">
        <v>1</v>
      </c>
      <c r="E42" s="11">
        <v>41156</v>
      </c>
      <c r="F42" s="10">
        <v>73</v>
      </c>
      <c r="G42" s="10" t="s">
        <v>277</v>
      </c>
      <c r="H42" s="9" t="s">
        <v>934</v>
      </c>
      <c r="I42" s="9" t="s">
        <v>935</v>
      </c>
      <c r="J42" s="10" t="s">
        <v>280</v>
      </c>
      <c r="K42" s="9" t="s">
        <v>281</v>
      </c>
      <c r="L42" s="9"/>
      <c r="M42" s="9"/>
      <c r="N42" s="9"/>
      <c r="O42" s="9"/>
      <c r="P42" s="10">
        <v>1</v>
      </c>
      <c r="Q42" s="9"/>
      <c r="R42" s="9"/>
      <c r="S42" s="9"/>
      <c r="T42" s="9"/>
      <c r="U42" s="9"/>
      <c r="V42" s="9"/>
      <c r="W42" s="9"/>
      <c r="X42" s="9"/>
      <c r="Y42" s="9"/>
      <c r="Z42" s="9"/>
      <c r="AA42" s="9"/>
      <c r="AB42" s="9"/>
      <c r="AC42" s="9" t="s">
        <v>936</v>
      </c>
      <c r="AD42" s="10" t="s">
        <v>283</v>
      </c>
      <c r="AE42" s="11">
        <v>41164</v>
      </c>
      <c r="AF42" s="11">
        <v>41688</v>
      </c>
      <c r="AG42" s="10">
        <f t="shared" si="13"/>
        <v>524</v>
      </c>
      <c r="AH42" s="10">
        <f t="shared" si="15"/>
        <v>532</v>
      </c>
      <c r="AI42" s="10">
        <f t="shared" si="2"/>
        <v>553</v>
      </c>
      <c r="AJ42" s="10" t="s">
        <v>801</v>
      </c>
      <c r="AK42" s="12">
        <v>1</v>
      </c>
      <c r="AL42" s="10" t="s">
        <v>70</v>
      </c>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v>1</v>
      </c>
      <c r="BZ42" s="10"/>
      <c r="CA42" s="10"/>
      <c r="CB42" s="10"/>
      <c r="CC42" s="10"/>
      <c r="CD42" s="10"/>
      <c r="CE42" s="10"/>
      <c r="CF42" s="10"/>
      <c r="CG42" s="10"/>
      <c r="CH42" s="10"/>
      <c r="CI42" s="10"/>
      <c r="CJ42" s="10"/>
      <c r="CK42" s="10"/>
      <c r="CL42" s="10"/>
      <c r="CM42" s="10"/>
      <c r="CN42" s="10"/>
      <c r="CO42" s="10"/>
      <c r="CP42" s="10" t="s">
        <v>89</v>
      </c>
      <c r="CQ42" s="10" t="s">
        <v>286</v>
      </c>
      <c r="CR42" s="10">
        <v>1</v>
      </c>
      <c r="CS42" s="10"/>
      <c r="CT42" s="10"/>
      <c r="CU42" s="10"/>
      <c r="CV42" s="10"/>
      <c r="CW42" s="10"/>
      <c r="CX42" s="10" t="s">
        <v>287</v>
      </c>
      <c r="CY42" s="10" t="s">
        <v>287</v>
      </c>
      <c r="CZ42" s="10" t="s">
        <v>288</v>
      </c>
      <c r="DA42" s="10" t="s">
        <v>158</v>
      </c>
      <c r="DB42" s="10" t="s">
        <v>937</v>
      </c>
      <c r="DC42" s="10"/>
      <c r="DD42" s="10" t="s">
        <v>938</v>
      </c>
      <c r="DE42" s="10" t="s">
        <v>283</v>
      </c>
      <c r="DF42" s="10" t="s">
        <v>283</v>
      </c>
      <c r="DG42" s="10" t="s">
        <v>283</v>
      </c>
      <c r="DH42" s="10" t="s">
        <v>283</v>
      </c>
      <c r="DI42" s="10" t="s">
        <v>283</v>
      </c>
      <c r="DJ42" s="10" t="s">
        <v>283</v>
      </c>
      <c r="DK42" s="10" t="s">
        <v>283</v>
      </c>
      <c r="DL42" s="10" t="s">
        <v>939</v>
      </c>
      <c r="DM42" s="10" t="s">
        <v>111</v>
      </c>
      <c r="DN42" s="15"/>
      <c r="DO42" s="15">
        <v>1</v>
      </c>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0" t="s">
        <v>940</v>
      </c>
      <c r="ES42" s="10" t="s">
        <v>158</v>
      </c>
      <c r="ET42" s="10"/>
      <c r="EU42" s="10"/>
      <c r="EV42" s="10"/>
      <c r="EW42" s="10"/>
      <c r="EX42" s="10"/>
      <c r="EY42" s="10"/>
      <c r="EZ42" s="10"/>
      <c r="FA42" s="10"/>
      <c r="FB42" s="10"/>
      <c r="FC42" s="10"/>
      <c r="FD42" s="10"/>
      <c r="FE42" s="10"/>
      <c r="FF42" s="10"/>
      <c r="FG42" s="10"/>
      <c r="FH42" s="10"/>
      <c r="FI42" s="10"/>
      <c r="FJ42" s="10"/>
      <c r="FK42" s="10">
        <v>1</v>
      </c>
      <c r="FL42" s="10"/>
      <c r="FM42" s="10" t="s">
        <v>283</v>
      </c>
      <c r="FN42" s="10" t="s">
        <v>283</v>
      </c>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t="s">
        <v>941</v>
      </c>
      <c r="GP42" s="10" t="s">
        <v>942</v>
      </c>
      <c r="GQ42" s="10" t="s">
        <v>283</v>
      </c>
      <c r="GR42" s="10" t="s">
        <v>283</v>
      </c>
      <c r="GS42" s="10" t="s">
        <v>283</v>
      </c>
      <c r="GT42" s="10" t="s">
        <v>283</v>
      </c>
      <c r="GU42" s="10" t="s">
        <v>283</v>
      </c>
      <c r="GV42" s="10" t="s">
        <v>283</v>
      </c>
      <c r="GW42" s="10" t="s">
        <v>283</v>
      </c>
      <c r="GX42" s="10" t="s">
        <v>283</v>
      </c>
      <c r="GY42" s="10" t="s">
        <v>283</v>
      </c>
      <c r="GZ42" s="10" t="s">
        <v>283</v>
      </c>
      <c r="HA42" s="10" t="s">
        <v>283</v>
      </c>
      <c r="HB42" s="10" t="s">
        <v>283</v>
      </c>
      <c r="HC42" s="10" t="s">
        <v>283</v>
      </c>
      <c r="HD42" s="10" t="s">
        <v>214</v>
      </c>
      <c r="HE42" s="10"/>
      <c r="HF42" s="10"/>
      <c r="HG42" s="10"/>
      <c r="HH42" s="10"/>
      <c r="HI42" s="10"/>
      <c r="HJ42" s="10"/>
      <c r="HK42" s="10"/>
      <c r="HL42" s="10"/>
      <c r="HM42" s="10"/>
      <c r="HN42" s="10"/>
      <c r="HO42" s="10"/>
      <c r="HP42" s="10"/>
      <c r="HQ42" s="10"/>
      <c r="HR42" s="10">
        <v>1</v>
      </c>
      <c r="HS42" s="10"/>
      <c r="HT42" s="10"/>
      <c r="HU42" s="10"/>
      <c r="HV42" s="10"/>
      <c r="HW42" s="10"/>
      <c r="HX42" s="10"/>
      <c r="HY42" s="10"/>
      <c r="HZ42" s="10"/>
      <c r="IA42" s="10"/>
      <c r="IB42" s="10"/>
      <c r="IC42" s="10"/>
      <c r="ID42" s="10"/>
      <c r="IE42" s="10"/>
      <c r="IF42" s="10"/>
      <c r="IG42" s="10"/>
      <c r="IH42" s="10"/>
      <c r="II42" s="10"/>
      <c r="IJ42" s="10"/>
      <c r="IK42" s="10"/>
      <c r="IL42" s="10"/>
      <c r="IM42" s="10"/>
      <c r="IN42" s="10"/>
      <c r="IO42" s="10"/>
      <c r="IP42" s="10"/>
      <c r="IQ42" s="10"/>
      <c r="IR42" s="10"/>
      <c r="IS42" s="10"/>
      <c r="IT42" s="10"/>
      <c r="IU42" s="10" t="s">
        <v>943</v>
      </c>
      <c r="IV42" s="10" t="s">
        <v>283</v>
      </c>
      <c r="IW42" s="10" t="s">
        <v>283</v>
      </c>
      <c r="IX42" s="10" t="s">
        <v>267</v>
      </c>
      <c r="IY42" s="10"/>
      <c r="IZ42" s="10"/>
      <c r="JA42" s="10"/>
      <c r="JB42" s="10"/>
      <c r="JC42" s="10"/>
      <c r="JD42" s="10"/>
      <c r="JE42" s="10"/>
      <c r="JF42" s="10"/>
      <c r="JG42" s="10"/>
      <c r="JH42" s="10"/>
      <c r="JI42" s="10"/>
      <c r="JJ42" s="10"/>
      <c r="JK42" s="10"/>
      <c r="JL42" s="10"/>
      <c r="JM42" s="10"/>
      <c r="JN42" s="10"/>
      <c r="JO42" s="10"/>
      <c r="JP42" s="10"/>
      <c r="JQ42" s="10"/>
      <c r="JR42" s="10"/>
      <c r="JS42" s="10">
        <v>1</v>
      </c>
      <c r="JT42" s="10"/>
      <c r="JU42" s="10"/>
      <c r="JV42" s="10" t="s">
        <v>287</v>
      </c>
      <c r="JW42" s="10" t="s">
        <v>283</v>
      </c>
      <c r="JX42" s="10" t="s">
        <v>283</v>
      </c>
      <c r="JY42" s="10"/>
      <c r="JZ42" s="10" t="s">
        <v>944</v>
      </c>
    </row>
    <row r="43" spans="1:286" ht="15.75" customHeight="1">
      <c r="A43" s="7" t="s">
        <v>945</v>
      </c>
      <c r="B43" s="8">
        <v>41712</v>
      </c>
      <c r="C43" s="9" t="s">
        <v>946</v>
      </c>
      <c r="D43" s="10">
        <v>1</v>
      </c>
      <c r="E43" s="10" t="s">
        <v>302</v>
      </c>
      <c r="F43" s="9">
        <f>2014-1968</f>
        <v>46</v>
      </c>
      <c r="G43" s="10" t="s">
        <v>323</v>
      </c>
      <c r="H43" s="9" t="s">
        <v>947</v>
      </c>
      <c r="I43" s="9" t="s">
        <v>343</v>
      </c>
      <c r="J43" s="10" t="s">
        <v>280</v>
      </c>
      <c r="K43" s="9" t="s">
        <v>281</v>
      </c>
      <c r="L43" s="9"/>
      <c r="M43" s="9"/>
      <c r="N43" s="9"/>
      <c r="O43" s="9"/>
      <c r="P43" s="10">
        <v>1</v>
      </c>
      <c r="Q43" s="9"/>
      <c r="R43" s="9"/>
      <c r="S43" s="9"/>
      <c r="T43" s="9"/>
      <c r="U43" s="9"/>
      <c r="V43" s="9"/>
      <c r="W43" s="9"/>
      <c r="X43" s="9"/>
      <c r="Y43" s="9"/>
      <c r="Z43" s="9"/>
      <c r="AA43" s="9"/>
      <c r="AB43" s="9"/>
      <c r="AC43" s="9" t="s">
        <v>948</v>
      </c>
      <c r="AD43" s="10" t="s">
        <v>283</v>
      </c>
      <c r="AE43" s="11">
        <v>41682</v>
      </c>
      <c r="AF43" s="11">
        <v>41708</v>
      </c>
      <c r="AG43" s="10">
        <f t="shared" si="13"/>
        <v>26</v>
      </c>
      <c r="AH43" s="10" t="s">
        <v>283</v>
      </c>
      <c r="AI43" s="16" t="e">
        <f t="shared" si="2"/>
        <v>#VALUE!</v>
      </c>
      <c r="AJ43" s="10" t="s">
        <v>949</v>
      </c>
      <c r="AK43" s="12">
        <v>2</v>
      </c>
      <c r="AL43" s="10" t="s">
        <v>950</v>
      </c>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v>2</v>
      </c>
      <c r="BZ43" s="10"/>
      <c r="CA43" s="10"/>
      <c r="CB43" s="10"/>
      <c r="CC43" s="10"/>
      <c r="CD43" s="10"/>
      <c r="CE43" s="10"/>
      <c r="CF43" s="10"/>
      <c r="CG43" s="10"/>
      <c r="CH43" s="10"/>
      <c r="CI43" s="10"/>
      <c r="CJ43" s="10"/>
      <c r="CK43" s="10"/>
      <c r="CL43" s="10"/>
      <c r="CM43" s="10"/>
      <c r="CN43" s="10"/>
      <c r="CO43" s="10"/>
      <c r="CP43" s="10" t="s">
        <v>89</v>
      </c>
      <c r="CQ43" s="10" t="s">
        <v>286</v>
      </c>
      <c r="CR43" s="10">
        <v>1</v>
      </c>
      <c r="CS43" s="10"/>
      <c r="CT43" s="10"/>
      <c r="CU43" s="10"/>
      <c r="CV43" s="10"/>
      <c r="CW43" s="10"/>
      <c r="CX43" s="10" t="s">
        <v>287</v>
      </c>
      <c r="CY43" s="10" t="s">
        <v>287</v>
      </c>
      <c r="CZ43" s="10" t="s">
        <v>288</v>
      </c>
      <c r="DA43" s="10" t="s">
        <v>289</v>
      </c>
      <c r="DB43" s="10" t="s">
        <v>951</v>
      </c>
      <c r="DC43" s="10" t="s">
        <v>283</v>
      </c>
      <c r="DD43" s="10" t="s">
        <v>952</v>
      </c>
      <c r="DE43" s="10" t="s">
        <v>283</v>
      </c>
      <c r="DF43" s="10" t="s">
        <v>283</v>
      </c>
      <c r="DG43" s="10" t="s">
        <v>283</v>
      </c>
      <c r="DH43" s="10" t="s">
        <v>283</v>
      </c>
      <c r="DI43" s="10" t="s">
        <v>283</v>
      </c>
      <c r="DJ43" s="10" t="s">
        <v>283</v>
      </c>
      <c r="DK43" s="10" t="s">
        <v>283</v>
      </c>
      <c r="DL43" s="10" t="s">
        <v>283</v>
      </c>
      <c r="DM43" s="10" t="s">
        <v>283</v>
      </c>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0" t="s">
        <v>283</v>
      </c>
      <c r="ES43" s="10" t="s">
        <v>283</v>
      </c>
      <c r="ET43" s="10"/>
      <c r="EU43" s="10"/>
      <c r="EV43" s="10"/>
      <c r="EW43" s="10"/>
      <c r="EX43" s="10"/>
      <c r="EY43" s="10"/>
      <c r="EZ43" s="10"/>
      <c r="FA43" s="10"/>
      <c r="FB43" s="10"/>
      <c r="FC43" s="10"/>
      <c r="FD43" s="10"/>
      <c r="FE43" s="10"/>
      <c r="FF43" s="10"/>
      <c r="FG43" s="10"/>
      <c r="FH43" s="10"/>
      <c r="FI43" s="10"/>
      <c r="FJ43" s="10"/>
      <c r="FK43" s="10"/>
      <c r="FL43" s="10"/>
      <c r="FM43" s="10" t="s">
        <v>953</v>
      </c>
      <c r="FN43" s="10" t="s">
        <v>954</v>
      </c>
      <c r="FO43" s="10"/>
      <c r="FP43" s="10"/>
      <c r="FQ43" s="10"/>
      <c r="FR43" s="10"/>
      <c r="FS43" s="10"/>
      <c r="FT43" s="10"/>
      <c r="FU43" s="10">
        <v>1</v>
      </c>
      <c r="FV43" s="10"/>
      <c r="FW43" s="10"/>
      <c r="FX43" s="10"/>
      <c r="FY43" s="10"/>
      <c r="FZ43" s="10"/>
      <c r="GA43" s="10">
        <v>1</v>
      </c>
      <c r="GB43" s="10"/>
      <c r="GC43" s="10"/>
      <c r="GD43" s="10"/>
      <c r="GE43" s="10"/>
      <c r="GF43" s="10"/>
      <c r="GG43" s="10"/>
      <c r="GH43" s="10"/>
      <c r="GI43" s="10"/>
      <c r="GJ43" s="10"/>
      <c r="GK43" s="10"/>
      <c r="GL43" s="10"/>
      <c r="GM43" s="10"/>
      <c r="GN43" s="10"/>
      <c r="GO43" s="10" t="s">
        <v>955</v>
      </c>
      <c r="GP43" s="10" t="s">
        <v>956</v>
      </c>
      <c r="GQ43" s="10" t="s">
        <v>283</v>
      </c>
      <c r="GR43" s="10" t="s">
        <v>283</v>
      </c>
      <c r="GS43" s="10" t="s">
        <v>283</v>
      </c>
      <c r="GT43" s="10" t="s">
        <v>283</v>
      </c>
      <c r="GU43" s="10" t="s">
        <v>283</v>
      </c>
      <c r="GV43" s="10" t="s">
        <v>283</v>
      </c>
      <c r="GW43" s="10" t="s">
        <v>283</v>
      </c>
      <c r="GX43" s="10" t="s">
        <v>283</v>
      </c>
      <c r="GY43" s="10" t="s">
        <v>283</v>
      </c>
      <c r="GZ43" s="10" t="s">
        <v>283</v>
      </c>
      <c r="HA43" s="10" t="s">
        <v>283</v>
      </c>
      <c r="HB43" s="10" t="s">
        <v>283</v>
      </c>
      <c r="HC43" s="10" t="s">
        <v>283</v>
      </c>
      <c r="HD43" s="10" t="s">
        <v>957</v>
      </c>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v>1</v>
      </c>
      <c r="ID43" s="10"/>
      <c r="IE43" s="10"/>
      <c r="IF43" s="10"/>
      <c r="IG43" s="10"/>
      <c r="IH43" s="10"/>
      <c r="II43" s="10"/>
      <c r="IJ43" s="10"/>
      <c r="IK43" s="10">
        <v>1</v>
      </c>
      <c r="IL43" s="10"/>
      <c r="IM43" s="10"/>
      <c r="IN43" s="10"/>
      <c r="IO43" s="10"/>
      <c r="IP43" s="10"/>
      <c r="IQ43" s="10"/>
      <c r="IR43" s="10"/>
      <c r="IS43" s="10"/>
      <c r="IT43" s="10"/>
      <c r="IU43" s="10" t="s">
        <v>958</v>
      </c>
      <c r="IV43" s="10" t="s">
        <v>283</v>
      </c>
      <c r="IW43" s="10" t="s">
        <v>283</v>
      </c>
      <c r="IX43" s="10" t="s">
        <v>264</v>
      </c>
      <c r="IY43" s="10"/>
      <c r="IZ43" s="10"/>
      <c r="JA43" s="10"/>
      <c r="JB43" s="10"/>
      <c r="JC43" s="10"/>
      <c r="JD43" s="10"/>
      <c r="JE43" s="10"/>
      <c r="JF43" s="10"/>
      <c r="JG43" s="10"/>
      <c r="JH43" s="10"/>
      <c r="JI43" s="10"/>
      <c r="JJ43" s="10"/>
      <c r="JK43" s="10"/>
      <c r="JL43" s="10"/>
      <c r="JM43" s="10"/>
      <c r="JN43" s="10"/>
      <c r="JO43" s="10"/>
      <c r="JP43" s="10">
        <v>1</v>
      </c>
      <c r="JQ43" s="10"/>
      <c r="JR43" s="10"/>
      <c r="JS43" s="10"/>
      <c r="JT43" s="10"/>
      <c r="JU43" s="10"/>
      <c r="JV43" s="10" t="s">
        <v>287</v>
      </c>
      <c r="JW43" s="10" t="s">
        <v>283</v>
      </c>
      <c r="JX43" s="10" t="s">
        <v>283</v>
      </c>
      <c r="JY43" s="10" t="s">
        <v>283</v>
      </c>
      <c r="JZ43" s="10" t="s">
        <v>959</v>
      </c>
    </row>
    <row r="44" spans="1:286" ht="15.75" customHeight="1">
      <c r="A44" s="7" t="s">
        <v>960</v>
      </c>
      <c r="B44" s="8">
        <v>41724</v>
      </c>
      <c r="C44" s="9" t="s">
        <v>961</v>
      </c>
      <c r="D44" s="10">
        <v>1</v>
      </c>
      <c r="E44" s="11">
        <v>41698</v>
      </c>
      <c r="F44" s="10">
        <v>36</v>
      </c>
      <c r="G44" s="10" t="s">
        <v>323</v>
      </c>
      <c r="H44" s="9" t="s">
        <v>765</v>
      </c>
      <c r="I44" s="9" t="s">
        <v>766</v>
      </c>
      <c r="J44" s="10" t="s">
        <v>280</v>
      </c>
      <c r="K44" s="9" t="s">
        <v>281</v>
      </c>
      <c r="L44" s="9"/>
      <c r="M44" s="9"/>
      <c r="N44" s="9"/>
      <c r="O44" s="9"/>
      <c r="P44" s="10">
        <v>1</v>
      </c>
      <c r="Q44" s="9"/>
      <c r="R44" s="9"/>
      <c r="S44" s="9"/>
      <c r="T44" s="9"/>
      <c r="U44" s="9"/>
      <c r="V44" s="9"/>
      <c r="W44" s="9"/>
      <c r="X44" s="9"/>
      <c r="Y44" s="9"/>
      <c r="Z44" s="9"/>
      <c r="AA44" s="9"/>
      <c r="AB44" s="9"/>
      <c r="AC44" s="9" t="s">
        <v>962</v>
      </c>
      <c r="AD44" s="10" t="s">
        <v>283</v>
      </c>
      <c r="AE44" s="11">
        <v>41710</v>
      </c>
      <c r="AF44" s="11">
        <v>42075</v>
      </c>
      <c r="AG44" s="10">
        <f t="shared" si="13"/>
        <v>365</v>
      </c>
      <c r="AH44" s="10">
        <f t="shared" ref="AH44:AH55" si="16">AF44-E44</f>
        <v>377</v>
      </c>
      <c r="AI44" s="10">
        <f t="shared" si="2"/>
        <v>26</v>
      </c>
      <c r="AJ44" s="10" t="s">
        <v>963</v>
      </c>
      <c r="AK44" s="12">
        <v>2</v>
      </c>
      <c r="AL44" s="10" t="s">
        <v>964</v>
      </c>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v>1</v>
      </c>
      <c r="BM44" s="10">
        <v>1</v>
      </c>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t="s">
        <v>89</v>
      </c>
      <c r="CQ44" s="10" t="s">
        <v>286</v>
      </c>
      <c r="CR44" s="10">
        <v>1</v>
      </c>
      <c r="CS44" s="10"/>
      <c r="CT44" s="10"/>
      <c r="CU44" s="10"/>
      <c r="CV44" s="10"/>
      <c r="CW44" s="10"/>
      <c r="CX44" s="10" t="s">
        <v>287</v>
      </c>
      <c r="CY44" s="10" t="s">
        <v>287</v>
      </c>
      <c r="CZ44" s="10" t="s">
        <v>288</v>
      </c>
      <c r="DA44" s="10" t="s">
        <v>158</v>
      </c>
      <c r="DB44" s="13" t="s">
        <v>158</v>
      </c>
      <c r="DC44" s="10" t="s">
        <v>283</v>
      </c>
      <c r="DD44" s="10" t="s">
        <v>965</v>
      </c>
      <c r="DE44" s="10" t="s">
        <v>966</v>
      </c>
      <c r="DF44" s="10" t="s">
        <v>283</v>
      </c>
      <c r="DG44" s="10" t="s">
        <v>283</v>
      </c>
      <c r="DH44" s="10" t="s">
        <v>283</v>
      </c>
      <c r="DI44" s="10" t="s">
        <v>283</v>
      </c>
      <c r="DJ44" s="10" t="s">
        <v>283</v>
      </c>
      <c r="DK44" s="10" t="s">
        <v>283</v>
      </c>
      <c r="DL44" s="10" t="s">
        <v>283</v>
      </c>
      <c r="DM44" s="10" t="s">
        <v>283</v>
      </c>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3" t="s">
        <v>967</v>
      </c>
      <c r="ES44" s="13" t="s">
        <v>86</v>
      </c>
      <c r="ET44" s="13"/>
      <c r="EU44" s="13"/>
      <c r="EV44" s="13"/>
      <c r="EW44" s="13"/>
      <c r="EX44" s="13"/>
      <c r="EY44" s="13"/>
      <c r="EZ44" s="13"/>
      <c r="FA44" s="13"/>
      <c r="FB44" s="13"/>
      <c r="FC44" s="13"/>
      <c r="FD44" s="13"/>
      <c r="FE44" s="13"/>
      <c r="FF44" s="13"/>
      <c r="FG44" s="13"/>
      <c r="FH44" s="13"/>
      <c r="FI44" s="13"/>
      <c r="FJ44" s="13"/>
      <c r="FK44" s="13"/>
      <c r="FL44" s="13">
        <v>1</v>
      </c>
      <c r="FM44" s="10" t="s">
        <v>283</v>
      </c>
      <c r="FN44" s="10" t="s">
        <v>283</v>
      </c>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3" t="s">
        <v>968</v>
      </c>
      <c r="GP44" s="13" t="s">
        <v>969</v>
      </c>
      <c r="GQ44" s="13" t="s">
        <v>970</v>
      </c>
      <c r="GR44" s="13" t="s">
        <v>971</v>
      </c>
      <c r="GS44" s="13" t="s">
        <v>972</v>
      </c>
      <c r="GT44" s="10" t="s">
        <v>283</v>
      </c>
      <c r="GU44" s="10" t="s">
        <v>283</v>
      </c>
      <c r="GV44" s="10" t="s">
        <v>283</v>
      </c>
      <c r="GW44" s="10" t="s">
        <v>283</v>
      </c>
      <c r="GX44" s="10" t="s">
        <v>283</v>
      </c>
      <c r="GY44" s="10" t="s">
        <v>283</v>
      </c>
      <c r="GZ44" s="10" t="s">
        <v>283</v>
      </c>
      <c r="HA44" s="10" t="s">
        <v>283</v>
      </c>
      <c r="HB44" s="10" t="s">
        <v>283</v>
      </c>
      <c r="HC44" s="10" t="s">
        <v>283</v>
      </c>
      <c r="HD44" s="10" t="s">
        <v>973</v>
      </c>
      <c r="HE44" s="10"/>
      <c r="HF44" s="10"/>
      <c r="HG44" s="10"/>
      <c r="HH44" s="10"/>
      <c r="HI44" s="10"/>
      <c r="HJ44" s="10"/>
      <c r="HK44" s="10"/>
      <c r="HL44" s="10"/>
      <c r="HM44" s="10"/>
      <c r="HN44" s="10"/>
      <c r="HO44" s="10"/>
      <c r="HP44" s="10">
        <v>1</v>
      </c>
      <c r="HQ44" s="10"/>
      <c r="HR44" s="10"/>
      <c r="HS44" s="10">
        <v>1</v>
      </c>
      <c r="HT44" s="10"/>
      <c r="HU44" s="10"/>
      <c r="HV44" s="10"/>
      <c r="HW44" s="10"/>
      <c r="HX44" s="10"/>
      <c r="HY44" s="10"/>
      <c r="HZ44" s="10"/>
      <c r="IA44" s="10"/>
      <c r="IB44" s="10"/>
      <c r="IC44" s="10"/>
      <c r="ID44" s="10"/>
      <c r="IE44" s="10"/>
      <c r="IF44" s="10"/>
      <c r="IG44" s="10"/>
      <c r="IH44" s="10"/>
      <c r="II44" s="10"/>
      <c r="IJ44" s="10"/>
      <c r="IK44" s="10"/>
      <c r="IL44" s="10"/>
      <c r="IM44" s="10"/>
      <c r="IN44" s="10"/>
      <c r="IO44" s="10"/>
      <c r="IP44" s="10"/>
      <c r="IQ44" s="10"/>
      <c r="IR44" s="10"/>
      <c r="IS44" s="10"/>
      <c r="IT44" s="10"/>
      <c r="IU44" s="13" t="s">
        <v>974</v>
      </c>
      <c r="IV44" s="10" t="s">
        <v>283</v>
      </c>
      <c r="IW44" s="10" t="s">
        <v>283</v>
      </c>
      <c r="IX44" s="10" t="s">
        <v>264</v>
      </c>
      <c r="IY44" s="10"/>
      <c r="IZ44" s="10"/>
      <c r="JA44" s="10"/>
      <c r="JB44" s="10"/>
      <c r="JC44" s="10"/>
      <c r="JD44" s="10"/>
      <c r="JE44" s="10"/>
      <c r="JF44" s="10"/>
      <c r="JG44" s="10"/>
      <c r="JH44" s="10"/>
      <c r="JI44" s="10"/>
      <c r="JJ44" s="10"/>
      <c r="JK44" s="10"/>
      <c r="JL44" s="10"/>
      <c r="JM44" s="10"/>
      <c r="JN44" s="10"/>
      <c r="JO44" s="10"/>
      <c r="JP44" s="10">
        <v>1</v>
      </c>
      <c r="JQ44" s="10"/>
      <c r="JR44" s="10"/>
      <c r="JS44" s="10"/>
      <c r="JT44" s="10"/>
      <c r="JU44" s="10"/>
      <c r="JV44" s="10" t="s">
        <v>287</v>
      </c>
      <c r="JW44" s="10" t="s">
        <v>283</v>
      </c>
      <c r="JX44" s="10" t="s">
        <v>283</v>
      </c>
      <c r="JY44" s="10" t="s">
        <v>283</v>
      </c>
      <c r="JZ44" s="9"/>
    </row>
    <row r="45" spans="1:286" ht="15.75" customHeight="1">
      <c r="A45" s="7" t="s">
        <v>975</v>
      </c>
      <c r="B45" s="8">
        <v>41726</v>
      </c>
      <c r="C45" s="9" t="s">
        <v>976</v>
      </c>
      <c r="D45" s="10">
        <v>1</v>
      </c>
      <c r="E45" s="11">
        <v>41031</v>
      </c>
      <c r="F45" s="10" t="s">
        <v>302</v>
      </c>
      <c r="G45" s="10" t="s">
        <v>277</v>
      </c>
      <c r="H45" s="9" t="s">
        <v>977</v>
      </c>
      <c r="I45" s="9" t="s">
        <v>978</v>
      </c>
      <c r="J45" s="10" t="s">
        <v>280</v>
      </c>
      <c r="K45" s="9" t="s">
        <v>344</v>
      </c>
      <c r="L45" s="9"/>
      <c r="M45" s="9"/>
      <c r="N45" s="9"/>
      <c r="O45" s="9"/>
      <c r="P45" s="9"/>
      <c r="Q45" s="9"/>
      <c r="R45" s="10">
        <v>1</v>
      </c>
      <c r="S45" s="9"/>
      <c r="T45" s="9"/>
      <c r="U45" s="9"/>
      <c r="V45" s="9"/>
      <c r="W45" s="9"/>
      <c r="X45" s="9"/>
      <c r="Y45" s="9"/>
      <c r="Z45" s="9"/>
      <c r="AA45" s="9"/>
      <c r="AB45" s="9"/>
      <c r="AC45" s="9" t="s">
        <v>979</v>
      </c>
      <c r="AD45" s="10" t="s">
        <v>283</v>
      </c>
      <c r="AE45" s="11">
        <v>41037</v>
      </c>
      <c r="AF45" s="11">
        <v>41716</v>
      </c>
      <c r="AG45" s="10">
        <f t="shared" si="13"/>
        <v>679</v>
      </c>
      <c r="AH45" s="10">
        <f t="shared" si="16"/>
        <v>685</v>
      </c>
      <c r="AI45" s="10">
        <f t="shared" si="2"/>
        <v>695</v>
      </c>
      <c r="AJ45" s="10" t="s">
        <v>980</v>
      </c>
      <c r="AK45" s="12">
        <v>1</v>
      </c>
      <c r="AL45" s="10" t="s">
        <v>581</v>
      </c>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v>1</v>
      </c>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t="s">
        <v>89</v>
      </c>
      <c r="CQ45" s="10" t="s">
        <v>286</v>
      </c>
      <c r="CR45" s="10">
        <v>1</v>
      </c>
      <c r="CS45" s="10"/>
      <c r="CT45" s="10"/>
      <c r="CU45" s="10"/>
      <c r="CV45" s="10"/>
      <c r="CW45" s="10"/>
      <c r="CX45" s="10" t="s">
        <v>287</v>
      </c>
      <c r="CY45" s="10" t="s">
        <v>287</v>
      </c>
      <c r="CZ45" s="10" t="s">
        <v>596</v>
      </c>
      <c r="DA45" s="10" t="s">
        <v>158</v>
      </c>
      <c r="DB45" s="10" t="s">
        <v>309</v>
      </c>
      <c r="DC45" s="10" t="s">
        <v>981</v>
      </c>
      <c r="DD45" s="10" t="s">
        <v>982</v>
      </c>
      <c r="DE45" s="10" t="s">
        <v>983</v>
      </c>
      <c r="DF45" s="10" t="s">
        <v>283</v>
      </c>
      <c r="DG45" s="10" t="s">
        <v>283</v>
      </c>
      <c r="DH45" s="10" t="s">
        <v>283</v>
      </c>
      <c r="DI45" s="10" t="s">
        <v>283</v>
      </c>
      <c r="DJ45" s="10" t="s">
        <v>283</v>
      </c>
      <c r="DK45" s="10" t="s">
        <v>283</v>
      </c>
      <c r="DL45" s="10" t="s">
        <v>283</v>
      </c>
      <c r="DM45" s="10" t="s">
        <v>283</v>
      </c>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0" t="s">
        <v>147</v>
      </c>
      <c r="ES45" s="10" t="s">
        <v>147</v>
      </c>
      <c r="ET45" s="10"/>
      <c r="EU45" s="10"/>
      <c r="EV45" s="10"/>
      <c r="EW45" s="10"/>
      <c r="EX45" s="10"/>
      <c r="EY45" s="10"/>
      <c r="EZ45" s="10">
        <v>1</v>
      </c>
      <c r="FA45" s="10"/>
      <c r="FB45" s="10"/>
      <c r="FC45" s="10"/>
      <c r="FD45" s="10"/>
      <c r="FE45" s="10"/>
      <c r="FF45" s="10"/>
      <c r="FG45" s="10"/>
      <c r="FH45" s="10"/>
      <c r="FI45" s="10"/>
      <c r="FJ45" s="10"/>
      <c r="FK45" s="10"/>
      <c r="FL45" s="10"/>
      <c r="FM45" s="10" t="s">
        <v>984</v>
      </c>
      <c r="FN45" s="10" t="s">
        <v>985</v>
      </c>
      <c r="FO45" s="10"/>
      <c r="FP45" s="10"/>
      <c r="FQ45" s="10"/>
      <c r="FR45" s="10"/>
      <c r="FS45" s="10"/>
      <c r="FT45" s="10"/>
      <c r="FU45" s="10"/>
      <c r="FV45" s="10"/>
      <c r="FW45" s="10"/>
      <c r="FX45" s="10"/>
      <c r="FY45" s="10"/>
      <c r="FZ45" s="10"/>
      <c r="GA45" s="10"/>
      <c r="GB45" s="10"/>
      <c r="GC45" s="10"/>
      <c r="GD45" s="10"/>
      <c r="GE45" s="10"/>
      <c r="GF45" s="10"/>
      <c r="GG45" s="10">
        <v>1</v>
      </c>
      <c r="GH45" s="10"/>
      <c r="GI45" s="10"/>
      <c r="GJ45" s="10"/>
      <c r="GK45" s="10"/>
      <c r="GL45" s="10"/>
      <c r="GM45" s="10"/>
      <c r="GN45" s="10"/>
      <c r="GO45" s="10" t="s">
        <v>986</v>
      </c>
      <c r="GP45" s="10" t="s">
        <v>987</v>
      </c>
      <c r="GQ45" s="10" t="s">
        <v>988</v>
      </c>
      <c r="GR45" s="10" t="s">
        <v>283</v>
      </c>
      <c r="GS45" s="10" t="s">
        <v>283</v>
      </c>
      <c r="GT45" s="10" t="s">
        <v>283</v>
      </c>
      <c r="GU45" s="10" t="s">
        <v>283</v>
      </c>
      <c r="GV45" s="10" t="s">
        <v>283</v>
      </c>
      <c r="GW45" s="10" t="s">
        <v>283</v>
      </c>
      <c r="GX45" s="10" t="s">
        <v>283</v>
      </c>
      <c r="GY45" s="10" t="s">
        <v>283</v>
      </c>
      <c r="GZ45" s="10" t="s">
        <v>283</v>
      </c>
      <c r="HA45" s="10" t="s">
        <v>283</v>
      </c>
      <c r="HB45" s="10" t="s">
        <v>283</v>
      </c>
      <c r="HC45" s="10" t="s">
        <v>283</v>
      </c>
      <c r="HD45" s="10" t="s">
        <v>222</v>
      </c>
      <c r="HE45" s="10"/>
      <c r="HF45" s="10"/>
      <c r="HG45" s="10"/>
      <c r="HH45" s="10"/>
      <c r="HI45" s="10"/>
      <c r="HJ45" s="10"/>
      <c r="HK45" s="10"/>
      <c r="HL45" s="10"/>
      <c r="HM45" s="10"/>
      <c r="HN45" s="10"/>
      <c r="HO45" s="10"/>
      <c r="HP45" s="10"/>
      <c r="HQ45" s="10"/>
      <c r="HR45" s="10"/>
      <c r="HS45" s="10"/>
      <c r="HT45" s="10"/>
      <c r="HU45" s="10"/>
      <c r="HV45" s="10"/>
      <c r="HW45" s="10"/>
      <c r="HX45" s="10"/>
      <c r="HY45" s="10"/>
      <c r="HZ45" s="10">
        <v>1</v>
      </c>
      <c r="IA45" s="10"/>
      <c r="IB45" s="10"/>
      <c r="IC45" s="10"/>
      <c r="ID45" s="10"/>
      <c r="IE45" s="10"/>
      <c r="IF45" s="10"/>
      <c r="IG45" s="10"/>
      <c r="IH45" s="10"/>
      <c r="II45" s="10"/>
      <c r="IJ45" s="10"/>
      <c r="IK45" s="10"/>
      <c r="IL45" s="10"/>
      <c r="IM45" s="10"/>
      <c r="IN45" s="10"/>
      <c r="IO45" s="10"/>
      <c r="IP45" s="10"/>
      <c r="IQ45" s="10"/>
      <c r="IR45" s="10"/>
      <c r="IS45" s="10"/>
      <c r="IT45" s="10"/>
      <c r="IU45" s="10" t="s">
        <v>989</v>
      </c>
      <c r="IV45" s="10" t="s">
        <v>283</v>
      </c>
      <c r="IW45" s="10" t="s">
        <v>283</v>
      </c>
      <c r="IX45" s="10" t="s">
        <v>264</v>
      </c>
      <c r="IY45" s="10"/>
      <c r="IZ45" s="10"/>
      <c r="JA45" s="10"/>
      <c r="JB45" s="10"/>
      <c r="JC45" s="10"/>
      <c r="JD45" s="10"/>
      <c r="JE45" s="10"/>
      <c r="JF45" s="10"/>
      <c r="JG45" s="10"/>
      <c r="JH45" s="10"/>
      <c r="JI45" s="10"/>
      <c r="JJ45" s="10"/>
      <c r="JK45" s="10"/>
      <c r="JL45" s="10"/>
      <c r="JM45" s="10"/>
      <c r="JN45" s="10"/>
      <c r="JO45" s="10"/>
      <c r="JP45" s="10">
        <v>1</v>
      </c>
      <c r="JQ45" s="10"/>
      <c r="JR45" s="10"/>
      <c r="JS45" s="10"/>
      <c r="JT45" s="10"/>
      <c r="JU45" s="10"/>
      <c r="JV45" s="10" t="s">
        <v>287</v>
      </c>
      <c r="JW45" s="10" t="s">
        <v>283</v>
      </c>
      <c r="JX45" s="10" t="s">
        <v>283</v>
      </c>
      <c r="JY45" s="10" t="s">
        <v>283</v>
      </c>
      <c r="JZ45" s="9"/>
    </row>
    <row r="46" spans="1:286" ht="15.75" customHeight="1">
      <c r="A46" s="7" t="s">
        <v>990</v>
      </c>
      <c r="B46" s="8">
        <v>41729</v>
      </c>
      <c r="C46" s="9" t="s">
        <v>991</v>
      </c>
      <c r="D46" s="10">
        <v>1</v>
      </c>
      <c r="E46" s="11">
        <v>41282</v>
      </c>
      <c r="F46" s="9">
        <f>2013-1978</f>
        <v>35</v>
      </c>
      <c r="G46" s="10" t="s">
        <v>277</v>
      </c>
      <c r="H46" s="9" t="s">
        <v>303</v>
      </c>
      <c r="I46" s="9" t="s">
        <v>304</v>
      </c>
      <c r="J46" s="10" t="s">
        <v>280</v>
      </c>
      <c r="K46" s="9" t="s">
        <v>606</v>
      </c>
      <c r="L46" s="9"/>
      <c r="M46" s="10">
        <v>1</v>
      </c>
      <c r="N46" s="9"/>
      <c r="O46" s="9"/>
      <c r="P46" s="9"/>
      <c r="Q46" s="9"/>
      <c r="R46" s="9"/>
      <c r="S46" s="9"/>
      <c r="T46" s="9"/>
      <c r="U46" s="9"/>
      <c r="V46" s="9"/>
      <c r="W46" s="9"/>
      <c r="X46" s="9"/>
      <c r="Y46" s="9"/>
      <c r="Z46" s="9"/>
      <c r="AA46" s="9"/>
      <c r="AB46" s="9"/>
      <c r="AC46" s="28" t="s">
        <v>992</v>
      </c>
      <c r="AD46" s="10" t="s">
        <v>283</v>
      </c>
      <c r="AE46" s="11">
        <v>41282</v>
      </c>
      <c r="AF46" s="11">
        <v>41726</v>
      </c>
      <c r="AG46" s="10">
        <f t="shared" si="13"/>
        <v>444</v>
      </c>
      <c r="AH46" s="10">
        <f t="shared" si="16"/>
        <v>444</v>
      </c>
      <c r="AI46" s="10">
        <f t="shared" si="2"/>
        <v>447</v>
      </c>
      <c r="AJ46" s="10" t="s">
        <v>993</v>
      </c>
      <c r="AK46" s="12">
        <v>1</v>
      </c>
      <c r="AL46" s="10" t="s">
        <v>70</v>
      </c>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v>1</v>
      </c>
      <c r="BZ46" s="10"/>
      <c r="CA46" s="10"/>
      <c r="CB46" s="10"/>
      <c r="CC46" s="10"/>
      <c r="CD46" s="10"/>
      <c r="CE46" s="10"/>
      <c r="CF46" s="10"/>
      <c r="CG46" s="10"/>
      <c r="CH46" s="10"/>
      <c r="CI46" s="10"/>
      <c r="CJ46" s="10"/>
      <c r="CK46" s="10"/>
      <c r="CL46" s="10"/>
      <c r="CM46" s="10"/>
      <c r="CN46" s="10"/>
      <c r="CO46" s="10"/>
      <c r="CP46" s="10" t="s">
        <v>89</v>
      </c>
      <c r="CQ46" s="10" t="s">
        <v>286</v>
      </c>
      <c r="CR46" s="10">
        <v>1</v>
      </c>
      <c r="CS46" s="10"/>
      <c r="CT46" s="10"/>
      <c r="CU46" s="10"/>
      <c r="CV46" s="10"/>
      <c r="CW46" s="10"/>
      <c r="CX46" s="10" t="s">
        <v>287</v>
      </c>
      <c r="CY46" s="10" t="s">
        <v>287</v>
      </c>
      <c r="CZ46" s="10" t="s">
        <v>288</v>
      </c>
      <c r="DA46" s="10" t="s">
        <v>289</v>
      </c>
      <c r="DB46" s="10" t="s">
        <v>329</v>
      </c>
      <c r="DC46" s="10" t="s">
        <v>283</v>
      </c>
      <c r="DD46" s="10" t="s">
        <v>994</v>
      </c>
      <c r="DE46" s="10" t="s">
        <v>283</v>
      </c>
      <c r="DF46" s="10" t="s">
        <v>283</v>
      </c>
      <c r="DG46" s="10" t="s">
        <v>283</v>
      </c>
      <c r="DH46" s="10" t="s">
        <v>283</v>
      </c>
      <c r="DI46" s="10" t="s">
        <v>283</v>
      </c>
      <c r="DJ46" s="10" t="s">
        <v>283</v>
      </c>
      <c r="DK46" s="10" t="s">
        <v>283</v>
      </c>
      <c r="DL46" s="10" t="s">
        <v>283</v>
      </c>
      <c r="DM46" s="10" t="s">
        <v>283</v>
      </c>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0" t="s">
        <v>283</v>
      </c>
      <c r="ES46" s="10" t="s">
        <v>283</v>
      </c>
      <c r="ET46" s="10"/>
      <c r="EU46" s="10"/>
      <c r="EV46" s="10"/>
      <c r="EW46" s="10"/>
      <c r="EX46" s="10"/>
      <c r="EY46" s="10"/>
      <c r="EZ46" s="10"/>
      <c r="FA46" s="10"/>
      <c r="FB46" s="10"/>
      <c r="FC46" s="10"/>
      <c r="FD46" s="10"/>
      <c r="FE46" s="10"/>
      <c r="FF46" s="10"/>
      <c r="FG46" s="10"/>
      <c r="FH46" s="10"/>
      <c r="FI46" s="10"/>
      <c r="FJ46" s="10"/>
      <c r="FK46" s="10"/>
      <c r="FL46" s="10"/>
      <c r="FM46" s="10" t="s">
        <v>995</v>
      </c>
      <c r="FN46" s="10" t="s">
        <v>166</v>
      </c>
      <c r="FO46" s="10"/>
      <c r="FP46" s="10"/>
      <c r="FQ46" s="10"/>
      <c r="FR46" s="10"/>
      <c r="FS46" s="10"/>
      <c r="FT46" s="10"/>
      <c r="FU46" s="13">
        <v>1</v>
      </c>
      <c r="FV46" s="10"/>
      <c r="FW46" s="10"/>
      <c r="FX46" s="10"/>
      <c r="FY46" s="10"/>
      <c r="FZ46" s="10"/>
      <c r="GA46" s="10"/>
      <c r="GB46" s="10"/>
      <c r="GC46" s="10"/>
      <c r="GD46" s="10"/>
      <c r="GE46" s="10"/>
      <c r="GF46" s="10"/>
      <c r="GG46" s="10"/>
      <c r="GH46" s="10"/>
      <c r="GI46" s="10"/>
      <c r="GJ46" s="10"/>
      <c r="GK46" s="10"/>
      <c r="GL46" s="10"/>
      <c r="GM46" s="10"/>
      <c r="GN46" s="10"/>
      <c r="GO46" s="10" t="s">
        <v>996</v>
      </c>
      <c r="GP46" s="10" t="s">
        <v>283</v>
      </c>
      <c r="GQ46" s="10" t="s">
        <v>283</v>
      </c>
      <c r="GR46" s="10" t="s">
        <v>283</v>
      </c>
      <c r="GS46" s="10" t="s">
        <v>283</v>
      </c>
      <c r="GT46" s="10" t="s">
        <v>283</v>
      </c>
      <c r="GU46" s="10" t="s">
        <v>283</v>
      </c>
      <c r="GV46" s="10" t="s">
        <v>283</v>
      </c>
      <c r="GW46" s="10" t="s">
        <v>283</v>
      </c>
      <c r="GX46" s="10" t="s">
        <v>283</v>
      </c>
      <c r="GY46" s="10" t="s">
        <v>283</v>
      </c>
      <c r="GZ46" s="10" t="s">
        <v>283</v>
      </c>
      <c r="HA46" s="10" t="s">
        <v>283</v>
      </c>
      <c r="HB46" s="10" t="s">
        <v>283</v>
      </c>
      <c r="HC46" s="10" t="s">
        <v>283</v>
      </c>
      <c r="HD46" s="10" t="s">
        <v>205</v>
      </c>
      <c r="HE46" s="10"/>
      <c r="HF46" s="10"/>
      <c r="HG46" s="10"/>
      <c r="HH46" s="10"/>
      <c r="HI46" s="10">
        <v>1</v>
      </c>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c r="IQ46" s="10"/>
      <c r="IR46" s="10"/>
      <c r="IS46" s="10"/>
      <c r="IT46" s="10"/>
      <c r="IU46" s="10" t="s">
        <v>989</v>
      </c>
      <c r="IV46" s="10" t="s">
        <v>283</v>
      </c>
      <c r="IW46" s="10" t="s">
        <v>283</v>
      </c>
      <c r="IX46" s="10" t="s">
        <v>264</v>
      </c>
      <c r="IY46" s="10"/>
      <c r="IZ46" s="10"/>
      <c r="JA46" s="10"/>
      <c r="JB46" s="10"/>
      <c r="JC46" s="10"/>
      <c r="JD46" s="10"/>
      <c r="JE46" s="10"/>
      <c r="JF46" s="10"/>
      <c r="JG46" s="10"/>
      <c r="JH46" s="10"/>
      <c r="JI46" s="10"/>
      <c r="JJ46" s="10"/>
      <c r="JK46" s="10"/>
      <c r="JL46" s="10"/>
      <c r="JM46" s="10"/>
      <c r="JN46" s="10"/>
      <c r="JO46" s="10"/>
      <c r="JP46" s="10">
        <v>1</v>
      </c>
      <c r="JQ46" s="10"/>
      <c r="JR46" s="10"/>
      <c r="JS46" s="10"/>
      <c r="JT46" s="10"/>
      <c r="JU46" s="10"/>
      <c r="JV46" s="10" t="s">
        <v>287</v>
      </c>
      <c r="JW46" s="10" t="s">
        <v>283</v>
      </c>
      <c r="JX46" s="10" t="s">
        <v>283</v>
      </c>
      <c r="JY46" s="10" t="s">
        <v>283</v>
      </c>
      <c r="JZ46" s="10" t="s">
        <v>997</v>
      </c>
    </row>
    <row r="47" spans="1:286" ht="15.75" customHeight="1">
      <c r="A47" s="7" t="s">
        <v>998</v>
      </c>
      <c r="B47" s="8">
        <v>41729</v>
      </c>
      <c r="C47" s="9" t="s">
        <v>999</v>
      </c>
      <c r="D47" s="10">
        <v>1</v>
      </c>
      <c r="E47" s="11">
        <v>41479</v>
      </c>
      <c r="F47" s="10">
        <v>71</v>
      </c>
      <c r="G47" s="10" t="s">
        <v>323</v>
      </c>
      <c r="H47" s="9" t="s">
        <v>1000</v>
      </c>
      <c r="I47" s="9" t="s">
        <v>1001</v>
      </c>
      <c r="J47" s="10" t="s">
        <v>280</v>
      </c>
      <c r="K47" s="9" t="s">
        <v>916</v>
      </c>
      <c r="L47" s="9"/>
      <c r="M47" s="9"/>
      <c r="N47" s="32">
        <v>1</v>
      </c>
      <c r="O47" s="9"/>
      <c r="P47" s="9"/>
      <c r="Q47" s="9"/>
      <c r="R47" s="9"/>
      <c r="S47" s="9"/>
      <c r="T47" s="9"/>
      <c r="U47" s="9"/>
      <c r="V47" s="9"/>
      <c r="W47" s="9"/>
      <c r="X47" s="9"/>
      <c r="Y47" s="9"/>
      <c r="Z47" s="9"/>
      <c r="AA47" s="9"/>
      <c r="AB47" s="9"/>
      <c r="AC47" s="9" t="s">
        <v>1002</v>
      </c>
      <c r="AD47" s="10" t="s">
        <v>283</v>
      </c>
      <c r="AE47" s="11">
        <v>41487</v>
      </c>
      <c r="AF47" s="11">
        <v>41723</v>
      </c>
      <c r="AG47" s="10">
        <f t="shared" si="13"/>
        <v>236</v>
      </c>
      <c r="AH47" s="10">
        <f t="shared" si="16"/>
        <v>244</v>
      </c>
      <c r="AI47" s="10">
        <f t="shared" si="2"/>
        <v>250</v>
      </c>
      <c r="AJ47" s="10" t="s">
        <v>685</v>
      </c>
      <c r="AK47" s="12">
        <v>1</v>
      </c>
      <c r="AL47" s="10" t="s">
        <v>347</v>
      </c>
      <c r="AM47" s="10">
        <v>1</v>
      </c>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t="s">
        <v>89</v>
      </c>
      <c r="CQ47" s="10" t="s">
        <v>286</v>
      </c>
      <c r="CR47" s="10">
        <v>1</v>
      </c>
      <c r="CS47" s="10"/>
      <c r="CT47" s="10"/>
      <c r="CU47" s="10"/>
      <c r="CV47" s="10"/>
      <c r="CW47" s="10"/>
      <c r="CX47" s="10" t="s">
        <v>287</v>
      </c>
      <c r="CY47" s="10" t="s">
        <v>490</v>
      </c>
      <c r="CZ47" s="10" t="s">
        <v>12</v>
      </c>
      <c r="DA47" s="10" t="s">
        <v>120</v>
      </c>
      <c r="DB47" s="10" t="s">
        <v>309</v>
      </c>
      <c r="DC47" s="13" t="s">
        <v>1003</v>
      </c>
      <c r="DD47" s="10" t="s">
        <v>1004</v>
      </c>
      <c r="DE47" s="10" t="s">
        <v>1005</v>
      </c>
      <c r="DF47" s="10" t="s">
        <v>1006</v>
      </c>
      <c r="DG47" s="10" t="s">
        <v>1007</v>
      </c>
      <c r="DH47" s="10" t="s">
        <v>1008</v>
      </c>
      <c r="DI47" s="10" t="s">
        <v>283</v>
      </c>
      <c r="DJ47" s="10" t="s">
        <v>283</v>
      </c>
      <c r="DK47" s="10" t="s">
        <v>283</v>
      </c>
      <c r="DL47" s="10" t="s">
        <v>1009</v>
      </c>
      <c r="DM47" s="10" t="s">
        <v>115</v>
      </c>
      <c r="DN47" s="15"/>
      <c r="DO47" s="15"/>
      <c r="DP47" s="15"/>
      <c r="DQ47" s="15"/>
      <c r="DR47" s="15"/>
      <c r="DS47" s="14">
        <v>1</v>
      </c>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0" t="s">
        <v>283</v>
      </c>
      <c r="ES47" s="10" t="s">
        <v>283</v>
      </c>
      <c r="ET47" s="10"/>
      <c r="EU47" s="10"/>
      <c r="EV47" s="10"/>
      <c r="EW47" s="10"/>
      <c r="EX47" s="10"/>
      <c r="EY47" s="10"/>
      <c r="EZ47" s="10"/>
      <c r="FA47" s="10"/>
      <c r="FB47" s="10"/>
      <c r="FC47" s="10"/>
      <c r="FD47" s="10"/>
      <c r="FE47" s="10"/>
      <c r="FF47" s="10"/>
      <c r="FG47" s="10"/>
      <c r="FH47" s="10"/>
      <c r="FI47" s="10"/>
      <c r="FJ47" s="10"/>
      <c r="FK47" s="10"/>
      <c r="FL47" s="10"/>
      <c r="FM47" s="10" t="s">
        <v>283</v>
      </c>
      <c r="FN47" s="10" t="s">
        <v>283</v>
      </c>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3" t="s">
        <v>1010</v>
      </c>
      <c r="GP47" s="13" t="s">
        <v>1011</v>
      </c>
      <c r="GQ47" s="13" t="s">
        <v>1012</v>
      </c>
      <c r="GR47" s="13" t="s">
        <v>1013</v>
      </c>
      <c r="GS47" s="13" t="s">
        <v>1014</v>
      </c>
      <c r="GT47" s="13" t="s">
        <v>1015</v>
      </c>
      <c r="GU47" s="13" t="s">
        <v>1016</v>
      </c>
      <c r="GV47" s="13" t="s">
        <v>1017</v>
      </c>
      <c r="GW47" s="10" t="s">
        <v>283</v>
      </c>
      <c r="GX47" s="10" t="s">
        <v>283</v>
      </c>
      <c r="GY47" s="10" t="s">
        <v>283</v>
      </c>
      <c r="GZ47" s="10" t="s">
        <v>283</v>
      </c>
      <c r="HA47" s="10" t="s">
        <v>283</v>
      </c>
      <c r="HB47" s="10" t="s">
        <v>283</v>
      </c>
      <c r="HC47" s="10" t="s">
        <v>283</v>
      </c>
      <c r="HD47" s="10" t="s">
        <v>1018</v>
      </c>
      <c r="HE47" s="10"/>
      <c r="HF47" s="10"/>
      <c r="HG47" s="10"/>
      <c r="HH47" s="10"/>
      <c r="HI47" s="10"/>
      <c r="HJ47" s="10"/>
      <c r="HK47" s="10"/>
      <c r="HL47" s="10"/>
      <c r="HM47" s="10"/>
      <c r="HN47" s="10"/>
      <c r="HO47" s="10"/>
      <c r="HP47" s="10">
        <v>1</v>
      </c>
      <c r="HQ47" s="10">
        <v>1</v>
      </c>
      <c r="HR47" s="10">
        <v>1</v>
      </c>
      <c r="HS47" s="10"/>
      <c r="HT47" s="10"/>
      <c r="HU47" s="10"/>
      <c r="HV47" s="10"/>
      <c r="HW47" s="10"/>
      <c r="HX47" s="10"/>
      <c r="HY47" s="10"/>
      <c r="HZ47" s="10"/>
      <c r="IA47" s="10">
        <v>1</v>
      </c>
      <c r="IB47" s="10"/>
      <c r="IC47" s="10"/>
      <c r="ID47" s="10"/>
      <c r="IE47" s="10"/>
      <c r="IF47" s="10"/>
      <c r="IG47" s="10"/>
      <c r="IH47" s="10"/>
      <c r="II47" s="10"/>
      <c r="IJ47" s="10"/>
      <c r="IK47" s="10"/>
      <c r="IL47" s="10"/>
      <c r="IM47" s="10"/>
      <c r="IN47" s="10"/>
      <c r="IO47" s="10"/>
      <c r="IP47" s="10"/>
      <c r="IQ47" s="10"/>
      <c r="IR47" s="10"/>
      <c r="IS47" s="10"/>
      <c r="IT47" s="10"/>
      <c r="IU47" s="13" t="s">
        <v>553</v>
      </c>
      <c r="IV47" s="10" t="s">
        <v>283</v>
      </c>
      <c r="IW47" s="10" t="s">
        <v>283</v>
      </c>
      <c r="IX47" s="10" t="s">
        <v>264</v>
      </c>
      <c r="IY47" s="10"/>
      <c r="IZ47" s="10"/>
      <c r="JA47" s="10"/>
      <c r="JB47" s="10"/>
      <c r="JC47" s="10"/>
      <c r="JD47" s="10"/>
      <c r="JE47" s="10"/>
      <c r="JF47" s="10"/>
      <c r="JG47" s="10"/>
      <c r="JH47" s="10"/>
      <c r="JI47" s="10"/>
      <c r="JJ47" s="10"/>
      <c r="JK47" s="10"/>
      <c r="JL47" s="10"/>
      <c r="JM47" s="10"/>
      <c r="JN47" s="10"/>
      <c r="JO47" s="10"/>
      <c r="JP47" s="10">
        <v>1</v>
      </c>
      <c r="JQ47" s="10"/>
      <c r="JR47" s="10"/>
      <c r="JS47" s="10"/>
      <c r="JT47" s="10"/>
      <c r="JU47" s="10"/>
      <c r="JV47" s="10" t="s">
        <v>287</v>
      </c>
      <c r="JW47" s="10" t="s">
        <v>283</v>
      </c>
      <c r="JX47" s="10" t="s">
        <v>283</v>
      </c>
      <c r="JY47" s="10" t="s">
        <v>283</v>
      </c>
      <c r="JZ47" s="9"/>
    </row>
    <row r="48" spans="1:286" ht="15.75" customHeight="1">
      <c r="A48" s="7" t="s">
        <v>1019</v>
      </c>
      <c r="B48" s="8">
        <v>41731</v>
      </c>
      <c r="C48" s="9" t="s">
        <v>1020</v>
      </c>
      <c r="D48" s="10">
        <v>1</v>
      </c>
      <c r="E48" s="11">
        <v>41385</v>
      </c>
      <c r="F48" s="10" t="s">
        <v>302</v>
      </c>
      <c r="G48" s="10" t="s">
        <v>323</v>
      </c>
      <c r="H48" s="9" t="s">
        <v>1021</v>
      </c>
      <c r="I48" s="9" t="s">
        <v>424</v>
      </c>
      <c r="J48" s="10" t="s">
        <v>280</v>
      </c>
      <c r="K48" s="9" t="s">
        <v>344</v>
      </c>
      <c r="L48" s="9"/>
      <c r="M48" s="9"/>
      <c r="N48" s="9"/>
      <c r="O48" s="9"/>
      <c r="P48" s="9"/>
      <c r="Q48" s="9"/>
      <c r="R48" s="10">
        <v>1</v>
      </c>
      <c r="S48" s="9"/>
      <c r="T48" s="9"/>
      <c r="U48" s="9"/>
      <c r="V48" s="9"/>
      <c r="W48" s="9"/>
      <c r="X48" s="9"/>
      <c r="Y48" s="9"/>
      <c r="Z48" s="9"/>
      <c r="AA48" s="9"/>
      <c r="AB48" s="9"/>
      <c r="AC48" s="9" t="s">
        <v>1022</v>
      </c>
      <c r="AD48" s="10" t="s">
        <v>283</v>
      </c>
      <c r="AE48" s="10" t="s">
        <v>329</v>
      </c>
      <c r="AF48" s="11">
        <v>41724</v>
      </c>
      <c r="AG48" s="10" t="s">
        <v>329</v>
      </c>
      <c r="AH48" s="10">
        <f t="shared" si="16"/>
        <v>339</v>
      </c>
      <c r="AI48" s="10">
        <f t="shared" si="2"/>
        <v>346</v>
      </c>
      <c r="AJ48" s="10" t="s">
        <v>1023</v>
      </c>
      <c r="AK48" s="12">
        <v>1</v>
      </c>
      <c r="AL48" s="10" t="s">
        <v>1024</v>
      </c>
      <c r="AM48" s="10">
        <v>1</v>
      </c>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v>1</v>
      </c>
      <c r="BY48" s="10"/>
      <c r="BZ48" s="10"/>
      <c r="CA48" s="10"/>
      <c r="CB48" s="10"/>
      <c r="CC48" s="10"/>
      <c r="CD48" s="10"/>
      <c r="CE48" s="10"/>
      <c r="CF48" s="10"/>
      <c r="CG48" s="10"/>
      <c r="CH48" s="10"/>
      <c r="CI48" s="10"/>
      <c r="CJ48" s="10"/>
      <c r="CK48" s="10"/>
      <c r="CL48" s="10"/>
      <c r="CM48" s="10"/>
      <c r="CN48" s="10"/>
      <c r="CO48" s="10"/>
      <c r="CP48" s="10" t="s">
        <v>89</v>
      </c>
      <c r="CQ48" s="10" t="s">
        <v>286</v>
      </c>
      <c r="CR48" s="10">
        <v>1</v>
      </c>
      <c r="CS48" s="10"/>
      <c r="CT48" s="10"/>
      <c r="CU48" s="10"/>
      <c r="CV48" s="10"/>
      <c r="CW48" s="10"/>
      <c r="CX48" s="10" t="s">
        <v>287</v>
      </c>
      <c r="CY48" s="10" t="s">
        <v>287</v>
      </c>
      <c r="CZ48" s="10" t="s">
        <v>12</v>
      </c>
      <c r="DA48" s="10" t="s">
        <v>1025</v>
      </c>
      <c r="DB48" s="10" t="s">
        <v>309</v>
      </c>
      <c r="DC48" s="13" t="s">
        <v>1026</v>
      </c>
      <c r="DD48" s="10" t="s">
        <v>1027</v>
      </c>
      <c r="DE48" s="10" t="s">
        <v>283</v>
      </c>
      <c r="DF48" s="10" t="s">
        <v>283</v>
      </c>
      <c r="DG48" s="10" t="s">
        <v>283</v>
      </c>
      <c r="DH48" s="10" t="s">
        <v>283</v>
      </c>
      <c r="DI48" s="10" t="s">
        <v>283</v>
      </c>
      <c r="DJ48" s="10" t="s">
        <v>283</v>
      </c>
      <c r="DK48" s="10" t="s">
        <v>283</v>
      </c>
      <c r="DL48" s="10" t="s">
        <v>1028</v>
      </c>
      <c r="DM48" s="10" t="s">
        <v>283</v>
      </c>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0" t="s">
        <v>283</v>
      </c>
      <c r="ES48" s="10" t="s">
        <v>283</v>
      </c>
      <c r="ET48" s="10"/>
      <c r="EU48" s="10"/>
      <c r="EV48" s="10"/>
      <c r="EW48" s="10"/>
      <c r="EX48" s="10"/>
      <c r="EY48" s="10"/>
      <c r="EZ48" s="10"/>
      <c r="FA48" s="10"/>
      <c r="FB48" s="10"/>
      <c r="FC48" s="10"/>
      <c r="FD48" s="10"/>
      <c r="FE48" s="10"/>
      <c r="FF48" s="10"/>
      <c r="FG48" s="10"/>
      <c r="FH48" s="10"/>
      <c r="FI48" s="10"/>
      <c r="FJ48" s="10"/>
      <c r="FK48" s="10"/>
      <c r="FL48" s="10"/>
      <c r="FM48" s="10" t="s">
        <v>283</v>
      </c>
      <c r="FN48" s="10" t="s">
        <v>283</v>
      </c>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3" t="s">
        <v>1029</v>
      </c>
      <c r="GP48" s="13" t="s">
        <v>1030</v>
      </c>
      <c r="GQ48" s="10" t="s">
        <v>283</v>
      </c>
      <c r="GR48" s="10" t="s">
        <v>283</v>
      </c>
      <c r="GS48" s="10" t="s">
        <v>283</v>
      </c>
      <c r="GT48" s="10" t="s">
        <v>283</v>
      </c>
      <c r="GU48" s="10" t="s">
        <v>283</v>
      </c>
      <c r="GV48" s="10" t="s">
        <v>283</v>
      </c>
      <c r="GW48" s="10" t="s">
        <v>283</v>
      </c>
      <c r="GX48" s="10" t="s">
        <v>283</v>
      </c>
      <c r="GY48" s="10" t="s">
        <v>283</v>
      </c>
      <c r="GZ48" s="10" t="s">
        <v>283</v>
      </c>
      <c r="HA48" s="10" t="s">
        <v>283</v>
      </c>
      <c r="HB48" s="10" t="s">
        <v>283</v>
      </c>
      <c r="HC48" s="10" t="s">
        <v>283</v>
      </c>
      <c r="HD48" s="10" t="s">
        <v>214</v>
      </c>
      <c r="HE48" s="10"/>
      <c r="HF48" s="10"/>
      <c r="HG48" s="10"/>
      <c r="HH48" s="10"/>
      <c r="HI48" s="10"/>
      <c r="HJ48" s="10"/>
      <c r="HK48" s="10"/>
      <c r="HL48" s="10"/>
      <c r="HM48" s="10"/>
      <c r="HN48" s="10"/>
      <c r="HO48" s="10"/>
      <c r="HP48" s="10"/>
      <c r="HQ48" s="10"/>
      <c r="HR48" s="10">
        <v>1</v>
      </c>
      <c r="HS48" s="10"/>
      <c r="HT48" s="10"/>
      <c r="HU48" s="10"/>
      <c r="HV48" s="10"/>
      <c r="HW48" s="10"/>
      <c r="HX48" s="10"/>
      <c r="HY48" s="10"/>
      <c r="HZ48" s="10"/>
      <c r="IA48" s="10"/>
      <c r="IB48" s="10"/>
      <c r="IC48" s="10"/>
      <c r="ID48" s="10"/>
      <c r="IE48" s="10"/>
      <c r="IF48" s="10"/>
      <c r="IG48" s="10"/>
      <c r="IH48" s="10"/>
      <c r="II48" s="10"/>
      <c r="IJ48" s="10"/>
      <c r="IK48" s="10"/>
      <c r="IL48" s="10"/>
      <c r="IM48" s="10"/>
      <c r="IN48" s="10"/>
      <c r="IO48" s="10"/>
      <c r="IP48" s="10"/>
      <c r="IQ48" s="10"/>
      <c r="IR48" s="10"/>
      <c r="IS48" s="10"/>
      <c r="IT48" s="10"/>
      <c r="IU48" s="13" t="s">
        <v>299</v>
      </c>
      <c r="IV48" s="10" t="s">
        <v>283</v>
      </c>
      <c r="IW48" s="10" t="s">
        <v>283</v>
      </c>
      <c r="IX48" s="10" t="s">
        <v>264</v>
      </c>
      <c r="IY48" s="10"/>
      <c r="IZ48" s="10"/>
      <c r="JA48" s="10"/>
      <c r="JB48" s="10"/>
      <c r="JC48" s="10"/>
      <c r="JD48" s="10"/>
      <c r="JE48" s="10"/>
      <c r="JF48" s="10"/>
      <c r="JG48" s="10"/>
      <c r="JH48" s="10"/>
      <c r="JI48" s="10"/>
      <c r="JJ48" s="10"/>
      <c r="JK48" s="10"/>
      <c r="JL48" s="10"/>
      <c r="JM48" s="10"/>
      <c r="JN48" s="10"/>
      <c r="JO48" s="10"/>
      <c r="JP48" s="10">
        <v>1</v>
      </c>
      <c r="JQ48" s="10"/>
      <c r="JR48" s="10"/>
      <c r="JS48" s="10"/>
      <c r="JT48" s="10"/>
      <c r="JU48" s="10"/>
      <c r="JV48" s="10" t="s">
        <v>287</v>
      </c>
      <c r="JW48" s="10" t="s">
        <v>283</v>
      </c>
      <c r="JX48" s="10" t="s">
        <v>283</v>
      </c>
      <c r="JY48" s="10" t="s">
        <v>283</v>
      </c>
      <c r="JZ48" s="9"/>
    </row>
    <row r="49" spans="1:286" ht="15.75" customHeight="1">
      <c r="A49" s="7" t="s">
        <v>1031</v>
      </c>
      <c r="B49" s="8">
        <v>41737</v>
      </c>
      <c r="C49" s="9" t="s">
        <v>1032</v>
      </c>
      <c r="D49" s="10">
        <v>1</v>
      </c>
      <c r="E49" s="11">
        <v>41597</v>
      </c>
      <c r="F49" s="9">
        <f>2013-1923</f>
        <v>90</v>
      </c>
      <c r="G49" s="10" t="s">
        <v>277</v>
      </c>
      <c r="H49" s="9" t="s">
        <v>900</v>
      </c>
      <c r="I49" s="9" t="s">
        <v>901</v>
      </c>
      <c r="J49" s="10" t="s">
        <v>280</v>
      </c>
      <c r="K49" s="9" t="s">
        <v>281</v>
      </c>
      <c r="L49" s="9"/>
      <c r="M49" s="9"/>
      <c r="N49" s="9"/>
      <c r="O49" s="9"/>
      <c r="P49" s="10">
        <v>1</v>
      </c>
      <c r="Q49" s="9"/>
      <c r="R49" s="9"/>
      <c r="S49" s="9"/>
      <c r="T49" s="9"/>
      <c r="U49" s="9"/>
      <c r="V49" s="9"/>
      <c r="W49" s="9"/>
      <c r="X49" s="9"/>
      <c r="Y49" s="9"/>
      <c r="Z49" s="9"/>
      <c r="AA49" s="9"/>
      <c r="AB49" s="9"/>
      <c r="AC49" s="9" t="s">
        <v>1033</v>
      </c>
      <c r="AD49" s="10" t="s">
        <v>283</v>
      </c>
      <c r="AE49" s="11">
        <v>41601</v>
      </c>
      <c r="AF49" s="11">
        <v>41732</v>
      </c>
      <c r="AG49" s="10">
        <f t="shared" ref="AG49:AG55" si="17">AF49-AE49</f>
        <v>131</v>
      </c>
      <c r="AH49" s="10">
        <f t="shared" si="16"/>
        <v>135</v>
      </c>
      <c r="AI49" s="10">
        <f t="shared" si="2"/>
        <v>140</v>
      </c>
      <c r="AJ49" s="10" t="s">
        <v>1034</v>
      </c>
      <c r="AK49" s="12">
        <v>1</v>
      </c>
      <c r="AL49" s="10" t="s">
        <v>489</v>
      </c>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10"/>
      <c r="BN49" s="10"/>
      <c r="BO49" s="10"/>
      <c r="BP49" s="10">
        <v>1</v>
      </c>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t="s">
        <v>89</v>
      </c>
      <c r="CQ49" s="10" t="s">
        <v>286</v>
      </c>
      <c r="CR49" s="10">
        <v>1</v>
      </c>
      <c r="CS49" s="10"/>
      <c r="CT49" s="10"/>
      <c r="CU49" s="10"/>
      <c r="CV49" s="10"/>
      <c r="CW49" s="10"/>
      <c r="CX49" s="10" t="s">
        <v>287</v>
      </c>
      <c r="CY49" s="10" t="s">
        <v>287</v>
      </c>
      <c r="CZ49" s="10" t="s">
        <v>288</v>
      </c>
      <c r="DA49" s="10" t="s">
        <v>621</v>
      </c>
      <c r="DB49" s="10" t="s">
        <v>621</v>
      </c>
      <c r="DC49" s="10" t="s">
        <v>283</v>
      </c>
      <c r="DD49" s="10" t="s">
        <v>1035</v>
      </c>
      <c r="DE49" s="10" t="s">
        <v>1036</v>
      </c>
      <c r="DF49" s="10" t="s">
        <v>1037</v>
      </c>
      <c r="DG49" s="10" t="s">
        <v>283</v>
      </c>
      <c r="DH49" s="10" t="s">
        <v>283</v>
      </c>
      <c r="DI49" s="10" t="s">
        <v>283</v>
      </c>
      <c r="DJ49" s="10" t="s">
        <v>283</v>
      </c>
      <c r="DK49" s="10" t="s">
        <v>283</v>
      </c>
      <c r="DL49" s="10" t="s">
        <v>1038</v>
      </c>
      <c r="DM49" s="10" t="s">
        <v>1039</v>
      </c>
      <c r="DN49" s="15">
        <v>1</v>
      </c>
      <c r="DO49" s="15"/>
      <c r="DP49" s="15"/>
      <c r="DQ49" s="15"/>
      <c r="DR49" s="15"/>
      <c r="DS49" s="15">
        <v>1</v>
      </c>
      <c r="DT49" s="15">
        <v>1</v>
      </c>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0" t="s">
        <v>283</v>
      </c>
      <c r="ES49" s="10" t="s">
        <v>283</v>
      </c>
      <c r="ET49" s="10"/>
      <c r="EU49" s="10"/>
      <c r="EV49" s="10"/>
      <c r="EW49" s="10"/>
      <c r="EX49" s="10"/>
      <c r="EY49" s="10"/>
      <c r="EZ49" s="10"/>
      <c r="FA49" s="10"/>
      <c r="FB49" s="10"/>
      <c r="FC49" s="10"/>
      <c r="FD49" s="10"/>
      <c r="FE49" s="10"/>
      <c r="FF49" s="10"/>
      <c r="FG49" s="10"/>
      <c r="FH49" s="10"/>
      <c r="FI49" s="10"/>
      <c r="FJ49" s="10"/>
      <c r="FK49" s="10"/>
      <c r="FL49" s="10"/>
      <c r="FM49" s="10" t="s">
        <v>283</v>
      </c>
      <c r="FN49" s="10" t="s">
        <v>283</v>
      </c>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3" t="s">
        <v>1040</v>
      </c>
      <c r="GP49" s="13" t="s">
        <v>1041</v>
      </c>
      <c r="GQ49" s="13" t="s">
        <v>1042</v>
      </c>
      <c r="GR49" s="10" t="s">
        <v>283</v>
      </c>
      <c r="GS49" s="10" t="s">
        <v>283</v>
      </c>
      <c r="GT49" s="10" t="s">
        <v>283</v>
      </c>
      <c r="GU49" s="10" t="s">
        <v>283</v>
      </c>
      <c r="GV49" s="10" t="s">
        <v>283</v>
      </c>
      <c r="GW49" s="10" t="s">
        <v>283</v>
      </c>
      <c r="GX49" s="10" t="s">
        <v>283</v>
      </c>
      <c r="GY49" s="10" t="s">
        <v>283</v>
      </c>
      <c r="GZ49" s="10" t="s">
        <v>283</v>
      </c>
      <c r="HA49" s="10" t="s">
        <v>283</v>
      </c>
      <c r="HB49" s="10" t="s">
        <v>283</v>
      </c>
      <c r="HC49" s="10" t="s">
        <v>283</v>
      </c>
      <c r="HD49" s="10" t="s">
        <v>230</v>
      </c>
      <c r="HE49" s="10"/>
      <c r="HF49" s="10"/>
      <c r="HG49" s="10"/>
      <c r="HH49" s="10"/>
      <c r="HI49" s="10"/>
      <c r="HJ49" s="10"/>
      <c r="HK49" s="10"/>
      <c r="HL49" s="10"/>
      <c r="HM49" s="10"/>
      <c r="HN49" s="10"/>
      <c r="HO49" s="10"/>
      <c r="HP49" s="10"/>
      <c r="HQ49" s="10"/>
      <c r="HR49" s="10"/>
      <c r="HS49" s="10"/>
      <c r="HT49" s="10"/>
      <c r="HU49" s="10"/>
      <c r="HV49" s="10"/>
      <c r="HW49" s="10"/>
      <c r="HX49" s="10"/>
      <c r="HY49" s="10"/>
      <c r="HZ49" s="10"/>
      <c r="IA49" s="10"/>
      <c r="IB49" s="10"/>
      <c r="IC49" s="10"/>
      <c r="ID49" s="10"/>
      <c r="IE49" s="10"/>
      <c r="IF49" s="10"/>
      <c r="IG49" s="10"/>
      <c r="IH49" s="25">
        <v>1</v>
      </c>
      <c r="II49" s="10"/>
      <c r="IJ49" s="10"/>
      <c r="IK49" s="10"/>
      <c r="IL49" s="10"/>
      <c r="IM49" s="10"/>
      <c r="IN49" s="10"/>
      <c r="IO49" s="10"/>
      <c r="IP49" s="10"/>
      <c r="IQ49" s="10"/>
      <c r="IR49" s="10"/>
      <c r="IS49" s="10"/>
      <c r="IT49" s="10"/>
      <c r="IU49" s="13" t="s">
        <v>299</v>
      </c>
      <c r="IV49" s="10" t="s">
        <v>283</v>
      </c>
      <c r="IW49" s="10" t="s">
        <v>283</v>
      </c>
      <c r="IX49" s="10" t="s">
        <v>250</v>
      </c>
      <c r="IY49" s="10"/>
      <c r="IZ49" s="10"/>
      <c r="JA49" s="10"/>
      <c r="JB49" s="10">
        <v>1</v>
      </c>
      <c r="JC49" s="10"/>
      <c r="JD49" s="10"/>
      <c r="JE49" s="10"/>
      <c r="JF49" s="10"/>
      <c r="JG49" s="10"/>
      <c r="JH49" s="10"/>
      <c r="JI49" s="10"/>
      <c r="JJ49" s="10"/>
      <c r="JK49" s="10"/>
      <c r="JL49" s="10"/>
      <c r="JM49" s="10"/>
      <c r="JN49" s="10"/>
      <c r="JO49" s="10"/>
      <c r="JP49" s="10"/>
      <c r="JQ49" s="10"/>
      <c r="JR49" s="10"/>
      <c r="JS49" s="10"/>
      <c r="JT49" s="10"/>
      <c r="JU49" s="10"/>
      <c r="JV49" s="10" t="s">
        <v>287</v>
      </c>
      <c r="JW49" s="10" t="s">
        <v>283</v>
      </c>
      <c r="JX49" s="10" t="s">
        <v>283</v>
      </c>
      <c r="JY49" s="10" t="s">
        <v>283</v>
      </c>
      <c r="JZ49" s="9"/>
    </row>
    <row r="50" spans="1:286" ht="15.75" customHeight="1">
      <c r="A50" s="7" t="s">
        <v>1043</v>
      </c>
      <c r="B50" s="8">
        <v>41738</v>
      </c>
      <c r="C50" s="9" t="s">
        <v>1044</v>
      </c>
      <c r="D50" s="10">
        <v>1</v>
      </c>
      <c r="E50" s="11">
        <v>41402</v>
      </c>
      <c r="F50" s="10">
        <v>64</v>
      </c>
      <c r="G50" s="10" t="s">
        <v>323</v>
      </c>
      <c r="H50" s="9" t="s">
        <v>934</v>
      </c>
      <c r="I50" s="9" t="s">
        <v>935</v>
      </c>
      <c r="J50" s="10" t="s">
        <v>280</v>
      </c>
      <c r="K50" s="9" t="s">
        <v>281</v>
      </c>
      <c r="L50" s="9"/>
      <c r="M50" s="9"/>
      <c r="N50" s="9"/>
      <c r="O50" s="9"/>
      <c r="P50" s="10">
        <v>1</v>
      </c>
      <c r="Q50" s="9"/>
      <c r="R50" s="9"/>
      <c r="S50" s="9"/>
      <c r="T50" s="9"/>
      <c r="U50" s="9"/>
      <c r="V50" s="9"/>
      <c r="W50" s="9"/>
      <c r="X50" s="9"/>
      <c r="Y50" s="9"/>
      <c r="Z50" s="9"/>
      <c r="AA50" s="9"/>
      <c r="AB50" s="9"/>
      <c r="AC50" s="9" t="s">
        <v>1045</v>
      </c>
      <c r="AD50" s="10" t="s">
        <v>283</v>
      </c>
      <c r="AE50" s="11">
        <v>41408</v>
      </c>
      <c r="AF50" s="11">
        <v>41724</v>
      </c>
      <c r="AG50" s="10">
        <f t="shared" si="17"/>
        <v>316</v>
      </c>
      <c r="AH50" s="10">
        <f t="shared" si="16"/>
        <v>322</v>
      </c>
      <c r="AI50" s="10">
        <f t="shared" si="2"/>
        <v>336</v>
      </c>
      <c r="AJ50" s="10" t="s">
        <v>1046</v>
      </c>
      <c r="AK50" s="12">
        <v>1</v>
      </c>
      <c r="AL50" s="10" t="s">
        <v>595</v>
      </c>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v>1</v>
      </c>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t="s">
        <v>89</v>
      </c>
      <c r="CQ50" s="10" t="s">
        <v>286</v>
      </c>
      <c r="CR50" s="10">
        <v>1</v>
      </c>
      <c r="CS50" s="10"/>
      <c r="CT50" s="10"/>
      <c r="CU50" s="10"/>
      <c r="CV50" s="10"/>
      <c r="CW50" s="10"/>
      <c r="CX50" s="10" t="s">
        <v>287</v>
      </c>
      <c r="CY50" s="10" t="s">
        <v>287</v>
      </c>
      <c r="CZ50" s="10" t="s">
        <v>288</v>
      </c>
      <c r="DA50" s="10" t="s">
        <v>289</v>
      </c>
      <c r="DB50" s="10" t="s">
        <v>309</v>
      </c>
      <c r="DC50" s="13" t="s">
        <v>1047</v>
      </c>
      <c r="DD50" s="10" t="s">
        <v>1048</v>
      </c>
      <c r="DE50" s="10" t="s">
        <v>1049</v>
      </c>
      <c r="DF50" s="10" t="s">
        <v>1050</v>
      </c>
      <c r="DG50" s="10" t="s">
        <v>283</v>
      </c>
      <c r="DH50" s="10" t="s">
        <v>283</v>
      </c>
      <c r="DI50" s="10" t="s">
        <v>283</v>
      </c>
      <c r="DJ50" s="10" t="s">
        <v>283</v>
      </c>
      <c r="DK50" s="10" t="s">
        <v>283</v>
      </c>
      <c r="DL50" s="13" t="s">
        <v>1051</v>
      </c>
      <c r="DM50" s="13" t="s">
        <v>1052</v>
      </c>
      <c r="DN50" s="14"/>
      <c r="DO50" s="14"/>
      <c r="DP50" s="14"/>
      <c r="DQ50" s="14"/>
      <c r="DR50" s="14"/>
      <c r="DS50" s="14"/>
      <c r="DT50" s="14"/>
      <c r="DU50" s="15">
        <v>1</v>
      </c>
      <c r="DV50" s="14"/>
      <c r="DW50" s="14"/>
      <c r="DX50" s="14"/>
      <c r="DY50" s="14"/>
      <c r="DZ50" s="14"/>
      <c r="EA50" s="14"/>
      <c r="EB50" s="14"/>
      <c r="EC50" s="14"/>
      <c r="ED50" s="14"/>
      <c r="EE50" s="14">
        <v>1</v>
      </c>
      <c r="EF50" s="14"/>
      <c r="EG50" s="14"/>
      <c r="EH50" s="14"/>
      <c r="EI50" s="14"/>
      <c r="EJ50" s="14"/>
      <c r="EK50" s="14"/>
      <c r="EL50" s="14"/>
      <c r="EM50" s="14"/>
      <c r="EN50" s="14"/>
      <c r="EO50" s="14"/>
      <c r="EP50" s="14"/>
      <c r="EQ50" s="14"/>
      <c r="ER50" s="10" t="s">
        <v>283</v>
      </c>
      <c r="ES50" s="10" t="s">
        <v>283</v>
      </c>
      <c r="ET50" s="10"/>
      <c r="EU50" s="10"/>
      <c r="EV50" s="10"/>
      <c r="EW50" s="10"/>
      <c r="EX50" s="10"/>
      <c r="EY50" s="10"/>
      <c r="EZ50" s="10"/>
      <c r="FA50" s="10"/>
      <c r="FB50" s="10"/>
      <c r="FC50" s="10"/>
      <c r="FD50" s="10"/>
      <c r="FE50" s="10"/>
      <c r="FF50" s="10"/>
      <c r="FG50" s="10"/>
      <c r="FH50" s="10"/>
      <c r="FI50" s="10"/>
      <c r="FJ50" s="10"/>
      <c r="FK50" s="10"/>
      <c r="FL50" s="10"/>
      <c r="FM50" s="10" t="s">
        <v>283</v>
      </c>
      <c r="FN50" s="10" t="s">
        <v>283</v>
      </c>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3" t="s">
        <v>1053</v>
      </c>
      <c r="GP50" s="10" t="s">
        <v>283</v>
      </c>
      <c r="GQ50" s="10" t="s">
        <v>283</v>
      </c>
      <c r="GR50" s="10" t="s">
        <v>283</v>
      </c>
      <c r="GS50" s="10" t="s">
        <v>283</v>
      </c>
      <c r="GT50" s="10" t="s">
        <v>283</v>
      </c>
      <c r="GU50" s="10" t="s">
        <v>283</v>
      </c>
      <c r="GV50" s="10" t="s">
        <v>283</v>
      </c>
      <c r="GW50" s="10" t="s">
        <v>283</v>
      </c>
      <c r="GX50" s="10" t="s">
        <v>283</v>
      </c>
      <c r="GY50" s="10" t="s">
        <v>283</v>
      </c>
      <c r="GZ50" s="10" t="s">
        <v>283</v>
      </c>
      <c r="HA50" s="10" t="s">
        <v>283</v>
      </c>
      <c r="HB50" s="10" t="s">
        <v>283</v>
      </c>
      <c r="HC50" s="10" t="s">
        <v>283</v>
      </c>
      <c r="HD50" s="10" t="s">
        <v>1054</v>
      </c>
      <c r="HE50" s="10"/>
      <c r="HF50" s="10"/>
      <c r="HG50" s="10"/>
      <c r="HH50" s="10"/>
      <c r="HI50" s="10"/>
      <c r="HJ50" s="10">
        <v>1</v>
      </c>
      <c r="HK50" s="10"/>
      <c r="HL50" s="10"/>
      <c r="HM50" s="10"/>
      <c r="HN50" s="10"/>
      <c r="HO50" s="10"/>
      <c r="HP50" s="10"/>
      <c r="HQ50" s="10"/>
      <c r="HR50" s="10"/>
      <c r="HS50" s="10"/>
      <c r="HT50" s="10"/>
      <c r="HU50" s="10"/>
      <c r="HV50" s="10"/>
      <c r="HW50" s="10"/>
      <c r="HX50" s="10"/>
      <c r="HY50" s="10"/>
      <c r="HZ50" s="10"/>
      <c r="IA50" s="10"/>
      <c r="IB50" s="10">
        <v>1</v>
      </c>
      <c r="IC50" s="10"/>
      <c r="ID50" s="10"/>
      <c r="IE50" s="10"/>
      <c r="IF50" s="10"/>
      <c r="IG50" s="10"/>
      <c r="IH50" s="10"/>
      <c r="II50" s="10"/>
      <c r="IJ50" s="10"/>
      <c r="IK50" s="10"/>
      <c r="IL50" s="10"/>
      <c r="IM50" s="10"/>
      <c r="IN50" s="10"/>
      <c r="IO50" s="10"/>
      <c r="IP50" s="10"/>
      <c r="IQ50" s="10"/>
      <c r="IR50" s="10"/>
      <c r="IS50" s="10"/>
      <c r="IT50" s="10"/>
      <c r="IU50" s="10" t="s">
        <v>1055</v>
      </c>
      <c r="IV50" s="10" t="s">
        <v>283</v>
      </c>
      <c r="IW50" s="10" t="s">
        <v>283</v>
      </c>
      <c r="IX50" s="10" t="s">
        <v>267</v>
      </c>
      <c r="IY50" s="10"/>
      <c r="IZ50" s="10"/>
      <c r="JA50" s="10"/>
      <c r="JB50" s="10"/>
      <c r="JC50" s="10"/>
      <c r="JD50" s="10"/>
      <c r="JE50" s="10"/>
      <c r="JF50" s="10"/>
      <c r="JG50" s="10"/>
      <c r="JH50" s="10"/>
      <c r="JI50" s="10"/>
      <c r="JJ50" s="10"/>
      <c r="JK50" s="10"/>
      <c r="JL50" s="10"/>
      <c r="JM50" s="10"/>
      <c r="JN50" s="10"/>
      <c r="JO50" s="10"/>
      <c r="JP50" s="10"/>
      <c r="JQ50" s="10"/>
      <c r="JR50" s="10"/>
      <c r="JS50" s="10">
        <v>1</v>
      </c>
      <c r="JT50" s="10"/>
      <c r="JU50" s="10"/>
      <c r="JV50" s="10" t="s">
        <v>287</v>
      </c>
      <c r="JW50" s="10" t="s">
        <v>283</v>
      </c>
      <c r="JX50" s="10" t="s">
        <v>283</v>
      </c>
      <c r="JY50" s="10" t="s">
        <v>283</v>
      </c>
      <c r="JZ50" s="9"/>
    </row>
    <row r="51" spans="1:286" ht="15.75" customHeight="1">
      <c r="A51" s="7" t="s">
        <v>1056</v>
      </c>
      <c r="B51" s="8">
        <v>41739</v>
      </c>
      <c r="C51" s="9" t="s">
        <v>1057</v>
      </c>
      <c r="D51" s="10">
        <v>1</v>
      </c>
      <c r="E51" s="11">
        <v>41607</v>
      </c>
      <c r="F51" s="10">
        <v>45</v>
      </c>
      <c r="G51" s="10" t="s">
        <v>323</v>
      </c>
      <c r="H51" s="9" t="s">
        <v>1058</v>
      </c>
      <c r="I51" s="9" t="s">
        <v>617</v>
      </c>
      <c r="J51" s="10" t="s">
        <v>280</v>
      </c>
      <c r="K51" s="9" t="s">
        <v>281</v>
      </c>
      <c r="L51" s="9"/>
      <c r="M51" s="9"/>
      <c r="N51" s="9"/>
      <c r="O51" s="9"/>
      <c r="P51" s="10">
        <v>1</v>
      </c>
      <c r="Q51" s="9"/>
      <c r="R51" s="9"/>
      <c r="S51" s="9"/>
      <c r="T51" s="9"/>
      <c r="U51" s="9"/>
      <c r="V51" s="9"/>
      <c r="W51" s="9"/>
      <c r="X51" s="9"/>
      <c r="Y51" s="9"/>
      <c r="Z51" s="9"/>
      <c r="AA51" s="9"/>
      <c r="AB51" s="9"/>
      <c r="AC51" s="9" t="s">
        <v>1059</v>
      </c>
      <c r="AD51" s="10" t="s">
        <v>283</v>
      </c>
      <c r="AE51" s="11">
        <v>41646</v>
      </c>
      <c r="AF51" s="11">
        <v>41646</v>
      </c>
      <c r="AG51" s="10">
        <f t="shared" si="17"/>
        <v>0</v>
      </c>
      <c r="AH51" s="10">
        <f t="shared" si="16"/>
        <v>39</v>
      </c>
      <c r="AI51" s="10">
        <f t="shared" si="2"/>
        <v>132</v>
      </c>
      <c r="AJ51" s="10" t="s">
        <v>1060</v>
      </c>
      <c r="AK51" s="12">
        <v>3</v>
      </c>
      <c r="AL51" s="10" t="s">
        <v>581</v>
      </c>
      <c r="AM51" s="10"/>
      <c r="AN51" s="10"/>
      <c r="AO51" s="10"/>
      <c r="AP51" s="10"/>
      <c r="AQ51" s="10"/>
      <c r="AR51" s="10">
        <v>1</v>
      </c>
      <c r="AS51" s="10"/>
      <c r="AT51" s="10"/>
      <c r="AU51" s="10"/>
      <c r="AV51" s="10"/>
      <c r="AW51" s="10"/>
      <c r="AX51" s="10"/>
      <c r="AY51" s="10"/>
      <c r="AZ51" s="10"/>
      <c r="BA51" s="10"/>
      <c r="BB51" s="10"/>
      <c r="BC51" s="10"/>
      <c r="BD51" s="10"/>
      <c r="BE51" s="10"/>
      <c r="BF51" s="10"/>
      <c r="BG51" s="10"/>
      <c r="BH51" s="10"/>
      <c r="BI51" s="10"/>
      <c r="BJ51" s="10"/>
      <c r="BK51" s="10"/>
      <c r="BL51" s="10">
        <v>2</v>
      </c>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t="s">
        <v>329</v>
      </c>
      <c r="CQ51" s="13" t="s">
        <v>852</v>
      </c>
      <c r="CR51" s="10"/>
      <c r="CS51" s="10"/>
      <c r="CT51" s="10"/>
      <c r="CU51" s="10"/>
      <c r="CV51" s="10"/>
      <c r="CW51" s="10"/>
      <c r="CX51" s="10" t="s">
        <v>283</v>
      </c>
      <c r="CY51" s="10" t="s">
        <v>287</v>
      </c>
      <c r="CZ51" s="10" t="s">
        <v>596</v>
      </c>
      <c r="DA51" s="10" t="s">
        <v>289</v>
      </c>
      <c r="DB51" s="10" t="s">
        <v>309</v>
      </c>
      <c r="DC51" s="13" t="s">
        <v>1061</v>
      </c>
      <c r="DD51" s="10" t="s">
        <v>1062</v>
      </c>
      <c r="DE51" s="10" t="s">
        <v>283</v>
      </c>
      <c r="DF51" s="10" t="s">
        <v>283</v>
      </c>
      <c r="DG51" s="10" t="s">
        <v>283</v>
      </c>
      <c r="DH51" s="10" t="s">
        <v>283</v>
      </c>
      <c r="DI51" s="10" t="s">
        <v>283</v>
      </c>
      <c r="DJ51" s="10" t="s">
        <v>283</v>
      </c>
      <c r="DK51" s="10" t="s">
        <v>283</v>
      </c>
      <c r="DL51" s="10" t="s">
        <v>283</v>
      </c>
      <c r="DM51" s="10" t="s">
        <v>283</v>
      </c>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0" t="s">
        <v>283</v>
      </c>
      <c r="ES51" s="10" t="s">
        <v>283</v>
      </c>
      <c r="ET51" s="10"/>
      <c r="EU51" s="10"/>
      <c r="EV51" s="10"/>
      <c r="EW51" s="10"/>
      <c r="EX51" s="10"/>
      <c r="EY51" s="10"/>
      <c r="EZ51" s="10"/>
      <c r="FA51" s="10"/>
      <c r="FB51" s="10"/>
      <c r="FC51" s="10"/>
      <c r="FD51" s="10"/>
      <c r="FE51" s="10"/>
      <c r="FF51" s="10"/>
      <c r="FG51" s="10"/>
      <c r="FH51" s="10"/>
      <c r="FI51" s="10"/>
      <c r="FJ51" s="10"/>
      <c r="FK51" s="10"/>
      <c r="FL51" s="10"/>
      <c r="FM51" s="10" t="s">
        <v>283</v>
      </c>
      <c r="FN51" s="10" t="s">
        <v>283</v>
      </c>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3" t="s">
        <v>1063</v>
      </c>
      <c r="GP51" s="13" t="s">
        <v>1064</v>
      </c>
      <c r="GQ51" s="13" t="s">
        <v>1065</v>
      </c>
      <c r="GR51" s="13" t="s">
        <v>1066</v>
      </c>
      <c r="GS51" s="10" t="s">
        <v>283</v>
      </c>
      <c r="GT51" s="10" t="s">
        <v>283</v>
      </c>
      <c r="GU51" s="10" t="s">
        <v>283</v>
      </c>
      <c r="GV51" s="10" t="s">
        <v>283</v>
      </c>
      <c r="GW51" s="10" t="s">
        <v>283</v>
      </c>
      <c r="GX51" s="10" t="s">
        <v>283</v>
      </c>
      <c r="GY51" s="10" t="s">
        <v>283</v>
      </c>
      <c r="GZ51" s="10" t="s">
        <v>283</v>
      </c>
      <c r="HA51" s="10" t="s">
        <v>283</v>
      </c>
      <c r="HB51" s="10" t="s">
        <v>283</v>
      </c>
      <c r="HC51" s="10" t="s">
        <v>283</v>
      </c>
      <c r="HD51" s="10" t="s">
        <v>1067</v>
      </c>
      <c r="HE51" s="10"/>
      <c r="HF51" s="10"/>
      <c r="HG51" s="10"/>
      <c r="HH51" s="10">
        <v>1</v>
      </c>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v>1</v>
      </c>
      <c r="IL51" s="10"/>
      <c r="IM51" s="10"/>
      <c r="IN51" s="10"/>
      <c r="IO51" s="10"/>
      <c r="IP51" s="10"/>
      <c r="IQ51" s="10"/>
      <c r="IR51" s="10"/>
      <c r="IS51" s="10"/>
      <c r="IT51" s="10">
        <v>1</v>
      </c>
      <c r="IU51" s="13" t="s">
        <v>1068</v>
      </c>
      <c r="IV51" s="10" t="s">
        <v>283</v>
      </c>
      <c r="IW51" s="10" t="s">
        <v>283</v>
      </c>
      <c r="IX51" s="10" t="s">
        <v>264</v>
      </c>
      <c r="IY51" s="10"/>
      <c r="IZ51" s="10"/>
      <c r="JA51" s="10"/>
      <c r="JB51" s="10"/>
      <c r="JC51" s="10"/>
      <c r="JD51" s="10"/>
      <c r="JE51" s="10"/>
      <c r="JF51" s="10"/>
      <c r="JG51" s="10"/>
      <c r="JH51" s="10"/>
      <c r="JI51" s="10"/>
      <c r="JJ51" s="10"/>
      <c r="JK51" s="10"/>
      <c r="JL51" s="10"/>
      <c r="JM51" s="10"/>
      <c r="JN51" s="10"/>
      <c r="JO51" s="10"/>
      <c r="JP51" s="10">
        <v>1</v>
      </c>
      <c r="JQ51" s="10"/>
      <c r="JR51" s="10"/>
      <c r="JS51" s="10"/>
      <c r="JT51" s="10"/>
      <c r="JU51" s="10"/>
      <c r="JV51" s="10" t="s">
        <v>287</v>
      </c>
      <c r="JW51" s="10" t="s">
        <v>283</v>
      </c>
      <c r="JX51" s="10" t="s">
        <v>283</v>
      </c>
      <c r="JY51" s="10" t="s">
        <v>283</v>
      </c>
      <c r="JZ51" s="9"/>
    </row>
    <row r="52" spans="1:286" ht="15.75" customHeight="1">
      <c r="A52" s="7" t="s">
        <v>1069</v>
      </c>
      <c r="B52" s="8">
        <v>41737</v>
      </c>
      <c r="C52" s="9" t="s">
        <v>1070</v>
      </c>
      <c r="D52" s="10">
        <v>1</v>
      </c>
      <c r="E52" s="11">
        <v>41533</v>
      </c>
      <c r="F52" s="10">
        <v>46</v>
      </c>
      <c r="G52" s="10" t="s">
        <v>323</v>
      </c>
      <c r="H52" s="9" t="s">
        <v>604</v>
      </c>
      <c r="I52" s="9" t="s">
        <v>605</v>
      </c>
      <c r="J52" s="10" t="s">
        <v>280</v>
      </c>
      <c r="K52" s="9" t="s">
        <v>344</v>
      </c>
      <c r="L52" s="9"/>
      <c r="M52" s="9"/>
      <c r="N52" s="9"/>
      <c r="O52" s="9"/>
      <c r="P52" s="9"/>
      <c r="Q52" s="9"/>
      <c r="R52" s="10">
        <v>1</v>
      </c>
      <c r="S52" s="9"/>
      <c r="T52" s="9"/>
      <c r="U52" s="9"/>
      <c r="V52" s="9"/>
      <c r="W52" s="9"/>
      <c r="X52" s="9"/>
      <c r="Y52" s="9"/>
      <c r="Z52" s="9"/>
      <c r="AA52" s="9"/>
      <c r="AB52" s="9"/>
      <c r="AC52" s="9" t="s">
        <v>1071</v>
      </c>
      <c r="AD52" s="10" t="s">
        <v>283</v>
      </c>
      <c r="AE52" s="11">
        <v>41530</v>
      </c>
      <c r="AF52" s="11">
        <v>41737</v>
      </c>
      <c r="AG52" s="10">
        <f t="shared" si="17"/>
        <v>207</v>
      </c>
      <c r="AH52" s="10">
        <f t="shared" si="16"/>
        <v>204</v>
      </c>
      <c r="AI52" s="10">
        <f t="shared" si="2"/>
        <v>204</v>
      </c>
      <c r="AJ52" s="10" t="s">
        <v>1072</v>
      </c>
      <c r="AK52" s="12">
        <v>3</v>
      </c>
      <c r="AL52" s="10" t="s">
        <v>1073</v>
      </c>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v>1</v>
      </c>
      <c r="BK52" s="10"/>
      <c r="BL52" s="10"/>
      <c r="BM52" s="10"/>
      <c r="BN52" s="10"/>
      <c r="BO52" s="10"/>
      <c r="BP52" s="10"/>
      <c r="BQ52" s="10"/>
      <c r="BR52" s="10"/>
      <c r="BS52" s="10"/>
      <c r="BT52" s="10"/>
      <c r="BU52" s="10"/>
      <c r="BV52" s="10"/>
      <c r="BW52" s="10"/>
      <c r="BX52" s="10"/>
      <c r="BY52" s="10">
        <v>1</v>
      </c>
      <c r="BZ52" s="10"/>
      <c r="CA52" s="10"/>
      <c r="CB52" s="10"/>
      <c r="CC52" s="10"/>
      <c r="CD52" s="10"/>
      <c r="CE52" s="10"/>
      <c r="CF52" s="10"/>
      <c r="CG52" s="10"/>
      <c r="CH52" s="10"/>
      <c r="CI52" s="10"/>
      <c r="CJ52" s="10"/>
      <c r="CK52" s="10"/>
      <c r="CL52" s="10"/>
      <c r="CM52" s="10"/>
      <c r="CN52" s="10"/>
      <c r="CO52" s="10">
        <v>1</v>
      </c>
      <c r="CP52" s="10" t="s">
        <v>329</v>
      </c>
      <c r="CQ52" s="13" t="s">
        <v>852</v>
      </c>
      <c r="CR52" s="10"/>
      <c r="CS52" s="10"/>
      <c r="CT52" s="10"/>
      <c r="CU52" s="10"/>
      <c r="CV52" s="10"/>
      <c r="CW52" s="10"/>
      <c r="CX52" s="10" t="s">
        <v>287</v>
      </c>
      <c r="CY52" s="10" t="s">
        <v>287</v>
      </c>
      <c r="CZ52" s="10" t="s">
        <v>288</v>
      </c>
      <c r="DA52" s="10" t="s">
        <v>289</v>
      </c>
      <c r="DB52" s="10" t="s">
        <v>429</v>
      </c>
      <c r="DC52" s="10" t="s">
        <v>1074</v>
      </c>
      <c r="DD52" s="10" t="s">
        <v>1075</v>
      </c>
      <c r="DE52" s="10" t="s">
        <v>1076</v>
      </c>
      <c r="DF52" s="10" t="s">
        <v>1077</v>
      </c>
      <c r="DG52" s="10" t="s">
        <v>1078</v>
      </c>
      <c r="DH52" s="10" t="s">
        <v>1079</v>
      </c>
      <c r="DI52" s="10" t="s">
        <v>283</v>
      </c>
      <c r="DJ52" s="10" t="s">
        <v>283</v>
      </c>
      <c r="DK52" s="10" t="s">
        <v>283</v>
      </c>
      <c r="DL52" s="10" t="s">
        <v>283</v>
      </c>
      <c r="DM52" s="10" t="s">
        <v>283</v>
      </c>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0" t="s">
        <v>283</v>
      </c>
      <c r="ES52" s="10" t="s">
        <v>283</v>
      </c>
      <c r="ET52" s="10"/>
      <c r="EU52" s="10"/>
      <c r="EV52" s="10"/>
      <c r="EW52" s="10"/>
      <c r="EX52" s="10"/>
      <c r="EY52" s="10"/>
      <c r="EZ52" s="10"/>
      <c r="FA52" s="10"/>
      <c r="FB52" s="10"/>
      <c r="FC52" s="10"/>
      <c r="FD52" s="10"/>
      <c r="FE52" s="10"/>
      <c r="FF52" s="10"/>
      <c r="FG52" s="10"/>
      <c r="FH52" s="10"/>
      <c r="FI52" s="10"/>
      <c r="FJ52" s="10"/>
      <c r="FK52" s="10"/>
      <c r="FL52" s="10"/>
      <c r="FM52" s="10" t="s">
        <v>1080</v>
      </c>
      <c r="FN52" s="10" t="s">
        <v>182</v>
      </c>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v>1</v>
      </c>
      <c r="GM52" s="10"/>
      <c r="GN52" s="10"/>
      <c r="GO52" s="10" t="s">
        <v>1081</v>
      </c>
      <c r="GP52" s="10" t="s">
        <v>1082</v>
      </c>
      <c r="GQ52" s="10" t="s">
        <v>1083</v>
      </c>
      <c r="GR52" s="10" t="s">
        <v>283</v>
      </c>
      <c r="GS52" s="10" t="s">
        <v>283</v>
      </c>
      <c r="GT52" s="10" t="s">
        <v>283</v>
      </c>
      <c r="GU52" s="10" t="s">
        <v>283</v>
      </c>
      <c r="GV52" s="10" t="s">
        <v>283</v>
      </c>
      <c r="GW52" s="10" t="s">
        <v>283</v>
      </c>
      <c r="GX52" s="10" t="s">
        <v>283</v>
      </c>
      <c r="GY52" s="10" t="s">
        <v>283</v>
      </c>
      <c r="GZ52" s="10" t="s">
        <v>283</v>
      </c>
      <c r="HA52" s="10" t="s">
        <v>283</v>
      </c>
      <c r="HB52" s="10" t="s">
        <v>283</v>
      </c>
      <c r="HC52" s="10" t="s">
        <v>283</v>
      </c>
      <c r="HD52" s="10" t="s">
        <v>223</v>
      </c>
      <c r="HE52" s="10"/>
      <c r="HF52" s="10"/>
      <c r="HG52" s="10"/>
      <c r="HH52" s="10"/>
      <c r="HI52" s="10"/>
      <c r="HJ52" s="10"/>
      <c r="HK52" s="10"/>
      <c r="HL52" s="10"/>
      <c r="HM52" s="10"/>
      <c r="HN52" s="10"/>
      <c r="HO52" s="10"/>
      <c r="HP52" s="10"/>
      <c r="HQ52" s="10"/>
      <c r="HR52" s="10"/>
      <c r="HS52" s="10"/>
      <c r="HT52" s="10"/>
      <c r="HU52" s="10"/>
      <c r="HV52" s="10"/>
      <c r="HW52" s="10"/>
      <c r="HX52" s="10"/>
      <c r="HY52" s="10"/>
      <c r="HZ52" s="10"/>
      <c r="IA52" s="10">
        <v>1</v>
      </c>
      <c r="IB52" s="10"/>
      <c r="IC52" s="10"/>
      <c r="ID52" s="10"/>
      <c r="IE52" s="10"/>
      <c r="IF52" s="10"/>
      <c r="IG52" s="10"/>
      <c r="IH52" s="10"/>
      <c r="II52" s="10"/>
      <c r="IJ52" s="10"/>
      <c r="IK52" s="10"/>
      <c r="IL52" s="10"/>
      <c r="IM52" s="10"/>
      <c r="IN52" s="10"/>
      <c r="IO52" s="10"/>
      <c r="IP52" s="10"/>
      <c r="IQ52" s="10"/>
      <c r="IR52" s="10"/>
      <c r="IS52" s="10"/>
      <c r="IT52" s="10"/>
      <c r="IU52" s="10" t="s">
        <v>1084</v>
      </c>
      <c r="IV52" s="10" t="s">
        <v>1083</v>
      </c>
      <c r="IW52" s="10" t="s">
        <v>283</v>
      </c>
      <c r="IX52" s="10" t="s">
        <v>262</v>
      </c>
      <c r="IY52" s="10"/>
      <c r="IZ52" s="10"/>
      <c r="JA52" s="10"/>
      <c r="JB52" s="10"/>
      <c r="JC52" s="10"/>
      <c r="JD52" s="10"/>
      <c r="JE52" s="10"/>
      <c r="JF52" s="10"/>
      <c r="JG52" s="10"/>
      <c r="JH52" s="10"/>
      <c r="JI52" s="10"/>
      <c r="JJ52" s="10"/>
      <c r="JK52" s="10"/>
      <c r="JL52" s="10"/>
      <c r="JM52" s="10"/>
      <c r="JN52" s="10">
        <v>1</v>
      </c>
      <c r="JO52" s="10"/>
      <c r="JP52" s="10"/>
      <c r="JQ52" s="10"/>
      <c r="JR52" s="10"/>
      <c r="JS52" s="10"/>
      <c r="JT52" s="10"/>
      <c r="JU52" s="10"/>
      <c r="JV52" s="10" t="s">
        <v>287</v>
      </c>
      <c r="JW52" s="10" t="s">
        <v>283</v>
      </c>
      <c r="JX52" s="10" t="s">
        <v>283</v>
      </c>
      <c r="JY52" s="10" t="s">
        <v>283</v>
      </c>
      <c r="JZ52" s="10" t="s">
        <v>1085</v>
      </c>
    </row>
    <row r="53" spans="1:286" ht="15.75" customHeight="1">
      <c r="A53" s="7" t="s">
        <v>1086</v>
      </c>
      <c r="B53" s="8">
        <v>41743</v>
      </c>
      <c r="C53" s="9" t="s">
        <v>1087</v>
      </c>
      <c r="D53" s="29">
        <v>1</v>
      </c>
      <c r="E53" s="30">
        <v>41579</v>
      </c>
      <c r="F53" s="31">
        <v>65</v>
      </c>
      <c r="G53" s="10" t="s">
        <v>323</v>
      </c>
      <c r="H53" s="9" t="s">
        <v>1088</v>
      </c>
      <c r="I53" s="9" t="s">
        <v>1089</v>
      </c>
      <c r="J53" s="10" t="s">
        <v>280</v>
      </c>
      <c r="K53" s="9" t="s">
        <v>344</v>
      </c>
      <c r="L53" s="9"/>
      <c r="M53" s="9"/>
      <c r="N53" s="9"/>
      <c r="O53" s="9"/>
      <c r="P53" s="9"/>
      <c r="Q53" s="9"/>
      <c r="R53" s="10">
        <v>1</v>
      </c>
      <c r="S53" s="9"/>
      <c r="T53" s="9"/>
      <c r="U53" s="9"/>
      <c r="V53" s="9"/>
      <c r="W53" s="9"/>
      <c r="X53" s="9"/>
      <c r="Y53" s="9"/>
      <c r="Z53" s="9"/>
      <c r="AA53" s="9"/>
      <c r="AB53" s="9"/>
      <c r="AC53" s="9" t="s">
        <v>1090</v>
      </c>
      <c r="AD53" s="10" t="s">
        <v>283</v>
      </c>
      <c r="AE53" s="30">
        <v>41480</v>
      </c>
      <c r="AF53" s="30">
        <v>41730</v>
      </c>
      <c r="AG53" s="10">
        <f t="shared" si="17"/>
        <v>250</v>
      </c>
      <c r="AH53" s="10">
        <f t="shared" si="16"/>
        <v>151</v>
      </c>
      <c r="AI53" s="10">
        <f t="shared" si="2"/>
        <v>164</v>
      </c>
      <c r="AJ53" s="10" t="s">
        <v>1091</v>
      </c>
      <c r="AK53" s="26">
        <v>1</v>
      </c>
      <c r="AL53" s="22" t="s">
        <v>489</v>
      </c>
      <c r="AM53" s="29"/>
      <c r="AN53" s="29"/>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10"/>
      <c r="BN53" s="10"/>
      <c r="BO53" s="10"/>
      <c r="BP53" s="10">
        <v>1</v>
      </c>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22" t="s">
        <v>89</v>
      </c>
      <c r="CQ53" s="10" t="s">
        <v>286</v>
      </c>
      <c r="CR53" s="10">
        <v>1</v>
      </c>
      <c r="CS53" s="22"/>
      <c r="CT53" s="22"/>
      <c r="CU53" s="22"/>
      <c r="CV53" s="22"/>
      <c r="CW53" s="22"/>
      <c r="CX53" s="22" t="s">
        <v>287</v>
      </c>
      <c r="CY53" s="25" t="s">
        <v>287</v>
      </c>
      <c r="CZ53" s="10" t="s">
        <v>12</v>
      </c>
      <c r="DA53" s="10" t="s">
        <v>110</v>
      </c>
      <c r="DB53" s="10" t="s">
        <v>309</v>
      </c>
      <c r="DC53" s="13" t="s">
        <v>1092</v>
      </c>
      <c r="DD53" s="10" t="s">
        <v>1093</v>
      </c>
      <c r="DE53" s="10" t="s">
        <v>1094</v>
      </c>
      <c r="DF53" s="10" t="s">
        <v>283</v>
      </c>
      <c r="DG53" s="10" t="s">
        <v>283</v>
      </c>
      <c r="DH53" s="10" t="s">
        <v>283</v>
      </c>
      <c r="DI53" s="10" t="s">
        <v>283</v>
      </c>
      <c r="DJ53" s="10" t="s">
        <v>283</v>
      </c>
      <c r="DK53" s="10" t="s">
        <v>283</v>
      </c>
      <c r="DL53" s="10" t="s">
        <v>1095</v>
      </c>
      <c r="DM53" s="10" t="s">
        <v>1096</v>
      </c>
      <c r="DN53" s="15">
        <v>1</v>
      </c>
      <c r="DO53" s="15"/>
      <c r="DP53" s="15"/>
      <c r="DQ53" s="15"/>
      <c r="DR53" s="15"/>
      <c r="DS53" s="15">
        <v>1</v>
      </c>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0" t="s">
        <v>283</v>
      </c>
      <c r="ES53" s="10" t="s">
        <v>283</v>
      </c>
      <c r="ET53" s="10"/>
      <c r="EU53" s="10"/>
      <c r="EV53" s="10"/>
      <c r="EW53" s="10"/>
      <c r="EX53" s="10"/>
      <c r="EY53" s="10"/>
      <c r="EZ53" s="10"/>
      <c r="FA53" s="10"/>
      <c r="FB53" s="10"/>
      <c r="FC53" s="10"/>
      <c r="FD53" s="10"/>
      <c r="FE53" s="10"/>
      <c r="FF53" s="10"/>
      <c r="FG53" s="10"/>
      <c r="FH53" s="10"/>
      <c r="FI53" s="10"/>
      <c r="FJ53" s="10"/>
      <c r="FK53" s="10"/>
      <c r="FL53" s="10"/>
      <c r="FM53" s="10" t="s">
        <v>283</v>
      </c>
      <c r="FN53" s="10" t="s">
        <v>283</v>
      </c>
      <c r="FO53" s="10"/>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3" t="s">
        <v>1097</v>
      </c>
      <c r="GP53" s="13" t="s">
        <v>1098</v>
      </c>
      <c r="GQ53" s="13" t="s">
        <v>1099</v>
      </c>
      <c r="GR53" s="13" t="s">
        <v>1100</v>
      </c>
      <c r="GS53" s="10" t="s">
        <v>283</v>
      </c>
      <c r="GT53" s="10" t="s">
        <v>283</v>
      </c>
      <c r="GU53" s="10" t="s">
        <v>283</v>
      </c>
      <c r="GV53" s="10" t="s">
        <v>283</v>
      </c>
      <c r="GW53" s="10" t="s">
        <v>283</v>
      </c>
      <c r="GX53" s="10" t="s">
        <v>283</v>
      </c>
      <c r="GY53" s="10" t="s">
        <v>283</v>
      </c>
      <c r="GZ53" s="10" t="s">
        <v>283</v>
      </c>
      <c r="HA53" s="10" t="s">
        <v>283</v>
      </c>
      <c r="HB53" s="10" t="s">
        <v>283</v>
      </c>
      <c r="HC53" s="10" t="s">
        <v>283</v>
      </c>
      <c r="HD53" s="10" t="s">
        <v>212</v>
      </c>
      <c r="HE53" s="10"/>
      <c r="HF53" s="10"/>
      <c r="HG53" s="10"/>
      <c r="HH53" s="10"/>
      <c r="HI53" s="10"/>
      <c r="HJ53" s="10"/>
      <c r="HK53" s="10"/>
      <c r="HL53" s="10"/>
      <c r="HM53" s="10"/>
      <c r="HN53" s="10"/>
      <c r="HO53" s="10"/>
      <c r="HP53" s="10">
        <v>1</v>
      </c>
      <c r="HQ53" s="10"/>
      <c r="HR53" s="10"/>
      <c r="HS53" s="10"/>
      <c r="HT53" s="10"/>
      <c r="HU53" s="10"/>
      <c r="HV53" s="10"/>
      <c r="HW53" s="10"/>
      <c r="HX53" s="10"/>
      <c r="HY53" s="10"/>
      <c r="HZ53" s="10"/>
      <c r="IA53" s="10"/>
      <c r="IB53" s="10"/>
      <c r="IC53" s="10"/>
      <c r="ID53" s="10"/>
      <c r="IE53" s="10"/>
      <c r="IF53" s="10"/>
      <c r="IG53" s="10"/>
      <c r="IH53" s="10"/>
      <c r="II53" s="10"/>
      <c r="IJ53" s="10"/>
      <c r="IK53" s="10"/>
      <c r="IL53" s="10"/>
      <c r="IM53" s="10"/>
      <c r="IN53" s="10"/>
      <c r="IO53" s="10"/>
      <c r="IP53" s="10"/>
      <c r="IQ53" s="10"/>
      <c r="IR53" s="10"/>
      <c r="IS53" s="10"/>
      <c r="IT53" s="10"/>
      <c r="IU53" s="13" t="s">
        <v>1101</v>
      </c>
      <c r="IV53" s="10" t="s">
        <v>283</v>
      </c>
      <c r="IW53" s="10" t="s">
        <v>283</v>
      </c>
      <c r="IX53" s="10" t="s">
        <v>264</v>
      </c>
      <c r="IY53" s="10"/>
      <c r="IZ53" s="10"/>
      <c r="JA53" s="10"/>
      <c r="JB53" s="10"/>
      <c r="JC53" s="10"/>
      <c r="JD53" s="10"/>
      <c r="JE53" s="10"/>
      <c r="JF53" s="10"/>
      <c r="JG53" s="10"/>
      <c r="JH53" s="10"/>
      <c r="JI53" s="10"/>
      <c r="JJ53" s="10"/>
      <c r="JK53" s="10"/>
      <c r="JL53" s="10"/>
      <c r="JM53" s="10"/>
      <c r="JN53" s="10"/>
      <c r="JO53" s="10"/>
      <c r="JP53" s="10">
        <v>1</v>
      </c>
      <c r="JQ53" s="10"/>
      <c r="JR53" s="10"/>
      <c r="JS53" s="10"/>
      <c r="JT53" s="10"/>
      <c r="JU53" s="10"/>
      <c r="JV53" s="10" t="s">
        <v>287</v>
      </c>
      <c r="JW53" s="10" t="s">
        <v>283</v>
      </c>
      <c r="JX53" s="10" t="s">
        <v>283</v>
      </c>
      <c r="JY53" s="10" t="s">
        <v>283</v>
      </c>
      <c r="JZ53" s="9"/>
    </row>
    <row r="54" spans="1:286" ht="15.75" customHeight="1">
      <c r="A54" s="7" t="s">
        <v>1102</v>
      </c>
      <c r="B54" s="8">
        <v>41745</v>
      </c>
      <c r="C54" s="9" t="s">
        <v>1103</v>
      </c>
      <c r="D54" s="10">
        <v>1</v>
      </c>
      <c r="E54" s="11">
        <v>41500</v>
      </c>
      <c r="F54" s="10">
        <v>33</v>
      </c>
      <c r="G54" s="10" t="s">
        <v>277</v>
      </c>
      <c r="H54" s="9" t="s">
        <v>977</v>
      </c>
      <c r="I54" s="9" t="s">
        <v>978</v>
      </c>
      <c r="J54" s="10" t="s">
        <v>280</v>
      </c>
      <c r="K54" s="9" t="s">
        <v>281</v>
      </c>
      <c r="L54" s="9"/>
      <c r="M54" s="9"/>
      <c r="N54" s="9"/>
      <c r="O54" s="9"/>
      <c r="P54" s="10">
        <v>1</v>
      </c>
      <c r="Q54" s="9"/>
      <c r="R54" s="9"/>
      <c r="S54" s="9"/>
      <c r="T54" s="9"/>
      <c r="U54" s="9"/>
      <c r="V54" s="9"/>
      <c r="W54" s="9"/>
      <c r="X54" s="9"/>
      <c r="Y54" s="9"/>
      <c r="Z54" s="9"/>
      <c r="AA54" s="9"/>
      <c r="AB54" s="9"/>
      <c r="AC54" s="9" t="s">
        <v>1104</v>
      </c>
      <c r="AD54" s="10" t="s">
        <v>283</v>
      </c>
      <c r="AE54" s="11">
        <v>41501</v>
      </c>
      <c r="AF54" s="11">
        <v>41737</v>
      </c>
      <c r="AG54" s="10">
        <f t="shared" si="17"/>
        <v>236</v>
      </c>
      <c r="AH54" s="10">
        <f t="shared" si="16"/>
        <v>237</v>
      </c>
      <c r="AI54" s="10">
        <f t="shared" si="2"/>
        <v>245</v>
      </c>
      <c r="AJ54" s="10" t="s">
        <v>1105</v>
      </c>
      <c r="AK54" s="12">
        <v>2</v>
      </c>
      <c r="AL54" s="10" t="s">
        <v>1106</v>
      </c>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v>1</v>
      </c>
      <c r="BZ54" s="10"/>
      <c r="CA54" s="10"/>
      <c r="CB54" s="10"/>
      <c r="CC54" s="10"/>
      <c r="CD54" s="10"/>
      <c r="CE54" s="10"/>
      <c r="CF54" s="10"/>
      <c r="CG54" s="10"/>
      <c r="CH54" s="10"/>
      <c r="CI54" s="10"/>
      <c r="CJ54" s="10"/>
      <c r="CK54" s="10"/>
      <c r="CL54" s="10"/>
      <c r="CM54" s="10"/>
      <c r="CN54" s="10"/>
      <c r="CO54" s="10">
        <v>1</v>
      </c>
      <c r="CP54" s="10" t="s">
        <v>89</v>
      </c>
      <c r="CQ54" s="10" t="s">
        <v>286</v>
      </c>
      <c r="CR54" s="10">
        <v>1</v>
      </c>
      <c r="CS54" s="10"/>
      <c r="CT54" s="10"/>
      <c r="CU54" s="10"/>
      <c r="CV54" s="10"/>
      <c r="CW54" s="10"/>
      <c r="CX54" s="10" t="s">
        <v>287</v>
      </c>
      <c r="CY54" s="10" t="s">
        <v>287</v>
      </c>
      <c r="CZ54" s="10" t="s">
        <v>12</v>
      </c>
      <c r="DA54" s="10" t="s">
        <v>289</v>
      </c>
      <c r="DB54" s="10" t="s">
        <v>1107</v>
      </c>
      <c r="DC54" s="10" t="s">
        <v>283</v>
      </c>
      <c r="DD54" s="10" t="s">
        <v>1108</v>
      </c>
      <c r="DE54" s="10" t="s">
        <v>283</v>
      </c>
      <c r="DF54" s="10" t="s">
        <v>283</v>
      </c>
      <c r="DG54" s="10" t="s">
        <v>283</v>
      </c>
      <c r="DH54" s="10" t="s">
        <v>283</v>
      </c>
      <c r="DI54" s="10" t="s">
        <v>283</v>
      </c>
      <c r="DJ54" s="10" t="s">
        <v>283</v>
      </c>
      <c r="DK54" s="10" t="s">
        <v>283</v>
      </c>
      <c r="DL54" s="13" t="s">
        <v>283</v>
      </c>
      <c r="DM54" s="10" t="s">
        <v>283</v>
      </c>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0" t="s">
        <v>1109</v>
      </c>
      <c r="ES54" s="10" t="s">
        <v>86</v>
      </c>
      <c r="ET54" s="10"/>
      <c r="EU54" s="10"/>
      <c r="EV54" s="10"/>
      <c r="EW54" s="10"/>
      <c r="EX54" s="10"/>
      <c r="EY54" s="10"/>
      <c r="EZ54" s="10"/>
      <c r="FA54" s="10"/>
      <c r="FB54" s="10"/>
      <c r="FC54" s="10"/>
      <c r="FD54" s="10"/>
      <c r="FE54" s="10"/>
      <c r="FF54" s="10"/>
      <c r="FG54" s="10"/>
      <c r="FH54" s="10"/>
      <c r="FI54" s="10"/>
      <c r="FJ54" s="10"/>
      <c r="FK54" s="10"/>
      <c r="FL54" s="13">
        <v>1</v>
      </c>
      <c r="FM54" s="10" t="s">
        <v>1110</v>
      </c>
      <c r="FN54" s="10" t="s">
        <v>166</v>
      </c>
      <c r="FO54" s="10"/>
      <c r="FP54" s="10"/>
      <c r="FQ54" s="10"/>
      <c r="FR54" s="10"/>
      <c r="FS54" s="10"/>
      <c r="FT54" s="10"/>
      <c r="FU54" s="13">
        <v>1</v>
      </c>
      <c r="FV54" s="10"/>
      <c r="FW54" s="10"/>
      <c r="FX54" s="10"/>
      <c r="FY54" s="10"/>
      <c r="FZ54" s="10"/>
      <c r="GA54" s="10"/>
      <c r="GB54" s="10"/>
      <c r="GC54" s="10"/>
      <c r="GD54" s="10"/>
      <c r="GE54" s="10"/>
      <c r="GF54" s="10"/>
      <c r="GG54" s="10"/>
      <c r="GH54" s="10"/>
      <c r="GI54" s="10"/>
      <c r="GJ54" s="10"/>
      <c r="GK54" s="10"/>
      <c r="GL54" s="10"/>
      <c r="GM54" s="10"/>
      <c r="GN54" s="10"/>
      <c r="GO54" s="10" t="s">
        <v>1111</v>
      </c>
      <c r="GP54" s="10" t="s">
        <v>1112</v>
      </c>
      <c r="GQ54" s="10" t="s">
        <v>1113</v>
      </c>
      <c r="GR54" s="10" t="s">
        <v>1114</v>
      </c>
      <c r="GS54" s="10" t="s">
        <v>1115</v>
      </c>
      <c r="GT54" s="10" t="s">
        <v>283</v>
      </c>
      <c r="GU54" s="10" t="s">
        <v>283</v>
      </c>
      <c r="GV54" s="10" t="s">
        <v>283</v>
      </c>
      <c r="GW54" s="10" t="s">
        <v>283</v>
      </c>
      <c r="GX54" s="10" t="s">
        <v>283</v>
      </c>
      <c r="GY54" s="10" t="s">
        <v>283</v>
      </c>
      <c r="GZ54" s="10" t="s">
        <v>283</v>
      </c>
      <c r="HA54" s="10" t="s">
        <v>283</v>
      </c>
      <c r="HB54" s="10" t="s">
        <v>283</v>
      </c>
      <c r="HC54" s="10" t="s">
        <v>283</v>
      </c>
      <c r="HD54" s="10" t="s">
        <v>212</v>
      </c>
      <c r="HE54" s="10"/>
      <c r="HF54" s="10"/>
      <c r="HG54" s="10"/>
      <c r="HH54" s="10"/>
      <c r="HI54" s="10"/>
      <c r="HJ54" s="10"/>
      <c r="HK54" s="10"/>
      <c r="HL54" s="10"/>
      <c r="HM54" s="10"/>
      <c r="HN54" s="10"/>
      <c r="HO54" s="10"/>
      <c r="HP54" s="10">
        <v>1</v>
      </c>
      <c r="HQ54" s="10"/>
      <c r="HR54" s="10"/>
      <c r="HS54" s="10"/>
      <c r="HT54" s="10"/>
      <c r="HU54" s="10"/>
      <c r="HV54" s="10"/>
      <c r="HW54" s="10"/>
      <c r="HX54" s="10"/>
      <c r="HY54" s="10"/>
      <c r="HZ54" s="10"/>
      <c r="IA54" s="10"/>
      <c r="IB54" s="10"/>
      <c r="IC54" s="10"/>
      <c r="ID54" s="10"/>
      <c r="IE54" s="10"/>
      <c r="IF54" s="10"/>
      <c r="IG54" s="10"/>
      <c r="IH54" s="10"/>
      <c r="II54" s="10"/>
      <c r="IJ54" s="10"/>
      <c r="IK54" s="10"/>
      <c r="IL54" s="10"/>
      <c r="IM54" s="10"/>
      <c r="IN54" s="10"/>
      <c r="IO54" s="10"/>
      <c r="IP54" s="10"/>
      <c r="IQ54" s="10"/>
      <c r="IR54" s="10"/>
      <c r="IS54" s="10"/>
      <c r="IT54" s="10"/>
      <c r="IU54" s="10" t="s">
        <v>1116</v>
      </c>
      <c r="IV54" s="10" t="s">
        <v>283</v>
      </c>
      <c r="IW54" s="10" t="s">
        <v>283</v>
      </c>
      <c r="IX54" s="10" t="s">
        <v>264</v>
      </c>
      <c r="IY54" s="10"/>
      <c r="IZ54" s="10"/>
      <c r="JA54" s="10"/>
      <c r="JB54" s="10"/>
      <c r="JC54" s="10"/>
      <c r="JD54" s="10"/>
      <c r="JE54" s="10"/>
      <c r="JF54" s="10"/>
      <c r="JG54" s="10"/>
      <c r="JH54" s="10"/>
      <c r="JI54" s="10"/>
      <c r="JJ54" s="10"/>
      <c r="JK54" s="10"/>
      <c r="JL54" s="10"/>
      <c r="JM54" s="10"/>
      <c r="JN54" s="10"/>
      <c r="JO54" s="10"/>
      <c r="JP54" s="10">
        <v>1</v>
      </c>
      <c r="JQ54" s="10"/>
      <c r="JR54" s="10"/>
      <c r="JS54" s="10"/>
      <c r="JT54" s="10"/>
      <c r="JU54" s="10"/>
      <c r="JV54" s="10" t="s">
        <v>287</v>
      </c>
      <c r="JW54" s="10" t="s">
        <v>283</v>
      </c>
      <c r="JX54" s="10" t="s">
        <v>283</v>
      </c>
      <c r="JY54" s="10" t="s">
        <v>283</v>
      </c>
      <c r="JZ54" s="10" t="s">
        <v>1117</v>
      </c>
    </row>
    <row r="55" spans="1:286" ht="15.75" customHeight="1">
      <c r="A55" s="7" t="s">
        <v>1118</v>
      </c>
      <c r="B55" s="8">
        <v>41757</v>
      </c>
      <c r="C55" s="9" t="s">
        <v>1119</v>
      </c>
      <c r="D55" s="29">
        <v>1</v>
      </c>
      <c r="E55" s="30">
        <v>40730</v>
      </c>
      <c r="F55" s="31">
        <v>37</v>
      </c>
      <c r="G55" s="10" t="s">
        <v>277</v>
      </c>
      <c r="H55" s="9" t="s">
        <v>1120</v>
      </c>
      <c r="I55" s="9" t="s">
        <v>935</v>
      </c>
      <c r="J55" s="10" t="s">
        <v>280</v>
      </c>
      <c r="K55" s="9" t="s">
        <v>344</v>
      </c>
      <c r="L55" s="9"/>
      <c r="M55" s="9"/>
      <c r="N55" s="9"/>
      <c r="O55" s="9"/>
      <c r="P55" s="9"/>
      <c r="Q55" s="9"/>
      <c r="R55" s="10">
        <v>1</v>
      </c>
      <c r="S55" s="9"/>
      <c r="T55" s="9"/>
      <c r="U55" s="9"/>
      <c r="V55" s="9"/>
      <c r="W55" s="9"/>
      <c r="X55" s="9"/>
      <c r="Y55" s="9"/>
      <c r="Z55" s="9"/>
      <c r="AA55" s="9"/>
      <c r="AB55" s="9"/>
      <c r="AC55" s="9" t="s">
        <v>1121</v>
      </c>
      <c r="AD55" s="10" t="s">
        <v>283</v>
      </c>
      <c r="AE55" s="30">
        <v>40732</v>
      </c>
      <c r="AF55" s="30">
        <v>41739</v>
      </c>
      <c r="AG55" s="10">
        <f t="shared" si="17"/>
        <v>1007</v>
      </c>
      <c r="AH55" s="10">
        <f t="shared" si="16"/>
        <v>1009</v>
      </c>
      <c r="AI55" s="10">
        <f t="shared" si="2"/>
        <v>1027</v>
      </c>
      <c r="AJ55" s="10" t="s">
        <v>1122</v>
      </c>
      <c r="AK55" s="26">
        <v>3</v>
      </c>
      <c r="AL55" s="22" t="s">
        <v>1123</v>
      </c>
      <c r="AM55" s="29" t="s">
        <v>1124</v>
      </c>
      <c r="AN55" s="29"/>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10"/>
      <c r="BN55" s="10"/>
      <c r="BO55" s="10"/>
      <c r="BP55" s="10">
        <v>3</v>
      </c>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22" t="s">
        <v>89</v>
      </c>
      <c r="CQ55" s="10" t="s">
        <v>286</v>
      </c>
      <c r="CR55" s="10">
        <v>1</v>
      </c>
      <c r="CS55" s="22"/>
      <c r="CT55" s="22"/>
      <c r="CU55" s="22"/>
      <c r="CV55" s="22"/>
      <c r="CW55" s="22"/>
      <c r="CX55" s="22" t="s">
        <v>287</v>
      </c>
      <c r="CY55" s="10" t="s">
        <v>287</v>
      </c>
      <c r="CZ55" s="10" t="s">
        <v>12</v>
      </c>
      <c r="DA55" s="10" t="s">
        <v>110</v>
      </c>
      <c r="DB55" s="10" t="s">
        <v>309</v>
      </c>
      <c r="DC55" s="13" t="s">
        <v>1125</v>
      </c>
      <c r="DD55" s="10" t="s">
        <v>1126</v>
      </c>
      <c r="DE55" s="10" t="s">
        <v>1127</v>
      </c>
      <c r="DF55" s="10" t="s">
        <v>1128</v>
      </c>
      <c r="DG55" s="10" t="s">
        <v>1129</v>
      </c>
      <c r="DH55" s="10" t="s">
        <v>283</v>
      </c>
      <c r="DI55" s="10" t="s">
        <v>283</v>
      </c>
      <c r="DJ55" s="10" t="s">
        <v>283</v>
      </c>
      <c r="DK55" s="10" t="s">
        <v>283</v>
      </c>
      <c r="DL55" s="13" t="s">
        <v>1130</v>
      </c>
      <c r="DM55" s="13" t="s">
        <v>126</v>
      </c>
      <c r="DN55" s="14"/>
      <c r="DO55" s="14"/>
      <c r="DP55" s="14"/>
      <c r="DQ55" s="14"/>
      <c r="DR55" s="14"/>
      <c r="DS55" s="14"/>
      <c r="DT55" s="14"/>
      <c r="DU55" s="14"/>
      <c r="DV55" s="14"/>
      <c r="DW55" s="14"/>
      <c r="DX55" s="14"/>
      <c r="DY55" s="14"/>
      <c r="DZ55" s="14"/>
      <c r="EA55" s="14"/>
      <c r="EB55" s="14"/>
      <c r="EC55" s="14"/>
      <c r="ED55" s="14">
        <v>1</v>
      </c>
      <c r="EE55" s="14"/>
      <c r="EF55" s="14"/>
      <c r="EG55" s="14"/>
      <c r="EH55" s="14"/>
      <c r="EI55" s="14"/>
      <c r="EJ55" s="14"/>
      <c r="EK55" s="14"/>
      <c r="EL55" s="14"/>
      <c r="EM55" s="14"/>
      <c r="EN55" s="14"/>
      <c r="EO55" s="14"/>
      <c r="EP55" s="14"/>
      <c r="EQ55" s="14"/>
      <c r="ER55" s="10" t="s">
        <v>283</v>
      </c>
      <c r="ES55" s="10" t="s">
        <v>283</v>
      </c>
      <c r="ET55" s="10"/>
      <c r="EU55" s="10"/>
      <c r="EV55" s="10"/>
      <c r="EW55" s="10"/>
      <c r="EX55" s="10"/>
      <c r="EY55" s="10"/>
      <c r="EZ55" s="10"/>
      <c r="FA55" s="10"/>
      <c r="FB55" s="10"/>
      <c r="FC55" s="10"/>
      <c r="FD55" s="10"/>
      <c r="FE55" s="10"/>
      <c r="FF55" s="10"/>
      <c r="FG55" s="10"/>
      <c r="FH55" s="10"/>
      <c r="FI55" s="10"/>
      <c r="FJ55" s="10"/>
      <c r="FK55" s="10"/>
      <c r="FL55" s="10"/>
      <c r="FM55" s="10" t="s">
        <v>283</v>
      </c>
      <c r="FN55" s="10" t="s">
        <v>283</v>
      </c>
      <c r="FO55" s="10"/>
      <c r="FP55" s="10"/>
      <c r="FQ55" s="10"/>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3" t="s">
        <v>1131</v>
      </c>
      <c r="GP55" s="13" t="s">
        <v>1132</v>
      </c>
      <c r="GQ55" s="10" t="s">
        <v>283</v>
      </c>
      <c r="GR55" s="10" t="s">
        <v>283</v>
      </c>
      <c r="GS55" s="10" t="s">
        <v>283</v>
      </c>
      <c r="GT55" s="10" t="s">
        <v>283</v>
      </c>
      <c r="GU55" s="10" t="s">
        <v>283</v>
      </c>
      <c r="GV55" s="10" t="s">
        <v>283</v>
      </c>
      <c r="GW55" s="10" t="s">
        <v>283</v>
      </c>
      <c r="GX55" s="10" t="s">
        <v>283</v>
      </c>
      <c r="GY55" s="10" t="s">
        <v>283</v>
      </c>
      <c r="GZ55" s="10" t="s">
        <v>283</v>
      </c>
      <c r="HA55" s="10" t="s">
        <v>283</v>
      </c>
      <c r="HB55" s="10" t="s">
        <v>283</v>
      </c>
      <c r="HC55" s="10" t="s">
        <v>283</v>
      </c>
      <c r="HD55" s="10" t="s">
        <v>1133</v>
      </c>
      <c r="HE55" s="10"/>
      <c r="HF55" s="10"/>
      <c r="HG55" s="10"/>
      <c r="HH55" s="10"/>
      <c r="HI55" s="10"/>
      <c r="HJ55" s="10"/>
      <c r="HK55" s="10"/>
      <c r="HL55" s="10"/>
      <c r="HM55" s="10"/>
      <c r="HN55" s="10"/>
      <c r="HO55" s="10"/>
      <c r="HP55" s="10">
        <v>1</v>
      </c>
      <c r="HQ55" s="10"/>
      <c r="HR55" s="10"/>
      <c r="HS55" s="10"/>
      <c r="HT55" s="10"/>
      <c r="HU55" s="10"/>
      <c r="HV55" s="10"/>
      <c r="HW55" s="10"/>
      <c r="HX55" s="10"/>
      <c r="HY55" s="10"/>
      <c r="HZ55" s="10"/>
      <c r="IA55" s="10"/>
      <c r="IB55" s="10">
        <v>1</v>
      </c>
      <c r="IC55" s="10"/>
      <c r="ID55" s="10"/>
      <c r="IE55" s="10"/>
      <c r="IF55" s="10"/>
      <c r="IG55" s="10"/>
      <c r="IH55" s="10"/>
      <c r="II55" s="10"/>
      <c r="IJ55" s="10"/>
      <c r="IK55" s="10"/>
      <c r="IL55" s="10"/>
      <c r="IM55" s="10"/>
      <c r="IN55" s="10"/>
      <c r="IO55" s="10"/>
      <c r="IP55" s="10"/>
      <c r="IQ55" s="10"/>
      <c r="IR55" s="10"/>
      <c r="IS55" s="10"/>
      <c r="IT55" s="10"/>
      <c r="IU55" s="13" t="s">
        <v>1134</v>
      </c>
      <c r="IV55" s="10" t="s">
        <v>283</v>
      </c>
      <c r="IW55" s="10" t="s">
        <v>283</v>
      </c>
      <c r="IX55" s="10" t="s">
        <v>264</v>
      </c>
      <c r="IY55" s="10"/>
      <c r="IZ55" s="10"/>
      <c r="JA55" s="10"/>
      <c r="JB55" s="10"/>
      <c r="JC55" s="10"/>
      <c r="JD55" s="10"/>
      <c r="JE55" s="10"/>
      <c r="JF55" s="10"/>
      <c r="JG55" s="10"/>
      <c r="JH55" s="10"/>
      <c r="JI55" s="10"/>
      <c r="JJ55" s="10"/>
      <c r="JK55" s="10"/>
      <c r="JL55" s="10"/>
      <c r="JM55" s="10"/>
      <c r="JN55" s="10"/>
      <c r="JO55" s="10"/>
      <c r="JP55" s="10">
        <v>1</v>
      </c>
      <c r="JQ55" s="10"/>
      <c r="JR55" s="10"/>
      <c r="JS55" s="10"/>
      <c r="JT55" s="10"/>
      <c r="JU55" s="10"/>
      <c r="JV55" s="10" t="s">
        <v>287</v>
      </c>
      <c r="JW55" s="10" t="s">
        <v>283</v>
      </c>
      <c r="JX55" s="10" t="s">
        <v>283</v>
      </c>
      <c r="JY55" s="10" t="s">
        <v>283</v>
      </c>
      <c r="JZ55" s="9"/>
    </row>
    <row r="56" spans="1:286" ht="15.75" customHeight="1">
      <c r="A56" s="7" t="s">
        <v>1135</v>
      </c>
      <c r="B56" s="8">
        <v>41758</v>
      </c>
      <c r="C56" s="9" t="s">
        <v>1136</v>
      </c>
      <c r="D56" s="10">
        <v>1</v>
      </c>
      <c r="E56" s="10" t="s">
        <v>302</v>
      </c>
      <c r="F56" s="10">
        <v>34</v>
      </c>
      <c r="G56" s="10" t="s">
        <v>323</v>
      </c>
      <c r="H56" s="9" t="s">
        <v>1137</v>
      </c>
      <c r="I56" s="9" t="s">
        <v>1138</v>
      </c>
      <c r="J56" s="10" t="s">
        <v>280</v>
      </c>
      <c r="K56" s="9" t="s">
        <v>606</v>
      </c>
      <c r="L56" s="9"/>
      <c r="M56" s="10">
        <v>1</v>
      </c>
      <c r="N56" s="9"/>
      <c r="O56" s="9"/>
      <c r="P56" s="9"/>
      <c r="Q56" s="9"/>
      <c r="R56" s="9"/>
      <c r="S56" s="9"/>
      <c r="T56" s="9"/>
      <c r="U56" s="9"/>
      <c r="V56" s="9"/>
      <c r="W56" s="9"/>
      <c r="X56" s="9"/>
      <c r="Y56" s="9"/>
      <c r="Z56" s="9"/>
      <c r="AA56" s="9"/>
      <c r="AB56" s="9"/>
      <c r="AC56" s="28" t="s">
        <v>1139</v>
      </c>
      <c r="AD56" s="10" t="s">
        <v>283</v>
      </c>
      <c r="AE56" s="10" t="s">
        <v>329</v>
      </c>
      <c r="AF56" s="11">
        <v>41712</v>
      </c>
      <c r="AG56" s="10" t="s">
        <v>329</v>
      </c>
      <c r="AH56" s="10" t="s">
        <v>283</v>
      </c>
      <c r="AI56" s="16" t="e">
        <f t="shared" si="2"/>
        <v>#VALUE!</v>
      </c>
      <c r="AJ56" s="10" t="s">
        <v>1140</v>
      </c>
      <c r="AK56" s="12">
        <v>1</v>
      </c>
      <c r="AL56" s="10" t="s">
        <v>595</v>
      </c>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v>1</v>
      </c>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t="s">
        <v>89</v>
      </c>
      <c r="CQ56" s="10" t="s">
        <v>286</v>
      </c>
      <c r="CR56" s="10">
        <v>1</v>
      </c>
      <c r="CS56" s="10"/>
      <c r="CT56" s="10"/>
      <c r="CU56" s="10"/>
      <c r="CV56" s="10"/>
      <c r="CW56" s="10"/>
      <c r="CX56" s="10" t="s">
        <v>287</v>
      </c>
      <c r="CY56" s="10" t="s">
        <v>287</v>
      </c>
      <c r="CZ56" s="10" t="s">
        <v>329</v>
      </c>
      <c r="DA56" s="10" t="s">
        <v>289</v>
      </c>
      <c r="DB56" s="10" t="s">
        <v>309</v>
      </c>
      <c r="DC56" s="13" t="s">
        <v>1141</v>
      </c>
      <c r="DD56" s="10" t="s">
        <v>1142</v>
      </c>
      <c r="DE56" s="10" t="s">
        <v>1143</v>
      </c>
      <c r="DF56" s="10" t="s">
        <v>1144</v>
      </c>
      <c r="DG56" s="10" t="s">
        <v>283</v>
      </c>
      <c r="DH56" s="10" t="s">
        <v>283</v>
      </c>
      <c r="DI56" s="10" t="s">
        <v>283</v>
      </c>
      <c r="DJ56" s="10" t="s">
        <v>283</v>
      </c>
      <c r="DK56" s="10" t="s">
        <v>283</v>
      </c>
      <c r="DL56" s="10" t="s">
        <v>119</v>
      </c>
      <c r="DM56" s="10" t="s">
        <v>119</v>
      </c>
      <c r="DN56" s="15"/>
      <c r="DO56" s="15"/>
      <c r="DP56" s="15"/>
      <c r="DQ56" s="15"/>
      <c r="DR56" s="15"/>
      <c r="DS56" s="15"/>
      <c r="DT56" s="15"/>
      <c r="DU56" s="15"/>
      <c r="DV56" s="15"/>
      <c r="DW56" s="15">
        <v>1</v>
      </c>
      <c r="DX56" s="15"/>
      <c r="DY56" s="15"/>
      <c r="DZ56" s="15"/>
      <c r="EA56" s="15"/>
      <c r="EB56" s="15"/>
      <c r="EC56" s="15"/>
      <c r="ED56" s="15"/>
      <c r="EE56" s="15"/>
      <c r="EF56" s="15"/>
      <c r="EG56" s="15"/>
      <c r="EH56" s="15"/>
      <c r="EI56" s="15"/>
      <c r="EJ56" s="15"/>
      <c r="EK56" s="15"/>
      <c r="EL56" s="15"/>
      <c r="EM56" s="15"/>
      <c r="EN56" s="15"/>
      <c r="EO56" s="15"/>
      <c r="EP56" s="15"/>
      <c r="EQ56" s="15"/>
      <c r="ER56" s="10" t="s">
        <v>283</v>
      </c>
      <c r="ES56" s="10" t="s">
        <v>283</v>
      </c>
      <c r="ET56" s="10"/>
      <c r="EU56" s="10"/>
      <c r="EV56" s="10"/>
      <c r="EW56" s="10"/>
      <c r="EX56" s="10"/>
      <c r="EY56" s="10"/>
      <c r="EZ56" s="10"/>
      <c r="FA56" s="10"/>
      <c r="FB56" s="10"/>
      <c r="FC56" s="10"/>
      <c r="FD56" s="10"/>
      <c r="FE56" s="10"/>
      <c r="FF56" s="10"/>
      <c r="FG56" s="10"/>
      <c r="FH56" s="10"/>
      <c r="FI56" s="10"/>
      <c r="FJ56" s="10"/>
      <c r="FK56" s="10"/>
      <c r="FL56" s="10"/>
      <c r="FM56" s="10" t="s">
        <v>283</v>
      </c>
      <c r="FN56" s="10" t="s">
        <v>283</v>
      </c>
      <c r="FO56" s="10"/>
      <c r="FP56" s="10"/>
      <c r="FQ56" s="10"/>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3" t="s">
        <v>1145</v>
      </c>
      <c r="GP56" s="10" t="s">
        <v>283</v>
      </c>
      <c r="GQ56" s="10" t="s">
        <v>283</v>
      </c>
      <c r="GR56" s="10" t="s">
        <v>283</v>
      </c>
      <c r="GS56" s="10" t="s">
        <v>283</v>
      </c>
      <c r="GT56" s="10" t="s">
        <v>283</v>
      </c>
      <c r="GU56" s="10" t="s">
        <v>283</v>
      </c>
      <c r="GV56" s="10" t="s">
        <v>283</v>
      </c>
      <c r="GW56" s="10" t="s">
        <v>283</v>
      </c>
      <c r="GX56" s="10" t="s">
        <v>283</v>
      </c>
      <c r="GY56" s="10" t="s">
        <v>283</v>
      </c>
      <c r="GZ56" s="10" t="s">
        <v>283</v>
      </c>
      <c r="HA56" s="10" t="s">
        <v>283</v>
      </c>
      <c r="HB56" s="10" t="s">
        <v>283</v>
      </c>
      <c r="HC56" s="10" t="s">
        <v>283</v>
      </c>
      <c r="HD56" s="10" t="s">
        <v>1146</v>
      </c>
      <c r="HE56" s="10"/>
      <c r="HF56" s="10"/>
      <c r="HG56" s="10"/>
      <c r="HH56" s="10"/>
      <c r="HI56" s="10"/>
      <c r="HJ56" s="10">
        <v>1</v>
      </c>
      <c r="HK56" s="10"/>
      <c r="HL56" s="10"/>
      <c r="HM56" s="10"/>
      <c r="HN56" s="10"/>
      <c r="HO56" s="10"/>
      <c r="HP56" s="10"/>
      <c r="HQ56" s="10"/>
      <c r="HR56" s="10"/>
      <c r="HS56" s="10"/>
      <c r="HT56" s="10"/>
      <c r="HU56" s="10"/>
      <c r="HV56" s="10"/>
      <c r="HW56" s="10"/>
      <c r="HX56" s="10"/>
      <c r="HY56" s="10"/>
      <c r="HZ56" s="10"/>
      <c r="IA56" s="10"/>
      <c r="IB56" s="10"/>
      <c r="IC56" s="10"/>
      <c r="ID56" s="10"/>
      <c r="IE56" s="10"/>
      <c r="IF56" s="10"/>
      <c r="IG56" s="10"/>
      <c r="IH56" s="10"/>
      <c r="II56" s="10"/>
      <c r="IJ56" s="10"/>
      <c r="IK56" s="10"/>
      <c r="IL56" s="10"/>
      <c r="IM56" s="10"/>
      <c r="IN56" s="10"/>
      <c r="IO56" s="10"/>
      <c r="IP56" s="10"/>
      <c r="IQ56" s="10"/>
      <c r="IR56" s="10"/>
      <c r="IS56" s="10"/>
      <c r="IT56" s="10"/>
      <c r="IU56" s="13" t="s">
        <v>1147</v>
      </c>
      <c r="IV56" s="10" t="s">
        <v>283</v>
      </c>
      <c r="IW56" s="10" t="s">
        <v>283</v>
      </c>
      <c r="IX56" s="10" t="s">
        <v>264</v>
      </c>
      <c r="IY56" s="10"/>
      <c r="IZ56" s="10"/>
      <c r="JA56" s="10"/>
      <c r="JB56" s="10"/>
      <c r="JC56" s="10"/>
      <c r="JD56" s="10"/>
      <c r="JE56" s="10"/>
      <c r="JF56" s="10"/>
      <c r="JG56" s="10"/>
      <c r="JH56" s="10"/>
      <c r="JI56" s="10"/>
      <c r="JJ56" s="10"/>
      <c r="JK56" s="10"/>
      <c r="JL56" s="10"/>
      <c r="JM56" s="10"/>
      <c r="JN56" s="10"/>
      <c r="JO56" s="10"/>
      <c r="JP56" s="10">
        <v>1</v>
      </c>
      <c r="JQ56" s="10"/>
      <c r="JR56" s="10"/>
      <c r="JS56" s="10"/>
      <c r="JT56" s="10"/>
      <c r="JU56" s="10"/>
      <c r="JV56" s="10" t="s">
        <v>287</v>
      </c>
      <c r="JW56" s="10" t="s">
        <v>283</v>
      </c>
      <c r="JX56" s="10" t="s">
        <v>283</v>
      </c>
      <c r="JY56" s="10" t="s">
        <v>283</v>
      </c>
      <c r="JZ56" s="9"/>
    </row>
    <row r="57" spans="1:286" ht="15.75" customHeight="1">
      <c r="A57" s="7" t="s">
        <v>1148</v>
      </c>
      <c r="B57" s="8">
        <v>41751</v>
      </c>
      <c r="C57" s="9" t="s">
        <v>1149</v>
      </c>
      <c r="D57" s="10">
        <v>1</v>
      </c>
      <c r="E57" s="10" t="s">
        <v>302</v>
      </c>
      <c r="F57" s="10">
        <v>36</v>
      </c>
      <c r="G57" s="10" t="s">
        <v>277</v>
      </c>
      <c r="H57" s="9" t="s">
        <v>1150</v>
      </c>
      <c r="I57" s="9" t="s">
        <v>1151</v>
      </c>
      <c r="J57" s="10" t="s">
        <v>280</v>
      </c>
      <c r="K57" s="9" t="s">
        <v>344</v>
      </c>
      <c r="L57" s="9"/>
      <c r="M57" s="9"/>
      <c r="N57" s="9"/>
      <c r="O57" s="9"/>
      <c r="P57" s="9"/>
      <c r="Q57" s="9"/>
      <c r="R57" s="10">
        <v>1</v>
      </c>
      <c r="S57" s="9"/>
      <c r="T57" s="9"/>
      <c r="U57" s="9"/>
      <c r="V57" s="9"/>
      <c r="W57" s="9"/>
      <c r="X57" s="9"/>
      <c r="Y57" s="9"/>
      <c r="Z57" s="9"/>
      <c r="AA57" s="9"/>
      <c r="AB57" s="9"/>
      <c r="AC57" s="9" t="s">
        <v>1152</v>
      </c>
      <c r="AD57" s="10" t="s">
        <v>283</v>
      </c>
      <c r="AE57" s="11">
        <v>41348</v>
      </c>
      <c r="AF57" s="11">
        <v>41729</v>
      </c>
      <c r="AG57" s="10">
        <f t="shared" ref="AG57:AG67" si="18">AF57-AE57</f>
        <v>381</v>
      </c>
      <c r="AH57" s="10" t="s">
        <v>283</v>
      </c>
      <c r="AI57" s="16" t="e">
        <f t="shared" si="2"/>
        <v>#VALUE!</v>
      </c>
      <c r="AJ57" s="10" t="s">
        <v>1153</v>
      </c>
      <c r="AK57" s="12">
        <v>1</v>
      </c>
      <c r="AL57" s="10" t="s">
        <v>581</v>
      </c>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v>1</v>
      </c>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t="s">
        <v>89</v>
      </c>
      <c r="CQ57" s="10" t="s">
        <v>286</v>
      </c>
      <c r="CR57" s="10">
        <v>1</v>
      </c>
      <c r="CS57" s="10"/>
      <c r="CT57" s="10"/>
      <c r="CU57" s="10"/>
      <c r="CV57" s="10"/>
      <c r="CW57" s="10"/>
      <c r="CX57" s="10" t="s">
        <v>287</v>
      </c>
      <c r="CY57" s="10" t="s">
        <v>287</v>
      </c>
      <c r="CZ57" s="10" t="s">
        <v>288</v>
      </c>
      <c r="DA57" s="10" t="s">
        <v>289</v>
      </c>
      <c r="DB57" s="10" t="s">
        <v>290</v>
      </c>
      <c r="DC57" s="10" t="s">
        <v>283</v>
      </c>
      <c r="DD57" s="10" t="s">
        <v>1154</v>
      </c>
      <c r="DE57" s="10" t="s">
        <v>283</v>
      </c>
      <c r="DF57" s="10" t="s">
        <v>283</v>
      </c>
      <c r="DG57" s="10" t="s">
        <v>283</v>
      </c>
      <c r="DH57" s="10" t="s">
        <v>283</v>
      </c>
      <c r="DI57" s="10" t="s">
        <v>283</v>
      </c>
      <c r="DJ57" s="10" t="s">
        <v>283</v>
      </c>
      <c r="DK57" s="10" t="s">
        <v>283</v>
      </c>
      <c r="DL57" s="10" t="s">
        <v>283</v>
      </c>
      <c r="DM57" s="10" t="s">
        <v>283</v>
      </c>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0" t="s">
        <v>147</v>
      </c>
      <c r="ES57" s="10" t="s">
        <v>147</v>
      </c>
      <c r="ET57" s="10"/>
      <c r="EU57" s="10"/>
      <c r="EV57" s="10"/>
      <c r="EW57" s="10"/>
      <c r="EX57" s="10"/>
      <c r="EY57" s="10"/>
      <c r="EZ57" s="10">
        <v>1</v>
      </c>
      <c r="FA57" s="10"/>
      <c r="FB57" s="10"/>
      <c r="FC57" s="10"/>
      <c r="FD57" s="10"/>
      <c r="FE57" s="10"/>
      <c r="FF57" s="10"/>
      <c r="FG57" s="10"/>
      <c r="FH57" s="10"/>
      <c r="FI57" s="10"/>
      <c r="FJ57" s="10"/>
      <c r="FK57" s="10"/>
      <c r="FL57" s="10"/>
      <c r="FM57" s="10" t="s">
        <v>283</v>
      </c>
      <c r="FN57" s="10" t="s">
        <v>283</v>
      </c>
      <c r="FO57" s="10"/>
      <c r="FP57" s="10"/>
      <c r="FQ57" s="10"/>
      <c r="FR57" s="10"/>
      <c r="FS57" s="10"/>
      <c r="FT57" s="10"/>
      <c r="FU57" s="10"/>
      <c r="FV57" s="10"/>
      <c r="FW57" s="10"/>
      <c r="FX57" s="10"/>
      <c r="FY57" s="10"/>
      <c r="FZ57" s="10"/>
      <c r="GA57" s="10"/>
      <c r="GB57" s="10"/>
      <c r="GC57" s="10"/>
      <c r="GD57" s="10"/>
      <c r="GE57" s="10"/>
      <c r="GF57" s="10"/>
      <c r="GG57" s="10"/>
      <c r="GH57" s="10"/>
      <c r="GI57" s="10"/>
      <c r="GJ57" s="10"/>
      <c r="GK57" s="10"/>
      <c r="GL57" s="10"/>
      <c r="GM57" s="10"/>
      <c r="GN57" s="10"/>
      <c r="GO57" s="13" t="s">
        <v>1155</v>
      </c>
      <c r="GP57" s="13" t="s">
        <v>1156</v>
      </c>
      <c r="GQ57" s="13" t="s">
        <v>1157</v>
      </c>
      <c r="GR57" s="10" t="s">
        <v>283</v>
      </c>
      <c r="GS57" s="10" t="s">
        <v>283</v>
      </c>
      <c r="GT57" s="10" t="s">
        <v>283</v>
      </c>
      <c r="GU57" s="10" t="s">
        <v>283</v>
      </c>
      <c r="GV57" s="10" t="s">
        <v>283</v>
      </c>
      <c r="GW57" s="10" t="s">
        <v>283</v>
      </c>
      <c r="GX57" s="10" t="s">
        <v>283</v>
      </c>
      <c r="GY57" s="10" t="s">
        <v>283</v>
      </c>
      <c r="GZ57" s="10" t="s">
        <v>283</v>
      </c>
      <c r="HA57" s="10" t="s">
        <v>283</v>
      </c>
      <c r="HB57" s="10" t="s">
        <v>283</v>
      </c>
      <c r="HC57" s="10" t="s">
        <v>283</v>
      </c>
      <c r="HD57" s="10" t="s">
        <v>1158</v>
      </c>
      <c r="HE57" s="10"/>
      <c r="HF57" s="10"/>
      <c r="HG57" s="10"/>
      <c r="HH57" s="10"/>
      <c r="HI57" s="10"/>
      <c r="HJ57" s="10"/>
      <c r="HK57" s="10"/>
      <c r="HL57" s="10"/>
      <c r="HM57" s="10"/>
      <c r="HN57" s="10"/>
      <c r="HO57" s="10">
        <v>1</v>
      </c>
      <c r="HP57" s="10"/>
      <c r="HQ57" s="10"/>
      <c r="HR57" s="10"/>
      <c r="HS57" s="10"/>
      <c r="HT57" s="10"/>
      <c r="HU57" s="10"/>
      <c r="HV57" s="10"/>
      <c r="HW57" s="10"/>
      <c r="HX57" s="10"/>
      <c r="HY57" s="10"/>
      <c r="HZ57" s="10"/>
      <c r="IA57" s="10"/>
      <c r="IB57" s="10"/>
      <c r="IC57" s="10"/>
      <c r="ID57" s="10"/>
      <c r="IE57" s="10"/>
      <c r="IF57" s="10"/>
      <c r="IG57" s="10"/>
      <c r="IH57" s="10"/>
      <c r="II57" s="10"/>
      <c r="IJ57" s="10"/>
      <c r="IK57" s="10">
        <v>1</v>
      </c>
      <c r="IL57" s="10"/>
      <c r="IM57" s="10"/>
      <c r="IN57" s="10"/>
      <c r="IO57" s="10"/>
      <c r="IP57" s="10"/>
      <c r="IQ57" s="10"/>
      <c r="IR57" s="10"/>
      <c r="IS57" s="10"/>
      <c r="IT57" s="10"/>
      <c r="IU57" s="13" t="s">
        <v>1159</v>
      </c>
      <c r="IV57" s="10" t="s">
        <v>283</v>
      </c>
      <c r="IW57" s="10" t="s">
        <v>283</v>
      </c>
      <c r="IX57" s="10" t="s">
        <v>264</v>
      </c>
      <c r="IY57" s="10"/>
      <c r="IZ57" s="10"/>
      <c r="JA57" s="10"/>
      <c r="JB57" s="10"/>
      <c r="JC57" s="10"/>
      <c r="JD57" s="10"/>
      <c r="JE57" s="10"/>
      <c r="JF57" s="10"/>
      <c r="JG57" s="10"/>
      <c r="JH57" s="10"/>
      <c r="JI57" s="10"/>
      <c r="JJ57" s="10"/>
      <c r="JK57" s="10"/>
      <c r="JL57" s="10"/>
      <c r="JM57" s="10"/>
      <c r="JN57" s="10"/>
      <c r="JO57" s="10"/>
      <c r="JP57" s="10">
        <v>1</v>
      </c>
      <c r="JQ57" s="10"/>
      <c r="JR57" s="10"/>
      <c r="JS57" s="10"/>
      <c r="JT57" s="10"/>
      <c r="JU57" s="10"/>
      <c r="JV57" s="10" t="s">
        <v>287</v>
      </c>
      <c r="JW57" s="10" t="s">
        <v>283</v>
      </c>
      <c r="JX57" s="10" t="s">
        <v>283</v>
      </c>
      <c r="JY57" s="10" t="s">
        <v>283</v>
      </c>
      <c r="JZ57" s="9"/>
    </row>
    <row r="58" spans="1:286" ht="15.75" customHeight="1">
      <c r="A58" s="7" t="s">
        <v>1160</v>
      </c>
      <c r="B58" s="8">
        <v>41768</v>
      </c>
      <c r="C58" s="9" t="s">
        <v>1161</v>
      </c>
      <c r="D58" s="10">
        <v>1</v>
      </c>
      <c r="E58" s="11">
        <v>41290</v>
      </c>
      <c r="F58" s="10">
        <v>7</v>
      </c>
      <c r="G58" s="10" t="s">
        <v>277</v>
      </c>
      <c r="H58" s="9" t="s">
        <v>934</v>
      </c>
      <c r="I58" s="9" t="s">
        <v>935</v>
      </c>
      <c r="J58" s="10" t="s">
        <v>280</v>
      </c>
      <c r="K58" s="9" t="s">
        <v>606</v>
      </c>
      <c r="L58" s="9"/>
      <c r="M58" s="10">
        <v>1</v>
      </c>
      <c r="N58" s="9"/>
      <c r="O58" s="9"/>
      <c r="P58" s="9"/>
      <c r="Q58" s="9"/>
      <c r="R58" s="9"/>
      <c r="S58" s="9"/>
      <c r="T58" s="9"/>
      <c r="U58" s="9"/>
      <c r="V58" s="9"/>
      <c r="W58" s="9"/>
      <c r="X58" s="9"/>
      <c r="Y58" s="9"/>
      <c r="Z58" s="9"/>
      <c r="AA58" s="9"/>
      <c r="AB58" s="9"/>
      <c r="AC58" s="9" t="s">
        <v>1162</v>
      </c>
      <c r="AD58" s="10" t="s">
        <v>283</v>
      </c>
      <c r="AE58" s="11">
        <v>41297</v>
      </c>
      <c r="AF58" s="11">
        <v>41724</v>
      </c>
      <c r="AG58" s="10">
        <f t="shared" si="18"/>
        <v>427</v>
      </c>
      <c r="AH58" s="10">
        <f t="shared" ref="AH58:AH62" si="19">AF58-E58</f>
        <v>434</v>
      </c>
      <c r="AI58" s="10">
        <f t="shared" si="2"/>
        <v>478</v>
      </c>
      <c r="AJ58" s="10" t="s">
        <v>1163</v>
      </c>
      <c r="AK58" s="12">
        <v>1</v>
      </c>
      <c r="AL58" s="10" t="s">
        <v>1163</v>
      </c>
      <c r="AM58" s="10"/>
      <c r="AN58" s="10"/>
      <c r="AO58" s="10"/>
      <c r="AP58" s="10">
        <v>1</v>
      </c>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t="s">
        <v>329</v>
      </c>
      <c r="CQ58" s="10" t="s">
        <v>852</v>
      </c>
      <c r="CR58" s="10"/>
      <c r="CS58" s="10"/>
      <c r="CT58" s="10"/>
      <c r="CU58" s="10"/>
      <c r="CV58" s="10"/>
      <c r="CW58" s="10"/>
      <c r="CX58" s="10" t="s">
        <v>287</v>
      </c>
      <c r="CY58" s="10" t="s">
        <v>287</v>
      </c>
      <c r="CZ58" s="10" t="s">
        <v>12</v>
      </c>
      <c r="DA58" s="10" t="s">
        <v>621</v>
      </c>
      <c r="DB58" s="10" t="s">
        <v>309</v>
      </c>
      <c r="DC58" s="13" t="s">
        <v>1164</v>
      </c>
      <c r="DD58" s="10" t="s">
        <v>1165</v>
      </c>
      <c r="DE58" s="10" t="s">
        <v>1166</v>
      </c>
      <c r="DF58" s="10" t="s">
        <v>1167</v>
      </c>
      <c r="DG58" s="10" t="s">
        <v>1168</v>
      </c>
      <c r="DH58" s="10" t="s">
        <v>1169</v>
      </c>
      <c r="DI58" s="10" t="s">
        <v>283</v>
      </c>
      <c r="DJ58" s="10" t="s">
        <v>283</v>
      </c>
      <c r="DK58" s="10" t="s">
        <v>283</v>
      </c>
      <c r="DL58" s="13" t="s">
        <v>1170</v>
      </c>
      <c r="DM58" s="13" t="s">
        <v>115</v>
      </c>
      <c r="DN58" s="14"/>
      <c r="DO58" s="14"/>
      <c r="DP58" s="14"/>
      <c r="DQ58" s="14"/>
      <c r="DR58" s="14"/>
      <c r="DS58" s="14">
        <v>1</v>
      </c>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0" t="s">
        <v>283</v>
      </c>
      <c r="ES58" s="10" t="s">
        <v>283</v>
      </c>
      <c r="ET58" s="10"/>
      <c r="EU58" s="10"/>
      <c r="EV58" s="10"/>
      <c r="EW58" s="10"/>
      <c r="EX58" s="10"/>
      <c r="EY58" s="10"/>
      <c r="EZ58" s="10"/>
      <c r="FA58" s="10"/>
      <c r="FB58" s="10"/>
      <c r="FC58" s="10"/>
      <c r="FD58" s="10"/>
      <c r="FE58" s="10"/>
      <c r="FF58" s="10"/>
      <c r="FG58" s="10"/>
      <c r="FH58" s="10"/>
      <c r="FI58" s="10"/>
      <c r="FJ58" s="10"/>
      <c r="FK58" s="10"/>
      <c r="FL58" s="10"/>
      <c r="FM58" s="10" t="s">
        <v>283</v>
      </c>
      <c r="FN58" s="10" t="s">
        <v>283</v>
      </c>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3" t="s">
        <v>1171</v>
      </c>
      <c r="GP58" s="10" t="s">
        <v>283</v>
      </c>
      <c r="GQ58" s="10" t="s">
        <v>283</v>
      </c>
      <c r="GR58" s="10" t="s">
        <v>283</v>
      </c>
      <c r="GS58" s="10" t="s">
        <v>283</v>
      </c>
      <c r="GT58" s="10" t="s">
        <v>283</v>
      </c>
      <c r="GU58" s="10" t="s">
        <v>283</v>
      </c>
      <c r="GV58" s="10" t="s">
        <v>283</v>
      </c>
      <c r="GW58" s="10" t="s">
        <v>283</v>
      </c>
      <c r="GX58" s="10" t="s">
        <v>283</v>
      </c>
      <c r="GY58" s="10" t="s">
        <v>283</v>
      </c>
      <c r="GZ58" s="10" t="s">
        <v>283</v>
      </c>
      <c r="HA58" s="10" t="s">
        <v>283</v>
      </c>
      <c r="HB58" s="10" t="s">
        <v>283</v>
      </c>
      <c r="HC58" s="10" t="s">
        <v>283</v>
      </c>
      <c r="HD58" s="10" t="s">
        <v>242</v>
      </c>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c r="IK58" s="10"/>
      <c r="IL58" s="10"/>
      <c r="IM58" s="10"/>
      <c r="IN58" s="10"/>
      <c r="IO58" s="10"/>
      <c r="IP58" s="10"/>
      <c r="IQ58" s="10"/>
      <c r="IR58" s="10"/>
      <c r="IS58" s="10"/>
      <c r="IT58" s="10">
        <v>1</v>
      </c>
      <c r="IU58" s="13" t="s">
        <v>1172</v>
      </c>
      <c r="IV58" s="10" t="s">
        <v>283</v>
      </c>
      <c r="IW58" s="10" t="s">
        <v>283</v>
      </c>
      <c r="IX58" s="10" t="s">
        <v>264</v>
      </c>
      <c r="IY58" s="10"/>
      <c r="IZ58" s="10"/>
      <c r="JA58" s="10"/>
      <c r="JB58" s="10"/>
      <c r="JC58" s="10"/>
      <c r="JD58" s="10"/>
      <c r="JE58" s="10"/>
      <c r="JF58" s="10"/>
      <c r="JG58" s="10"/>
      <c r="JH58" s="10"/>
      <c r="JI58" s="10"/>
      <c r="JJ58" s="10"/>
      <c r="JK58" s="10"/>
      <c r="JL58" s="10"/>
      <c r="JM58" s="10"/>
      <c r="JN58" s="10"/>
      <c r="JO58" s="10"/>
      <c r="JP58" s="10">
        <v>1</v>
      </c>
      <c r="JQ58" s="10"/>
      <c r="JR58" s="10"/>
      <c r="JS58" s="10"/>
      <c r="JT58" s="10"/>
      <c r="JU58" s="10"/>
      <c r="JV58" s="10" t="s">
        <v>287</v>
      </c>
      <c r="JW58" s="10" t="s">
        <v>283</v>
      </c>
      <c r="JX58" s="10" t="s">
        <v>283</v>
      </c>
      <c r="JY58" s="10" t="s">
        <v>283</v>
      </c>
      <c r="JZ58" s="9"/>
    </row>
    <row r="59" spans="1:286" ht="15.75" customHeight="1">
      <c r="A59" s="7" t="s">
        <v>1173</v>
      </c>
      <c r="B59" s="8">
        <v>41781</v>
      </c>
      <c r="C59" s="9" t="s">
        <v>1174</v>
      </c>
      <c r="D59" s="10">
        <v>1</v>
      </c>
      <c r="E59" s="11">
        <v>41601</v>
      </c>
      <c r="F59" s="10">
        <v>43</v>
      </c>
      <c r="G59" s="10" t="s">
        <v>323</v>
      </c>
      <c r="H59" s="9" t="s">
        <v>1175</v>
      </c>
      <c r="I59" s="9" t="s">
        <v>978</v>
      </c>
      <c r="J59" s="10" t="s">
        <v>280</v>
      </c>
      <c r="K59" s="9" t="s">
        <v>281</v>
      </c>
      <c r="L59" s="9"/>
      <c r="M59" s="9"/>
      <c r="N59" s="9"/>
      <c r="O59" s="9"/>
      <c r="P59" s="10">
        <v>1</v>
      </c>
      <c r="Q59" s="9"/>
      <c r="R59" s="9"/>
      <c r="S59" s="9"/>
      <c r="T59" s="9"/>
      <c r="U59" s="9"/>
      <c r="V59" s="9"/>
      <c r="W59" s="9"/>
      <c r="X59" s="9"/>
      <c r="Y59" s="9"/>
      <c r="Z59" s="9"/>
      <c r="AA59" s="9"/>
      <c r="AB59" s="9"/>
      <c r="AC59" s="9" t="s">
        <v>1176</v>
      </c>
      <c r="AD59" s="10" t="s">
        <v>283</v>
      </c>
      <c r="AE59" s="11">
        <v>41600</v>
      </c>
      <c r="AF59" s="11">
        <v>41775</v>
      </c>
      <c r="AG59" s="10">
        <f t="shared" si="18"/>
        <v>175</v>
      </c>
      <c r="AH59" s="10">
        <f t="shared" si="19"/>
        <v>174</v>
      </c>
      <c r="AI59" s="10">
        <f t="shared" si="2"/>
        <v>180</v>
      </c>
      <c r="AJ59" s="10" t="s">
        <v>1177</v>
      </c>
      <c r="AK59" s="12">
        <v>1</v>
      </c>
      <c r="AL59" s="10" t="s">
        <v>1178</v>
      </c>
      <c r="AM59" s="10"/>
      <c r="AN59" s="10"/>
      <c r="AO59" s="10"/>
      <c r="AP59" s="10"/>
      <c r="AQ59" s="10"/>
      <c r="AR59" s="10"/>
      <c r="AS59" s="10"/>
      <c r="AT59" s="10"/>
      <c r="AU59" s="10"/>
      <c r="AV59" s="10">
        <v>1</v>
      </c>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t="s">
        <v>329</v>
      </c>
      <c r="CQ59" s="13" t="s">
        <v>852</v>
      </c>
      <c r="CR59" s="10"/>
      <c r="CS59" s="10"/>
      <c r="CT59" s="10"/>
      <c r="CU59" s="10"/>
      <c r="CV59" s="10"/>
      <c r="CW59" s="10"/>
      <c r="CX59" s="10" t="s">
        <v>283</v>
      </c>
      <c r="CY59" s="10" t="s">
        <v>287</v>
      </c>
      <c r="CZ59" s="10" t="s">
        <v>596</v>
      </c>
      <c r="DA59" s="10" t="s">
        <v>158</v>
      </c>
      <c r="DB59" s="10" t="s">
        <v>158</v>
      </c>
      <c r="DC59" s="10" t="s">
        <v>283</v>
      </c>
      <c r="DD59" s="10" t="s">
        <v>1179</v>
      </c>
      <c r="DE59" s="10" t="s">
        <v>283</v>
      </c>
      <c r="DF59" s="10" t="s">
        <v>283</v>
      </c>
      <c r="DG59" s="10" t="s">
        <v>283</v>
      </c>
      <c r="DH59" s="10" t="s">
        <v>283</v>
      </c>
      <c r="DI59" s="10" t="s">
        <v>283</v>
      </c>
      <c r="DJ59" s="10" t="s">
        <v>283</v>
      </c>
      <c r="DK59" s="10" t="s">
        <v>283</v>
      </c>
      <c r="DL59" s="10" t="s">
        <v>283</v>
      </c>
      <c r="DM59" s="10" t="s">
        <v>283</v>
      </c>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0" t="s">
        <v>283</v>
      </c>
      <c r="ES59" s="10" t="s">
        <v>283</v>
      </c>
      <c r="ET59" s="10"/>
      <c r="EU59" s="10"/>
      <c r="EV59" s="10"/>
      <c r="EW59" s="10"/>
      <c r="EX59" s="10"/>
      <c r="EY59" s="10"/>
      <c r="EZ59" s="10"/>
      <c r="FA59" s="10"/>
      <c r="FB59" s="10"/>
      <c r="FC59" s="10"/>
      <c r="FD59" s="10"/>
      <c r="FE59" s="10"/>
      <c r="FF59" s="10"/>
      <c r="FG59" s="10"/>
      <c r="FH59" s="10"/>
      <c r="FI59" s="10"/>
      <c r="FJ59" s="10"/>
      <c r="FK59" s="10"/>
      <c r="FL59" s="10"/>
      <c r="FM59" s="10" t="s">
        <v>1180</v>
      </c>
      <c r="FN59" s="10" t="s">
        <v>182</v>
      </c>
      <c r="FO59" s="10"/>
      <c r="FP59" s="10"/>
      <c r="FQ59" s="10"/>
      <c r="FR59" s="10"/>
      <c r="FS59" s="10"/>
      <c r="FT59" s="10"/>
      <c r="FU59" s="10"/>
      <c r="FV59" s="10"/>
      <c r="FW59" s="10"/>
      <c r="FX59" s="10"/>
      <c r="FY59" s="10"/>
      <c r="FZ59" s="10"/>
      <c r="GA59" s="10"/>
      <c r="GB59" s="10"/>
      <c r="GC59" s="10"/>
      <c r="GD59" s="10"/>
      <c r="GE59" s="10"/>
      <c r="GF59" s="10"/>
      <c r="GG59" s="10"/>
      <c r="GH59" s="10"/>
      <c r="GI59" s="10"/>
      <c r="GJ59" s="10"/>
      <c r="GK59" s="10"/>
      <c r="GL59" s="10">
        <v>1</v>
      </c>
      <c r="GM59" s="10"/>
      <c r="GN59" s="10"/>
      <c r="GO59" s="13" t="s">
        <v>1181</v>
      </c>
      <c r="GP59" s="13" t="s">
        <v>1182</v>
      </c>
      <c r="GQ59" s="10" t="s">
        <v>283</v>
      </c>
      <c r="GR59" s="10" t="s">
        <v>283</v>
      </c>
      <c r="GS59" s="10" t="s">
        <v>283</v>
      </c>
      <c r="GT59" s="10" t="s">
        <v>283</v>
      </c>
      <c r="GU59" s="10" t="s">
        <v>283</v>
      </c>
      <c r="GV59" s="10" t="s">
        <v>283</v>
      </c>
      <c r="GW59" s="10" t="s">
        <v>283</v>
      </c>
      <c r="GX59" s="10" t="s">
        <v>283</v>
      </c>
      <c r="GY59" s="10" t="s">
        <v>283</v>
      </c>
      <c r="GZ59" s="10" t="s">
        <v>283</v>
      </c>
      <c r="HA59" s="10" t="s">
        <v>283</v>
      </c>
      <c r="HB59" s="10" t="s">
        <v>283</v>
      </c>
      <c r="HC59" s="10" t="s">
        <v>283</v>
      </c>
      <c r="HD59" s="10" t="s">
        <v>214</v>
      </c>
      <c r="HE59" s="10"/>
      <c r="HF59" s="10"/>
      <c r="HG59" s="10"/>
      <c r="HH59" s="10"/>
      <c r="HI59" s="10"/>
      <c r="HJ59" s="10"/>
      <c r="HK59" s="10"/>
      <c r="HL59" s="10"/>
      <c r="HM59" s="10"/>
      <c r="HN59" s="10"/>
      <c r="HO59" s="10"/>
      <c r="HP59" s="10"/>
      <c r="HQ59" s="10"/>
      <c r="HR59" s="10">
        <v>1</v>
      </c>
      <c r="HS59" s="10"/>
      <c r="HT59" s="10"/>
      <c r="HU59" s="10"/>
      <c r="HV59" s="10"/>
      <c r="HW59" s="10"/>
      <c r="HX59" s="10"/>
      <c r="HY59" s="10"/>
      <c r="HZ59" s="10"/>
      <c r="IA59" s="10"/>
      <c r="IB59" s="10"/>
      <c r="IC59" s="10"/>
      <c r="ID59" s="10"/>
      <c r="IE59" s="10"/>
      <c r="IF59" s="10"/>
      <c r="IG59" s="10"/>
      <c r="IH59" s="10"/>
      <c r="II59" s="10"/>
      <c r="IJ59" s="10"/>
      <c r="IK59" s="10"/>
      <c r="IL59" s="10"/>
      <c r="IM59" s="10"/>
      <c r="IN59" s="10"/>
      <c r="IO59" s="10"/>
      <c r="IP59" s="10"/>
      <c r="IQ59" s="10"/>
      <c r="IR59" s="10"/>
      <c r="IS59" s="10"/>
      <c r="IT59" s="10"/>
      <c r="IU59" s="13" t="s">
        <v>1183</v>
      </c>
      <c r="IV59" s="10" t="s">
        <v>283</v>
      </c>
      <c r="IW59" s="10" t="s">
        <v>283</v>
      </c>
      <c r="IX59" s="10" t="s">
        <v>264</v>
      </c>
      <c r="IY59" s="10"/>
      <c r="IZ59" s="10"/>
      <c r="JA59" s="10"/>
      <c r="JB59" s="10"/>
      <c r="JC59" s="10"/>
      <c r="JD59" s="10"/>
      <c r="JE59" s="10"/>
      <c r="JF59" s="10"/>
      <c r="JG59" s="10"/>
      <c r="JH59" s="10"/>
      <c r="JI59" s="10"/>
      <c r="JJ59" s="10"/>
      <c r="JK59" s="10"/>
      <c r="JL59" s="10"/>
      <c r="JM59" s="10"/>
      <c r="JN59" s="10"/>
      <c r="JO59" s="10"/>
      <c r="JP59" s="10">
        <v>1</v>
      </c>
      <c r="JQ59" s="10"/>
      <c r="JR59" s="10"/>
      <c r="JS59" s="10"/>
      <c r="JT59" s="10"/>
      <c r="JU59" s="10"/>
      <c r="JV59" s="10" t="s">
        <v>287</v>
      </c>
      <c r="JW59" s="10" t="s">
        <v>283</v>
      </c>
      <c r="JX59" s="10" t="s">
        <v>283</v>
      </c>
      <c r="JY59" s="10" t="s">
        <v>283</v>
      </c>
      <c r="JZ59" s="9"/>
    </row>
    <row r="60" spans="1:286" ht="15.75" customHeight="1">
      <c r="A60" s="7" t="s">
        <v>1184</v>
      </c>
      <c r="B60" s="8">
        <v>41778</v>
      </c>
      <c r="C60" s="9" t="s">
        <v>1185</v>
      </c>
      <c r="D60" s="10">
        <v>1</v>
      </c>
      <c r="E60" s="11">
        <v>40958</v>
      </c>
      <c r="F60" s="9">
        <f>2012-1958</f>
        <v>54</v>
      </c>
      <c r="G60" s="10" t="s">
        <v>277</v>
      </c>
      <c r="H60" s="9" t="s">
        <v>1186</v>
      </c>
      <c r="I60" s="9" t="s">
        <v>325</v>
      </c>
      <c r="J60" s="10" t="s">
        <v>280</v>
      </c>
      <c r="K60" s="9" t="s">
        <v>344</v>
      </c>
      <c r="L60" s="9"/>
      <c r="M60" s="9"/>
      <c r="N60" s="9"/>
      <c r="O60" s="9"/>
      <c r="P60" s="9"/>
      <c r="Q60" s="9"/>
      <c r="R60" s="10">
        <v>1</v>
      </c>
      <c r="S60" s="9"/>
      <c r="T60" s="9"/>
      <c r="U60" s="9"/>
      <c r="V60" s="9"/>
      <c r="W60" s="9"/>
      <c r="X60" s="9"/>
      <c r="Y60" s="9"/>
      <c r="Z60" s="9"/>
      <c r="AA60" s="9"/>
      <c r="AB60" s="9"/>
      <c r="AC60" s="9" t="s">
        <v>1187</v>
      </c>
      <c r="AD60" s="10" t="s">
        <v>283</v>
      </c>
      <c r="AE60" s="11">
        <v>40959</v>
      </c>
      <c r="AF60" s="11">
        <v>41597</v>
      </c>
      <c r="AG60" s="10">
        <f t="shared" si="18"/>
        <v>638</v>
      </c>
      <c r="AH60" s="10">
        <f t="shared" si="19"/>
        <v>639</v>
      </c>
      <c r="AI60" s="10">
        <f t="shared" si="2"/>
        <v>820</v>
      </c>
      <c r="AJ60" s="10" t="s">
        <v>1188</v>
      </c>
      <c r="AK60" s="12">
        <v>4</v>
      </c>
      <c r="AL60" s="10" t="s">
        <v>1189</v>
      </c>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v>1</v>
      </c>
      <c r="BK60" s="10"/>
      <c r="BL60" s="10">
        <v>1</v>
      </c>
      <c r="BM60" s="10"/>
      <c r="BN60" s="10"/>
      <c r="BO60" s="10">
        <v>1</v>
      </c>
      <c r="BP60" s="10"/>
      <c r="BQ60" s="10"/>
      <c r="BR60" s="10"/>
      <c r="BS60" s="10"/>
      <c r="BT60" s="10"/>
      <c r="BU60" s="10"/>
      <c r="BV60" s="10"/>
      <c r="BW60" s="10"/>
      <c r="BX60" s="10"/>
      <c r="BY60" s="10">
        <v>1</v>
      </c>
      <c r="BZ60" s="10"/>
      <c r="CA60" s="10"/>
      <c r="CB60" s="10"/>
      <c r="CC60" s="10"/>
      <c r="CD60" s="10"/>
      <c r="CE60" s="10"/>
      <c r="CF60" s="10"/>
      <c r="CG60" s="10"/>
      <c r="CH60" s="10"/>
      <c r="CI60" s="10"/>
      <c r="CJ60" s="10"/>
      <c r="CK60" s="10"/>
      <c r="CL60" s="10"/>
      <c r="CM60" s="10"/>
      <c r="CN60" s="10"/>
      <c r="CO60" s="10"/>
      <c r="CP60" s="10" t="s">
        <v>1190</v>
      </c>
      <c r="CQ60" s="10" t="s">
        <v>286</v>
      </c>
      <c r="CR60" s="10">
        <v>1</v>
      </c>
      <c r="CS60" s="10"/>
      <c r="CT60" s="10"/>
      <c r="CU60" s="10"/>
      <c r="CV60" s="10"/>
      <c r="CW60" s="10"/>
      <c r="CX60" s="10" t="s">
        <v>287</v>
      </c>
      <c r="CY60" s="10" t="s">
        <v>287</v>
      </c>
      <c r="CZ60" s="10" t="s">
        <v>288</v>
      </c>
      <c r="DA60" s="10" t="s">
        <v>289</v>
      </c>
      <c r="DB60" s="10" t="s">
        <v>309</v>
      </c>
      <c r="DC60" s="10" t="s">
        <v>1191</v>
      </c>
      <c r="DD60" s="10" t="s">
        <v>1192</v>
      </c>
      <c r="DE60" s="10" t="s">
        <v>1193</v>
      </c>
      <c r="DF60" s="10" t="s">
        <v>283</v>
      </c>
      <c r="DG60" s="10" t="s">
        <v>283</v>
      </c>
      <c r="DH60" s="10" t="s">
        <v>283</v>
      </c>
      <c r="DI60" s="10" t="s">
        <v>283</v>
      </c>
      <c r="DJ60" s="10" t="s">
        <v>283</v>
      </c>
      <c r="DK60" s="10" t="s">
        <v>283</v>
      </c>
      <c r="DL60" s="10" t="s">
        <v>116</v>
      </c>
      <c r="DM60" s="10" t="s">
        <v>116</v>
      </c>
      <c r="DN60" s="15"/>
      <c r="DO60" s="15"/>
      <c r="DP60" s="15"/>
      <c r="DQ60" s="15"/>
      <c r="DR60" s="15"/>
      <c r="DS60" s="15"/>
      <c r="DT60" s="14">
        <v>1</v>
      </c>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0" t="s">
        <v>1194</v>
      </c>
      <c r="ES60" s="10" t="s">
        <v>1195</v>
      </c>
      <c r="ET60" s="10"/>
      <c r="EU60" s="10"/>
      <c r="EV60" s="10"/>
      <c r="EW60" s="10"/>
      <c r="EX60" s="10"/>
      <c r="EY60" s="10"/>
      <c r="EZ60" s="10"/>
      <c r="FA60" s="10"/>
      <c r="FB60" s="10"/>
      <c r="FC60" s="10"/>
      <c r="FD60" s="10"/>
      <c r="FE60" s="10"/>
      <c r="FF60" s="10"/>
      <c r="FG60" s="10"/>
      <c r="FH60" s="10"/>
      <c r="FI60" s="10"/>
      <c r="FJ60" s="10">
        <v>1</v>
      </c>
      <c r="FK60" s="10">
        <v>1</v>
      </c>
      <c r="FL60" s="13">
        <v>1</v>
      </c>
      <c r="FM60" s="10" t="s">
        <v>283</v>
      </c>
      <c r="FN60" s="10" t="s">
        <v>283</v>
      </c>
      <c r="FO60" s="10"/>
      <c r="FP60" s="10"/>
      <c r="FQ60" s="10"/>
      <c r="FR60" s="10"/>
      <c r="FS60" s="10"/>
      <c r="FT60" s="10"/>
      <c r="FU60" s="10"/>
      <c r="FV60" s="10"/>
      <c r="FW60" s="10"/>
      <c r="FX60" s="10"/>
      <c r="FY60" s="10"/>
      <c r="FZ60" s="10"/>
      <c r="GA60" s="10"/>
      <c r="GB60" s="10"/>
      <c r="GC60" s="10"/>
      <c r="GD60" s="10"/>
      <c r="GE60" s="10"/>
      <c r="GF60" s="10"/>
      <c r="GG60" s="10"/>
      <c r="GH60" s="10"/>
      <c r="GI60" s="10"/>
      <c r="GJ60" s="10"/>
      <c r="GK60" s="10"/>
      <c r="GL60" s="10"/>
      <c r="GM60" s="10"/>
      <c r="GN60" s="10"/>
      <c r="GO60" s="10" t="s">
        <v>1196</v>
      </c>
      <c r="GP60" s="10" t="s">
        <v>1197</v>
      </c>
      <c r="GQ60" s="10" t="s">
        <v>283</v>
      </c>
      <c r="GR60" s="10" t="s">
        <v>283</v>
      </c>
      <c r="GS60" s="10" t="s">
        <v>283</v>
      </c>
      <c r="GT60" s="10" t="s">
        <v>283</v>
      </c>
      <c r="GU60" s="10" t="s">
        <v>283</v>
      </c>
      <c r="GV60" s="10" t="s">
        <v>283</v>
      </c>
      <c r="GW60" s="10" t="s">
        <v>283</v>
      </c>
      <c r="GX60" s="10" t="s">
        <v>283</v>
      </c>
      <c r="GY60" s="10" t="s">
        <v>283</v>
      </c>
      <c r="GZ60" s="10" t="s">
        <v>283</v>
      </c>
      <c r="HA60" s="10" t="s">
        <v>283</v>
      </c>
      <c r="HB60" s="10" t="s">
        <v>283</v>
      </c>
      <c r="HC60" s="10" t="s">
        <v>283</v>
      </c>
      <c r="HD60" s="10" t="s">
        <v>634</v>
      </c>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c r="IH60" s="10">
        <v>1</v>
      </c>
      <c r="II60" s="10"/>
      <c r="IJ60" s="10"/>
      <c r="IK60" s="10">
        <v>1</v>
      </c>
      <c r="IL60" s="10"/>
      <c r="IM60" s="10"/>
      <c r="IN60" s="10"/>
      <c r="IO60" s="10"/>
      <c r="IP60" s="10"/>
      <c r="IQ60" s="10"/>
      <c r="IR60" s="10"/>
      <c r="IS60" s="10"/>
      <c r="IT60" s="10"/>
      <c r="IU60" s="10" t="s">
        <v>1198</v>
      </c>
      <c r="IV60" s="10" t="s">
        <v>283</v>
      </c>
      <c r="IW60" s="10" t="s">
        <v>283</v>
      </c>
      <c r="IX60" s="10" t="s">
        <v>267</v>
      </c>
      <c r="IY60" s="10"/>
      <c r="IZ60" s="10"/>
      <c r="JA60" s="10"/>
      <c r="JB60" s="10"/>
      <c r="JC60" s="10"/>
      <c r="JD60" s="10"/>
      <c r="JE60" s="10"/>
      <c r="JF60" s="10"/>
      <c r="JG60" s="10"/>
      <c r="JH60" s="10"/>
      <c r="JI60" s="10"/>
      <c r="JJ60" s="10"/>
      <c r="JK60" s="10"/>
      <c r="JL60" s="10"/>
      <c r="JM60" s="10"/>
      <c r="JN60" s="10"/>
      <c r="JO60" s="10"/>
      <c r="JP60" s="10"/>
      <c r="JQ60" s="10"/>
      <c r="JR60" s="10"/>
      <c r="JS60" s="10">
        <v>1</v>
      </c>
      <c r="JT60" s="10"/>
      <c r="JU60" s="10"/>
      <c r="JV60" s="10" t="s">
        <v>287</v>
      </c>
      <c r="JW60" s="10" t="s">
        <v>283</v>
      </c>
      <c r="JX60" s="10" t="s">
        <v>283</v>
      </c>
      <c r="JY60" s="10" t="s">
        <v>283</v>
      </c>
      <c r="JZ60" s="10" t="s">
        <v>1199</v>
      </c>
    </row>
    <row r="61" spans="1:286" ht="15.75" customHeight="1">
      <c r="A61" s="7" t="s">
        <v>1200</v>
      </c>
      <c r="B61" s="8">
        <v>41787</v>
      </c>
      <c r="C61" s="9" t="s">
        <v>1201</v>
      </c>
      <c r="D61" s="10">
        <v>1</v>
      </c>
      <c r="E61" s="11">
        <v>41247</v>
      </c>
      <c r="F61" s="10">
        <v>34</v>
      </c>
      <c r="G61" s="10" t="s">
        <v>277</v>
      </c>
      <c r="H61" s="9" t="s">
        <v>947</v>
      </c>
      <c r="I61" s="9" t="s">
        <v>343</v>
      </c>
      <c r="J61" s="10" t="s">
        <v>280</v>
      </c>
      <c r="K61" s="9" t="s">
        <v>281</v>
      </c>
      <c r="L61" s="9"/>
      <c r="M61" s="9"/>
      <c r="N61" s="9"/>
      <c r="O61" s="9"/>
      <c r="P61" s="10">
        <v>1</v>
      </c>
      <c r="Q61" s="9"/>
      <c r="R61" s="9"/>
      <c r="S61" s="9"/>
      <c r="T61" s="9"/>
      <c r="U61" s="9"/>
      <c r="V61" s="9"/>
      <c r="W61" s="9"/>
      <c r="X61" s="9"/>
      <c r="Y61" s="9"/>
      <c r="Z61" s="9"/>
      <c r="AA61" s="9"/>
      <c r="AB61" s="9"/>
      <c r="AC61" s="9" t="s">
        <v>1202</v>
      </c>
      <c r="AD61" s="10" t="s">
        <v>283</v>
      </c>
      <c r="AE61" s="11">
        <v>41255</v>
      </c>
      <c r="AF61" s="11">
        <v>41780</v>
      </c>
      <c r="AG61" s="10">
        <f t="shared" si="18"/>
        <v>525</v>
      </c>
      <c r="AH61" s="10">
        <f t="shared" si="19"/>
        <v>533</v>
      </c>
      <c r="AI61" s="10">
        <f t="shared" si="2"/>
        <v>540</v>
      </c>
      <c r="AJ61" s="10" t="s">
        <v>1203</v>
      </c>
      <c r="AK61" s="12">
        <v>1</v>
      </c>
      <c r="AL61" s="10" t="s">
        <v>86</v>
      </c>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t="s">
        <v>329</v>
      </c>
      <c r="CQ61" s="13" t="s">
        <v>852</v>
      </c>
      <c r="CR61" s="10"/>
      <c r="CS61" s="10"/>
      <c r="CT61" s="10"/>
      <c r="CU61" s="10"/>
      <c r="CV61" s="10"/>
      <c r="CW61" s="10"/>
      <c r="CX61" s="10" t="s">
        <v>283</v>
      </c>
      <c r="CY61" s="10" t="s">
        <v>287</v>
      </c>
      <c r="CZ61" s="10" t="s">
        <v>12</v>
      </c>
      <c r="DA61" s="10" t="s">
        <v>158</v>
      </c>
      <c r="DB61" s="10" t="s">
        <v>309</v>
      </c>
      <c r="DC61" s="13" t="s">
        <v>1204</v>
      </c>
      <c r="DD61" s="10" t="s">
        <v>178</v>
      </c>
      <c r="DE61" s="10" t="s">
        <v>283</v>
      </c>
      <c r="DF61" s="10" t="s">
        <v>283</v>
      </c>
      <c r="DG61" s="10" t="s">
        <v>283</v>
      </c>
      <c r="DH61" s="10" t="s">
        <v>283</v>
      </c>
      <c r="DI61" s="10" t="s">
        <v>283</v>
      </c>
      <c r="DJ61" s="10" t="s">
        <v>283</v>
      </c>
      <c r="DK61" s="10" t="s">
        <v>283</v>
      </c>
      <c r="DL61" s="10" t="s">
        <v>283</v>
      </c>
      <c r="DM61" s="10" t="s">
        <v>283</v>
      </c>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0" t="s">
        <v>1205</v>
      </c>
      <c r="ES61" s="10" t="s">
        <v>158</v>
      </c>
      <c r="ET61" s="10"/>
      <c r="EU61" s="10"/>
      <c r="EV61" s="10"/>
      <c r="EW61" s="10"/>
      <c r="EX61" s="10"/>
      <c r="EY61" s="10"/>
      <c r="EZ61" s="10"/>
      <c r="FA61" s="10"/>
      <c r="FB61" s="10"/>
      <c r="FC61" s="10"/>
      <c r="FD61" s="10"/>
      <c r="FE61" s="10"/>
      <c r="FF61" s="10"/>
      <c r="FG61" s="10"/>
      <c r="FH61" s="10"/>
      <c r="FI61" s="10"/>
      <c r="FJ61" s="10"/>
      <c r="FK61" s="10">
        <v>1</v>
      </c>
      <c r="FL61" s="10"/>
      <c r="FM61" s="10" t="s">
        <v>1206</v>
      </c>
      <c r="FN61" s="10" t="s">
        <v>173</v>
      </c>
      <c r="FO61" s="10"/>
      <c r="FP61" s="10"/>
      <c r="FQ61" s="10"/>
      <c r="FR61" s="10"/>
      <c r="FS61" s="10"/>
      <c r="FT61" s="10"/>
      <c r="FU61" s="10"/>
      <c r="FV61" s="10"/>
      <c r="FW61" s="10"/>
      <c r="FX61" s="10"/>
      <c r="FY61" s="10"/>
      <c r="FZ61" s="10"/>
      <c r="GA61" s="10"/>
      <c r="GB61" s="10"/>
      <c r="GC61" s="10">
        <v>1</v>
      </c>
      <c r="GD61" s="10"/>
      <c r="GE61" s="10"/>
      <c r="GF61" s="10"/>
      <c r="GG61" s="10"/>
      <c r="GH61" s="10"/>
      <c r="GI61" s="10"/>
      <c r="GJ61" s="10"/>
      <c r="GK61" s="10"/>
      <c r="GL61" s="10"/>
      <c r="GM61" s="10"/>
      <c r="GN61" s="10"/>
      <c r="GO61" s="13" t="s">
        <v>1207</v>
      </c>
      <c r="GP61" s="13" t="s">
        <v>1208</v>
      </c>
      <c r="GQ61" s="13" t="s">
        <v>1209</v>
      </c>
      <c r="GR61" s="13" t="s">
        <v>1210</v>
      </c>
      <c r="GS61" s="13" t="s">
        <v>1211</v>
      </c>
      <c r="GT61" s="10" t="s">
        <v>283</v>
      </c>
      <c r="GU61" s="10" t="s">
        <v>283</v>
      </c>
      <c r="GV61" s="10" t="s">
        <v>283</v>
      </c>
      <c r="GW61" s="10" t="s">
        <v>283</v>
      </c>
      <c r="GX61" s="10" t="s">
        <v>283</v>
      </c>
      <c r="GY61" s="10" t="s">
        <v>283</v>
      </c>
      <c r="GZ61" s="10" t="s">
        <v>283</v>
      </c>
      <c r="HA61" s="10" t="s">
        <v>283</v>
      </c>
      <c r="HB61" s="10" t="s">
        <v>283</v>
      </c>
      <c r="HC61" s="10" t="s">
        <v>283</v>
      </c>
      <c r="HD61" s="10" t="s">
        <v>242</v>
      </c>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IO61" s="10"/>
      <c r="IP61" s="10"/>
      <c r="IQ61" s="10"/>
      <c r="IR61" s="10"/>
      <c r="IS61" s="10"/>
      <c r="IT61" s="10">
        <v>1</v>
      </c>
      <c r="IU61" s="13" t="s">
        <v>299</v>
      </c>
      <c r="IV61" s="10" t="s">
        <v>283</v>
      </c>
      <c r="IW61" s="10" t="s">
        <v>283</v>
      </c>
      <c r="IX61" s="10" t="s">
        <v>264</v>
      </c>
      <c r="IY61" s="10"/>
      <c r="IZ61" s="10"/>
      <c r="JA61" s="10"/>
      <c r="JB61" s="10"/>
      <c r="JC61" s="10"/>
      <c r="JD61" s="10"/>
      <c r="JE61" s="10"/>
      <c r="JF61" s="10"/>
      <c r="JG61" s="10"/>
      <c r="JH61" s="10"/>
      <c r="JI61" s="10"/>
      <c r="JJ61" s="10"/>
      <c r="JK61" s="10"/>
      <c r="JL61" s="10"/>
      <c r="JM61" s="10"/>
      <c r="JN61" s="10"/>
      <c r="JO61" s="10"/>
      <c r="JP61" s="10">
        <v>1</v>
      </c>
      <c r="JQ61" s="10"/>
      <c r="JR61" s="10"/>
      <c r="JS61" s="10"/>
      <c r="JT61" s="10"/>
      <c r="JU61" s="10"/>
      <c r="JV61" s="10" t="s">
        <v>287</v>
      </c>
      <c r="JW61" s="10" t="s">
        <v>283</v>
      </c>
      <c r="JX61" s="10" t="s">
        <v>283</v>
      </c>
      <c r="JY61" s="10" t="s">
        <v>283</v>
      </c>
      <c r="JZ61" s="9"/>
    </row>
    <row r="62" spans="1:286" ht="15.75" customHeight="1">
      <c r="A62" s="7" t="s">
        <v>1212</v>
      </c>
      <c r="B62" s="8">
        <v>41796</v>
      </c>
      <c r="C62" s="9" t="s">
        <v>1213</v>
      </c>
      <c r="D62" s="10">
        <v>1</v>
      </c>
      <c r="E62" s="11">
        <v>41259</v>
      </c>
      <c r="F62" s="10">
        <v>21</v>
      </c>
      <c r="G62" s="10" t="s">
        <v>277</v>
      </c>
      <c r="H62" s="9" t="s">
        <v>1214</v>
      </c>
      <c r="I62" s="9" t="s">
        <v>752</v>
      </c>
      <c r="J62" s="10" t="s">
        <v>280</v>
      </c>
      <c r="K62" s="9" t="s">
        <v>344</v>
      </c>
      <c r="L62" s="9"/>
      <c r="M62" s="9"/>
      <c r="N62" s="9"/>
      <c r="O62" s="9"/>
      <c r="P62" s="9"/>
      <c r="Q62" s="9"/>
      <c r="R62" s="10">
        <v>1</v>
      </c>
      <c r="S62" s="9"/>
      <c r="T62" s="9"/>
      <c r="U62" s="9"/>
      <c r="V62" s="9"/>
      <c r="W62" s="9"/>
      <c r="X62" s="9"/>
      <c r="Y62" s="9"/>
      <c r="Z62" s="9"/>
      <c r="AA62" s="9"/>
      <c r="AB62" s="9"/>
      <c r="AC62" s="9" t="s">
        <v>1215</v>
      </c>
      <c r="AD62" s="10" t="s">
        <v>283</v>
      </c>
      <c r="AE62" s="11">
        <v>41270</v>
      </c>
      <c r="AF62" s="11">
        <v>41781</v>
      </c>
      <c r="AG62" s="10">
        <f t="shared" si="18"/>
        <v>511</v>
      </c>
      <c r="AH62" s="10">
        <f t="shared" si="19"/>
        <v>522</v>
      </c>
      <c r="AI62" s="10">
        <f t="shared" si="2"/>
        <v>537</v>
      </c>
      <c r="AJ62" s="10" t="s">
        <v>1216</v>
      </c>
      <c r="AK62" s="12">
        <v>4</v>
      </c>
      <c r="AL62" s="10" t="s">
        <v>1217</v>
      </c>
      <c r="AM62" s="10">
        <v>2</v>
      </c>
      <c r="AN62" s="10"/>
      <c r="AO62" s="10"/>
      <c r="AP62" s="10"/>
      <c r="AQ62" s="10">
        <v>1</v>
      </c>
      <c r="AR62" s="10"/>
      <c r="AS62" s="10"/>
      <c r="AT62" s="10"/>
      <c r="AU62" s="10"/>
      <c r="AV62" s="10"/>
      <c r="AW62" s="10"/>
      <c r="AX62" s="10"/>
      <c r="AY62" s="10"/>
      <c r="AZ62" s="10">
        <v>1</v>
      </c>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t="s">
        <v>89</v>
      </c>
      <c r="CQ62" s="10" t="s">
        <v>286</v>
      </c>
      <c r="CR62" s="10">
        <v>1</v>
      </c>
      <c r="CS62" s="10"/>
      <c r="CT62" s="10"/>
      <c r="CU62" s="10"/>
      <c r="CV62" s="10"/>
      <c r="CW62" s="10"/>
      <c r="CX62" s="10" t="s">
        <v>287</v>
      </c>
      <c r="CY62" s="10" t="s">
        <v>287</v>
      </c>
      <c r="CZ62" s="10" t="s">
        <v>12</v>
      </c>
      <c r="DA62" s="10" t="s">
        <v>412</v>
      </c>
      <c r="DB62" s="10" t="s">
        <v>309</v>
      </c>
      <c r="DC62" s="33" t="s">
        <v>1218</v>
      </c>
      <c r="DD62" s="10" t="s">
        <v>1219</v>
      </c>
      <c r="DE62" s="10" t="s">
        <v>1220</v>
      </c>
      <c r="DF62" s="10" t="s">
        <v>1221</v>
      </c>
      <c r="DG62" s="10" t="s">
        <v>283</v>
      </c>
      <c r="DH62" s="10" t="s">
        <v>283</v>
      </c>
      <c r="DI62" s="10" t="s">
        <v>283</v>
      </c>
      <c r="DJ62" s="10" t="s">
        <v>283</v>
      </c>
      <c r="DK62" s="10" t="s">
        <v>283</v>
      </c>
      <c r="DL62" s="10" t="s">
        <v>1222</v>
      </c>
      <c r="DM62" s="10" t="s">
        <v>122</v>
      </c>
      <c r="DN62" s="15"/>
      <c r="DO62" s="15"/>
      <c r="DP62" s="15"/>
      <c r="DQ62" s="15"/>
      <c r="DR62" s="15"/>
      <c r="DS62" s="15"/>
      <c r="DT62" s="15"/>
      <c r="DU62" s="15"/>
      <c r="DV62" s="15"/>
      <c r="DW62" s="15"/>
      <c r="DX62" s="15"/>
      <c r="DY62" s="15"/>
      <c r="DZ62" s="15">
        <v>1</v>
      </c>
      <c r="EA62" s="15"/>
      <c r="EB62" s="15"/>
      <c r="EC62" s="15"/>
      <c r="ED62" s="15"/>
      <c r="EE62" s="15"/>
      <c r="EF62" s="15"/>
      <c r="EG62" s="15"/>
      <c r="EH62" s="15"/>
      <c r="EI62" s="15"/>
      <c r="EJ62" s="15"/>
      <c r="EK62" s="15"/>
      <c r="EL62" s="15"/>
      <c r="EM62" s="15"/>
      <c r="EN62" s="15"/>
      <c r="EO62" s="15"/>
      <c r="EP62" s="15"/>
      <c r="EQ62" s="15"/>
      <c r="ER62" s="10" t="s">
        <v>283</v>
      </c>
      <c r="ES62" s="10" t="s">
        <v>283</v>
      </c>
      <c r="ET62" s="10"/>
      <c r="EU62" s="10"/>
      <c r="EV62" s="10"/>
      <c r="EW62" s="10"/>
      <c r="EX62" s="10"/>
      <c r="EY62" s="10"/>
      <c r="EZ62" s="10"/>
      <c r="FA62" s="10"/>
      <c r="FB62" s="10"/>
      <c r="FC62" s="10"/>
      <c r="FD62" s="10"/>
      <c r="FE62" s="10"/>
      <c r="FF62" s="10"/>
      <c r="FG62" s="10"/>
      <c r="FH62" s="10"/>
      <c r="FI62" s="10"/>
      <c r="FJ62" s="10"/>
      <c r="FK62" s="10"/>
      <c r="FL62" s="10"/>
      <c r="FM62" s="10" t="s">
        <v>283</v>
      </c>
      <c r="FN62" s="10" t="s">
        <v>283</v>
      </c>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t="s">
        <v>1223</v>
      </c>
      <c r="GP62" s="10" t="s">
        <v>1224</v>
      </c>
      <c r="GQ62" s="10" t="s">
        <v>1225</v>
      </c>
      <c r="GR62" s="10" t="s">
        <v>283</v>
      </c>
      <c r="GS62" s="10" t="s">
        <v>283</v>
      </c>
      <c r="GT62" s="10" t="s">
        <v>283</v>
      </c>
      <c r="GU62" s="10" t="s">
        <v>283</v>
      </c>
      <c r="GV62" s="10" t="s">
        <v>283</v>
      </c>
      <c r="GW62" s="10" t="s">
        <v>283</v>
      </c>
      <c r="GX62" s="10" t="s">
        <v>283</v>
      </c>
      <c r="GY62" s="10" t="s">
        <v>283</v>
      </c>
      <c r="GZ62" s="10" t="s">
        <v>283</v>
      </c>
      <c r="HA62" s="10" t="s">
        <v>283</v>
      </c>
      <c r="HB62" s="10" t="s">
        <v>283</v>
      </c>
      <c r="HC62" s="10" t="s">
        <v>283</v>
      </c>
      <c r="HD62" s="10" t="s">
        <v>1226</v>
      </c>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v>1</v>
      </c>
      <c r="IM62" s="10"/>
      <c r="IN62" s="10"/>
      <c r="IO62" s="10"/>
      <c r="IP62" s="10"/>
      <c r="IQ62" s="10"/>
      <c r="IR62" s="10">
        <v>1</v>
      </c>
      <c r="IS62" s="10"/>
      <c r="IT62" s="10">
        <v>1</v>
      </c>
      <c r="IU62" s="34" t="s">
        <v>1227</v>
      </c>
      <c r="IV62" s="10" t="s">
        <v>1228</v>
      </c>
      <c r="IW62" s="34" t="s">
        <v>747</v>
      </c>
      <c r="IX62" s="10" t="s">
        <v>1229</v>
      </c>
      <c r="IY62" s="10"/>
      <c r="IZ62" s="10"/>
      <c r="JA62" s="10"/>
      <c r="JB62" s="10"/>
      <c r="JC62" s="10"/>
      <c r="JD62" s="10">
        <v>1</v>
      </c>
      <c r="JE62" s="10"/>
      <c r="JF62" s="10"/>
      <c r="JG62" s="10"/>
      <c r="JH62" s="10"/>
      <c r="JI62" s="10"/>
      <c r="JJ62" s="10"/>
      <c r="JK62" s="10"/>
      <c r="JL62" s="10"/>
      <c r="JM62" s="10"/>
      <c r="JN62" s="10"/>
      <c r="JO62" s="10"/>
      <c r="JP62" s="10"/>
      <c r="JQ62" s="10"/>
      <c r="JR62" s="10"/>
      <c r="JS62" s="10">
        <v>1</v>
      </c>
      <c r="JT62" s="10"/>
      <c r="JU62" s="10"/>
      <c r="JV62" s="10" t="s">
        <v>287</v>
      </c>
      <c r="JW62" s="10" t="s">
        <v>283</v>
      </c>
      <c r="JX62" s="10" t="s">
        <v>283</v>
      </c>
      <c r="JY62" s="10" t="s">
        <v>283</v>
      </c>
      <c r="JZ62" s="9"/>
    </row>
    <row r="63" spans="1:286" ht="15.75" customHeight="1">
      <c r="A63" s="7" t="s">
        <v>1230</v>
      </c>
      <c r="B63" s="8">
        <v>41801</v>
      </c>
      <c r="C63" s="9" t="s">
        <v>1231</v>
      </c>
      <c r="D63" s="10">
        <v>1</v>
      </c>
      <c r="E63" s="10" t="s">
        <v>302</v>
      </c>
      <c r="F63" s="10" t="s">
        <v>302</v>
      </c>
      <c r="G63" s="10" t="s">
        <v>277</v>
      </c>
      <c r="H63" s="9" t="s">
        <v>423</v>
      </c>
      <c r="I63" s="9" t="s">
        <v>424</v>
      </c>
      <c r="J63" s="10" t="s">
        <v>280</v>
      </c>
      <c r="K63" s="9" t="s">
        <v>344</v>
      </c>
      <c r="L63" s="9"/>
      <c r="M63" s="9"/>
      <c r="N63" s="9"/>
      <c r="O63" s="9"/>
      <c r="P63" s="9"/>
      <c r="Q63" s="9"/>
      <c r="R63" s="10">
        <v>1</v>
      </c>
      <c r="S63" s="9"/>
      <c r="T63" s="9"/>
      <c r="U63" s="9"/>
      <c r="V63" s="9"/>
      <c r="W63" s="9"/>
      <c r="X63" s="9"/>
      <c r="Y63" s="9"/>
      <c r="Z63" s="9"/>
      <c r="AA63" s="9"/>
      <c r="AB63" s="9"/>
      <c r="AC63" s="9" t="s">
        <v>1232</v>
      </c>
      <c r="AD63" s="10" t="s">
        <v>283</v>
      </c>
      <c r="AE63" s="11">
        <v>41324</v>
      </c>
      <c r="AF63" s="11">
        <v>41789</v>
      </c>
      <c r="AG63" s="10">
        <f t="shared" si="18"/>
        <v>465</v>
      </c>
      <c r="AH63" s="10" t="s">
        <v>283</v>
      </c>
      <c r="AI63" s="16" t="e">
        <f t="shared" si="2"/>
        <v>#VALUE!</v>
      </c>
      <c r="AJ63" s="10" t="s">
        <v>1233</v>
      </c>
      <c r="AK63" s="12">
        <v>1</v>
      </c>
      <c r="AL63" s="10" t="s">
        <v>70</v>
      </c>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v>1</v>
      </c>
      <c r="BZ63" s="10"/>
      <c r="CA63" s="10"/>
      <c r="CB63" s="10"/>
      <c r="CC63" s="10"/>
      <c r="CD63" s="10"/>
      <c r="CE63" s="10"/>
      <c r="CF63" s="10"/>
      <c r="CG63" s="10"/>
      <c r="CH63" s="10"/>
      <c r="CI63" s="10"/>
      <c r="CJ63" s="10"/>
      <c r="CK63" s="10"/>
      <c r="CL63" s="10"/>
      <c r="CM63" s="10"/>
      <c r="CN63" s="10"/>
      <c r="CO63" s="10"/>
      <c r="CP63" s="10" t="s">
        <v>89</v>
      </c>
      <c r="CQ63" s="10" t="s">
        <v>286</v>
      </c>
      <c r="CR63" s="10">
        <v>1</v>
      </c>
      <c r="CS63" s="10"/>
      <c r="CT63" s="10"/>
      <c r="CU63" s="10"/>
      <c r="CV63" s="10"/>
      <c r="CW63" s="10"/>
      <c r="CX63" s="10" t="s">
        <v>287</v>
      </c>
      <c r="CY63" s="10" t="s">
        <v>490</v>
      </c>
      <c r="CZ63" s="10" t="s">
        <v>12</v>
      </c>
      <c r="DA63" s="10" t="s">
        <v>289</v>
      </c>
      <c r="DB63" s="10" t="s">
        <v>309</v>
      </c>
      <c r="DC63" s="10" t="s">
        <v>1234</v>
      </c>
      <c r="DD63" s="10" t="s">
        <v>1235</v>
      </c>
      <c r="DE63" s="10" t="s">
        <v>283</v>
      </c>
      <c r="DF63" s="10" t="s">
        <v>283</v>
      </c>
      <c r="DG63" s="10" t="s">
        <v>283</v>
      </c>
      <c r="DH63" s="10" t="s">
        <v>283</v>
      </c>
      <c r="DI63" s="10" t="s">
        <v>283</v>
      </c>
      <c r="DJ63" s="10" t="s">
        <v>283</v>
      </c>
      <c r="DK63" s="10" t="s">
        <v>283</v>
      </c>
      <c r="DL63" s="10" t="s">
        <v>1236</v>
      </c>
      <c r="DM63" s="10" t="s">
        <v>116</v>
      </c>
      <c r="DN63" s="15"/>
      <c r="DO63" s="15"/>
      <c r="DP63" s="15"/>
      <c r="DQ63" s="15"/>
      <c r="DR63" s="15"/>
      <c r="DS63" s="15"/>
      <c r="DT63" s="14">
        <v>1</v>
      </c>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0" t="s">
        <v>1237</v>
      </c>
      <c r="ES63" s="10" t="s">
        <v>1238</v>
      </c>
      <c r="ET63" s="10"/>
      <c r="EU63" s="10"/>
      <c r="EV63" s="10"/>
      <c r="EW63" s="10"/>
      <c r="EX63" s="10"/>
      <c r="EY63" s="10">
        <v>1</v>
      </c>
      <c r="EZ63" s="10"/>
      <c r="FA63" s="10"/>
      <c r="FB63" s="10"/>
      <c r="FC63" s="10"/>
      <c r="FD63" s="10"/>
      <c r="FE63" s="10">
        <v>1</v>
      </c>
      <c r="FF63" s="10"/>
      <c r="FG63" s="10"/>
      <c r="FH63" s="10"/>
      <c r="FI63" s="10"/>
      <c r="FJ63" s="10"/>
      <c r="FK63" s="10"/>
      <c r="FL63" s="10"/>
      <c r="FM63" s="10" t="s">
        <v>283</v>
      </c>
      <c r="FN63" s="10" t="s">
        <v>283</v>
      </c>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t="s">
        <v>1239</v>
      </c>
      <c r="GP63" s="10" t="s">
        <v>283</v>
      </c>
      <c r="GQ63" s="10" t="s">
        <v>283</v>
      </c>
      <c r="GR63" s="10" t="s">
        <v>283</v>
      </c>
      <c r="GS63" s="10" t="s">
        <v>283</v>
      </c>
      <c r="GT63" s="10" t="s">
        <v>283</v>
      </c>
      <c r="GU63" s="10" t="s">
        <v>283</v>
      </c>
      <c r="GV63" s="10" t="s">
        <v>283</v>
      </c>
      <c r="GW63" s="10" t="s">
        <v>283</v>
      </c>
      <c r="GX63" s="10" t="s">
        <v>283</v>
      </c>
      <c r="GY63" s="10" t="s">
        <v>283</v>
      </c>
      <c r="GZ63" s="10" t="s">
        <v>283</v>
      </c>
      <c r="HA63" s="10" t="s">
        <v>283</v>
      </c>
      <c r="HB63" s="10" t="s">
        <v>283</v>
      </c>
      <c r="HC63" s="10" t="s">
        <v>283</v>
      </c>
      <c r="HD63" s="10" t="s">
        <v>242</v>
      </c>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c r="IK63" s="10"/>
      <c r="IL63" s="10"/>
      <c r="IM63" s="10"/>
      <c r="IN63" s="10"/>
      <c r="IO63" s="10"/>
      <c r="IP63" s="10"/>
      <c r="IQ63" s="10"/>
      <c r="IR63" s="10"/>
      <c r="IS63" s="10"/>
      <c r="IT63" s="10">
        <v>1</v>
      </c>
      <c r="IU63" s="10" t="s">
        <v>299</v>
      </c>
      <c r="IV63" s="10" t="s">
        <v>283</v>
      </c>
      <c r="IW63" s="10" t="s">
        <v>283</v>
      </c>
      <c r="IX63" s="10" t="s">
        <v>267</v>
      </c>
      <c r="IY63" s="10"/>
      <c r="IZ63" s="10"/>
      <c r="JA63" s="10"/>
      <c r="JB63" s="10"/>
      <c r="JC63" s="10"/>
      <c r="JD63" s="10"/>
      <c r="JE63" s="10"/>
      <c r="JF63" s="10"/>
      <c r="JG63" s="10"/>
      <c r="JH63" s="10"/>
      <c r="JI63" s="10"/>
      <c r="JJ63" s="10"/>
      <c r="JK63" s="10"/>
      <c r="JL63" s="10"/>
      <c r="JM63" s="10"/>
      <c r="JN63" s="10"/>
      <c r="JO63" s="10"/>
      <c r="JP63" s="10"/>
      <c r="JQ63" s="10"/>
      <c r="JR63" s="10"/>
      <c r="JS63" s="10">
        <v>1</v>
      </c>
      <c r="JT63" s="10"/>
      <c r="JU63" s="10"/>
      <c r="JV63" s="10" t="s">
        <v>287</v>
      </c>
      <c r="JW63" s="10" t="s">
        <v>283</v>
      </c>
      <c r="JX63" s="10" t="s">
        <v>283</v>
      </c>
      <c r="JY63" s="10" t="s">
        <v>283</v>
      </c>
      <c r="JZ63" s="10" t="s">
        <v>1240</v>
      </c>
    </row>
    <row r="64" spans="1:286" ht="15.75" customHeight="1">
      <c r="A64" s="7" t="s">
        <v>1241</v>
      </c>
      <c r="B64" s="8">
        <v>41801</v>
      </c>
      <c r="C64" s="9" t="s">
        <v>1242</v>
      </c>
      <c r="D64" s="10">
        <v>1</v>
      </c>
      <c r="E64" s="11">
        <v>41135</v>
      </c>
      <c r="F64" s="10" t="s">
        <v>302</v>
      </c>
      <c r="G64" s="10" t="s">
        <v>277</v>
      </c>
      <c r="H64" s="9" t="s">
        <v>1243</v>
      </c>
      <c r="I64" s="9" t="s">
        <v>1151</v>
      </c>
      <c r="J64" s="10" t="s">
        <v>280</v>
      </c>
      <c r="K64" s="9" t="s">
        <v>281</v>
      </c>
      <c r="L64" s="9"/>
      <c r="M64" s="9"/>
      <c r="N64" s="9"/>
      <c r="O64" s="9"/>
      <c r="P64" s="10">
        <v>1</v>
      </c>
      <c r="Q64" s="9"/>
      <c r="R64" s="9"/>
      <c r="S64" s="9"/>
      <c r="T64" s="9"/>
      <c r="U64" s="9"/>
      <c r="V64" s="9"/>
      <c r="W64" s="9"/>
      <c r="X64" s="9"/>
      <c r="Y64" s="9"/>
      <c r="Z64" s="9"/>
      <c r="AA64" s="9"/>
      <c r="AB64" s="9"/>
      <c r="AC64" s="9" t="s">
        <v>1244</v>
      </c>
      <c r="AD64" s="10" t="s">
        <v>283</v>
      </c>
      <c r="AE64" s="11">
        <v>41757</v>
      </c>
      <c r="AF64" s="11">
        <v>41757</v>
      </c>
      <c r="AG64" s="10">
        <f t="shared" si="18"/>
        <v>0</v>
      </c>
      <c r="AH64" s="10">
        <f t="shared" ref="AH64:AH67" si="20">AF64-E64</f>
        <v>622</v>
      </c>
      <c r="AI64" s="10">
        <f t="shared" si="2"/>
        <v>666</v>
      </c>
      <c r="AJ64" s="10" t="s">
        <v>1245</v>
      </c>
      <c r="AK64" s="12">
        <v>1</v>
      </c>
      <c r="AL64" s="10" t="s">
        <v>70</v>
      </c>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v>1</v>
      </c>
      <c r="BZ64" s="10"/>
      <c r="CA64" s="10"/>
      <c r="CB64" s="10"/>
      <c r="CC64" s="10"/>
      <c r="CD64" s="10"/>
      <c r="CE64" s="10"/>
      <c r="CF64" s="10"/>
      <c r="CG64" s="10"/>
      <c r="CH64" s="10"/>
      <c r="CI64" s="10"/>
      <c r="CJ64" s="10"/>
      <c r="CK64" s="10"/>
      <c r="CL64" s="10"/>
      <c r="CM64" s="10"/>
      <c r="CN64" s="10"/>
      <c r="CO64" s="10"/>
      <c r="CP64" s="10" t="s">
        <v>89</v>
      </c>
      <c r="CQ64" s="10" t="s">
        <v>286</v>
      </c>
      <c r="CR64" s="10">
        <v>1</v>
      </c>
      <c r="CS64" s="10"/>
      <c r="CT64" s="10"/>
      <c r="CU64" s="10"/>
      <c r="CV64" s="10"/>
      <c r="CW64" s="10"/>
      <c r="CX64" s="10" t="s">
        <v>287</v>
      </c>
      <c r="CY64" s="10" t="s">
        <v>287</v>
      </c>
      <c r="CZ64" s="10" t="s">
        <v>288</v>
      </c>
      <c r="DA64" s="10" t="s">
        <v>289</v>
      </c>
      <c r="DB64" s="10" t="s">
        <v>329</v>
      </c>
      <c r="DC64" s="10" t="s">
        <v>283</v>
      </c>
      <c r="DD64" s="10" t="s">
        <v>1246</v>
      </c>
      <c r="DE64" s="10" t="s">
        <v>1247</v>
      </c>
      <c r="DF64" s="10" t="s">
        <v>1248</v>
      </c>
      <c r="DG64" s="10" t="s">
        <v>1249</v>
      </c>
      <c r="DH64" s="10" t="s">
        <v>283</v>
      </c>
      <c r="DI64" s="10" t="s">
        <v>283</v>
      </c>
      <c r="DJ64" s="10" t="s">
        <v>283</v>
      </c>
      <c r="DK64" s="10" t="s">
        <v>283</v>
      </c>
      <c r="DL64" s="10" t="s">
        <v>1250</v>
      </c>
      <c r="DM64" s="10" t="s">
        <v>1251</v>
      </c>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0" t="s">
        <v>283</v>
      </c>
      <c r="ES64" s="10" t="s">
        <v>283</v>
      </c>
      <c r="ET64" s="10"/>
      <c r="EU64" s="10"/>
      <c r="EV64" s="10"/>
      <c r="EW64" s="10"/>
      <c r="EX64" s="10"/>
      <c r="EY64" s="10"/>
      <c r="EZ64" s="10"/>
      <c r="FA64" s="10"/>
      <c r="FB64" s="10"/>
      <c r="FC64" s="10"/>
      <c r="FD64" s="10"/>
      <c r="FE64" s="10"/>
      <c r="FF64" s="10"/>
      <c r="FG64" s="10"/>
      <c r="FH64" s="10"/>
      <c r="FI64" s="10"/>
      <c r="FJ64" s="10"/>
      <c r="FK64" s="10"/>
      <c r="FL64" s="10"/>
      <c r="FM64" s="10" t="s">
        <v>283</v>
      </c>
      <c r="FN64" s="10" t="s">
        <v>283</v>
      </c>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t="s">
        <v>1252</v>
      </c>
      <c r="GP64" s="10" t="s">
        <v>283</v>
      </c>
      <c r="GQ64" s="10" t="s">
        <v>283</v>
      </c>
      <c r="GR64" s="10" t="s">
        <v>283</v>
      </c>
      <c r="GS64" s="10" t="s">
        <v>283</v>
      </c>
      <c r="GT64" s="10" t="s">
        <v>283</v>
      </c>
      <c r="GU64" s="10" t="s">
        <v>283</v>
      </c>
      <c r="GV64" s="10" t="s">
        <v>283</v>
      </c>
      <c r="GW64" s="10" t="s">
        <v>283</v>
      </c>
      <c r="GX64" s="10" t="s">
        <v>283</v>
      </c>
      <c r="GY64" s="10" t="s">
        <v>283</v>
      </c>
      <c r="GZ64" s="10" t="s">
        <v>283</v>
      </c>
      <c r="HA64" s="10" t="s">
        <v>283</v>
      </c>
      <c r="HB64" s="10" t="s">
        <v>283</v>
      </c>
      <c r="HC64" s="10" t="s">
        <v>283</v>
      </c>
      <c r="HD64" s="10" t="s">
        <v>223</v>
      </c>
      <c r="HE64" s="10"/>
      <c r="HF64" s="10"/>
      <c r="HG64" s="10"/>
      <c r="HH64" s="10"/>
      <c r="HI64" s="10"/>
      <c r="HJ64" s="10"/>
      <c r="HK64" s="10"/>
      <c r="HL64" s="10"/>
      <c r="HM64" s="10"/>
      <c r="HN64" s="10"/>
      <c r="HO64" s="10"/>
      <c r="HP64" s="10"/>
      <c r="HQ64" s="10"/>
      <c r="HR64" s="10"/>
      <c r="HS64" s="10"/>
      <c r="HT64" s="10"/>
      <c r="HU64" s="10"/>
      <c r="HV64" s="10"/>
      <c r="HW64" s="10"/>
      <c r="HX64" s="10"/>
      <c r="HY64" s="10"/>
      <c r="HZ64" s="10"/>
      <c r="IA64" s="10">
        <v>1</v>
      </c>
      <c r="IB64" s="10"/>
      <c r="IC64" s="10"/>
      <c r="ID64" s="10"/>
      <c r="IE64" s="10"/>
      <c r="IF64" s="10"/>
      <c r="IG64" s="10"/>
      <c r="IH64" s="10"/>
      <c r="II64" s="10"/>
      <c r="IJ64" s="10"/>
      <c r="IK64" s="10"/>
      <c r="IL64" s="10"/>
      <c r="IM64" s="10"/>
      <c r="IN64" s="10"/>
      <c r="IO64" s="10"/>
      <c r="IP64" s="10"/>
      <c r="IQ64" s="10"/>
      <c r="IR64" s="10"/>
      <c r="IS64" s="10"/>
      <c r="IT64" s="10"/>
      <c r="IU64" s="10" t="s">
        <v>1253</v>
      </c>
      <c r="IV64" s="10" t="s">
        <v>283</v>
      </c>
      <c r="IW64" s="10" t="s">
        <v>283</v>
      </c>
      <c r="IX64" s="10" t="s">
        <v>262</v>
      </c>
      <c r="IY64" s="10"/>
      <c r="IZ64" s="10"/>
      <c r="JA64" s="10"/>
      <c r="JB64" s="10"/>
      <c r="JC64" s="10"/>
      <c r="JD64" s="10"/>
      <c r="JE64" s="10"/>
      <c r="JF64" s="10"/>
      <c r="JG64" s="10"/>
      <c r="JH64" s="10"/>
      <c r="JI64" s="10"/>
      <c r="JJ64" s="10"/>
      <c r="JK64" s="10"/>
      <c r="JL64" s="10"/>
      <c r="JM64" s="10"/>
      <c r="JN64" s="10">
        <v>1</v>
      </c>
      <c r="JO64" s="10"/>
      <c r="JP64" s="10"/>
      <c r="JQ64" s="10"/>
      <c r="JR64" s="10"/>
      <c r="JS64" s="10"/>
      <c r="JT64" s="10"/>
      <c r="JU64" s="10"/>
      <c r="JV64" s="10" t="s">
        <v>287</v>
      </c>
      <c r="JW64" s="10" t="s">
        <v>283</v>
      </c>
      <c r="JX64" s="10" t="s">
        <v>283</v>
      </c>
      <c r="JY64" s="10" t="s">
        <v>283</v>
      </c>
      <c r="JZ64" s="10" t="s">
        <v>1254</v>
      </c>
    </row>
    <row r="65" spans="1:286" ht="15.75" customHeight="1">
      <c r="A65" s="7" t="s">
        <v>1255</v>
      </c>
      <c r="B65" s="8">
        <v>41723</v>
      </c>
      <c r="C65" s="9" t="s">
        <v>1256</v>
      </c>
      <c r="D65" s="10">
        <v>1</v>
      </c>
      <c r="E65" s="11">
        <v>41390</v>
      </c>
      <c r="F65" s="10">
        <v>30</v>
      </c>
      <c r="G65" s="10" t="s">
        <v>277</v>
      </c>
      <c r="H65" s="9" t="s">
        <v>751</v>
      </c>
      <c r="I65" s="9" t="s">
        <v>752</v>
      </c>
      <c r="J65" s="10" t="s">
        <v>280</v>
      </c>
      <c r="K65" s="9" t="s">
        <v>281</v>
      </c>
      <c r="L65" s="9"/>
      <c r="M65" s="9"/>
      <c r="N65" s="9"/>
      <c r="O65" s="9"/>
      <c r="P65" s="10">
        <v>1</v>
      </c>
      <c r="Q65" s="9"/>
      <c r="R65" s="9"/>
      <c r="S65" s="9"/>
      <c r="T65" s="9"/>
      <c r="U65" s="9"/>
      <c r="V65" s="9"/>
      <c r="W65" s="9"/>
      <c r="X65" s="9"/>
      <c r="Y65" s="9"/>
      <c r="Z65" s="9"/>
      <c r="AA65" s="9"/>
      <c r="AB65" s="9"/>
      <c r="AC65" s="9" t="s">
        <v>1257</v>
      </c>
      <c r="AD65" s="10" t="s">
        <v>283</v>
      </c>
      <c r="AE65" s="11">
        <v>41397</v>
      </c>
      <c r="AF65" s="11">
        <v>41717</v>
      </c>
      <c r="AG65" s="10">
        <f t="shared" si="18"/>
        <v>320</v>
      </c>
      <c r="AH65" s="10">
        <f t="shared" si="20"/>
        <v>327</v>
      </c>
      <c r="AI65" s="10">
        <f t="shared" si="2"/>
        <v>333</v>
      </c>
      <c r="AJ65" s="10" t="s">
        <v>1258</v>
      </c>
      <c r="AK65" s="12">
        <v>1</v>
      </c>
      <c r="AL65" s="10" t="s">
        <v>1259</v>
      </c>
      <c r="AM65" s="10"/>
      <c r="AN65" s="10"/>
      <c r="AO65" s="10"/>
      <c r="AP65" s="10"/>
      <c r="AQ65" s="10"/>
      <c r="AR65" s="10">
        <v>1</v>
      </c>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t="s">
        <v>329</v>
      </c>
      <c r="CQ65" s="10" t="s">
        <v>852</v>
      </c>
      <c r="CR65" s="10"/>
      <c r="CS65" s="10"/>
      <c r="CT65" s="10"/>
      <c r="CU65" s="10"/>
      <c r="CV65" s="10"/>
      <c r="CW65" s="10"/>
      <c r="CX65" s="10" t="s">
        <v>287</v>
      </c>
      <c r="CY65" s="10" t="s">
        <v>287</v>
      </c>
      <c r="CZ65" s="10" t="s">
        <v>12</v>
      </c>
      <c r="DA65" s="10" t="s">
        <v>289</v>
      </c>
      <c r="DB65" s="10" t="s">
        <v>429</v>
      </c>
      <c r="DC65" s="10" t="s">
        <v>283</v>
      </c>
      <c r="DD65" s="10" t="s">
        <v>1260</v>
      </c>
      <c r="DE65" s="10" t="s">
        <v>283</v>
      </c>
      <c r="DF65" s="10" t="s">
        <v>283</v>
      </c>
      <c r="DG65" s="10" t="s">
        <v>283</v>
      </c>
      <c r="DH65" s="10" t="s">
        <v>283</v>
      </c>
      <c r="DI65" s="10" t="s">
        <v>283</v>
      </c>
      <c r="DJ65" s="10" t="s">
        <v>283</v>
      </c>
      <c r="DK65" s="10" t="s">
        <v>283</v>
      </c>
      <c r="DL65" s="10" t="s">
        <v>119</v>
      </c>
      <c r="DM65" s="10" t="s">
        <v>119</v>
      </c>
      <c r="DN65" s="15"/>
      <c r="DO65" s="15"/>
      <c r="DP65" s="15"/>
      <c r="DQ65" s="15"/>
      <c r="DR65" s="15"/>
      <c r="DS65" s="15"/>
      <c r="DT65" s="15"/>
      <c r="DU65" s="15"/>
      <c r="DV65" s="15"/>
      <c r="DW65" s="15">
        <v>1</v>
      </c>
      <c r="DX65" s="15"/>
      <c r="DY65" s="15"/>
      <c r="DZ65" s="15"/>
      <c r="EA65" s="15"/>
      <c r="EB65" s="15"/>
      <c r="EC65" s="15"/>
      <c r="ED65" s="15"/>
      <c r="EE65" s="15"/>
      <c r="EF65" s="15"/>
      <c r="EG65" s="15"/>
      <c r="EH65" s="15"/>
      <c r="EI65" s="15"/>
      <c r="EJ65" s="15"/>
      <c r="EK65" s="15"/>
      <c r="EL65" s="15"/>
      <c r="EM65" s="15"/>
      <c r="EN65" s="15"/>
      <c r="EO65" s="15"/>
      <c r="EP65" s="15"/>
      <c r="EQ65" s="15"/>
      <c r="ER65" s="10" t="s">
        <v>283</v>
      </c>
      <c r="ES65" s="10" t="s">
        <v>283</v>
      </c>
      <c r="ET65" s="10"/>
      <c r="EU65" s="10"/>
      <c r="EV65" s="10"/>
      <c r="EW65" s="10"/>
      <c r="EX65" s="10"/>
      <c r="EY65" s="10"/>
      <c r="EZ65" s="10"/>
      <c r="FA65" s="10"/>
      <c r="FB65" s="10"/>
      <c r="FC65" s="10"/>
      <c r="FD65" s="10"/>
      <c r="FE65" s="10"/>
      <c r="FF65" s="10"/>
      <c r="FG65" s="10"/>
      <c r="FH65" s="10"/>
      <c r="FI65" s="10"/>
      <c r="FJ65" s="10"/>
      <c r="FK65" s="10"/>
      <c r="FL65" s="10"/>
      <c r="FM65" s="10" t="s">
        <v>283</v>
      </c>
      <c r="FN65" s="10" t="s">
        <v>283</v>
      </c>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3" t="s">
        <v>1261</v>
      </c>
      <c r="GP65" s="13" t="s">
        <v>1262</v>
      </c>
      <c r="GQ65" s="13" t="s">
        <v>1263</v>
      </c>
      <c r="GR65" s="10" t="s">
        <v>283</v>
      </c>
      <c r="GS65" s="10" t="s">
        <v>283</v>
      </c>
      <c r="GT65" s="10" t="s">
        <v>283</v>
      </c>
      <c r="GU65" s="10" t="s">
        <v>283</v>
      </c>
      <c r="GV65" s="10" t="s">
        <v>283</v>
      </c>
      <c r="GW65" s="10" t="s">
        <v>283</v>
      </c>
      <c r="GX65" s="10" t="s">
        <v>283</v>
      </c>
      <c r="GY65" s="10" t="s">
        <v>283</v>
      </c>
      <c r="GZ65" s="10" t="s">
        <v>283</v>
      </c>
      <c r="HA65" s="10" t="s">
        <v>283</v>
      </c>
      <c r="HB65" s="10" t="s">
        <v>283</v>
      </c>
      <c r="HC65" s="10" t="s">
        <v>283</v>
      </c>
      <c r="HD65" s="10" t="s">
        <v>223</v>
      </c>
      <c r="HE65" s="10"/>
      <c r="HF65" s="10"/>
      <c r="HG65" s="10"/>
      <c r="HH65" s="10"/>
      <c r="HI65" s="10"/>
      <c r="HJ65" s="10"/>
      <c r="HK65" s="10"/>
      <c r="HL65" s="10"/>
      <c r="HM65" s="10"/>
      <c r="HN65" s="10"/>
      <c r="HO65" s="10"/>
      <c r="HP65" s="10"/>
      <c r="HQ65" s="10"/>
      <c r="HR65" s="10"/>
      <c r="HS65" s="10"/>
      <c r="HT65" s="10"/>
      <c r="HU65" s="10"/>
      <c r="HV65" s="10"/>
      <c r="HW65" s="10"/>
      <c r="HX65" s="10"/>
      <c r="HY65" s="10"/>
      <c r="HZ65" s="10"/>
      <c r="IA65" s="10">
        <v>1</v>
      </c>
      <c r="IB65" s="10"/>
      <c r="IC65" s="10"/>
      <c r="ID65" s="10"/>
      <c r="IE65" s="10"/>
      <c r="IF65" s="10"/>
      <c r="IG65" s="10"/>
      <c r="IH65" s="10"/>
      <c r="II65" s="10"/>
      <c r="IJ65" s="10"/>
      <c r="IK65" s="10"/>
      <c r="IL65" s="10"/>
      <c r="IM65" s="10"/>
      <c r="IN65" s="10"/>
      <c r="IO65" s="10"/>
      <c r="IP65" s="10"/>
      <c r="IQ65" s="10"/>
      <c r="IR65" s="10"/>
      <c r="IS65" s="10"/>
      <c r="IT65" s="10"/>
      <c r="IU65" s="13" t="s">
        <v>1264</v>
      </c>
      <c r="IV65" s="10" t="s">
        <v>283</v>
      </c>
      <c r="IW65" s="10" t="s">
        <v>283</v>
      </c>
      <c r="IX65" s="10" t="s">
        <v>264</v>
      </c>
      <c r="IY65" s="10"/>
      <c r="IZ65" s="10"/>
      <c r="JA65" s="10"/>
      <c r="JB65" s="10"/>
      <c r="JC65" s="10"/>
      <c r="JD65" s="10"/>
      <c r="JE65" s="10"/>
      <c r="JF65" s="10"/>
      <c r="JG65" s="10"/>
      <c r="JH65" s="10"/>
      <c r="JI65" s="10"/>
      <c r="JJ65" s="10"/>
      <c r="JK65" s="10"/>
      <c r="JL65" s="10"/>
      <c r="JM65" s="10"/>
      <c r="JN65" s="10"/>
      <c r="JO65" s="10"/>
      <c r="JP65" s="10">
        <v>1</v>
      </c>
      <c r="JQ65" s="10"/>
      <c r="JR65" s="10"/>
      <c r="JS65" s="10"/>
      <c r="JT65" s="10"/>
      <c r="JU65" s="10"/>
      <c r="JV65" s="10" t="s">
        <v>287</v>
      </c>
      <c r="JW65" s="10" t="s">
        <v>283</v>
      </c>
      <c r="JX65" s="10" t="s">
        <v>283</v>
      </c>
      <c r="JY65" s="10" t="s">
        <v>283</v>
      </c>
      <c r="JZ65" s="9"/>
    </row>
    <row r="66" spans="1:286" ht="15.75" customHeight="1">
      <c r="A66" s="7" t="s">
        <v>1265</v>
      </c>
      <c r="B66" s="8">
        <v>41807</v>
      </c>
      <c r="C66" s="9" t="s">
        <v>1266</v>
      </c>
      <c r="D66" s="10">
        <v>1</v>
      </c>
      <c r="E66" s="11">
        <v>41606</v>
      </c>
      <c r="F66" s="10">
        <v>47</v>
      </c>
      <c r="G66" s="10" t="s">
        <v>277</v>
      </c>
      <c r="H66" s="9" t="s">
        <v>1175</v>
      </c>
      <c r="I66" s="9" t="s">
        <v>978</v>
      </c>
      <c r="J66" s="10" t="s">
        <v>280</v>
      </c>
      <c r="K66" s="9" t="s">
        <v>344</v>
      </c>
      <c r="L66" s="9"/>
      <c r="M66" s="9"/>
      <c r="N66" s="9"/>
      <c r="O66" s="9"/>
      <c r="P66" s="9"/>
      <c r="Q66" s="9"/>
      <c r="R66" s="10">
        <v>1</v>
      </c>
      <c r="S66" s="9"/>
      <c r="T66" s="9"/>
      <c r="U66" s="9"/>
      <c r="V66" s="9"/>
      <c r="W66" s="9"/>
      <c r="X66" s="9"/>
      <c r="Y66" s="9"/>
      <c r="Z66" s="9"/>
      <c r="AA66" s="9"/>
      <c r="AB66" s="9"/>
      <c r="AC66" s="9" t="s">
        <v>1267</v>
      </c>
      <c r="AD66" s="10" t="s">
        <v>283</v>
      </c>
      <c r="AE66" s="11">
        <v>41607</v>
      </c>
      <c r="AF66" s="11">
        <v>41802</v>
      </c>
      <c r="AG66" s="10">
        <f t="shared" si="18"/>
        <v>195</v>
      </c>
      <c r="AH66" s="10">
        <f t="shared" si="20"/>
        <v>196</v>
      </c>
      <c r="AI66" s="10">
        <f t="shared" si="2"/>
        <v>201</v>
      </c>
      <c r="AJ66" s="10" t="s">
        <v>1268</v>
      </c>
      <c r="AK66" s="12">
        <v>1</v>
      </c>
      <c r="AL66" s="10" t="s">
        <v>70</v>
      </c>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v>1</v>
      </c>
      <c r="BZ66" s="10"/>
      <c r="CA66" s="10"/>
      <c r="CB66" s="10"/>
      <c r="CC66" s="10"/>
      <c r="CD66" s="10"/>
      <c r="CE66" s="10"/>
      <c r="CF66" s="10"/>
      <c r="CG66" s="10"/>
      <c r="CH66" s="10"/>
      <c r="CI66" s="10"/>
      <c r="CJ66" s="10"/>
      <c r="CK66" s="10"/>
      <c r="CL66" s="10"/>
      <c r="CM66" s="10"/>
      <c r="CN66" s="10"/>
      <c r="CO66" s="10"/>
      <c r="CP66" s="10" t="s">
        <v>329</v>
      </c>
      <c r="CQ66" s="13" t="s">
        <v>852</v>
      </c>
      <c r="CR66" s="10"/>
      <c r="CS66" s="10"/>
      <c r="CT66" s="10"/>
      <c r="CU66" s="10"/>
      <c r="CV66" s="10"/>
      <c r="CW66" s="10"/>
      <c r="CX66" s="10" t="s">
        <v>287</v>
      </c>
      <c r="CY66" s="10" t="s">
        <v>287</v>
      </c>
      <c r="CZ66" s="10" t="s">
        <v>288</v>
      </c>
      <c r="DA66" s="10" t="s">
        <v>158</v>
      </c>
      <c r="DB66" s="10" t="s">
        <v>158</v>
      </c>
      <c r="DC66" s="10" t="s">
        <v>283</v>
      </c>
      <c r="DD66" s="10" t="s">
        <v>1269</v>
      </c>
      <c r="DE66" s="10" t="s">
        <v>283</v>
      </c>
      <c r="DF66" s="10" t="s">
        <v>283</v>
      </c>
      <c r="DG66" s="10" t="s">
        <v>283</v>
      </c>
      <c r="DH66" s="10" t="s">
        <v>283</v>
      </c>
      <c r="DI66" s="10" t="s">
        <v>283</v>
      </c>
      <c r="DJ66" s="10" t="s">
        <v>283</v>
      </c>
      <c r="DK66" s="10" t="s">
        <v>283</v>
      </c>
      <c r="DL66" s="10" t="s">
        <v>283</v>
      </c>
      <c r="DM66" s="10" t="s">
        <v>283</v>
      </c>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0" t="s">
        <v>1270</v>
      </c>
      <c r="ES66" s="10" t="s">
        <v>1271</v>
      </c>
      <c r="ET66" s="10"/>
      <c r="EU66" s="10"/>
      <c r="EV66" s="10"/>
      <c r="EW66" s="10"/>
      <c r="EX66" s="10"/>
      <c r="EY66" s="10"/>
      <c r="EZ66" s="10"/>
      <c r="FA66" s="10"/>
      <c r="FB66" s="10"/>
      <c r="FC66" s="10"/>
      <c r="FD66" s="10"/>
      <c r="FE66" s="10"/>
      <c r="FF66" s="13">
        <v>1</v>
      </c>
      <c r="FG66" s="10"/>
      <c r="FH66" s="10"/>
      <c r="FI66" s="10"/>
      <c r="FJ66" s="10">
        <v>1</v>
      </c>
      <c r="FK66" s="10">
        <v>1</v>
      </c>
      <c r="FL66" s="10"/>
      <c r="FM66" s="10" t="s">
        <v>1272</v>
      </c>
      <c r="FN66" s="10" t="s">
        <v>173</v>
      </c>
      <c r="FO66" s="10"/>
      <c r="FP66" s="10"/>
      <c r="FQ66" s="10"/>
      <c r="FR66" s="10"/>
      <c r="FS66" s="10"/>
      <c r="FT66" s="10"/>
      <c r="FU66" s="10"/>
      <c r="FV66" s="10"/>
      <c r="FW66" s="10"/>
      <c r="FX66" s="10"/>
      <c r="FY66" s="10"/>
      <c r="FZ66" s="10"/>
      <c r="GA66" s="10"/>
      <c r="GB66" s="10"/>
      <c r="GC66" s="10">
        <v>1</v>
      </c>
      <c r="GD66" s="10"/>
      <c r="GE66" s="10"/>
      <c r="GF66" s="10"/>
      <c r="GG66" s="10"/>
      <c r="GH66" s="10"/>
      <c r="GI66" s="10"/>
      <c r="GJ66" s="10"/>
      <c r="GK66" s="10"/>
      <c r="GL66" s="10"/>
      <c r="GM66" s="10"/>
      <c r="GN66" s="10"/>
      <c r="GO66" s="10" t="s">
        <v>1273</v>
      </c>
      <c r="GP66" s="10" t="s">
        <v>283</v>
      </c>
      <c r="GQ66" s="10" t="s">
        <v>283</v>
      </c>
      <c r="GR66" s="10" t="s">
        <v>283</v>
      </c>
      <c r="GS66" s="10" t="s">
        <v>283</v>
      </c>
      <c r="GT66" s="10" t="s">
        <v>283</v>
      </c>
      <c r="GU66" s="10" t="s">
        <v>283</v>
      </c>
      <c r="GV66" s="10" t="s">
        <v>283</v>
      </c>
      <c r="GW66" s="10" t="s">
        <v>283</v>
      </c>
      <c r="GX66" s="10" t="s">
        <v>283</v>
      </c>
      <c r="GY66" s="10" t="s">
        <v>283</v>
      </c>
      <c r="GZ66" s="10" t="s">
        <v>283</v>
      </c>
      <c r="HA66" s="10" t="s">
        <v>283</v>
      </c>
      <c r="HB66" s="10" t="s">
        <v>283</v>
      </c>
      <c r="HC66" s="10" t="s">
        <v>283</v>
      </c>
      <c r="HD66" s="10" t="s">
        <v>233</v>
      </c>
      <c r="HE66" s="10"/>
      <c r="HF66" s="10"/>
      <c r="HG66" s="10"/>
      <c r="HH66" s="10"/>
      <c r="HI66" s="10"/>
      <c r="HJ66" s="10"/>
      <c r="HK66" s="10"/>
      <c r="HL66" s="10"/>
      <c r="HM66" s="10"/>
      <c r="HN66" s="10"/>
      <c r="HO66" s="10"/>
      <c r="HP66" s="10"/>
      <c r="HQ66" s="10"/>
      <c r="HR66" s="10"/>
      <c r="HS66" s="10"/>
      <c r="HT66" s="10"/>
      <c r="HU66" s="10"/>
      <c r="HV66" s="10"/>
      <c r="HW66" s="10"/>
      <c r="HX66" s="10"/>
      <c r="HY66" s="10"/>
      <c r="HZ66" s="10"/>
      <c r="IA66" s="10"/>
      <c r="IB66" s="10"/>
      <c r="IC66" s="10"/>
      <c r="ID66" s="10"/>
      <c r="IE66" s="10"/>
      <c r="IF66" s="10"/>
      <c r="IG66" s="10"/>
      <c r="IH66" s="10"/>
      <c r="II66" s="10"/>
      <c r="IJ66" s="10"/>
      <c r="IK66" s="10">
        <v>1</v>
      </c>
      <c r="IL66" s="10"/>
      <c r="IM66" s="10"/>
      <c r="IN66" s="10"/>
      <c r="IO66" s="10"/>
      <c r="IP66" s="10"/>
      <c r="IQ66" s="10"/>
      <c r="IR66" s="10"/>
      <c r="IS66" s="10"/>
      <c r="IT66" s="10"/>
      <c r="IU66" s="10" t="s">
        <v>356</v>
      </c>
      <c r="IV66" s="10" t="s">
        <v>283</v>
      </c>
      <c r="IW66" s="10" t="s">
        <v>283</v>
      </c>
      <c r="IX66" s="10" t="s">
        <v>267</v>
      </c>
      <c r="IY66" s="10"/>
      <c r="IZ66" s="10"/>
      <c r="JA66" s="10"/>
      <c r="JB66" s="10"/>
      <c r="JC66" s="10"/>
      <c r="JD66" s="10"/>
      <c r="JE66" s="10"/>
      <c r="JF66" s="10"/>
      <c r="JG66" s="10"/>
      <c r="JH66" s="10"/>
      <c r="JI66" s="10"/>
      <c r="JJ66" s="10"/>
      <c r="JK66" s="10"/>
      <c r="JL66" s="10"/>
      <c r="JM66" s="10"/>
      <c r="JN66" s="10"/>
      <c r="JO66" s="10"/>
      <c r="JP66" s="10"/>
      <c r="JQ66" s="10"/>
      <c r="JR66" s="10"/>
      <c r="JS66" s="10">
        <v>1</v>
      </c>
      <c r="JT66" s="10"/>
      <c r="JU66" s="10"/>
      <c r="JV66" s="10" t="s">
        <v>287</v>
      </c>
      <c r="JW66" s="10" t="s">
        <v>283</v>
      </c>
      <c r="JX66" s="10" t="s">
        <v>283</v>
      </c>
      <c r="JY66" s="10" t="s">
        <v>283</v>
      </c>
      <c r="JZ66" s="10" t="s">
        <v>1274</v>
      </c>
    </row>
    <row r="67" spans="1:286" ht="15.75" customHeight="1">
      <c r="A67" s="7" t="s">
        <v>1275</v>
      </c>
      <c r="B67" s="8">
        <v>41816</v>
      </c>
      <c r="C67" s="9" t="s">
        <v>1276</v>
      </c>
      <c r="D67" s="10">
        <v>1</v>
      </c>
      <c r="E67" s="11">
        <v>40831</v>
      </c>
      <c r="F67" s="9">
        <f>2011-1968</f>
        <v>43</v>
      </c>
      <c r="G67" s="10" t="s">
        <v>323</v>
      </c>
      <c r="H67" s="9" t="s">
        <v>934</v>
      </c>
      <c r="I67" s="9" t="s">
        <v>935</v>
      </c>
      <c r="J67" s="10" t="s">
        <v>280</v>
      </c>
      <c r="K67" s="9" t="s">
        <v>344</v>
      </c>
      <c r="L67" s="9"/>
      <c r="M67" s="9"/>
      <c r="N67" s="9"/>
      <c r="O67" s="9"/>
      <c r="P67" s="9"/>
      <c r="Q67" s="9"/>
      <c r="R67" s="10">
        <v>1</v>
      </c>
      <c r="S67" s="9"/>
      <c r="T67" s="9"/>
      <c r="U67" s="9"/>
      <c r="V67" s="9"/>
      <c r="W67" s="9"/>
      <c r="X67" s="9"/>
      <c r="Y67" s="9"/>
      <c r="Z67" s="9"/>
      <c r="AA67" s="9"/>
      <c r="AB67" s="9"/>
      <c r="AC67" s="9" t="s">
        <v>1277</v>
      </c>
      <c r="AD67" s="10" t="s">
        <v>283</v>
      </c>
      <c r="AE67" s="11">
        <v>40835</v>
      </c>
      <c r="AF67" s="11">
        <v>41794</v>
      </c>
      <c r="AG67" s="10">
        <f t="shared" si="18"/>
        <v>959</v>
      </c>
      <c r="AH67" s="10">
        <f t="shared" si="20"/>
        <v>963</v>
      </c>
      <c r="AI67" s="10">
        <f t="shared" si="2"/>
        <v>985</v>
      </c>
      <c r="AJ67" s="10" t="s">
        <v>1278</v>
      </c>
      <c r="AK67" s="12">
        <v>1</v>
      </c>
      <c r="AL67" s="10" t="s">
        <v>769</v>
      </c>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10">
        <v>1</v>
      </c>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t="s">
        <v>89</v>
      </c>
      <c r="CQ67" s="10" t="s">
        <v>286</v>
      </c>
      <c r="CR67" s="10">
        <v>1</v>
      </c>
      <c r="CS67" s="10"/>
      <c r="CT67" s="10"/>
      <c r="CU67" s="10"/>
      <c r="CV67" s="10"/>
      <c r="CW67" s="10"/>
      <c r="CX67" s="10" t="s">
        <v>287</v>
      </c>
      <c r="CY67" s="10" t="s">
        <v>287</v>
      </c>
      <c r="CZ67" s="10" t="s">
        <v>12</v>
      </c>
      <c r="DA67" s="35" t="s">
        <v>289</v>
      </c>
      <c r="DB67" s="10" t="s">
        <v>309</v>
      </c>
      <c r="DC67" s="13" t="s">
        <v>1279</v>
      </c>
      <c r="DD67" s="10" t="s">
        <v>1280</v>
      </c>
      <c r="DE67" s="10" t="s">
        <v>657</v>
      </c>
      <c r="DF67" s="10" t="s">
        <v>1281</v>
      </c>
      <c r="DG67" s="10" t="s">
        <v>283</v>
      </c>
      <c r="DH67" s="10" t="s">
        <v>283</v>
      </c>
      <c r="DI67" s="10" t="s">
        <v>283</v>
      </c>
      <c r="DJ67" s="10" t="s">
        <v>283</v>
      </c>
      <c r="DK67" s="10" t="s">
        <v>283</v>
      </c>
      <c r="DL67" s="10" t="s">
        <v>283</v>
      </c>
      <c r="DM67" s="10" t="s">
        <v>283</v>
      </c>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3" t="s">
        <v>1282</v>
      </c>
      <c r="ES67" s="13" t="s">
        <v>657</v>
      </c>
      <c r="ET67" s="13"/>
      <c r="EU67" s="13"/>
      <c r="EV67" s="13"/>
      <c r="EW67" s="13"/>
      <c r="EX67" s="13"/>
      <c r="EY67" s="13"/>
      <c r="EZ67" s="13"/>
      <c r="FA67" s="13"/>
      <c r="FB67" s="13"/>
      <c r="FC67" s="13"/>
      <c r="FD67" s="13"/>
      <c r="FE67" s="13"/>
      <c r="FF67" s="13"/>
      <c r="FG67" s="13"/>
      <c r="FH67" s="13">
        <v>1</v>
      </c>
      <c r="FI67" s="13"/>
      <c r="FJ67" s="13"/>
      <c r="FK67" s="13"/>
      <c r="FL67" s="13"/>
      <c r="FM67" s="10" t="s">
        <v>1283</v>
      </c>
      <c r="FN67" s="10" t="s">
        <v>173</v>
      </c>
      <c r="FO67" s="10"/>
      <c r="FP67" s="10"/>
      <c r="FQ67" s="10"/>
      <c r="FR67" s="10"/>
      <c r="FS67" s="10"/>
      <c r="FT67" s="10"/>
      <c r="FU67" s="10"/>
      <c r="FV67" s="10"/>
      <c r="FW67" s="10"/>
      <c r="FX67" s="10"/>
      <c r="FY67" s="10"/>
      <c r="FZ67" s="10"/>
      <c r="GA67" s="10"/>
      <c r="GB67" s="10"/>
      <c r="GC67" s="10">
        <v>1</v>
      </c>
      <c r="GD67" s="10"/>
      <c r="GE67" s="10"/>
      <c r="GF67" s="10"/>
      <c r="GG67" s="10"/>
      <c r="GH67" s="10"/>
      <c r="GI67" s="10"/>
      <c r="GJ67" s="10"/>
      <c r="GK67" s="10"/>
      <c r="GL67" s="10"/>
      <c r="GM67" s="10"/>
      <c r="GN67" s="10"/>
      <c r="GO67" s="13" t="s">
        <v>1284</v>
      </c>
      <c r="GP67" s="13" t="s">
        <v>1285</v>
      </c>
      <c r="GQ67" s="13" t="s">
        <v>1286</v>
      </c>
      <c r="GR67" s="13" t="s">
        <v>1287</v>
      </c>
      <c r="GS67" s="10" t="s">
        <v>283</v>
      </c>
      <c r="GT67" s="10" t="s">
        <v>283</v>
      </c>
      <c r="GU67" s="10" t="s">
        <v>283</v>
      </c>
      <c r="GV67" s="10" t="s">
        <v>283</v>
      </c>
      <c r="GW67" s="10" t="s">
        <v>283</v>
      </c>
      <c r="GX67" s="10" t="s">
        <v>283</v>
      </c>
      <c r="GY67" s="10" t="s">
        <v>283</v>
      </c>
      <c r="GZ67" s="10" t="s">
        <v>283</v>
      </c>
      <c r="HA67" s="10" t="s">
        <v>283</v>
      </c>
      <c r="HB67" s="10" t="s">
        <v>283</v>
      </c>
      <c r="HC67" s="10" t="s">
        <v>283</v>
      </c>
      <c r="HD67" s="10" t="s">
        <v>1288</v>
      </c>
      <c r="HE67" s="10"/>
      <c r="HF67" s="10"/>
      <c r="HG67" s="10"/>
      <c r="HH67" s="10"/>
      <c r="HI67" s="10"/>
      <c r="HJ67" s="10"/>
      <c r="HK67" s="10"/>
      <c r="HL67" s="10"/>
      <c r="HM67" s="10"/>
      <c r="HN67" s="10"/>
      <c r="HO67" s="10"/>
      <c r="HP67" s="10"/>
      <c r="HQ67" s="10"/>
      <c r="HR67" s="10">
        <v>1</v>
      </c>
      <c r="HS67" s="10"/>
      <c r="HT67" s="10"/>
      <c r="HU67" s="10"/>
      <c r="HV67" s="10"/>
      <c r="HW67" s="10"/>
      <c r="HX67" s="10"/>
      <c r="HY67" s="10"/>
      <c r="HZ67" s="10"/>
      <c r="IA67" s="10"/>
      <c r="IB67" s="10"/>
      <c r="IC67" s="10"/>
      <c r="ID67" s="10"/>
      <c r="IE67" s="10">
        <v>1</v>
      </c>
      <c r="IF67" s="10"/>
      <c r="IG67" s="10"/>
      <c r="IH67" s="10"/>
      <c r="II67" s="10"/>
      <c r="IJ67" s="10"/>
      <c r="IK67" s="10"/>
      <c r="IL67" s="10"/>
      <c r="IM67" s="10"/>
      <c r="IN67" s="10"/>
      <c r="IO67" s="10"/>
      <c r="IP67" s="10"/>
      <c r="IQ67" s="10"/>
      <c r="IR67" s="10"/>
      <c r="IS67" s="10"/>
      <c r="IT67" s="10"/>
      <c r="IU67" s="13" t="s">
        <v>1289</v>
      </c>
      <c r="IV67" s="13" t="s">
        <v>1290</v>
      </c>
      <c r="IW67" s="10" t="s">
        <v>283</v>
      </c>
      <c r="IX67" s="10" t="s">
        <v>267</v>
      </c>
      <c r="IY67" s="10"/>
      <c r="IZ67" s="10"/>
      <c r="JA67" s="10"/>
      <c r="JB67" s="10"/>
      <c r="JC67" s="10"/>
      <c r="JD67" s="10"/>
      <c r="JE67" s="10"/>
      <c r="JF67" s="10"/>
      <c r="JG67" s="10"/>
      <c r="JH67" s="10"/>
      <c r="JI67" s="10"/>
      <c r="JJ67" s="10"/>
      <c r="JK67" s="10"/>
      <c r="JL67" s="10"/>
      <c r="JM67" s="10"/>
      <c r="JN67" s="10"/>
      <c r="JO67" s="10"/>
      <c r="JP67" s="10"/>
      <c r="JQ67" s="10"/>
      <c r="JR67" s="10"/>
      <c r="JS67" s="10">
        <v>1</v>
      </c>
      <c r="JT67" s="10"/>
      <c r="JU67" s="10"/>
      <c r="JV67" s="10" t="s">
        <v>287</v>
      </c>
      <c r="JW67" s="10" t="s">
        <v>283</v>
      </c>
      <c r="JX67" s="10" t="s">
        <v>283</v>
      </c>
      <c r="JY67" s="10" t="s">
        <v>283</v>
      </c>
      <c r="JZ67" s="9"/>
    </row>
    <row r="68" spans="1:286" ht="15.75" customHeight="1">
      <c r="A68" s="7" t="s">
        <v>1291</v>
      </c>
      <c r="B68" s="8">
        <v>41821</v>
      </c>
      <c r="C68" s="9" t="s">
        <v>1292</v>
      </c>
      <c r="D68" s="10">
        <v>1</v>
      </c>
      <c r="E68" s="11">
        <v>41571</v>
      </c>
      <c r="F68" s="10" t="s">
        <v>302</v>
      </c>
      <c r="G68" s="10" t="s">
        <v>277</v>
      </c>
      <c r="H68" s="9" t="s">
        <v>871</v>
      </c>
      <c r="I68" s="9" t="s">
        <v>872</v>
      </c>
      <c r="J68" s="10" t="s">
        <v>280</v>
      </c>
      <c r="K68" s="9" t="s">
        <v>543</v>
      </c>
      <c r="L68" s="9"/>
      <c r="M68" s="9"/>
      <c r="N68" s="9"/>
      <c r="O68" s="9"/>
      <c r="P68" s="9"/>
      <c r="Q68" s="9"/>
      <c r="R68" s="9"/>
      <c r="S68" s="9"/>
      <c r="T68" s="10">
        <v>1</v>
      </c>
      <c r="U68" s="9"/>
      <c r="V68" s="9"/>
      <c r="W68" s="9"/>
      <c r="X68" s="9"/>
      <c r="Y68" s="9"/>
      <c r="Z68" s="9"/>
      <c r="AA68" s="9"/>
      <c r="AB68" s="9"/>
      <c r="AC68" s="28" t="s">
        <v>1293</v>
      </c>
      <c r="AD68" s="10" t="s">
        <v>283</v>
      </c>
      <c r="AE68" s="11">
        <v>41576</v>
      </c>
      <c r="AF68" s="10" t="s">
        <v>329</v>
      </c>
      <c r="AG68" s="10" t="s">
        <v>329</v>
      </c>
      <c r="AH68" s="10" t="s">
        <v>283</v>
      </c>
      <c r="AI68" s="10">
        <f t="shared" si="2"/>
        <v>250</v>
      </c>
      <c r="AJ68" s="10" t="s">
        <v>1294</v>
      </c>
      <c r="AK68" s="12">
        <v>2</v>
      </c>
      <c r="AL68" s="10" t="s">
        <v>1295</v>
      </c>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v>2</v>
      </c>
      <c r="CC68" s="10"/>
      <c r="CD68" s="10"/>
      <c r="CE68" s="10"/>
      <c r="CF68" s="10"/>
      <c r="CG68" s="10"/>
      <c r="CH68" s="10"/>
      <c r="CI68" s="10"/>
      <c r="CJ68" s="10"/>
      <c r="CK68" s="10"/>
      <c r="CL68" s="10"/>
      <c r="CM68" s="10"/>
      <c r="CN68" s="10"/>
      <c r="CO68" s="10"/>
      <c r="CP68" s="10" t="s">
        <v>428</v>
      </c>
      <c r="CQ68" s="10" t="s">
        <v>286</v>
      </c>
      <c r="CR68" s="10"/>
      <c r="CS68" s="10"/>
      <c r="CT68" s="10">
        <v>1</v>
      </c>
      <c r="CU68" s="10"/>
      <c r="CV68" s="10"/>
      <c r="CW68" s="10"/>
      <c r="CX68" s="10" t="s">
        <v>287</v>
      </c>
      <c r="CY68" s="10" t="s">
        <v>287</v>
      </c>
      <c r="CZ68" s="10" t="s">
        <v>12</v>
      </c>
      <c r="DA68" s="10" t="s">
        <v>289</v>
      </c>
      <c r="DB68" s="10" t="s">
        <v>309</v>
      </c>
      <c r="DC68" s="13" t="s">
        <v>1296</v>
      </c>
      <c r="DD68" s="10" t="s">
        <v>1297</v>
      </c>
      <c r="DE68" s="10" t="s">
        <v>283</v>
      </c>
      <c r="DF68" s="10" t="s">
        <v>283</v>
      </c>
      <c r="DG68" s="10" t="s">
        <v>283</v>
      </c>
      <c r="DH68" s="10" t="s">
        <v>283</v>
      </c>
      <c r="DI68" s="10" t="s">
        <v>283</v>
      </c>
      <c r="DJ68" s="10" t="s">
        <v>283</v>
      </c>
      <c r="DK68" s="10" t="s">
        <v>283</v>
      </c>
      <c r="DL68" s="10" t="s">
        <v>283</v>
      </c>
      <c r="DM68" s="10" t="s">
        <v>283</v>
      </c>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0" t="s">
        <v>283</v>
      </c>
      <c r="ES68" s="10" t="s">
        <v>283</v>
      </c>
      <c r="ET68" s="10"/>
      <c r="EU68" s="10"/>
      <c r="EV68" s="10"/>
      <c r="EW68" s="10"/>
      <c r="EX68" s="10"/>
      <c r="EY68" s="10"/>
      <c r="EZ68" s="10"/>
      <c r="FA68" s="10"/>
      <c r="FB68" s="10"/>
      <c r="FC68" s="10"/>
      <c r="FD68" s="10"/>
      <c r="FE68" s="10"/>
      <c r="FF68" s="10"/>
      <c r="FG68" s="10"/>
      <c r="FH68" s="10"/>
      <c r="FI68" s="10"/>
      <c r="FJ68" s="10"/>
      <c r="FK68" s="10"/>
      <c r="FL68" s="10"/>
      <c r="FM68" s="13" t="s">
        <v>1298</v>
      </c>
      <c r="FN68" s="13" t="s">
        <v>166</v>
      </c>
      <c r="FO68" s="13"/>
      <c r="FP68" s="13"/>
      <c r="FQ68" s="13"/>
      <c r="FR68" s="13"/>
      <c r="FS68" s="13"/>
      <c r="FT68" s="13"/>
      <c r="FU68" s="13">
        <v>1</v>
      </c>
      <c r="FV68" s="13"/>
      <c r="FW68" s="13"/>
      <c r="FX68" s="13"/>
      <c r="FY68" s="13"/>
      <c r="FZ68" s="13"/>
      <c r="GA68" s="13"/>
      <c r="GB68" s="13"/>
      <c r="GC68" s="13"/>
      <c r="GD68" s="13"/>
      <c r="GE68" s="13"/>
      <c r="GF68" s="13"/>
      <c r="GG68" s="13"/>
      <c r="GH68" s="13"/>
      <c r="GI68" s="13"/>
      <c r="GJ68" s="13"/>
      <c r="GK68" s="13"/>
      <c r="GL68" s="13"/>
      <c r="GM68" s="13"/>
      <c r="GN68" s="13"/>
      <c r="GO68" s="13" t="s">
        <v>1299</v>
      </c>
      <c r="GP68" s="13" t="s">
        <v>1300</v>
      </c>
      <c r="GQ68" s="13" t="s">
        <v>1301</v>
      </c>
      <c r="GR68" s="13" t="s">
        <v>1302</v>
      </c>
      <c r="GS68" s="10" t="s">
        <v>283</v>
      </c>
      <c r="GT68" s="10" t="s">
        <v>283</v>
      </c>
      <c r="GU68" s="10" t="s">
        <v>283</v>
      </c>
      <c r="GV68" s="10" t="s">
        <v>283</v>
      </c>
      <c r="GW68" s="10" t="s">
        <v>283</v>
      </c>
      <c r="GX68" s="10" t="s">
        <v>283</v>
      </c>
      <c r="GY68" s="10" t="s">
        <v>283</v>
      </c>
      <c r="GZ68" s="10" t="s">
        <v>283</v>
      </c>
      <c r="HA68" s="10" t="s">
        <v>283</v>
      </c>
      <c r="HB68" s="10" t="s">
        <v>283</v>
      </c>
      <c r="HC68" s="10" t="s">
        <v>283</v>
      </c>
      <c r="HD68" s="10" t="s">
        <v>221</v>
      </c>
      <c r="HE68" s="10"/>
      <c r="HF68" s="10"/>
      <c r="HG68" s="10"/>
      <c r="HH68" s="10"/>
      <c r="HI68" s="10"/>
      <c r="HJ68" s="10"/>
      <c r="HK68" s="10"/>
      <c r="HL68" s="10"/>
      <c r="HM68" s="10"/>
      <c r="HN68" s="10"/>
      <c r="HO68" s="10"/>
      <c r="HP68" s="10"/>
      <c r="HQ68" s="10"/>
      <c r="HR68" s="10"/>
      <c r="HS68" s="10"/>
      <c r="HT68" s="10"/>
      <c r="HU68" s="10"/>
      <c r="HV68" s="10"/>
      <c r="HW68" s="10"/>
      <c r="HX68" s="10"/>
      <c r="HY68" s="10">
        <v>1</v>
      </c>
      <c r="HZ68" s="10"/>
      <c r="IA68" s="10"/>
      <c r="IB68" s="10"/>
      <c r="IC68" s="10"/>
      <c r="ID68" s="10"/>
      <c r="IE68" s="10"/>
      <c r="IF68" s="10"/>
      <c r="IG68" s="10"/>
      <c r="IH68" s="10"/>
      <c r="II68" s="10"/>
      <c r="IJ68" s="10"/>
      <c r="IK68" s="10"/>
      <c r="IL68" s="10"/>
      <c r="IM68" s="10"/>
      <c r="IN68" s="10"/>
      <c r="IO68" s="10"/>
      <c r="IP68" s="10"/>
      <c r="IQ68" s="10"/>
      <c r="IR68" s="10"/>
      <c r="IS68" s="10"/>
      <c r="IT68" s="10"/>
      <c r="IU68" s="10" t="s">
        <v>283</v>
      </c>
      <c r="IV68" s="10" t="s">
        <v>283</v>
      </c>
      <c r="IW68" s="10" t="s">
        <v>283</v>
      </c>
      <c r="IX68" s="10" t="s">
        <v>264</v>
      </c>
      <c r="IY68" s="10"/>
      <c r="IZ68" s="10"/>
      <c r="JA68" s="10"/>
      <c r="JB68" s="10"/>
      <c r="JC68" s="10"/>
      <c r="JD68" s="10"/>
      <c r="JE68" s="10"/>
      <c r="JF68" s="10"/>
      <c r="JG68" s="10"/>
      <c r="JH68" s="10"/>
      <c r="JI68" s="10"/>
      <c r="JJ68" s="10"/>
      <c r="JK68" s="10"/>
      <c r="JL68" s="10"/>
      <c r="JM68" s="10"/>
      <c r="JN68" s="10"/>
      <c r="JO68" s="10"/>
      <c r="JP68" s="10">
        <v>1</v>
      </c>
      <c r="JQ68" s="10"/>
      <c r="JR68" s="10"/>
      <c r="JS68" s="10"/>
      <c r="JT68" s="10"/>
      <c r="JU68" s="10"/>
      <c r="JV68" s="10" t="s">
        <v>287</v>
      </c>
      <c r="JW68" s="10" t="s">
        <v>283</v>
      </c>
      <c r="JX68" s="10" t="s">
        <v>283</v>
      </c>
      <c r="JY68" s="10" t="s">
        <v>283</v>
      </c>
      <c r="JZ68" s="9"/>
    </row>
    <row r="69" spans="1:286" ht="15.75" customHeight="1">
      <c r="A69" s="7" t="s">
        <v>1303</v>
      </c>
      <c r="B69" s="8">
        <v>41820</v>
      </c>
      <c r="C69" s="9" t="s">
        <v>1304</v>
      </c>
      <c r="D69" s="12">
        <v>1</v>
      </c>
      <c r="E69" s="11">
        <v>41618</v>
      </c>
      <c r="F69" s="36">
        <f>7/12</f>
        <v>0.58333333333333337</v>
      </c>
      <c r="G69" s="10" t="s">
        <v>277</v>
      </c>
      <c r="H69" s="9" t="s">
        <v>1305</v>
      </c>
      <c r="I69" s="9" t="s">
        <v>1306</v>
      </c>
      <c r="J69" s="10" t="s">
        <v>280</v>
      </c>
      <c r="K69" s="9" t="s">
        <v>344</v>
      </c>
      <c r="L69" s="9"/>
      <c r="M69" s="9"/>
      <c r="N69" s="9"/>
      <c r="O69" s="9"/>
      <c r="P69" s="9"/>
      <c r="Q69" s="9"/>
      <c r="R69" s="10">
        <v>1</v>
      </c>
      <c r="S69" s="9"/>
      <c r="T69" s="9"/>
      <c r="U69" s="9"/>
      <c r="V69" s="9"/>
      <c r="W69" s="9"/>
      <c r="X69" s="9"/>
      <c r="Y69" s="9"/>
      <c r="Z69" s="9"/>
      <c r="AA69" s="9"/>
      <c r="AB69" s="9"/>
      <c r="AC69" s="9" t="s">
        <v>1307</v>
      </c>
      <c r="AD69" s="10" t="s">
        <v>283</v>
      </c>
      <c r="AE69" s="11">
        <v>41741</v>
      </c>
      <c r="AF69" s="37" t="s">
        <v>329</v>
      </c>
      <c r="AG69" s="10" t="s">
        <v>329</v>
      </c>
      <c r="AH69" s="10" t="s">
        <v>283</v>
      </c>
      <c r="AI69" s="10">
        <f t="shared" si="2"/>
        <v>202</v>
      </c>
      <c r="AJ69" s="10" t="s">
        <v>1308</v>
      </c>
      <c r="AK69" s="12">
        <v>1</v>
      </c>
      <c r="AL69" s="37" t="s">
        <v>1309</v>
      </c>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c r="BM69" s="10"/>
      <c r="BN69" s="10"/>
      <c r="BO69" s="10"/>
      <c r="BP69" s="10"/>
      <c r="BQ69" s="10"/>
      <c r="BR69" s="10"/>
      <c r="BS69" s="10"/>
      <c r="BT69" s="10"/>
      <c r="BU69" s="10"/>
      <c r="BV69" s="10"/>
      <c r="BW69" s="10"/>
      <c r="BX69" s="10"/>
      <c r="BY69" s="10"/>
      <c r="BZ69" s="10"/>
      <c r="CA69" s="10">
        <v>1</v>
      </c>
      <c r="CB69" s="10"/>
      <c r="CC69" s="10"/>
      <c r="CD69" s="10"/>
      <c r="CE69" s="10"/>
      <c r="CF69" s="10"/>
      <c r="CG69" s="10"/>
      <c r="CH69" s="10"/>
      <c r="CI69" s="10"/>
      <c r="CJ69" s="10"/>
      <c r="CK69" s="10"/>
      <c r="CL69" s="10"/>
      <c r="CM69" s="10"/>
      <c r="CN69" s="10"/>
      <c r="CO69" s="10"/>
      <c r="CP69" s="37" t="s">
        <v>89</v>
      </c>
      <c r="CQ69" s="10" t="s">
        <v>286</v>
      </c>
      <c r="CR69" s="10">
        <v>1</v>
      </c>
      <c r="CS69" s="37"/>
      <c r="CT69" s="37"/>
      <c r="CU69" s="37"/>
      <c r="CV69" s="37"/>
      <c r="CW69" s="37"/>
      <c r="CX69" s="37" t="s">
        <v>287</v>
      </c>
      <c r="CY69" s="10" t="s">
        <v>287</v>
      </c>
      <c r="CZ69" s="10" t="s">
        <v>12</v>
      </c>
      <c r="DA69" s="10" t="s">
        <v>621</v>
      </c>
      <c r="DB69" s="10" t="s">
        <v>329</v>
      </c>
      <c r="DC69" s="13" t="s">
        <v>1310</v>
      </c>
      <c r="DD69" s="10" t="s">
        <v>1311</v>
      </c>
      <c r="DE69" s="10" t="s">
        <v>1312</v>
      </c>
      <c r="DF69" s="10" t="s">
        <v>283</v>
      </c>
      <c r="DG69" s="10" t="s">
        <v>283</v>
      </c>
      <c r="DH69" s="10" t="s">
        <v>283</v>
      </c>
      <c r="DI69" s="10" t="s">
        <v>283</v>
      </c>
      <c r="DJ69" s="10" t="s">
        <v>283</v>
      </c>
      <c r="DK69" s="10" t="s">
        <v>283</v>
      </c>
      <c r="DL69" s="13" t="s">
        <v>1313</v>
      </c>
      <c r="DM69" s="13" t="s">
        <v>137</v>
      </c>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5">
        <v>1</v>
      </c>
      <c r="EP69" s="14"/>
      <c r="EQ69" s="14"/>
      <c r="ER69" s="10" t="s">
        <v>283</v>
      </c>
      <c r="ES69" s="10" t="s">
        <v>283</v>
      </c>
      <c r="ET69" s="10"/>
      <c r="EU69" s="10"/>
      <c r="EV69" s="10"/>
      <c r="EW69" s="10"/>
      <c r="EX69" s="10"/>
      <c r="EY69" s="10"/>
      <c r="EZ69" s="10"/>
      <c r="FA69" s="10"/>
      <c r="FB69" s="10"/>
      <c r="FC69" s="10"/>
      <c r="FD69" s="10"/>
      <c r="FE69" s="10"/>
      <c r="FF69" s="10"/>
      <c r="FG69" s="10"/>
      <c r="FH69" s="10"/>
      <c r="FI69" s="10"/>
      <c r="FJ69" s="10"/>
      <c r="FK69" s="10"/>
      <c r="FL69" s="10"/>
      <c r="FM69" s="10" t="s">
        <v>283</v>
      </c>
      <c r="FN69" s="10" t="s">
        <v>283</v>
      </c>
      <c r="FO69" s="10"/>
      <c r="FP69" s="10"/>
      <c r="FQ69" s="10"/>
      <c r="FR69" s="10"/>
      <c r="FS69" s="10"/>
      <c r="FT69" s="10"/>
      <c r="FU69" s="10"/>
      <c r="FV69" s="10"/>
      <c r="FW69" s="10"/>
      <c r="FX69" s="10"/>
      <c r="FY69" s="10"/>
      <c r="FZ69" s="10"/>
      <c r="GA69" s="10"/>
      <c r="GB69" s="10"/>
      <c r="GC69" s="10"/>
      <c r="GD69" s="10"/>
      <c r="GE69" s="10"/>
      <c r="GF69" s="10"/>
      <c r="GG69" s="10"/>
      <c r="GH69" s="10"/>
      <c r="GI69" s="10"/>
      <c r="GJ69" s="10"/>
      <c r="GK69" s="10"/>
      <c r="GL69" s="10"/>
      <c r="GM69" s="10"/>
      <c r="GN69" s="10"/>
      <c r="GO69" s="13" t="s">
        <v>1314</v>
      </c>
      <c r="GP69" s="10" t="s">
        <v>283</v>
      </c>
      <c r="GQ69" s="10" t="s">
        <v>283</v>
      </c>
      <c r="GR69" s="10" t="s">
        <v>283</v>
      </c>
      <c r="GS69" s="10" t="s">
        <v>283</v>
      </c>
      <c r="GT69" s="10" t="s">
        <v>283</v>
      </c>
      <c r="GU69" s="10" t="s">
        <v>283</v>
      </c>
      <c r="GV69" s="10" t="s">
        <v>283</v>
      </c>
      <c r="GW69" s="10" t="s">
        <v>283</v>
      </c>
      <c r="GX69" s="10" t="s">
        <v>283</v>
      </c>
      <c r="GY69" s="10" t="s">
        <v>283</v>
      </c>
      <c r="GZ69" s="10" t="s">
        <v>283</v>
      </c>
      <c r="HA69" s="10" t="s">
        <v>283</v>
      </c>
      <c r="HB69" s="10" t="s">
        <v>283</v>
      </c>
      <c r="HC69" s="10" t="s">
        <v>283</v>
      </c>
      <c r="HD69" s="10" t="s">
        <v>1146</v>
      </c>
      <c r="HE69" s="10"/>
      <c r="HF69" s="10"/>
      <c r="HG69" s="10"/>
      <c r="HH69" s="10"/>
      <c r="HI69" s="10"/>
      <c r="HJ69" s="10">
        <v>1</v>
      </c>
      <c r="HK69" s="10"/>
      <c r="HL69" s="10"/>
      <c r="HM69" s="10"/>
      <c r="HN69" s="10"/>
      <c r="HO69" s="10"/>
      <c r="HP69" s="10"/>
      <c r="HQ69" s="10"/>
      <c r="HR69" s="10"/>
      <c r="HS69" s="10"/>
      <c r="HT69" s="10"/>
      <c r="HU69" s="10"/>
      <c r="HV69" s="10"/>
      <c r="HW69" s="10"/>
      <c r="HX69" s="10"/>
      <c r="HY69" s="10"/>
      <c r="HZ69" s="10"/>
      <c r="IA69" s="10"/>
      <c r="IB69" s="10"/>
      <c r="IC69" s="10"/>
      <c r="ID69" s="10"/>
      <c r="IE69" s="10"/>
      <c r="IF69" s="10"/>
      <c r="IG69" s="10"/>
      <c r="IH69" s="10"/>
      <c r="II69" s="10"/>
      <c r="IJ69" s="10"/>
      <c r="IK69" s="10"/>
      <c r="IL69" s="10"/>
      <c r="IM69" s="10"/>
      <c r="IN69" s="10"/>
      <c r="IO69" s="10"/>
      <c r="IP69" s="10"/>
      <c r="IQ69" s="10"/>
      <c r="IR69" s="10"/>
      <c r="IS69" s="10"/>
      <c r="IT69" s="10"/>
      <c r="IU69" s="13" t="s">
        <v>1315</v>
      </c>
      <c r="IV69" s="10" t="s">
        <v>283</v>
      </c>
      <c r="IW69" s="10" t="s">
        <v>283</v>
      </c>
      <c r="IX69" s="10" t="s">
        <v>264</v>
      </c>
      <c r="IY69" s="10"/>
      <c r="IZ69" s="10"/>
      <c r="JA69" s="10"/>
      <c r="JB69" s="10"/>
      <c r="JC69" s="10"/>
      <c r="JD69" s="10"/>
      <c r="JE69" s="10"/>
      <c r="JF69" s="10"/>
      <c r="JG69" s="10"/>
      <c r="JH69" s="10"/>
      <c r="JI69" s="10"/>
      <c r="JJ69" s="10"/>
      <c r="JK69" s="10"/>
      <c r="JL69" s="10"/>
      <c r="JM69" s="10"/>
      <c r="JN69" s="10"/>
      <c r="JO69" s="10"/>
      <c r="JP69" s="10">
        <v>1</v>
      </c>
      <c r="JQ69" s="10"/>
      <c r="JR69" s="10"/>
      <c r="JS69" s="10"/>
      <c r="JT69" s="10"/>
      <c r="JU69" s="10"/>
      <c r="JV69" s="10" t="s">
        <v>287</v>
      </c>
      <c r="JW69" s="10" t="s">
        <v>283</v>
      </c>
      <c r="JX69" s="10" t="s">
        <v>283</v>
      </c>
      <c r="JY69" s="10" t="s">
        <v>283</v>
      </c>
      <c r="JZ69" s="9"/>
    </row>
    <row r="70" spans="1:286" ht="15.75" customHeight="1">
      <c r="A70" s="7" t="s">
        <v>1316</v>
      </c>
      <c r="B70" s="8">
        <v>41799</v>
      </c>
      <c r="C70" s="9" t="s">
        <v>1317</v>
      </c>
      <c r="D70" s="10">
        <v>1</v>
      </c>
      <c r="E70" s="11">
        <v>41391</v>
      </c>
      <c r="F70" s="10">
        <v>20</v>
      </c>
      <c r="G70" s="10" t="s">
        <v>323</v>
      </c>
      <c r="H70" s="9" t="s">
        <v>1318</v>
      </c>
      <c r="I70" s="9" t="s">
        <v>1306</v>
      </c>
      <c r="J70" s="10" t="s">
        <v>280</v>
      </c>
      <c r="K70" s="9" t="s">
        <v>606</v>
      </c>
      <c r="L70" s="9"/>
      <c r="M70" s="10">
        <v>1</v>
      </c>
      <c r="N70" s="9"/>
      <c r="O70" s="9"/>
      <c r="P70" s="9"/>
      <c r="Q70" s="9"/>
      <c r="R70" s="9"/>
      <c r="S70" s="9"/>
      <c r="T70" s="9"/>
      <c r="U70" s="9"/>
      <c r="V70" s="9"/>
      <c r="W70" s="9"/>
      <c r="X70" s="9"/>
      <c r="Y70" s="9"/>
      <c r="Z70" s="9"/>
      <c r="AA70" s="9"/>
      <c r="AB70" s="9"/>
      <c r="AC70" s="9" t="s">
        <v>1319</v>
      </c>
      <c r="AD70" s="10" t="s">
        <v>283</v>
      </c>
      <c r="AE70" s="11">
        <v>41394</v>
      </c>
      <c r="AF70" s="11">
        <v>41787</v>
      </c>
      <c r="AG70" s="10">
        <f t="shared" ref="AG70:AG75" si="21">AF70-AE70</f>
        <v>393</v>
      </c>
      <c r="AH70" s="10">
        <f t="shared" ref="AH70:AH71" si="22">AF70-E70</f>
        <v>396</v>
      </c>
      <c r="AI70" s="10">
        <f t="shared" si="2"/>
        <v>408</v>
      </c>
      <c r="AJ70" s="10" t="s">
        <v>1320</v>
      </c>
      <c r="AK70" s="12">
        <v>1</v>
      </c>
      <c r="AL70" s="10" t="s">
        <v>609</v>
      </c>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v>1</v>
      </c>
      <c r="CD70" s="10"/>
      <c r="CE70" s="10"/>
      <c r="CF70" s="10"/>
      <c r="CG70" s="10"/>
      <c r="CH70" s="10"/>
      <c r="CI70" s="10"/>
      <c r="CJ70" s="10"/>
      <c r="CK70" s="10"/>
      <c r="CL70" s="10"/>
      <c r="CM70" s="10"/>
      <c r="CN70" s="10"/>
      <c r="CO70" s="10"/>
      <c r="CP70" s="10" t="s">
        <v>90</v>
      </c>
      <c r="CQ70" s="10" t="s">
        <v>286</v>
      </c>
      <c r="CR70" s="10"/>
      <c r="CS70" s="10">
        <v>1</v>
      </c>
      <c r="CT70" s="10"/>
      <c r="CU70" s="10"/>
      <c r="CV70" s="10"/>
      <c r="CW70" s="10"/>
      <c r="CX70" s="10" t="s">
        <v>1321</v>
      </c>
      <c r="CY70" s="10" t="s">
        <v>287</v>
      </c>
      <c r="CZ70" s="10" t="s">
        <v>329</v>
      </c>
      <c r="DA70" s="10" t="s">
        <v>289</v>
      </c>
      <c r="DB70" s="10" t="s">
        <v>412</v>
      </c>
      <c r="DC70" s="10" t="s">
        <v>283</v>
      </c>
      <c r="DD70" s="10" t="s">
        <v>1322</v>
      </c>
      <c r="DE70" s="10" t="s">
        <v>1323</v>
      </c>
      <c r="DF70" s="10" t="s">
        <v>283</v>
      </c>
      <c r="DG70" s="10" t="s">
        <v>283</v>
      </c>
      <c r="DH70" s="10" t="s">
        <v>283</v>
      </c>
      <c r="DI70" s="10" t="s">
        <v>283</v>
      </c>
      <c r="DJ70" s="10" t="s">
        <v>283</v>
      </c>
      <c r="DK70" s="10" t="s">
        <v>283</v>
      </c>
      <c r="DL70" s="10" t="s">
        <v>283</v>
      </c>
      <c r="DM70" s="10" t="s">
        <v>283</v>
      </c>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0" t="s">
        <v>283</v>
      </c>
      <c r="ES70" s="10" t="s">
        <v>283</v>
      </c>
      <c r="ET70" s="10"/>
      <c r="EU70" s="10"/>
      <c r="EV70" s="10"/>
      <c r="EW70" s="10"/>
      <c r="EX70" s="10"/>
      <c r="EY70" s="10"/>
      <c r="EZ70" s="10"/>
      <c r="FA70" s="10"/>
      <c r="FB70" s="10"/>
      <c r="FC70" s="10"/>
      <c r="FD70" s="10"/>
      <c r="FE70" s="10"/>
      <c r="FF70" s="10"/>
      <c r="FG70" s="10"/>
      <c r="FH70" s="10"/>
      <c r="FI70" s="10"/>
      <c r="FJ70" s="10"/>
      <c r="FK70" s="10"/>
      <c r="FL70" s="10"/>
      <c r="FM70" s="10" t="s">
        <v>283</v>
      </c>
      <c r="FN70" s="10" t="s">
        <v>283</v>
      </c>
      <c r="FO70" s="10"/>
      <c r="FP70" s="10"/>
      <c r="FQ70" s="10"/>
      <c r="FR70" s="10"/>
      <c r="FS70" s="10"/>
      <c r="FT70" s="10"/>
      <c r="FU70" s="10"/>
      <c r="FV70" s="10"/>
      <c r="FW70" s="10"/>
      <c r="FX70" s="10"/>
      <c r="FY70" s="10"/>
      <c r="FZ70" s="10"/>
      <c r="GA70" s="10"/>
      <c r="GB70" s="10"/>
      <c r="GC70" s="10"/>
      <c r="GD70" s="10"/>
      <c r="GE70" s="10"/>
      <c r="GF70" s="10"/>
      <c r="GG70" s="10"/>
      <c r="GH70" s="10"/>
      <c r="GI70" s="10"/>
      <c r="GJ70" s="10"/>
      <c r="GK70" s="10"/>
      <c r="GL70" s="10"/>
      <c r="GM70" s="10"/>
      <c r="GN70" s="10"/>
      <c r="GO70" s="13" t="s">
        <v>1324</v>
      </c>
      <c r="GP70" s="13" t="s">
        <v>1325</v>
      </c>
      <c r="GQ70" s="13" t="s">
        <v>1326</v>
      </c>
      <c r="GR70" s="10" t="s">
        <v>283</v>
      </c>
      <c r="GS70" s="10" t="s">
        <v>283</v>
      </c>
      <c r="GT70" s="10" t="s">
        <v>283</v>
      </c>
      <c r="GU70" s="10" t="s">
        <v>283</v>
      </c>
      <c r="GV70" s="10" t="s">
        <v>283</v>
      </c>
      <c r="GW70" s="10" t="s">
        <v>283</v>
      </c>
      <c r="GX70" s="10" t="s">
        <v>283</v>
      </c>
      <c r="GY70" s="10" t="s">
        <v>283</v>
      </c>
      <c r="GZ70" s="10" t="s">
        <v>283</v>
      </c>
      <c r="HA70" s="10" t="s">
        <v>283</v>
      </c>
      <c r="HB70" s="10" t="s">
        <v>283</v>
      </c>
      <c r="HC70" s="10" t="s">
        <v>283</v>
      </c>
      <c r="HD70" s="10" t="s">
        <v>221</v>
      </c>
      <c r="HE70" s="10"/>
      <c r="HF70" s="10"/>
      <c r="HG70" s="10"/>
      <c r="HH70" s="10"/>
      <c r="HI70" s="10"/>
      <c r="HJ70" s="10"/>
      <c r="HK70" s="10"/>
      <c r="HL70" s="10"/>
      <c r="HM70" s="10"/>
      <c r="HN70" s="10"/>
      <c r="HO70" s="10"/>
      <c r="HP70" s="10"/>
      <c r="HQ70" s="10"/>
      <c r="HR70" s="10"/>
      <c r="HS70" s="10"/>
      <c r="HT70" s="10"/>
      <c r="HU70" s="10"/>
      <c r="HV70" s="10"/>
      <c r="HW70" s="10"/>
      <c r="HX70" s="10"/>
      <c r="HY70" s="10">
        <v>1</v>
      </c>
      <c r="HZ70" s="10"/>
      <c r="IA70" s="10"/>
      <c r="IB70" s="10"/>
      <c r="IC70" s="10"/>
      <c r="ID70" s="10"/>
      <c r="IE70" s="10"/>
      <c r="IF70" s="10"/>
      <c r="IG70" s="10"/>
      <c r="IH70" s="10"/>
      <c r="II70" s="10"/>
      <c r="IJ70" s="10"/>
      <c r="IK70" s="10"/>
      <c r="IL70" s="10"/>
      <c r="IM70" s="10"/>
      <c r="IN70" s="10"/>
      <c r="IO70" s="10"/>
      <c r="IP70" s="10"/>
      <c r="IQ70" s="10"/>
      <c r="IR70" s="10"/>
      <c r="IS70" s="10"/>
      <c r="IT70" s="10"/>
      <c r="IU70" s="13" t="s">
        <v>1147</v>
      </c>
      <c r="IV70" s="10" t="s">
        <v>283</v>
      </c>
      <c r="IW70" s="10" t="s">
        <v>283</v>
      </c>
      <c r="IX70" s="10" t="s">
        <v>264</v>
      </c>
      <c r="IY70" s="10"/>
      <c r="IZ70" s="10"/>
      <c r="JA70" s="10"/>
      <c r="JB70" s="10"/>
      <c r="JC70" s="10"/>
      <c r="JD70" s="10"/>
      <c r="JE70" s="10"/>
      <c r="JF70" s="10"/>
      <c r="JG70" s="10"/>
      <c r="JH70" s="10"/>
      <c r="JI70" s="10"/>
      <c r="JJ70" s="10"/>
      <c r="JK70" s="10"/>
      <c r="JL70" s="10"/>
      <c r="JM70" s="10"/>
      <c r="JN70" s="10"/>
      <c r="JO70" s="10"/>
      <c r="JP70" s="10">
        <v>1</v>
      </c>
      <c r="JQ70" s="10"/>
      <c r="JR70" s="10"/>
      <c r="JS70" s="10"/>
      <c r="JT70" s="10"/>
      <c r="JU70" s="10"/>
      <c r="JV70" s="10" t="s">
        <v>287</v>
      </c>
      <c r="JW70" s="10" t="s">
        <v>283</v>
      </c>
      <c r="JX70" s="10" t="s">
        <v>283</v>
      </c>
      <c r="JY70" s="10" t="s">
        <v>283</v>
      </c>
      <c r="JZ70" s="9"/>
    </row>
    <row r="71" spans="1:286" ht="15.75" customHeight="1">
      <c r="A71" s="7" t="s">
        <v>1327</v>
      </c>
      <c r="B71" s="8">
        <v>41822</v>
      </c>
      <c r="C71" s="9" t="s">
        <v>1328</v>
      </c>
      <c r="D71" s="10">
        <v>1</v>
      </c>
      <c r="E71" s="11">
        <v>41108</v>
      </c>
      <c r="F71" s="10">
        <v>30</v>
      </c>
      <c r="G71" s="10" t="s">
        <v>323</v>
      </c>
      <c r="H71" s="9" t="s">
        <v>438</v>
      </c>
      <c r="I71" s="9" t="s">
        <v>439</v>
      </c>
      <c r="J71" s="10" t="s">
        <v>280</v>
      </c>
      <c r="K71" s="9" t="s">
        <v>281</v>
      </c>
      <c r="L71" s="9"/>
      <c r="M71" s="9"/>
      <c r="N71" s="9"/>
      <c r="O71" s="9"/>
      <c r="P71" s="10">
        <v>1</v>
      </c>
      <c r="Q71" s="9"/>
      <c r="R71" s="9"/>
      <c r="S71" s="9"/>
      <c r="T71" s="9"/>
      <c r="U71" s="9"/>
      <c r="V71" s="9"/>
      <c r="W71" s="9"/>
      <c r="X71" s="9"/>
      <c r="Y71" s="9"/>
      <c r="Z71" s="9"/>
      <c r="AA71" s="9"/>
      <c r="AB71" s="9"/>
      <c r="AC71" s="9" t="s">
        <v>1329</v>
      </c>
      <c r="AD71" s="10" t="s">
        <v>283</v>
      </c>
      <c r="AE71" s="11">
        <v>41085</v>
      </c>
      <c r="AF71" s="11">
        <v>41800</v>
      </c>
      <c r="AG71" s="10">
        <f t="shared" si="21"/>
        <v>715</v>
      </c>
      <c r="AH71" s="10">
        <f t="shared" si="22"/>
        <v>692</v>
      </c>
      <c r="AI71" s="10">
        <f t="shared" si="2"/>
        <v>714</v>
      </c>
      <c r="AJ71" s="10" t="s">
        <v>1330</v>
      </c>
      <c r="AK71" s="12">
        <v>1</v>
      </c>
      <c r="AL71" s="10" t="s">
        <v>86</v>
      </c>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v>1</v>
      </c>
      <c r="CP71" s="10" t="s">
        <v>90</v>
      </c>
      <c r="CQ71" s="10" t="s">
        <v>286</v>
      </c>
      <c r="CR71" s="10"/>
      <c r="CS71" s="10">
        <v>1</v>
      </c>
      <c r="CT71" s="10"/>
      <c r="CU71" s="10"/>
      <c r="CV71" s="10"/>
      <c r="CW71" s="10"/>
      <c r="CX71" s="10" t="s">
        <v>1321</v>
      </c>
      <c r="CY71" s="10" t="s">
        <v>287</v>
      </c>
      <c r="CZ71" s="10" t="s">
        <v>288</v>
      </c>
      <c r="DA71" s="10" t="s">
        <v>158</v>
      </c>
      <c r="DB71" s="10" t="s">
        <v>158</v>
      </c>
      <c r="DC71" s="10" t="s">
        <v>283</v>
      </c>
      <c r="DD71" s="10" t="s">
        <v>1331</v>
      </c>
      <c r="DE71" s="10" t="s">
        <v>1332</v>
      </c>
      <c r="DF71" s="10" t="s">
        <v>147</v>
      </c>
      <c r="DG71" s="10" t="s">
        <v>1333</v>
      </c>
      <c r="DH71" s="10" t="s">
        <v>731</v>
      </c>
      <c r="DI71" s="10" t="s">
        <v>1334</v>
      </c>
      <c r="DJ71" s="10" t="s">
        <v>283</v>
      </c>
      <c r="DK71" s="10" t="s">
        <v>283</v>
      </c>
      <c r="DL71" s="10" t="s">
        <v>283</v>
      </c>
      <c r="DM71" s="10" t="s">
        <v>283</v>
      </c>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0" t="s">
        <v>1335</v>
      </c>
      <c r="ES71" s="10" t="s">
        <v>1336</v>
      </c>
      <c r="ET71" s="10"/>
      <c r="EU71" s="10"/>
      <c r="EV71" s="10"/>
      <c r="EW71" s="10"/>
      <c r="EX71" s="10"/>
      <c r="EY71" s="10"/>
      <c r="EZ71" s="10">
        <v>1</v>
      </c>
      <c r="FA71" s="10"/>
      <c r="FB71" s="10"/>
      <c r="FC71" s="10"/>
      <c r="FD71" s="10"/>
      <c r="FE71" s="10"/>
      <c r="FF71" s="13">
        <v>1</v>
      </c>
      <c r="FG71" s="10"/>
      <c r="FH71" s="10"/>
      <c r="FI71" s="10">
        <v>1</v>
      </c>
      <c r="FJ71" s="10"/>
      <c r="FK71" s="10"/>
      <c r="FL71" s="10"/>
      <c r="FM71" s="10" t="s">
        <v>1337</v>
      </c>
      <c r="FN71" s="10" t="s">
        <v>166</v>
      </c>
      <c r="FO71" s="10"/>
      <c r="FP71" s="10"/>
      <c r="FQ71" s="10"/>
      <c r="FR71" s="10"/>
      <c r="FS71" s="10"/>
      <c r="FT71" s="10"/>
      <c r="FU71" s="13">
        <v>1</v>
      </c>
      <c r="FV71" s="10"/>
      <c r="FW71" s="10"/>
      <c r="FX71" s="10"/>
      <c r="FY71" s="10"/>
      <c r="FZ71" s="10"/>
      <c r="GA71" s="10"/>
      <c r="GB71" s="10"/>
      <c r="GC71" s="10"/>
      <c r="GD71" s="10"/>
      <c r="GE71" s="10"/>
      <c r="GF71" s="10"/>
      <c r="GG71" s="10"/>
      <c r="GH71" s="10"/>
      <c r="GI71" s="10"/>
      <c r="GJ71" s="10"/>
      <c r="GK71" s="10"/>
      <c r="GL71" s="10"/>
      <c r="GM71" s="10"/>
      <c r="GN71" s="10"/>
      <c r="GO71" s="10" t="s">
        <v>1338</v>
      </c>
      <c r="GP71" s="10" t="s">
        <v>283</v>
      </c>
      <c r="GQ71" s="10" t="s">
        <v>283</v>
      </c>
      <c r="GR71" s="10" t="s">
        <v>283</v>
      </c>
      <c r="GS71" s="10" t="s">
        <v>283</v>
      </c>
      <c r="GT71" s="10" t="s">
        <v>283</v>
      </c>
      <c r="GU71" s="10" t="s">
        <v>283</v>
      </c>
      <c r="GV71" s="10" t="s">
        <v>283</v>
      </c>
      <c r="GW71" s="10" t="s">
        <v>283</v>
      </c>
      <c r="GX71" s="10" t="s">
        <v>283</v>
      </c>
      <c r="GY71" s="10" t="s">
        <v>283</v>
      </c>
      <c r="GZ71" s="10" t="s">
        <v>283</v>
      </c>
      <c r="HA71" s="10" t="s">
        <v>283</v>
      </c>
      <c r="HB71" s="10" t="s">
        <v>283</v>
      </c>
      <c r="HC71" s="10" t="s">
        <v>283</v>
      </c>
      <c r="HD71" s="10" t="s">
        <v>239</v>
      </c>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IO71" s="10"/>
      <c r="IP71" s="10"/>
      <c r="IQ71" s="10">
        <v>1</v>
      </c>
      <c r="IR71" s="10"/>
      <c r="IS71" s="10"/>
      <c r="IT71" s="10"/>
      <c r="IU71" s="13" t="s">
        <v>1147</v>
      </c>
      <c r="IV71" s="10" t="s">
        <v>283</v>
      </c>
      <c r="IW71" s="10" t="s">
        <v>283</v>
      </c>
      <c r="IX71" s="10" t="s">
        <v>264</v>
      </c>
      <c r="IY71" s="10"/>
      <c r="IZ71" s="10"/>
      <c r="JA71" s="10"/>
      <c r="JB71" s="10"/>
      <c r="JC71" s="10"/>
      <c r="JD71" s="10"/>
      <c r="JE71" s="10"/>
      <c r="JF71" s="10"/>
      <c r="JG71" s="10"/>
      <c r="JH71" s="10"/>
      <c r="JI71" s="10"/>
      <c r="JJ71" s="10"/>
      <c r="JK71" s="10"/>
      <c r="JL71" s="10"/>
      <c r="JM71" s="10"/>
      <c r="JN71" s="10"/>
      <c r="JO71" s="10"/>
      <c r="JP71" s="10">
        <v>1</v>
      </c>
      <c r="JQ71" s="10"/>
      <c r="JR71" s="10"/>
      <c r="JS71" s="10"/>
      <c r="JT71" s="10"/>
      <c r="JU71" s="10"/>
      <c r="JV71" s="10" t="s">
        <v>287</v>
      </c>
      <c r="JW71" s="10" t="s">
        <v>283</v>
      </c>
      <c r="JX71" s="10" t="s">
        <v>283</v>
      </c>
      <c r="JY71" s="10" t="s">
        <v>283</v>
      </c>
      <c r="JZ71" s="9"/>
    </row>
    <row r="72" spans="1:286" ht="15.75" customHeight="1">
      <c r="A72" s="7" t="s">
        <v>1339</v>
      </c>
      <c r="B72" s="8">
        <v>41829</v>
      </c>
      <c r="C72" s="9" t="s">
        <v>1340</v>
      </c>
      <c r="D72" s="10">
        <v>1</v>
      </c>
      <c r="E72" s="10" t="s">
        <v>302</v>
      </c>
      <c r="F72" s="10">
        <v>44</v>
      </c>
      <c r="G72" s="10" t="s">
        <v>323</v>
      </c>
      <c r="H72" s="9" t="s">
        <v>947</v>
      </c>
      <c r="I72" s="9" t="s">
        <v>1341</v>
      </c>
      <c r="J72" s="10" t="s">
        <v>280</v>
      </c>
      <c r="K72" s="9" t="s">
        <v>606</v>
      </c>
      <c r="L72" s="9"/>
      <c r="M72" s="10">
        <v>1</v>
      </c>
      <c r="N72" s="9"/>
      <c r="O72" s="9"/>
      <c r="P72" s="9"/>
      <c r="Q72" s="9"/>
      <c r="R72" s="9"/>
      <c r="S72" s="9"/>
      <c r="T72" s="9"/>
      <c r="U72" s="9"/>
      <c r="V72" s="9"/>
      <c r="W72" s="9"/>
      <c r="X72" s="9"/>
      <c r="Y72" s="9"/>
      <c r="Z72" s="9"/>
      <c r="AA72" s="9"/>
      <c r="AB72" s="9"/>
      <c r="AC72" s="9" t="s">
        <v>1342</v>
      </c>
      <c r="AD72" s="10" t="s">
        <v>283</v>
      </c>
      <c r="AE72" s="11">
        <v>41478</v>
      </c>
      <c r="AF72" s="11">
        <v>41773</v>
      </c>
      <c r="AG72" s="10">
        <f t="shared" si="21"/>
        <v>295</v>
      </c>
      <c r="AH72" s="10" t="s">
        <v>283</v>
      </c>
      <c r="AI72" s="16" t="e">
        <f t="shared" si="2"/>
        <v>#VALUE!</v>
      </c>
      <c r="AJ72" s="10" t="s">
        <v>993</v>
      </c>
      <c r="AK72" s="12">
        <v>1</v>
      </c>
      <c r="AL72" s="10" t="s">
        <v>70</v>
      </c>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v>1</v>
      </c>
      <c r="BZ72" s="10"/>
      <c r="CA72" s="10"/>
      <c r="CB72" s="10"/>
      <c r="CC72" s="10"/>
      <c r="CD72" s="10"/>
      <c r="CE72" s="10"/>
      <c r="CF72" s="10"/>
      <c r="CG72" s="10"/>
      <c r="CH72" s="10"/>
      <c r="CI72" s="10"/>
      <c r="CJ72" s="10"/>
      <c r="CK72" s="10"/>
      <c r="CL72" s="10"/>
      <c r="CM72" s="10"/>
      <c r="CN72" s="10"/>
      <c r="CO72" s="10"/>
      <c r="CP72" s="10" t="s">
        <v>1343</v>
      </c>
      <c r="CQ72" s="10" t="s">
        <v>286</v>
      </c>
      <c r="CR72" s="10"/>
      <c r="CS72" s="10"/>
      <c r="CT72" s="10"/>
      <c r="CU72" s="10"/>
      <c r="CV72" s="10">
        <v>1</v>
      </c>
      <c r="CW72" s="10"/>
      <c r="CX72" s="10" t="s">
        <v>287</v>
      </c>
      <c r="CY72" s="10" t="s">
        <v>287</v>
      </c>
      <c r="CZ72" s="10" t="s">
        <v>288</v>
      </c>
      <c r="DA72" s="10" t="s">
        <v>289</v>
      </c>
      <c r="DB72" s="10" t="s">
        <v>290</v>
      </c>
      <c r="DC72" s="10"/>
      <c r="DD72" s="10" t="s">
        <v>510</v>
      </c>
      <c r="DE72" s="10" t="s">
        <v>1344</v>
      </c>
      <c r="DF72" s="10" t="s">
        <v>548</v>
      </c>
      <c r="DG72" s="10" t="s">
        <v>283</v>
      </c>
      <c r="DH72" s="10" t="s">
        <v>283</v>
      </c>
      <c r="DI72" s="10" t="s">
        <v>283</v>
      </c>
      <c r="DJ72" s="10" t="s">
        <v>283</v>
      </c>
      <c r="DK72" s="10" t="s">
        <v>283</v>
      </c>
      <c r="DL72" s="10" t="s">
        <v>283</v>
      </c>
      <c r="DM72" s="10" t="s">
        <v>283</v>
      </c>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0" t="s">
        <v>283</v>
      </c>
      <c r="ES72" s="10" t="s">
        <v>283</v>
      </c>
      <c r="ET72" s="10"/>
      <c r="EU72" s="10"/>
      <c r="EV72" s="10"/>
      <c r="EW72" s="10"/>
      <c r="EX72" s="10"/>
      <c r="EY72" s="10"/>
      <c r="EZ72" s="10"/>
      <c r="FA72" s="10"/>
      <c r="FB72" s="10"/>
      <c r="FC72" s="10"/>
      <c r="FD72" s="10"/>
      <c r="FE72" s="10"/>
      <c r="FF72" s="10"/>
      <c r="FG72" s="10"/>
      <c r="FH72" s="10"/>
      <c r="FI72" s="10"/>
      <c r="FJ72" s="10"/>
      <c r="FK72" s="10"/>
      <c r="FL72" s="10"/>
      <c r="FM72" s="10" t="s">
        <v>283</v>
      </c>
      <c r="FN72" s="10" t="s">
        <v>283</v>
      </c>
      <c r="FO72" s="10"/>
      <c r="FP72" s="10"/>
      <c r="FQ72" s="10"/>
      <c r="FR72" s="10"/>
      <c r="FS72" s="10"/>
      <c r="FT72" s="10"/>
      <c r="FU72" s="10"/>
      <c r="FV72" s="10"/>
      <c r="FW72" s="10"/>
      <c r="FX72" s="10"/>
      <c r="FY72" s="10"/>
      <c r="FZ72" s="10"/>
      <c r="GA72" s="10"/>
      <c r="GB72" s="10"/>
      <c r="GC72" s="10"/>
      <c r="GD72" s="10"/>
      <c r="GE72" s="10"/>
      <c r="GF72" s="10"/>
      <c r="GG72" s="10"/>
      <c r="GH72" s="10"/>
      <c r="GI72" s="10"/>
      <c r="GJ72" s="10"/>
      <c r="GK72" s="10"/>
      <c r="GL72" s="10"/>
      <c r="GM72" s="10"/>
      <c r="GN72" s="10"/>
      <c r="GO72" s="10" t="s">
        <v>1345</v>
      </c>
      <c r="GP72" s="10" t="s">
        <v>1346</v>
      </c>
      <c r="GQ72" s="10" t="s">
        <v>1347</v>
      </c>
      <c r="GR72" s="10" t="s">
        <v>283</v>
      </c>
      <c r="GS72" s="10" t="s">
        <v>283</v>
      </c>
      <c r="GT72" s="10" t="s">
        <v>283</v>
      </c>
      <c r="GU72" s="10" t="s">
        <v>283</v>
      </c>
      <c r="GV72" s="10" t="s">
        <v>283</v>
      </c>
      <c r="GW72" s="10" t="s">
        <v>283</v>
      </c>
      <c r="GX72" s="10" t="s">
        <v>283</v>
      </c>
      <c r="GY72" s="10" t="s">
        <v>283</v>
      </c>
      <c r="GZ72" s="10" t="s">
        <v>283</v>
      </c>
      <c r="HA72" s="10" t="s">
        <v>283</v>
      </c>
      <c r="HB72" s="10" t="s">
        <v>283</v>
      </c>
      <c r="HC72" s="10" t="s">
        <v>283</v>
      </c>
      <c r="HD72" s="10" t="s">
        <v>1348</v>
      </c>
      <c r="HE72" s="10"/>
      <c r="HF72" s="10"/>
      <c r="HG72" s="10"/>
      <c r="HH72" s="10"/>
      <c r="HI72" s="10">
        <v>1</v>
      </c>
      <c r="HJ72" s="10"/>
      <c r="HK72" s="10"/>
      <c r="HL72" s="10"/>
      <c r="HM72" s="10"/>
      <c r="HN72" s="10"/>
      <c r="HO72" s="10">
        <v>1</v>
      </c>
      <c r="HP72" s="10"/>
      <c r="HQ72" s="10"/>
      <c r="HR72" s="10"/>
      <c r="HS72" s="10"/>
      <c r="HT72" s="10"/>
      <c r="HU72" s="10"/>
      <c r="HV72" s="10"/>
      <c r="HW72" s="10"/>
      <c r="HX72" s="10"/>
      <c r="HY72" s="10"/>
      <c r="HZ72" s="10"/>
      <c r="IA72" s="10"/>
      <c r="IB72" s="10"/>
      <c r="IC72" s="10"/>
      <c r="ID72" s="10"/>
      <c r="IE72" s="10"/>
      <c r="IF72" s="10"/>
      <c r="IG72" s="10"/>
      <c r="IH72" s="10"/>
      <c r="II72" s="10"/>
      <c r="IJ72" s="10"/>
      <c r="IK72" s="10"/>
      <c r="IL72" s="10"/>
      <c r="IM72" s="10">
        <v>1</v>
      </c>
      <c r="IN72" s="10"/>
      <c r="IO72" s="10"/>
      <c r="IP72" s="10"/>
      <c r="IQ72" s="10"/>
      <c r="IR72" s="10"/>
      <c r="IS72" s="10"/>
      <c r="IT72" s="10"/>
      <c r="IU72" s="10" t="s">
        <v>419</v>
      </c>
      <c r="IV72" s="10" t="s">
        <v>283</v>
      </c>
      <c r="IW72" s="10" t="s">
        <v>283</v>
      </c>
      <c r="IX72" s="10" t="s">
        <v>264</v>
      </c>
      <c r="IY72" s="10"/>
      <c r="IZ72" s="10"/>
      <c r="JA72" s="10"/>
      <c r="JB72" s="10"/>
      <c r="JC72" s="10"/>
      <c r="JD72" s="10"/>
      <c r="JE72" s="10"/>
      <c r="JF72" s="10"/>
      <c r="JG72" s="10"/>
      <c r="JH72" s="10"/>
      <c r="JI72" s="10"/>
      <c r="JJ72" s="10"/>
      <c r="JK72" s="10"/>
      <c r="JL72" s="10"/>
      <c r="JM72" s="10"/>
      <c r="JN72" s="10"/>
      <c r="JO72" s="10"/>
      <c r="JP72" s="10">
        <v>1</v>
      </c>
      <c r="JQ72" s="10"/>
      <c r="JR72" s="10"/>
      <c r="JS72" s="10"/>
      <c r="JT72" s="10"/>
      <c r="JU72" s="10"/>
      <c r="JV72" s="10" t="s">
        <v>287</v>
      </c>
      <c r="JW72" s="10" t="s">
        <v>283</v>
      </c>
      <c r="JX72" s="10" t="s">
        <v>283</v>
      </c>
      <c r="JY72" s="10"/>
      <c r="JZ72" s="10" t="s">
        <v>1349</v>
      </c>
    </row>
    <row r="73" spans="1:286" ht="15.75" customHeight="1">
      <c r="A73" s="7" t="s">
        <v>1350</v>
      </c>
      <c r="B73" s="8">
        <v>41829</v>
      </c>
      <c r="C73" s="9" t="s">
        <v>1351</v>
      </c>
      <c r="D73" s="10">
        <v>1</v>
      </c>
      <c r="E73" s="11">
        <v>41729</v>
      </c>
      <c r="F73" s="10">
        <v>64</v>
      </c>
      <c r="G73" s="10" t="s">
        <v>323</v>
      </c>
      <c r="H73" s="9" t="s">
        <v>1352</v>
      </c>
      <c r="I73" s="9" t="s">
        <v>1353</v>
      </c>
      <c r="J73" s="10" t="s">
        <v>280</v>
      </c>
      <c r="K73" s="9" t="s">
        <v>543</v>
      </c>
      <c r="L73" s="9"/>
      <c r="M73" s="9"/>
      <c r="N73" s="9"/>
      <c r="O73" s="9"/>
      <c r="P73" s="9"/>
      <c r="Q73" s="9"/>
      <c r="R73" s="9"/>
      <c r="S73" s="9"/>
      <c r="T73" s="10">
        <v>1</v>
      </c>
      <c r="U73" s="9"/>
      <c r="V73" s="9"/>
      <c r="W73" s="9"/>
      <c r="X73" s="9"/>
      <c r="Y73" s="9"/>
      <c r="Z73" s="9"/>
      <c r="AA73" s="9"/>
      <c r="AB73" s="9"/>
      <c r="AC73" s="9" t="s">
        <v>1354</v>
      </c>
      <c r="AD73" s="10" t="s">
        <v>283</v>
      </c>
      <c r="AE73" s="11">
        <v>41739</v>
      </c>
      <c r="AF73" s="11">
        <v>41834</v>
      </c>
      <c r="AG73" s="10">
        <f t="shared" si="21"/>
        <v>95</v>
      </c>
      <c r="AH73" s="10">
        <f t="shared" ref="AH73:AH75" si="23">AF73-E73</f>
        <v>105</v>
      </c>
      <c r="AI73" s="10">
        <f t="shared" si="2"/>
        <v>100</v>
      </c>
      <c r="AJ73" s="10" t="s">
        <v>561</v>
      </c>
      <c r="AK73" s="12">
        <v>1</v>
      </c>
      <c r="AL73" s="10" t="s">
        <v>562</v>
      </c>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v>1</v>
      </c>
      <c r="CC73" s="10"/>
      <c r="CD73" s="10"/>
      <c r="CE73" s="10"/>
      <c r="CF73" s="10"/>
      <c r="CG73" s="10"/>
      <c r="CH73" s="10"/>
      <c r="CI73" s="10"/>
      <c r="CJ73" s="10"/>
      <c r="CK73" s="10"/>
      <c r="CL73" s="10"/>
      <c r="CM73" s="10"/>
      <c r="CN73" s="10"/>
      <c r="CO73" s="10"/>
      <c r="CP73" s="10" t="s">
        <v>92</v>
      </c>
      <c r="CQ73" s="10" t="s">
        <v>286</v>
      </c>
      <c r="CR73" s="10"/>
      <c r="CS73" s="10"/>
      <c r="CT73" s="10"/>
      <c r="CU73" s="10">
        <v>1</v>
      </c>
      <c r="CV73" s="10"/>
      <c r="CW73" s="10"/>
      <c r="CX73" s="10" t="s">
        <v>490</v>
      </c>
      <c r="CY73" s="10" t="s">
        <v>287</v>
      </c>
      <c r="CZ73" s="10" t="s">
        <v>288</v>
      </c>
      <c r="DA73" s="10" t="s">
        <v>158</v>
      </c>
      <c r="DB73" s="10" t="s">
        <v>158</v>
      </c>
      <c r="DC73" s="10" t="s">
        <v>283</v>
      </c>
      <c r="DD73" s="10" t="s">
        <v>1355</v>
      </c>
      <c r="DE73" s="10" t="s">
        <v>1356</v>
      </c>
      <c r="DF73" s="10" t="s">
        <v>1357</v>
      </c>
      <c r="DG73" s="10" t="s">
        <v>283</v>
      </c>
      <c r="DH73" s="10" t="s">
        <v>283</v>
      </c>
      <c r="DI73" s="10" t="s">
        <v>283</v>
      </c>
      <c r="DJ73" s="10" t="s">
        <v>283</v>
      </c>
      <c r="DK73" s="10" t="s">
        <v>283</v>
      </c>
      <c r="DL73" s="10" t="s">
        <v>1358</v>
      </c>
      <c r="DM73" s="10" t="s">
        <v>132</v>
      </c>
      <c r="DN73" s="15"/>
      <c r="DO73" s="15"/>
      <c r="DP73" s="15"/>
      <c r="DQ73" s="15"/>
      <c r="DR73" s="15"/>
      <c r="DS73" s="15"/>
      <c r="DT73" s="15"/>
      <c r="DU73" s="15"/>
      <c r="DV73" s="15"/>
      <c r="DW73" s="15"/>
      <c r="DX73" s="15"/>
      <c r="DY73" s="15"/>
      <c r="DZ73" s="15"/>
      <c r="EA73" s="15"/>
      <c r="EB73" s="15"/>
      <c r="EC73" s="15"/>
      <c r="ED73" s="15"/>
      <c r="EE73" s="15"/>
      <c r="EF73" s="15"/>
      <c r="EG73" s="15"/>
      <c r="EH73" s="15"/>
      <c r="EI73" s="15"/>
      <c r="EJ73" s="15">
        <v>1</v>
      </c>
      <c r="EK73" s="15"/>
      <c r="EL73" s="15"/>
      <c r="EM73" s="15"/>
      <c r="EN73" s="15"/>
      <c r="EO73" s="15"/>
      <c r="EP73" s="15"/>
      <c r="EQ73" s="15"/>
      <c r="ER73" s="10" t="s">
        <v>283</v>
      </c>
      <c r="ES73" s="10" t="s">
        <v>283</v>
      </c>
      <c r="ET73" s="10"/>
      <c r="EU73" s="10"/>
      <c r="EV73" s="10"/>
      <c r="EW73" s="10"/>
      <c r="EX73" s="10"/>
      <c r="EY73" s="10"/>
      <c r="EZ73" s="10"/>
      <c r="FA73" s="10"/>
      <c r="FB73" s="10"/>
      <c r="FC73" s="10"/>
      <c r="FD73" s="10"/>
      <c r="FE73" s="10"/>
      <c r="FF73" s="10"/>
      <c r="FG73" s="10"/>
      <c r="FH73" s="10"/>
      <c r="FI73" s="10"/>
      <c r="FJ73" s="10"/>
      <c r="FK73" s="10"/>
      <c r="FL73" s="10"/>
      <c r="FM73" s="10" t="s">
        <v>1359</v>
      </c>
      <c r="FN73" s="10" t="s">
        <v>182</v>
      </c>
      <c r="FO73" s="10"/>
      <c r="FP73" s="10"/>
      <c r="FQ73" s="10"/>
      <c r="FR73" s="10"/>
      <c r="FS73" s="10"/>
      <c r="FT73" s="10"/>
      <c r="FU73" s="10"/>
      <c r="FV73" s="10"/>
      <c r="FW73" s="10"/>
      <c r="FX73" s="10"/>
      <c r="FY73" s="10"/>
      <c r="FZ73" s="10"/>
      <c r="GA73" s="10"/>
      <c r="GB73" s="10"/>
      <c r="GC73" s="10"/>
      <c r="GD73" s="10"/>
      <c r="GE73" s="10"/>
      <c r="GF73" s="10"/>
      <c r="GG73" s="10"/>
      <c r="GH73" s="10"/>
      <c r="GI73" s="10"/>
      <c r="GJ73" s="10"/>
      <c r="GK73" s="10"/>
      <c r="GL73" s="10">
        <v>1</v>
      </c>
      <c r="GM73" s="10"/>
      <c r="GN73" s="10"/>
      <c r="GO73" s="13" t="s">
        <v>1360</v>
      </c>
      <c r="GP73" s="13" t="s">
        <v>1361</v>
      </c>
      <c r="GQ73" s="13" t="s">
        <v>1362</v>
      </c>
      <c r="GR73" s="13" t="s">
        <v>1363</v>
      </c>
      <c r="GS73" s="13" t="s">
        <v>1364</v>
      </c>
      <c r="GT73" s="10" t="s">
        <v>283</v>
      </c>
      <c r="GU73" s="10" t="s">
        <v>283</v>
      </c>
      <c r="GV73" s="10" t="s">
        <v>283</v>
      </c>
      <c r="GW73" s="10" t="s">
        <v>283</v>
      </c>
      <c r="GX73" s="10" t="s">
        <v>283</v>
      </c>
      <c r="GY73" s="10" t="s">
        <v>283</v>
      </c>
      <c r="GZ73" s="10" t="s">
        <v>283</v>
      </c>
      <c r="HA73" s="10" t="s">
        <v>283</v>
      </c>
      <c r="HB73" s="10" t="s">
        <v>283</v>
      </c>
      <c r="HC73" s="10" t="s">
        <v>283</v>
      </c>
      <c r="HD73" s="10" t="s">
        <v>570</v>
      </c>
      <c r="HE73" s="10">
        <v>1</v>
      </c>
      <c r="HF73" s="10"/>
      <c r="HG73" s="10"/>
      <c r="HH73" s="10"/>
      <c r="HI73" s="10"/>
      <c r="HJ73" s="10"/>
      <c r="HK73" s="10"/>
      <c r="HL73" s="10"/>
      <c r="HM73" s="10"/>
      <c r="HN73" s="10"/>
      <c r="HO73" s="10"/>
      <c r="HP73" s="10"/>
      <c r="HQ73" s="10"/>
      <c r="HR73" s="10"/>
      <c r="HS73" s="10"/>
      <c r="HT73" s="10"/>
      <c r="HU73" s="10"/>
      <c r="HV73" s="10"/>
      <c r="HW73" s="10"/>
      <c r="HX73" s="10"/>
      <c r="HY73" s="10">
        <v>1</v>
      </c>
      <c r="HZ73" s="10"/>
      <c r="IA73" s="10"/>
      <c r="IB73" s="10"/>
      <c r="IC73" s="10"/>
      <c r="ID73" s="10"/>
      <c r="IE73" s="10"/>
      <c r="IF73" s="10"/>
      <c r="IG73" s="10"/>
      <c r="IH73" s="10"/>
      <c r="II73" s="10"/>
      <c r="IJ73" s="10"/>
      <c r="IK73" s="10"/>
      <c r="IL73" s="10"/>
      <c r="IM73" s="10"/>
      <c r="IN73" s="10"/>
      <c r="IO73" s="10"/>
      <c r="IP73" s="10"/>
      <c r="IQ73" s="10"/>
      <c r="IR73" s="10"/>
      <c r="IS73" s="10"/>
      <c r="IT73" s="10"/>
      <c r="IU73" s="10" t="s">
        <v>419</v>
      </c>
      <c r="IV73" s="10" t="s">
        <v>283</v>
      </c>
      <c r="IW73" s="10" t="s">
        <v>283</v>
      </c>
      <c r="IX73" s="10" t="s">
        <v>264</v>
      </c>
      <c r="IY73" s="10"/>
      <c r="IZ73" s="10"/>
      <c r="JA73" s="10"/>
      <c r="JB73" s="10"/>
      <c r="JC73" s="10"/>
      <c r="JD73" s="10"/>
      <c r="JE73" s="10"/>
      <c r="JF73" s="10"/>
      <c r="JG73" s="10"/>
      <c r="JH73" s="10"/>
      <c r="JI73" s="10"/>
      <c r="JJ73" s="10"/>
      <c r="JK73" s="10"/>
      <c r="JL73" s="10"/>
      <c r="JM73" s="10"/>
      <c r="JN73" s="10"/>
      <c r="JO73" s="10"/>
      <c r="JP73" s="10">
        <v>1</v>
      </c>
      <c r="JQ73" s="10"/>
      <c r="JR73" s="10"/>
      <c r="JS73" s="10"/>
      <c r="JT73" s="10"/>
      <c r="JU73" s="10"/>
      <c r="JV73" s="10" t="s">
        <v>287</v>
      </c>
      <c r="JW73" s="10" t="s">
        <v>283</v>
      </c>
      <c r="JX73" s="10" t="s">
        <v>283</v>
      </c>
      <c r="JY73" s="10" t="s">
        <v>283</v>
      </c>
      <c r="JZ73" s="9"/>
    </row>
    <row r="74" spans="1:286" ht="15.75" customHeight="1">
      <c r="A74" s="7" t="s">
        <v>1365</v>
      </c>
      <c r="B74" s="8">
        <v>41834</v>
      </c>
      <c r="C74" s="9" t="s">
        <v>1366</v>
      </c>
      <c r="D74" s="10">
        <v>1</v>
      </c>
      <c r="E74" s="11">
        <v>41403</v>
      </c>
      <c r="F74" s="10" t="s">
        <v>302</v>
      </c>
      <c r="G74" s="10" t="s">
        <v>277</v>
      </c>
      <c r="H74" s="9" t="s">
        <v>785</v>
      </c>
      <c r="I74" s="9" t="s">
        <v>786</v>
      </c>
      <c r="J74" s="10" t="s">
        <v>280</v>
      </c>
      <c r="K74" s="9" t="s">
        <v>543</v>
      </c>
      <c r="L74" s="9"/>
      <c r="M74" s="9"/>
      <c r="N74" s="9"/>
      <c r="O74" s="9"/>
      <c r="P74" s="9"/>
      <c r="Q74" s="9"/>
      <c r="R74" s="9"/>
      <c r="S74" s="9"/>
      <c r="T74" s="10">
        <v>1</v>
      </c>
      <c r="U74" s="9"/>
      <c r="V74" s="9"/>
      <c r="W74" s="9"/>
      <c r="X74" s="9"/>
      <c r="Y74" s="9"/>
      <c r="Z74" s="9"/>
      <c r="AA74" s="9"/>
      <c r="AB74" s="9"/>
      <c r="AC74" s="9" t="s">
        <v>1367</v>
      </c>
      <c r="AD74" s="10" t="s">
        <v>283</v>
      </c>
      <c r="AE74" s="11">
        <v>41415</v>
      </c>
      <c r="AF74" s="11">
        <v>41824</v>
      </c>
      <c r="AG74" s="10">
        <f t="shared" si="21"/>
        <v>409</v>
      </c>
      <c r="AH74" s="10">
        <f t="shared" si="23"/>
        <v>421</v>
      </c>
      <c r="AI74" s="10">
        <f t="shared" si="2"/>
        <v>431</v>
      </c>
      <c r="AJ74" s="10" t="s">
        <v>1368</v>
      </c>
      <c r="AK74" s="12">
        <v>1</v>
      </c>
      <c r="AL74" s="10" t="s">
        <v>50</v>
      </c>
      <c r="AM74" s="10"/>
      <c r="AN74" s="10"/>
      <c r="AO74" s="10"/>
      <c r="AP74" s="10"/>
      <c r="AQ74" s="10"/>
      <c r="AR74" s="10"/>
      <c r="AS74" s="10"/>
      <c r="AT74" s="10"/>
      <c r="AU74" s="10"/>
      <c r="AV74" s="10"/>
      <c r="AW74" s="10"/>
      <c r="AX74" s="10"/>
      <c r="AY74" s="10"/>
      <c r="AZ74" s="10"/>
      <c r="BA74" s="10"/>
      <c r="BB74" s="10"/>
      <c r="BC74" s="10"/>
      <c r="BD74" s="10"/>
      <c r="BE74" s="10">
        <v>1</v>
      </c>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t="s">
        <v>89</v>
      </c>
      <c r="CQ74" s="10" t="s">
        <v>286</v>
      </c>
      <c r="CR74" s="10">
        <v>1</v>
      </c>
      <c r="CS74" s="10"/>
      <c r="CT74" s="10"/>
      <c r="CU74" s="10"/>
      <c r="CV74" s="10"/>
      <c r="CW74" s="10"/>
      <c r="CX74" s="10" t="s">
        <v>287</v>
      </c>
      <c r="CY74" s="10" t="s">
        <v>287</v>
      </c>
      <c r="CZ74" s="10" t="s">
        <v>288</v>
      </c>
      <c r="DA74" s="10" t="s">
        <v>457</v>
      </c>
      <c r="DB74" s="10" t="s">
        <v>309</v>
      </c>
      <c r="DC74" s="13" t="s">
        <v>1369</v>
      </c>
      <c r="DD74" s="10" t="s">
        <v>1370</v>
      </c>
      <c r="DE74" s="10" t="s">
        <v>1368</v>
      </c>
      <c r="DF74" s="10" t="s">
        <v>283</v>
      </c>
      <c r="DG74" s="10" t="s">
        <v>283</v>
      </c>
      <c r="DH74" s="10" t="s">
        <v>283</v>
      </c>
      <c r="DI74" s="10" t="s">
        <v>283</v>
      </c>
      <c r="DJ74" s="10" t="s">
        <v>283</v>
      </c>
      <c r="DK74" s="10" t="s">
        <v>283</v>
      </c>
      <c r="DL74" s="10" t="s">
        <v>1370</v>
      </c>
      <c r="DM74" s="10" t="s">
        <v>117</v>
      </c>
      <c r="DN74" s="15"/>
      <c r="DO74" s="15"/>
      <c r="DP74" s="15"/>
      <c r="DQ74" s="15"/>
      <c r="DR74" s="15"/>
      <c r="DS74" s="15"/>
      <c r="DT74" s="15"/>
      <c r="DU74" s="15">
        <v>1</v>
      </c>
      <c r="DV74" s="15"/>
      <c r="DW74" s="15"/>
      <c r="DX74" s="15"/>
      <c r="DY74" s="15"/>
      <c r="DZ74" s="15"/>
      <c r="EA74" s="15"/>
      <c r="EB74" s="15"/>
      <c r="EC74" s="15"/>
      <c r="ED74" s="15"/>
      <c r="EE74" s="15"/>
      <c r="EF74" s="15"/>
      <c r="EG74" s="15"/>
      <c r="EH74" s="15"/>
      <c r="EI74" s="15"/>
      <c r="EJ74" s="15"/>
      <c r="EK74" s="15"/>
      <c r="EL74" s="15"/>
      <c r="EM74" s="15"/>
      <c r="EN74" s="15"/>
      <c r="EO74" s="15"/>
      <c r="EP74" s="15"/>
      <c r="EQ74" s="15"/>
      <c r="ER74" s="10" t="s">
        <v>283</v>
      </c>
      <c r="ES74" s="10" t="s">
        <v>283</v>
      </c>
      <c r="ET74" s="10"/>
      <c r="EU74" s="10"/>
      <c r="EV74" s="10"/>
      <c r="EW74" s="10"/>
      <c r="EX74" s="10"/>
      <c r="EY74" s="10"/>
      <c r="EZ74" s="10"/>
      <c r="FA74" s="10"/>
      <c r="FB74" s="10"/>
      <c r="FC74" s="10"/>
      <c r="FD74" s="10"/>
      <c r="FE74" s="10"/>
      <c r="FF74" s="10"/>
      <c r="FG74" s="10"/>
      <c r="FH74" s="10"/>
      <c r="FI74" s="10"/>
      <c r="FJ74" s="10"/>
      <c r="FK74" s="10"/>
      <c r="FL74" s="10"/>
      <c r="FM74" s="10" t="s">
        <v>283</v>
      </c>
      <c r="FN74" s="10" t="s">
        <v>283</v>
      </c>
      <c r="FO74" s="10"/>
      <c r="FP74" s="10"/>
      <c r="FQ74" s="10"/>
      <c r="FR74" s="10"/>
      <c r="FS74" s="10"/>
      <c r="FT74" s="10"/>
      <c r="FU74" s="10"/>
      <c r="FV74" s="10"/>
      <c r="FW74" s="10"/>
      <c r="FX74" s="10"/>
      <c r="FY74" s="10"/>
      <c r="FZ74" s="10"/>
      <c r="GA74" s="10"/>
      <c r="GB74" s="10"/>
      <c r="GC74" s="10"/>
      <c r="GD74" s="10"/>
      <c r="GE74" s="10"/>
      <c r="GF74" s="10"/>
      <c r="GG74" s="10"/>
      <c r="GH74" s="10"/>
      <c r="GI74" s="10"/>
      <c r="GJ74" s="10"/>
      <c r="GK74" s="10"/>
      <c r="GL74" s="10"/>
      <c r="GM74" s="10"/>
      <c r="GN74" s="10"/>
      <c r="GO74" s="13" t="s">
        <v>1371</v>
      </c>
      <c r="GP74" s="13" t="s">
        <v>1372</v>
      </c>
      <c r="GQ74" s="13" t="s">
        <v>1373</v>
      </c>
      <c r="GR74" s="13" t="s">
        <v>1374</v>
      </c>
      <c r="GS74" s="10" t="s">
        <v>283</v>
      </c>
      <c r="GT74" s="10" t="s">
        <v>283</v>
      </c>
      <c r="GU74" s="10" t="s">
        <v>283</v>
      </c>
      <c r="GV74" s="10" t="s">
        <v>283</v>
      </c>
      <c r="GW74" s="10" t="s">
        <v>283</v>
      </c>
      <c r="GX74" s="10" t="s">
        <v>283</v>
      </c>
      <c r="GY74" s="10" t="s">
        <v>283</v>
      </c>
      <c r="GZ74" s="10" t="s">
        <v>283</v>
      </c>
      <c r="HA74" s="10" t="s">
        <v>283</v>
      </c>
      <c r="HB74" s="10" t="s">
        <v>283</v>
      </c>
      <c r="HC74" s="10" t="s">
        <v>283</v>
      </c>
      <c r="HD74" s="10" t="s">
        <v>204</v>
      </c>
      <c r="HE74" s="10"/>
      <c r="HF74" s="10"/>
      <c r="HG74" s="10"/>
      <c r="HH74" s="10">
        <v>1</v>
      </c>
      <c r="HI74" s="10"/>
      <c r="HJ74" s="10"/>
      <c r="HK74" s="10"/>
      <c r="HL74" s="10"/>
      <c r="HM74" s="10"/>
      <c r="HN74" s="10"/>
      <c r="HO74" s="10"/>
      <c r="HP74" s="10"/>
      <c r="HQ74" s="10"/>
      <c r="HR74" s="10"/>
      <c r="HS74" s="10"/>
      <c r="HT74" s="10"/>
      <c r="HU74" s="10"/>
      <c r="HV74" s="10"/>
      <c r="HW74" s="10"/>
      <c r="HX74" s="10"/>
      <c r="HY74" s="10"/>
      <c r="HZ74" s="10"/>
      <c r="IA74" s="10"/>
      <c r="IB74" s="10"/>
      <c r="IC74" s="10"/>
      <c r="ID74" s="10"/>
      <c r="IE74" s="10"/>
      <c r="IF74" s="10"/>
      <c r="IG74" s="10"/>
      <c r="IH74" s="10"/>
      <c r="II74" s="10"/>
      <c r="IJ74" s="10"/>
      <c r="IK74" s="10"/>
      <c r="IL74" s="10"/>
      <c r="IM74" s="10"/>
      <c r="IN74" s="10"/>
      <c r="IO74" s="10"/>
      <c r="IP74" s="10"/>
      <c r="IQ74" s="10"/>
      <c r="IR74" s="10"/>
      <c r="IS74" s="10"/>
      <c r="IT74" s="10"/>
      <c r="IU74" s="13" t="s">
        <v>1375</v>
      </c>
      <c r="IV74" s="10" t="s">
        <v>283</v>
      </c>
      <c r="IW74" s="10" t="s">
        <v>283</v>
      </c>
      <c r="IX74" s="10" t="s">
        <v>264</v>
      </c>
      <c r="IY74" s="10"/>
      <c r="IZ74" s="10"/>
      <c r="JA74" s="10"/>
      <c r="JB74" s="10"/>
      <c r="JC74" s="10"/>
      <c r="JD74" s="10"/>
      <c r="JE74" s="10"/>
      <c r="JF74" s="10"/>
      <c r="JG74" s="10"/>
      <c r="JH74" s="10"/>
      <c r="JI74" s="10"/>
      <c r="JJ74" s="10"/>
      <c r="JK74" s="10"/>
      <c r="JL74" s="10"/>
      <c r="JM74" s="10"/>
      <c r="JN74" s="10"/>
      <c r="JO74" s="10"/>
      <c r="JP74" s="10">
        <v>1</v>
      </c>
      <c r="JQ74" s="10"/>
      <c r="JR74" s="10"/>
      <c r="JS74" s="10"/>
      <c r="JT74" s="10"/>
      <c r="JU74" s="10"/>
      <c r="JV74" s="10" t="s">
        <v>287</v>
      </c>
      <c r="JW74" s="10" t="s">
        <v>283</v>
      </c>
      <c r="JX74" s="10" t="s">
        <v>283</v>
      </c>
      <c r="JY74" s="10" t="s">
        <v>283</v>
      </c>
      <c r="JZ74" s="10"/>
    </row>
    <row r="75" spans="1:286" ht="15.75" customHeight="1">
      <c r="A75" s="7" t="s">
        <v>1376</v>
      </c>
      <c r="B75" s="8">
        <v>41831</v>
      </c>
      <c r="C75" s="9" t="s">
        <v>1377</v>
      </c>
      <c r="D75" s="10">
        <v>1</v>
      </c>
      <c r="E75" s="11">
        <v>41161</v>
      </c>
      <c r="F75" s="10">
        <v>31</v>
      </c>
      <c r="G75" s="10" t="s">
        <v>277</v>
      </c>
      <c r="H75" s="9" t="s">
        <v>765</v>
      </c>
      <c r="I75" s="9" t="s">
        <v>469</v>
      </c>
      <c r="J75" s="10" t="s">
        <v>280</v>
      </c>
      <c r="K75" s="9" t="s">
        <v>344</v>
      </c>
      <c r="L75" s="9"/>
      <c r="M75" s="9"/>
      <c r="N75" s="9"/>
      <c r="O75" s="9"/>
      <c r="P75" s="9"/>
      <c r="Q75" s="9"/>
      <c r="R75" s="10">
        <v>1</v>
      </c>
      <c r="S75" s="9"/>
      <c r="T75" s="9"/>
      <c r="U75" s="9"/>
      <c r="V75" s="9"/>
      <c r="W75" s="9"/>
      <c r="X75" s="9"/>
      <c r="Y75" s="9"/>
      <c r="Z75" s="9"/>
      <c r="AA75" s="9"/>
      <c r="AB75" s="9"/>
      <c r="AC75" s="9" t="s">
        <v>1378</v>
      </c>
      <c r="AD75" s="10" t="s">
        <v>283</v>
      </c>
      <c r="AE75" s="11">
        <v>41613</v>
      </c>
      <c r="AF75" s="11">
        <v>41816</v>
      </c>
      <c r="AG75" s="10">
        <f t="shared" si="21"/>
        <v>203</v>
      </c>
      <c r="AH75" s="10">
        <f t="shared" si="23"/>
        <v>655</v>
      </c>
      <c r="AI75" s="10">
        <f t="shared" si="2"/>
        <v>670</v>
      </c>
      <c r="AJ75" s="10" t="s">
        <v>1379</v>
      </c>
      <c r="AK75" s="12">
        <v>1</v>
      </c>
      <c r="AL75" s="10" t="s">
        <v>1380</v>
      </c>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v>1</v>
      </c>
      <c r="CI75" s="10"/>
      <c r="CJ75" s="10"/>
      <c r="CK75" s="10"/>
      <c r="CL75" s="10"/>
      <c r="CM75" s="10"/>
      <c r="CN75" s="10"/>
      <c r="CO75" s="10"/>
      <c r="CP75" s="10" t="s">
        <v>89</v>
      </c>
      <c r="CQ75" s="10" t="s">
        <v>286</v>
      </c>
      <c r="CR75" s="10">
        <v>1</v>
      </c>
      <c r="CS75" s="10"/>
      <c r="CT75" s="10"/>
      <c r="CU75" s="10"/>
      <c r="CV75" s="10"/>
      <c r="CW75" s="10"/>
      <c r="CX75" s="10" t="s">
        <v>287</v>
      </c>
      <c r="CY75" s="10" t="s">
        <v>287</v>
      </c>
      <c r="CZ75" s="10" t="s">
        <v>12</v>
      </c>
      <c r="DA75" s="10" t="s">
        <v>289</v>
      </c>
      <c r="DB75" s="10" t="s">
        <v>309</v>
      </c>
      <c r="DC75" s="13" t="s">
        <v>1381</v>
      </c>
      <c r="DD75" s="10" t="s">
        <v>1382</v>
      </c>
      <c r="DE75" s="10" t="s">
        <v>1383</v>
      </c>
      <c r="DF75" s="10" t="s">
        <v>1384</v>
      </c>
      <c r="DG75" s="10" t="s">
        <v>1385</v>
      </c>
      <c r="DH75" s="10" t="s">
        <v>283</v>
      </c>
      <c r="DI75" s="10" t="s">
        <v>283</v>
      </c>
      <c r="DJ75" s="10" t="s">
        <v>283</v>
      </c>
      <c r="DK75" s="10" t="s">
        <v>283</v>
      </c>
      <c r="DL75" s="10" t="s">
        <v>1386</v>
      </c>
      <c r="DM75" s="10" t="s">
        <v>126</v>
      </c>
      <c r="DN75" s="15"/>
      <c r="DO75" s="15"/>
      <c r="DP75" s="15"/>
      <c r="DQ75" s="15"/>
      <c r="DR75" s="15"/>
      <c r="DS75" s="15"/>
      <c r="DT75" s="15"/>
      <c r="DU75" s="15"/>
      <c r="DV75" s="15"/>
      <c r="DW75" s="15"/>
      <c r="DX75" s="15"/>
      <c r="DY75" s="15"/>
      <c r="DZ75" s="15"/>
      <c r="EA75" s="15"/>
      <c r="EB75" s="15"/>
      <c r="EC75" s="15"/>
      <c r="ED75" s="14">
        <v>1</v>
      </c>
      <c r="EE75" s="15"/>
      <c r="EF75" s="15"/>
      <c r="EG75" s="15"/>
      <c r="EH75" s="15"/>
      <c r="EI75" s="15"/>
      <c r="EJ75" s="15"/>
      <c r="EK75" s="15"/>
      <c r="EL75" s="15"/>
      <c r="EM75" s="15"/>
      <c r="EN75" s="15"/>
      <c r="EO75" s="15"/>
      <c r="EP75" s="15"/>
      <c r="EQ75" s="15"/>
      <c r="ER75" s="10" t="s">
        <v>283</v>
      </c>
      <c r="ES75" s="10" t="s">
        <v>283</v>
      </c>
      <c r="ET75" s="10"/>
      <c r="EU75" s="10"/>
      <c r="EV75" s="10"/>
      <c r="EW75" s="10"/>
      <c r="EX75" s="10"/>
      <c r="EY75" s="10"/>
      <c r="EZ75" s="10"/>
      <c r="FA75" s="10"/>
      <c r="FB75" s="10"/>
      <c r="FC75" s="10"/>
      <c r="FD75" s="10"/>
      <c r="FE75" s="10"/>
      <c r="FF75" s="10"/>
      <c r="FG75" s="10"/>
      <c r="FH75" s="10"/>
      <c r="FI75" s="10"/>
      <c r="FJ75" s="10"/>
      <c r="FK75" s="10"/>
      <c r="FL75" s="10"/>
      <c r="FM75" s="10" t="s">
        <v>283</v>
      </c>
      <c r="FN75" s="10" t="s">
        <v>283</v>
      </c>
      <c r="FO75" s="10"/>
      <c r="FP75" s="10"/>
      <c r="FQ75" s="10"/>
      <c r="FR75" s="10"/>
      <c r="FS75" s="10"/>
      <c r="FT75" s="10"/>
      <c r="FU75" s="10"/>
      <c r="FV75" s="10"/>
      <c r="FW75" s="10"/>
      <c r="FX75" s="10"/>
      <c r="FY75" s="10"/>
      <c r="FZ75" s="10"/>
      <c r="GA75" s="10"/>
      <c r="GB75" s="10"/>
      <c r="GC75" s="10"/>
      <c r="GD75" s="10"/>
      <c r="GE75" s="10"/>
      <c r="GF75" s="10"/>
      <c r="GG75" s="10"/>
      <c r="GH75" s="10"/>
      <c r="GI75" s="10"/>
      <c r="GJ75" s="10"/>
      <c r="GK75" s="10"/>
      <c r="GL75" s="10"/>
      <c r="GM75" s="10"/>
      <c r="GN75" s="10"/>
      <c r="GO75" s="13" t="s">
        <v>1387</v>
      </c>
      <c r="GP75" s="13" t="s">
        <v>1388</v>
      </c>
      <c r="GQ75" s="13" t="s">
        <v>1389</v>
      </c>
      <c r="GR75" s="13" t="s">
        <v>1390</v>
      </c>
      <c r="GS75" s="13" t="s">
        <v>1391</v>
      </c>
      <c r="GT75" s="13" t="s">
        <v>1392</v>
      </c>
      <c r="GU75" s="13" t="s">
        <v>1393</v>
      </c>
      <c r="GV75" s="13" t="s">
        <v>1394</v>
      </c>
      <c r="GW75" s="13" t="s">
        <v>1395</v>
      </c>
      <c r="GX75" s="13" t="s">
        <v>1396</v>
      </c>
      <c r="GY75" s="13" t="s">
        <v>1397</v>
      </c>
      <c r="GZ75" s="13" t="s">
        <v>1398</v>
      </c>
      <c r="HA75" s="13" t="s">
        <v>1399</v>
      </c>
      <c r="HB75" s="13" t="s">
        <v>1400</v>
      </c>
      <c r="HC75" s="13" t="s">
        <v>1401</v>
      </c>
      <c r="HD75" s="10" t="s">
        <v>1402</v>
      </c>
      <c r="HE75" s="10"/>
      <c r="HF75" s="10"/>
      <c r="HG75" s="10"/>
      <c r="HH75" s="10"/>
      <c r="HI75" s="10"/>
      <c r="HJ75" s="10"/>
      <c r="HK75" s="10"/>
      <c r="HL75" s="10"/>
      <c r="HM75" s="10">
        <v>1</v>
      </c>
      <c r="HN75" s="10"/>
      <c r="HO75" s="10"/>
      <c r="HP75" s="10"/>
      <c r="HQ75" s="10"/>
      <c r="HR75" s="10">
        <v>1</v>
      </c>
      <c r="HS75" s="10"/>
      <c r="HT75" s="10"/>
      <c r="HU75" s="10"/>
      <c r="HV75" s="10"/>
      <c r="HW75" s="10"/>
      <c r="HX75" s="10"/>
      <c r="HY75" s="10"/>
      <c r="HZ75" s="10"/>
      <c r="IA75" s="10"/>
      <c r="IB75" s="10"/>
      <c r="IC75" s="10"/>
      <c r="ID75" s="10"/>
      <c r="IE75" s="10">
        <v>1</v>
      </c>
      <c r="IF75" s="10"/>
      <c r="IG75" s="10"/>
      <c r="IH75" s="10"/>
      <c r="II75" s="10">
        <v>1</v>
      </c>
      <c r="IJ75" s="10"/>
      <c r="IK75" s="10"/>
      <c r="IL75" s="10"/>
      <c r="IM75" s="10"/>
      <c r="IN75" s="10"/>
      <c r="IO75" s="10"/>
      <c r="IP75" s="10"/>
      <c r="IQ75" s="10"/>
      <c r="IR75" s="10"/>
      <c r="IS75" s="10"/>
      <c r="IT75" s="10"/>
      <c r="IU75" s="10" t="s">
        <v>419</v>
      </c>
      <c r="IV75" s="10" t="s">
        <v>283</v>
      </c>
      <c r="IW75" s="10" t="s">
        <v>283</v>
      </c>
      <c r="IX75" s="10" t="s">
        <v>264</v>
      </c>
      <c r="IY75" s="10"/>
      <c r="IZ75" s="10"/>
      <c r="JA75" s="10"/>
      <c r="JB75" s="10"/>
      <c r="JC75" s="10"/>
      <c r="JD75" s="10"/>
      <c r="JE75" s="10"/>
      <c r="JF75" s="10"/>
      <c r="JG75" s="10"/>
      <c r="JH75" s="10"/>
      <c r="JI75" s="10"/>
      <c r="JJ75" s="10"/>
      <c r="JK75" s="10"/>
      <c r="JL75" s="10"/>
      <c r="JM75" s="10"/>
      <c r="JN75" s="10"/>
      <c r="JO75" s="10"/>
      <c r="JP75" s="10">
        <v>1</v>
      </c>
      <c r="JQ75" s="10"/>
      <c r="JR75" s="10"/>
      <c r="JS75" s="10"/>
      <c r="JT75" s="10"/>
      <c r="JU75" s="10"/>
      <c r="JV75" s="10" t="s">
        <v>287</v>
      </c>
      <c r="JW75" s="10" t="s">
        <v>283</v>
      </c>
      <c r="JX75" s="10" t="s">
        <v>283</v>
      </c>
      <c r="JY75" s="10" t="s">
        <v>283</v>
      </c>
      <c r="JZ75" s="10" t="s">
        <v>1403</v>
      </c>
    </row>
    <row r="76" spans="1:286" ht="15.75" customHeight="1">
      <c r="A76" s="18" t="s">
        <v>1404</v>
      </c>
      <c r="B76" s="8">
        <v>41828</v>
      </c>
      <c r="C76" s="9" t="s">
        <v>1405</v>
      </c>
      <c r="D76" s="10">
        <v>1</v>
      </c>
      <c r="E76" s="11">
        <v>41466</v>
      </c>
      <c r="F76" s="10">
        <v>34</v>
      </c>
      <c r="G76" s="10" t="s">
        <v>323</v>
      </c>
      <c r="H76" s="9" t="s">
        <v>1406</v>
      </c>
      <c r="I76" s="9" t="s">
        <v>1407</v>
      </c>
      <c r="J76" s="10" t="s">
        <v>280</v>
      </c>
      <c r="K76" s="9" t="s">
        <v>1408</v>
      </c>
      <c r="L76" s="9"/>
      <c r="M76" s="9"/>
      <c r="N76" s="9"/>
      <c r="O76" s="9"/>
      <c r="P76" s="9"/>
      <c r="Q76" s="9"/>
      <c r="R76" s="9"/>
      <c r="S76" s="9"/>
      <c r="T76" s="9"/>
      <c r="U76" s="9"/>
      <c r="V76" s="9"/>
      <c r="W76" s="10">
        <v>1</v>
      </c>
      <c r="X76" s="9"/>
      <c r="Y76" s="9"/>
      <c r="Z76" s="9"/>
      <c r="AA76" s="9"/>
      <c r="AB76" s="9"/>
      <c r="AC76" s="9" t="s">
        <v>1409</v>
      </c>
      <c r="AD76" s="10" t="s">
        <v>283</v>
      </c>
      <c r="AE76" s="11">
        <v>41795</v>
      </c>
      <c r="AF76" s="10" t="s">
        <v>329</v>
      </c>
      <c r="AG76" s="10" t="s">
        <v>329</v>
      </c>
      <c r="AH76" s="10" t="s">
        <v>283</v>
      </c>
      <c r="AI76" s="10">
        <f t="shared" si="2"/>
        <v>362</v>
      </c>
      <c r="AJ76" s="10" t="s">
        <v>411</v>
      </c>
      <c r="AK76" s="12">
        <v>1</v>
      </c>
      <c r="AL76" s="10" t="s">
        <v>70</v>
      </c>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v>1</v>
      </c>
      <c r="BZ76" s="10"/>
      <c r="CA76" s="10"/>
      <c r="CB76" s="10"/>
      <c r="CC76" s="10"/>
      <c r="CD76" s="10"/>
      <c r="CE76" s="10"/>
      <c r="CF76" s="10"/>
      <c r="CG76" s="10"/>
      <c r="CH76" s="10"/>
      <c r="CI76" s="10"/>
      <c r="CJ76" s="10"/>
      <c r="CK76" s="10"/>
      <c r="CL76" s="10"/>
      <c r="CM76" s="10"/>
      <c r="CN76" s="10"/>
      <c r="CO76" s="10"/>
      <c r="CP76" s="10" t="s">
        <v>90</v>
      </c>
      <c r="CQ76" s="10" t="s">
        <v>286</v>
      </c>
      <c r="CR76" s="10"/>
      <c r="CS76" s="10">
        <v>1</v>
      </c>
      <c r="CT76" s="10"/>
      <c r="CU76" s="10"/>
      <c r="CV76" s="10"/>
      <c r="CW76" s="10"/>
      <c r="CX76" s="10" t="s">
        <v>287</v>
      </c>
      <c r="CY76" s="10" t="s">
        <v>287</v>
      </c>
      <c r="CZ76" s="10" t="s">
        <v>596</v>
      </c>
      <c r="DA76" s="10" t="s">
        <v>289</v>
      </c>
      <c r="DB76" s="10" t="s">
        <v>951</v>
      </c>
      <c r="DC76" s="10" t="s">
        <v>283</v>
      </c>
      <c r="DD76" s="10" t="s">
        <v>1410</v>
      </c>
      <c r="DE76" s="10" t="s">
        <v>1411</v>
      </c>
      <c r="DF76" s="10" t="s">
        <v>1412</v>
      </c>
      <c r="DG76" s="10" t="s">
        <v>283</v>
      </c>
      <c r="DH76" s="10" t="s">
        <v>283</v>
      </c>
      <c r="DI76" s="10" t="s">
        <v>283</v>
      </c>
      <c r="DJ76" s="10" t="s">
        <v>283</v>
      </c>
      <c r="DK76" s="10" t="s">
        <v>283</v>
      </c>
      <c r="DL76" s="10" t="s">
        <v>283</v>
      </c>
      <c r="DM76" s="10" t="s">
        <v>283</v>
      </c>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0" t="s">
        <v>283</v>
      </c>
      <c r="ES76" s="10" t="s">
        <v>283</v>
      </c>
      <c r="ET76" s="10"/>
      <c r="EU76" s="10"/>
      <c r="EV76" s="10"/>
      <c r="EW76" s="10"/>
      <c r="EX76" s="10"/>
      <c r="EY76" s="10"/>
      <c r="EZ76" s="10"/>
      <c r="FA76" s="10"/>
      <c r="FB76" s="10"/>
      <c r="FC76" s="10"/>
      <c r="FD76" s="10"/>
      <c r="FE76" s="10"/>
      <c r="FF76" s="10"/>
      <c r="FG76" s="10"/>
      <c r="FH76" s="10"/>
      <c r="FI76" s="10"/>
      <c r="FJ76" s="10"/>
      <c r="FK76" s="10"/>
      <c r="FL76" s="10"/>
      <c r="FM76" s="10" t="s">
        <v>283</v>
      </c>
      <c r="FN76" s="10" t="s">
        <v>283</v>
      </c>
      <c r="FO76" s="10"/>
      <c r="FP76" s="10"/>
      <c r="FQ76" s="10"/>
      <c r="FR76" s="10"/>
      <c r="FS76" s="10"/>
      <c r="FT76" s="10"/>
      <c r="FU76" s="10"/>
      <c r="FV76" s="10"/>
      <c r="FW76" s="10"/>
      <c r="FX76" s="10"/>
      <c r="FY76" s="10"/>
      <c r="FZ76" s="10"/>
      <c r="GA76" s="10"/>
      <c r="GB76" s="10"/>
      <c r="GC76" s="10"/>
      <c r="GD76" s="10"/>
      <c r="GE76" s="10"/>
      <c r="GF76" s="10"/>
      <c r="GG76" s="10"/>
      <c r="GH76" s="10"/>
      <c r="GI76" s="10"/>
      <c r="GJ76" s="10"/>
      <c r="GK76" s="10"/>
      <c r="GL76" s="10"/>
      <c r="GM76" s="10"/>
      <c r="GN76" s="10"/>
      <c r="GO76" s="10" t="s">
        <v>1413</v>
      </c>
      <c r="GP76" s="10" t="s">
        <v>1414</v>
      </c>
      <c r="GQ76" s="10" t="s">
        <v>1415</v>
      </c>
      <c r="GR76" s="10" t="s">
        <v>283</v>
      </c>
      <c r="GS76" s="10" t="s">
        <v>283</v>
      </c>
      <c r="GT76" s="10" t="s">
        <v>283</v>
      </c>
      <c r="GU76" s="10" t="s">
        <v>283</v>
      </c>
      <c r="GV76" s="10" t="s">
        <v>283</v>
      </c>
      <c r="GW76" s="10" t="s">
        <v>283</v>
      </c>
      <c r="GX76" s="10" t="s">
        <v>283</v>
      </c>
      <c r="GY76" s="10" t="s">
        <v>283</v>
      </c>
      <c r="GZ76" s="10" t="s">
        <v>283</v>
      </c>
      <c r="HA76" s="10" t="s">
        <v>283</v>
      </c>
      <c r="HB76" s="10" t="s">
        <v>283</v>
      </c>
      <c r="HC76" s="10" t="s">
        <v>283</v>
      </c>
      <c r="HD76" s="10" t="s">
        <v>240</v>
      </c>
      <c r="HE76" s="10"/>
      <c r="HF76" s="10"/>
      <c r="HG76" s="10"/>
      <c r="HH76" s="10"/>
      <c r="HI76" s="10"/>
      <c r="HJ76" s="10"/>
      <c r="HK76" s="10"/>
      <c r="HL76" s="10"/>
      <c r="HM76" s="10"/>
      <c r="HN76" s="10"/>
      <c r="HO76" s="10"/>
      <c r="HP76" s="10"/>
      <c r="HQ76" s="10"/>
      <c r="HR76" s="10"/>
      <c r="HS76" s="10"/>
      <c r="HT76" s="10"/>
      <c r="HU76" s="10"/>
      <c r="HV76" s="10"/>
      <c r="HW76" s="10"/>
      <c r="HX76" s="10"/>
      <c r="HY76" s="10"/>
      <c r="HZ76" s="10"/>
      <c r="IA76" s="10"/>
      <c r="IB76" s="10"/>
      <c r="IC76" s="10"/>
      <c r="ID76" s="10"/>
      <c r="IE76" s="10"/>
      <c r="IF76" s="10"/>
      <c r="IG76" s="10"/>
      <c r="IH76" s="10"/>
      <c r="II76" s="10"/>
      <c r="IJ76" s="10"/>
      <c r="IK76" s="10"/>
      <c r="IL76" s="10"/>
      <c r="IM76" s="10"/>
      <c r="IN76" s="10"/>
      <c r="IO76" s="10"/>
      <c r="IP76" s="10"/>
      <c r="IQ76" s="10"/>
      <c r="IR76" s="10">
        <v>1</v>
      </c>
      <c r="IS76" s="10"/>
      <c r="IT76" s="10"/>
      <c r="IU76" s="10" t="s">
        <v>1416</v>
      </c>
      <c r="IV76" s="10" t="s">
        <v>1417</v>
      </c>
      <c r="IW76" s="10" t="s">
        <v>283</v>
      </c>
      <c r="IX76" s="10" t="s">
        <v>265</v>
      </c>
      <c r="IY76" s="10"/>
      <c r="IZ76" s="10"/>
      <c r="JA76" s="10"/>
      <c r="JB76" s="10"/>
      <c r="JC76" s="10"/>
      <c r="JD76" s="10"/>
      <c r="JE76" s="10"/>
      <c r="JF76" s="10"/>
      <c r="JG76" s="10"/>
      <c r="JH76" s="10"/>
      <c r="JI76" s="10"/>
      <c r="JJ76" s="10"/>
      <c r="JK76" s="10"/>
      <c r="JL76" s="10"/>
      <c r="JM76" s="10"/>
      <c r="JN76" s="10"/>
      <c r="JO76" s="10"/>
      <c r="JP76" s="10"/>
      <c r="JQ76" s="10">
        <v>1</v>
      </c>
      <c r="JR76" s="10"/>
      <c r="JS76" s="10"/>
      <c r="JT76" s="10"/>
      <c r="JU76" s="10"/>
      <c r="JV76" s="10" t="s">
        <v>287</v>
      </c>
      <c r="JW76" s="10" t="s">
        <v>283</v>
      </c>
      <c r="JX76" s="10" t="s">
        <v>283</v>
      </c>
      <c r="JY76" s="10" t="s">
        <v>283</v>
      </c>
      <c r="JZ76" s="10" t="s">
        <v>1418</v>
      </c>
    </row>
    <row r="77" spans="1:286" ht="15.75" customHeight="1">
      <c r="A77" s="7" t="s">
        <v>1419</v>
      </c>
      <c r="B77" s="8">
        <v>41838</v>
      </c>
      <c r="C77" s="9" t="s">
        <v>1420</v>
      </c>
      <c r="D77" s="10">
        <v>1</v>
      </c>
      <c r="E77" s="11">
        <v>41612</v>
      </c>
      <c r="F77" s="10">
        <v>76</v>
      </c>
      <c r="G77" s="10" t="s">
        <v>277</v>
      </c>
      <c r="H77" s="9" t="s">
        <v>1421</v>
      </c>
      <c r="I77" s="9" t="s">
        <v>1422</v>
      </c>
      <c r="J77" s="10" t="s">
        <v>280</v>
      </c>
      <c r="K77" s="9" t="s">
        <v>344</v>
      </c>
      <c r="L77" s="9"/>
      <c r="M77" s="9"/>
      <c r="N77" s="9"/>
      <c r="O77" s="9"/>
      <c r="P77" s="9"/>
      <c r="Q77" s="9"/>
      <c r="R77" s="10">
        <v>1</v>
      </c>
      <c r="S77" s="9"/>
      <c r="T77" s="9"/>
      <c r="U77" s="9"/>
      <c r="V77" s="9"/>
      <c r="W77" s="9"/>
      <c r="X77" s="9"/>
      <c r="Y77" s="9"/>
      <c r="Z77" s="9"/>
      <c r="AA77" s="9"/>
      <c r="AB77" s="9"/>
      <c r="AC77" s="9" t="s">
        <v>1423</v>
      </c>
      <c r="AD77" s="10" t="s">
        <v>283</v>
      </c>
      <c r="AE77" s="11">
        <v>41614</v>
      </c>
      <c r="AF77" s="11">
        <v>41793</v>
      </c>
      <c r="AG77" s="10">
        <f>AF77-AE77</f>
        <v>179</v>
      </c>
      <c r="AH77" s="10">
        <f t="shared" ref="AH77:AH83" si="24">AF77-E77</f>
        <v>181</v>
      </c>
      <c r="AI77" s="10">
        <f t="shared" si="2"/>
        <v>226</v>
      </c>
      <c r="AJ77" s="10" t="s">
        <v>1424</v>
      </c>
      <c r="AK77" s="12">
        <v>2</v>
      </c>
      <c r="AL77" s="10" t="s">
        <v>1425</v>
      </c>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v>1</v>
      </c>
      <c r="BM77" s="10"/>
      <c r="BN77" s="10"/>
      <c r="BO77" s="10"/>
      <c r="BP77" s="10"/>
      <c r="BQ77" s="10"/>
      <c r="BR77" s="10"/>
      <c r="BS77" s="10"/>
      <c r="BT77" s="10"/>
      <c r="BU77" s="10"/>
      <c r="BV77" s="10"/>
      <c r="BW77" s="10"/>
      <c r="BX77" s="10"/>
      <c r="BY77" s="10">
        <v>1</v>
      </c>
      <c r="BZ77" s="10"/>
      <c r="CA77" s="10"/>
      <c r="CB77" s="10"/>
      <c r="CC77" s="10"/>
      <c r="CD77" s="10"/>
      <c r="CE77" s="10"/>
      <c r="CF77" s="10"/>
      <c r="CG77" s="10"/>
      <c r="CH77" s="10"/>
      <c r="CI77" s="10"/>
      <c r="CJ77" s="10"/>
      <c r="CK77" s="10"/>
      <c r="CL77" s="10"/>
      <c r="CM77" s="10"/>
      <c r="CN77" s="10"/>
      <c r="CO77" s="10"/>
      <c r="CP77" s="10" t="s">
        <v>89</v>
      </c>
      <c r="CQ77" s="10" t="s">
        <v>286</v>
      </c>
      <c r="CR77" s="10">
        <v>1</v>
      </c>
      <c r="CS77" s="10"/>
      <c r="CT77" s="10"/>
      <c r="CU77" s="10"/>
      <c r="CV77" s="10"/>
      <c r="CW77" s="10"/>
      <c r="CX77" s="10" t="s">
        <v>287</v>
      </c>
      <c r="CY77" s="10" t="s">
        <v>287</v>
      </c>
      <c r="CZ77" s="10" t="s">
        <v>12</v>
      </c>
      <c r="DA77" s="10" t="s">
        <v>289</v>
      </c>
      <c r="DB77" s="10" t="s">
        <v>1426</v>
      </c>
      <c r="DC77" s="10" t="s">
        <v>283</v>
      </c>
      <c r="DD77" s="10" t="s">
        <v>1427</v>
      </c>
      <c r="DE77" s="10" t="s">
        <v>1428</v>
      </c>
      <c r="DF77" s="10" t="s">
        <v>1429</v>
      </c>
      <c r="DG77" s="10" t="s">
        <v>283</v>
      </c>
      <c r="DH77" s="10" t="s">
        <v>283</v>
      </c>
      <c r="DI77" s="10" t="s">
        <v>283</v>
      </c>
      <c r="DJ77" s="10" t="s">
        <v>283</v>
      </c>
      <c r="DK77" s="10" t="s">
        <v>283</v>
      </c>
      <c r="DL77" s="10" t="s">
        <v>283</v>
      </c>
      <c r="DM77" s="10" t="s">
        <v>283</v>
      </c>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0" t="s">
        <v>147</v>
      </c>
      <c r="ES77" s="10" t="s">
        <v>147</v>
      </c>
      <c r="ET77" s="10"/>
      <c r="EU77" s="10"/>
      <c r="EV77" s="10"/>
      <c r="EW77" s="10"/>
      <c r="EX77" s="10"/>
      <c r="EY77" s="10"/>
      <c r="EZ77" s="10">
        <v>1</v>
      </c>
      <c r="FA77" s="10"/>
      <c r="FB77" s="10"/>
      <c r="FC77" s="10"/>
      <c r="FD77" s="10"/>
      <c r="FE77" s="10"/>
      <c r="FF77" s="10"/>
      <c r="FG77" s="10"/>
      <c r="FH77" s="10"/>
      <c r="FI77" s="10"/>
      <c r="FJ77" s="10"/>
      <c r="FK77" s="10"/>
      <c r="FL77" s="10"/>
      <c r="FM77" s="10" t="s">
        <v>283</v>
      </c>
      <c r="FN77" s="10" t="s">
        <v>283</v>
      </c>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t="s">
        <v>1430</v>
      </c>
      <c r="GP77" s="10" t="s">
        <v>1431</v>
      </c>
      <c r="GQ77" s="10" t="s">
        <v>1432</v>
      </c>
      <c r="GR77" s="10" t="s">
        <v>283</v>
      </c>
      <c r="GS77" s="10" t="s">
        <v>283</v>
      </c>
      <c r="GT77" s="10" t="s">
        <v>283</v>
      </c>
      <c r="GU77" s="10" t="s">
        <v>283</v>
      </c>
      <c r="GV77" s="10" t="s">
        <v>283</v>
      </c>
      <c r="GW77" s="10" t="s">
        <v>283</v>
      </c>
      <c r="GX77" s="10" t="s">
        <v>283</v>
      </c>
      <c r="GY77" s="10" t="s">
        <v>283</v>
      </c>
      <c r="GZ77" s="10" t="s">
        <v>283</v>
      </c>
      <c r="HA77" s="10" t="s">
        <v>283</v>
      </c>
      <c r="HB77" s="10" t="s">
        <v>283</v>
      </c>
      <c r="HC77" s="10" t="s">
        <v>283</v>
      </c>
      <c r="HD77" s="10" t="s">
        <v>1133</v>
      </c>
      <c r="HE77" s="10"/>
      <c r="HF77" s="10"/>
      <c r="HG77" s="10"/>
      <c r="HH77" s="10"/>
      <c r="HI77" s="10"/>
      <c r="HJ77" s="10"/>
      <c r="HK77" s="10"/>
      <c r="HL77" s="10"/>
      <c r="HM77" s="10"/>
      <c r="HN77" s="10"/>
      <c r="HO77" s="10"/>
      <c r="HP77" s="10">
        <v>1</v>
      </c>
      <c r="HQ77" s="10"/>
      <c r="HR77" s="10"/>
      <c r="HS77" s="10"/>
      <c r="HT77" s="10"/>
      <c r="HU77" s="10"/>
      <c r="HV77" s="10"/>
      <c r="HW77" s="10"/>
      <c r="HX77" s="10"/>
      <c r="HY77" s="10"/>
      <c r="HZ77" s="10"/>
      <c r="IA77" s="10"/>
      <c r="IB77" s="10">
        <v>1</v>
      </c>
      <c r="IC77" s="10"/>
      <c r="ID77" s="10"/>
      <c r="IE77" s="10"/>
      <c r="IF77" s="10"/>
      <c r="IG77" s="10"/>
      <c r="IH77" s="10"/>
      <c r="II77" s="10"/>
      <c r="IJ77" s="10"/>
      <c r="IK77" s="10"/>
      <c r="IL77" s="10"/>
      <c r="IM77" s="10"/>
      <c r="IN77" s="10"/>
      <c r="IO77" s="10"/>
      <c r="IP77" s="10"/>
      <c r="IQ77" s="10"/>
      <c r="IR77" s="10"/>
      <c r="IS77" s="10"/>
      <c r="IT77" s="10"/>
      <c r="IU77" s="10" t="s">
        <v>299</v>
      </c>
      <c r="IV77" s="10" t="s">
        <v>283</v>
      </c>
      <c r="IW77" s="10" t="s">
        <v>283</v>
      </c>
      <c r="IX77" s="10" t="s">
        <v>264</v>
      </c>
      <c r="IY77" s="10"/>
      <c r="IZ77" s="10"/>
      <c r="JA77" s="10"/>
      <c r="JB77" s="10"/>
      <c r="JC77" s="10"/>
      <c r="JD77" s="10"/>
      <c r="JE77" s="10"/>
      <c r="JF77" s="10"/>
      <c r="JG77" s="10"/>
      <c r="JH77" s="10"/>
      <c r="JI77" s="10"/>
      <c r="JJ77" s="10"/>
      <c r="JK77" s="10"/>
      <c r="JL77" s="10"/>
      <c r="JM77" s="10"/>
      <c r="JN77" s="10"/>
      <c r="JO77" s="10"/>
      <c r="JP77" s="10">
        <v>1</v>
      </c>
      <c r="JQ77" s="10"/>
      <c r="JR77" s="10"/>
      <c r="JS77" s="10"/>
      <c r="JT77" s="10"/>
      <c r="JU77" s="10"/>
      <c r="JV77" s="10" t="s">
        <v>287</v>
      </c>
      <c r="JW77" s="10" t="s">
        <v>283</v>
      </c>
      <c r="JX77" s="10" t="s">
        <v>283</v>
      </c>
      <c r="JY77" s="10" t="s">
        <v>283</v>
      </c>
      <c r="JZ77" s="10" t="s">
        <v>1433</v>
      </c>
    </row>
    <row r="78" spans="1:286" ht="15.75" customHeight="1">
      <c r="A78" s="7" t="s">
        <v>1434</v>
      </c>
      <c r="B78" s="8">
        <v>41842</v>
      </c>
      <c r="C78" s="9" t="s">
        <v>1435</v>
      </c>
      <c r="D78" s="10">
        <v>1</v>
      </c>
      <c r="E78" s="11">
        <v>40741</v>
      </c>
      <c r="F78" s="10">
        <v>54</v>
      </c>
      <c r="G78" s="10" t="s">
        <v>323</v>
      </c>
      <c r="H78" s="9" t="s">
        <v>887</v>
      </c>
      <c r="I78" s="9" t="s">
        <v>888</v>
      </c>
      <c r="J78" s="10" t="s">
        <v>280</v>
      </c>
      <c r="K78" s="9" t="s">
        <v>1436</v>
      </c>
      <c r="L78" s="9"/>
      <c r="M78" s="9"/>
      <c r="N78" s="9"/>
      <c r="O78" s="9"/>
      <c r="P78" s="9"/>
      <c r="Q78" s="9"/>
      <c r="R78" s="9"/>
      <c r="S78" s="9"/>
      <c r="T78" s="9"/>
      <c r="U78" s="9"/>
      <c r="V78" s="9"/>
      <c r="W78" s="9"/>
      <c r="X78" s="9"/>
      <c r="Y78" s="10">
        <v>1</v>
      </c>
      <c r="Z78" s="9"/>
      <c r="AA78" s="9"/>
      <c r="AB78" s="9"/>
      <c r="AC78" s="9" t="s">
        <v>1437</v>
      </c>
      <c r="AD78" s="10" t="s">
        <v>283</v>
      </c>
      <c r="AE78" s="10" t="s">
        <v>329</v>
      </c>
      <c r="AF78" s="11">
        <v>41814</v>
      </c>
      <c r="AG78" s="10" t="s">
        <v>329</v>
      </c>
      <c r="AH78" s="10">
        <f t="shared" si="24"/>
        <v>1073</v>
      </c>
      <c r="AI78" s="10">
        <f t="shared" si="2"/>
        <v>1101</v>
      </c>
      <c r="AJ78" s="10" t="s">
        <v>1438</v>
      </c>
      <c r="AK78" s="12">
        <v>1</v>
      </c>
      <c r="AL78" s="10" t="s">
        <v>70</v>
      </c>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v>1</v>
      </c>
      <c r="BZ78" s="10"/>
      <c r="CA78" s="10"/>
      <c r="CB78" s="10"/>
      <c r="CC78" s="10"/>
      <c r="CD78" s="10"/>
      <c r="CE78" s="10"/>
      <c r="CF78" s="10"/>
      <c r="CG78" s="10"/>
      <c r="CH78" s="10"/>
      <c r="CI78" s="10"/>
      <c r="CJ78" s="10"/>
      <c r="CK78" s="10"/>
      <c r="CL78" s="10"/>
      <c r="CM78" s="10"/>
      <c r="CN78" s="10"/>
      <c r="CO78" s="10"/>
      <c r="CP78" s="10" t="s">
        <v>89</v>
      </c>
      <c r="CQ78" s="10" t="s">
        <v>286</v>
      </c>
      <c r="CR78" s="10">
        <v>1</v>
      </c>
      <c r="CS78" s="10"/>
      <c r="CT78" s="10"/>
      <c r="CU78" s="10"/>
      <c r="CV78" s="10"/>
      <c r="CW78" s="10"/>
      <c r="CX78" s="10" t="s">
        <v>287</v>
      </c>
      <c r="CY78" s="10" t="s">
        <v>287</v>
      </c>
      <c r="CZ78" s="10" t="s">
        <v>620</v>
      </c>
      <c r="DA78" s="10" t="s">
        <v>289</v>
      </c>
      <c r="DB78" s="10" t="s">
        <v>290</v>
      </c>
      <c r="DC78" s="10" t="s">
        <v>283</v>
      </c>
      <c r="DD78" s="10" t="s">
        <v>1439</v>
      </c>
      <c r="DE78" s="10" t="s">
        <v>623</v>
      </c>
      <c r="DF78" s="10" t="s">
        <v>708</v>
      </c>
      <c r="DG78" s="10" t="s">
        <v>1440</v>
      </c>
      <c r="DH78" s="10" t="s">
        <v>283</v>
      </c>
      <c r="DI78" s="10" t="s">
        <v>283</v>
      </c>
      <c r="DJ78" s="10" t="s">
        <v>283</v>
      </c>
      <c r="DK78" s="10" t="s">
        <v>283</v>
      </c>
      <c r="DL78" s="10" t="s">
        <v>1441</v>
      </c>
      <c r="DM78" s="10" t="s">
        <v>128</v>
      </c>
      <c r="DN78" s="15"/>
      <c r="DO78" s="15"/>
      <c r="DP78" s="15"/>
      <c r="DQ78" s="15"/>
      <c r="DR78" s="15"/>
      <c r="DS78" s="15"/>
      <c r="DT78" s="15"/>
      <c r="DU78" s="15"/>
      <c r="DV78" s="15"/>
      <c r="DW78" s="15"/>
      <c r="DX78" s="15"/>
      <c r="DY78" s="15"/>
      <c r="DZ78" s="15"/>
      <c r="EA78" s="15"/>
      <c r="EB78" s="15"/>
      <c r="EC78" s="15"/>
      <c r="ED78" s="15"/>
      <c r="EE78" s="15"/>
      <c r="EF78" s="15">
        <v>1</v>
      </c>
      <c r="EG78" s="15"/>
      <c r="EH78" s="15"/>
      <c r="EI78" s="15"/>
      <c r="EJ78" s="15"/>
      <c r="EK78" s="15"/>
      <c r="EL78" s="15"/>
      <c r="EM78" s="15"/>
      <c r="EN78" s="15"/>
      <c r="EO78" s="15"/>
      <c r="EP78" s="15"/>
      <c r="EQ78" s="15"/>
      <c r="ER78" s="10" t="s">
        <v>1442</v>
      </c>
      <c r="ES78" s="10" t="s">
        <v>157</v>
      </c>
      <c r="ET78" s="10"/>
      <c r="EU78" s="10"/>
      <c r="EV78" s="10"/>
      <c r="EW78" s="10"/>
      <c r="EX78" s="10"/>
      <c r="EY78" s="10"/>
      <c r="EZ78" s="10"/>
      <c r="FA78" s="10"/>
      <c r="FB78" s="10"/>
      <c r="FC78" s="10"/>
      <c r="FD78" s="10"/>
      <c r="FE78" s="10"/>
      <c r="FF78" s="10"/>
      <c r="FG78" s="10"/>
      <c r="FH78" s="10"/>
      <c r="FI78" s="10"/>
      <c r="FJ78" s="10">
        <v>1</v>
      </c>
      <c r="FK78" s="10"/>
      <c r="FL78" s="10"/>
      <c r="FM78" s="10" t="s">
        <v>283</v>
      </c>
      <c r="FN78" s="10" t="s">
        <v>283</v>
      </c>
      <c r="FO78" s="10"/>
      <c r="FP78" s="10"/>
      <c r="FQ78" s="10"/>
      <c r="FR78" s="10"/>
      <c r="FS78" s="10"/>
      <c r="FT78" s="10"/>
      <c r="FU78" s="10"/>
      <c r="FV78" s="10"/>
      <c r="FW78" s="10"/>
      <c r="FX78" s="10"/>
      <c r="FY78" s="10"/>
      <c r="FZ78" s="10"/>
      <c r="GA78" s="10"/>
      <c r="GB78" s="10"/>
      <c r="GC78" s="10"/>
      <c r="GD78" s="10"/>
      <c r="GE78" s="10"/>
      <c r="GF78" s="10"/>
      <c r="GG78" s="10"/>
      <c r="GH78" s="10"/>
      <c r="GI78" s="10"/>
      <c r="GJ78" s="10"/>
      <c r="GK78" s="10"/>
      <c r="GL78" s="10"/>
      <c r="GM78" s="10"/>
      <c r="GN78" s="10"/>
      <c r="GO78" s="10" t="s">
        <v>1443</v>
      </c>
      <c r="GP78" s="10" t="s">
        <v>1444</v>
      </c>
      <c r="GQ78" s="10" t="s">
        <v>1445</v>
      </c>
      <c r="GR78" s="10" t="s">
        <v>1446</v>
      </c>
      <c r="GS78" s="10" t="s">
        <v>1447</v>
      </c>
      <c r="GT78" s="10" t="s">
        <v>1448</v>
      </c>
      <c r="GU78" s="10" t="s">
        <v>1449</v>
      </c>
      <c r="GV78" s="10" t="s">
        <v>1450</v>
      </c>
      <c r="GW78" s="10" t="s">
        <v>1451</v>
      </c>
      <c r="GX78" s="10" t="s">
        <v>283</v>
      </c>
      <c r="GY78" s="10" t="s">
        <v>283</v>
      </c>
      <c r="GZ78" s="10" t="s">
        <v>283</v>
      </c>
      <c r="HA78" s="10" t="s">
        <v>283</v>
      </c>
      <c r="HB78" s="10" t="s">
        <v>283</v>
      </c>
      <c r="HC78" s="10" t="s">
        <v>283</v>
      </c>
      <c r="HD78" s="10" t="s">
        <v>1452</v>
      </c>
      <c r="HE78" s="10"/>
      <c r="HF78" s="10"/>
      <c r="HG78" s="10"/>
      <c r="HH78" s="10"/>
      <c r="HI78" s="10"/>
      <c r="HJ78" s="10"/>
      <c r="HK78" s="10"/>
      <c r="HL78" s="10"/>
      <c r="HM78" s="10">
        <v>1</v>
      </c>
      <c r="HN78" s="10"/>
      <c r="HO78" s="10"/>
      <c r="HP78" s="10"/>
      <c r="HQ78" s="10"/>
      <c r="HR78" s="10"/>
      <c r="HS78" s="10"/>
      <c r="HT78" s="10"/>
      <c r="HU78" s="10"/>
      <c r="HV78" s="10"/>
      <c r="HW78" s="10"/>
      <c r="HX78" s="10"/>
      <c r="HY78" s="10"/>
      <c r="HZ78" s="10"/>
      <c r="IA78" s="10"/>
      <c r="IB78" s="10"/>
      <c r="IC78" s="10"/>
      <c r="ID78" s="10"/>
      <c r="IE78" s="10"/>
      <c r="IF78" s="10"/>
      <c r="IG78" s="10"/>
      <c r="IH78" s="10"/>
      <c r="II78" s="10"/>
      <c r="IJ78" s="10"/>
      <c r="IK78" s="10"/>
      <c r="IL78" s="10"/>
      <c r="IM78" s="10">
        <v>1</v>
      </c>
      <c r="IN78" s="10"/>
      <c r="IO78" s="10"/>
      <c r="IP78" s="10"/>
      <c r="IQ78" s="10"/>
      <c r="IR78" s="10"/>
      <c r="IS78" s="10"/>
      <c r="IT78" s="10"/>
      <c r="IU78" s="10" t="s">
        <v>299</v>
      </c>
      <c r="IV78" s="10" t="s">
        <v>283</v>
      </c>
      <c r="IW78" s="10" t="s">
        <v>283</v>
      </c>
      <c r="IX78" s="10" t="s">
        <v>264</v>
      </c>
      <c r="IY78" s="10"/>
      <c r="IZ78" s="10"/>
      <c r="JA78" s="10"/>
      <c r="JB78" s="10"/>
      <c r="JC78" s="10"/>
      <c r="JD78" s="10"/>
      <c r="JE78" s="10"/>
      <c r="JF78" s="10"/>
      <c r="JG78" s="10"/>
      <c r="JH78" s="10"/>
      <c r="JI78" s="10"/>
      <c r="JJ78" s="10"/>
      <c r="JK78" s="10"/>
      <c r="JL78" s="10"/>
      <c r="JM78" s="10"/>
      <c r="JN78" s="10"/>
      <c r="JO78" s="10"/>
      <c r="JP78" s="10">
        <v>1</v>
      </c>
      <c r="JQ78" s="10"/>
      <c r="JR78" s="10"/>
      <c r="JS78" s="10"/>
      <c r="JT78" s="10"/>
      <c r="JU78" s="10"/>
      <c r="JV78" s="10" t="s">
        <v>287</v>
      </c>
      <c r="JW78" s="10" t="s">
        <v>283</v>
      </c>
      <c r="JX78" s="10" t="s">
        <v>283</v>
      </c>
      <c r="JY78" s="10" t="s">
        <v>283</v>
      </c>
      <c r="JZ78" s="10" t="s">
        <v>1453</v>
      </c>
    </row>
    <row r="79" spans="1:286" ht="15.75" customHeight="1">
      <c r="A79" s="7" t="s">
        <v>1454</v>
      </c>
      <c r="B79" s="8">
        <v>41843</v>
      </c>
      <c r="C79" s="9" t="s">
        <v>1455</v>
      </c>
      <c r="D79" s="10">
        <v>1</v>
      </c>
      <c r="E79" s="11">
        <v>41722</v>
      </c>
      <c r="F79" s="10">
        <v>78</v>
      </c>
      <c r="G79" s="10" t="s">
        <v>323</v>
      </c>
      <c r="H79" s="9" t="s">
        <v>1456</v>
      </c>
      <c r="I79" s="9" t="s">
        <v>1457</v>
      </c>
      <c r="J79" s="10" t="s">
        <v>280</v>
      </c>
      <c r="K79" s="9" t="s">
        <v>543</v>
      </c>
      <c r="L79" s="9"/>
      <c r="M79" s="9"/>
      <c r="N79" s="9"/>
      <c r="O79" s="9"/>
      <c r="P79" s="9"/>
      <c r="Q79" s="9"/>
      <c r="R79" s="9"/>
      <c r="S79" s="9"/>
      <c r="T79" s="10">
        <v>1</v>
      </c>
      <c r="U79" s="9"/>
      <c r="V79" s="9"/>
      <c r="W79" s="9"/>
      <c r="X79" s="9"/>
      <c r="Y79" s="9"/>
      <c r="Z79" s="9"/>
      <c r="AA79" s="9"/>
      <c r="AB79" s="9"/>
      <c r="AC79" s="9" t="s">
        <v>1458</v>
      </c>
      <c r="AD79" s="10" t="s">
        <v>283</v>
      </c>
      <c r="AE79" s="11">
        <v>41737</v>
      </c>
      <c r="AF79" s="11">
        <v>41809</v>
      </c>
      <c r="AG79" s="10">
        <f t="shared" ref="AG79:AG100" si="25">AF79-AE79</f>
        <v>72</v>
      </c>
      <c r="AH79" s="10">
        <f t="shared" si="24"/>
        <v>87</v>
      </c>
      <c r="AI79" s="10">
        <f t="shared" si="2"/>
        <v>121</v>
      </c>
      <c r="AJ79" s="10" t="s">
        <v>1459</v>
      </c>
      <c r="AK79" s="12">
        <v>2</v>
      </c>
      <c r="AL79" s="10" t="s">
        <v>1460</v>
      </c>
      <c r="AM79" s="10"/>
      <c r="AN79" s="10"/>
      <c r="AO79" s="10"/>
      <c r="AP79" s="10"/>
      <c r="AQ79" s="10"/>
      <c r="AR79" s="10"/>
      <c r="AS79" s="10"/>
      <c r="AT79" s="10"/>
      <c r="AU79" s="10"/>
      <c r="AV79" s="10">
        <v>1</v>
      </c>
      <c r="AW79" s="10"/>
      <c r="AX79" s="10"/>
      <c r="AY79" s="10"/>
      <c r="AZ79" s="10"/>
      <c r="BA79" s="10"/>
      <c r="BB79" s="10"/>
      <c r="BC79" s="10"/>
      <c r="BD79" s="10"/>
      <c r="BE79" s="10"/>
      <c r="BF79" s="10"/>
      <c r="BG79" s="10"/>
      <c r="BH79" s="10"/>
      <c r="BI79" s="10"/>
      <c r="BJ79" s="10"/>
      <c r="BK79" s="10"/>
      <c r="BL79" s="10">
        <v>1</v>
      </c>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t="s">
        <v>89</v>
      </c>
      <c r="CQ79" s="10" t="s">
        <v>286</v>
      </c>
      <c r="CR79" s="10">
        <v>1</v>
      </c>
      <c r="CS79" s="10"/>
      <c r="CT79" s="10"/>
      <c r="CU79" s="10"/>
      <c r="CV79" s="10"/>
      <c r="CW79" s="10"/>
      <c r="CX79" s="10" t="s">
        <v>287</v>
      </c>
      <c r="CY79" s="10" t="s">
        <v>287</v>
      </c>
      <c r="CZ79" s="10" t="s">
        <v>596</v>
      </c>
      <c r="DA79" s="10" t="s">
        <v>158</v>
      </c>
      <c r="DB79" s="10" t="s">
        <v>158</v>
      </c>
      <c r="DC79" s="10" t="s">
        <v>283</v>
      </c>
      <c r="DD79" s="10" t="s">
        <v>1461</v>
      </c>
      <c r="DE79" s="10" t="s">
        <v>1462</v>
      </c>
      <c r="DF79" s="10" t="s">
        <v>283</v>
      </c>
      <c r="DG79" s="10" t="s">
        <v>283</v>
      </c>
      <c r="DH79" s="10" t="s">
        <v>283</v>
      </c>
      <c r="DI79" s="10" t="s">
        <v>283</v>
      </c>
      <c r="DJ79" s="10" t="s">
        <v>283</v>
      </c>
      <c r="DK79" s="10" t="s">
        <v>283</v>
      </c>
      <c r="DL79" s="10" t="s">
        <v>283</v>
      </c>
      <c r="DM79" s="10" t="s">
        <v>283</v>
      </c>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0" t="s">
        <v>1463</v>
      </c>
      <c r="ES79" s="10" t="s">
        <v>1464</v>
      </c>
      <c r="ET79" s="10"/>
      <c r="EU79" s="10"/>
      <c r="EV79" s="10"/>
      <c r="EW79" s="10"/>
      <c r="EX79" s="10"/>
      <c r="EY79" s="10"/>
      <c r="EZ79" s="10">
        <v>1</v>
      </c>
      <c r="FA79" s="10"/>
      <c r="FB79" s="10"/>
      <c r="FC79" s="10"/>
      <c r="FD79" s="10"/>
      <c r="FE79" s="10"/>
      <c r="FF79" s="10"/>
      <c r="FG79" s="10"/>
      <c r="FH79" s="10"/>
      <c r="FI79" s="10"/>
      <c r="FJ79" s="10">
        <v>1</v>
      </c>
      <c r="FK79" s="10"/>
      <c r="FL79" s="10"/>
      <c r="FM79" s="10" t="s">
        <v>1465</v>
      </c>
      <c r="FN79" s="10" t="s">
        <v>283</v>
      </c>
      <c r="FO79" s="10"/>
      <c r="FP79" s="10"/>
      <c r="FQ79" s="10"/>
      <c r="FR79" s="10"/>
      <c r="FS79" s="10"/>
      <c r="FT79" s="10"/>
      <c r="FU79" s="10"/>
      <c r="FV79" s="10"/>
      <c r="FW79" s="10"/>
      <c r="FX79" s="10"/>
      <c r="FY79" s="10"/>
      <c r="FZ79" s="10"/>
      <c r="GA79" s="10"/>
      <c r="GB79" s="10"/>
      <c r="GC79" s="10"/>
      <c r="GD79" s="10"/>
      <c r="GE79" s="10"/>
      <c r="GF79" s="10"/>
      <c r="GG79" s="10"/>
      <c r="GH79" s="10"/>
      <c r="GI79" s="10"/>
      <c r="GJ79" s="10"/>
      <c r="GK79" s="10"/>
      <c r="GL79" s="10"/>
      <c r="GM79" s="10"/>
      <c r="GN79" s="10"/>
      <c r="GO79" s="13" t="s">
        <v>1466</v>
      </c>
      <c r="GP79" s="13" t="s">
        <v>1467</v>
      </c>
      <c r="GQ79" s="13" t="s">
        <v>1468</v>
      </c>
      <c r="GR79" s="10" t="s">
        <v>283</v>
      </c>
      <c r="GS79" s="10" t="s">
        <v>283</v>
      </c>
      <c r="GT79" s="10" t="s">
        <v>283</v>
      </c>
      <c r="GU79" s="10" t="s">
        <v>283</v>
      </c>
      <c r="GV79" s="10" t="s">
        <v>283</v>
      </c>
      <c r="GW79" s="10" t="s">
        <v>283</v>
      </c>
      <c r="GX79" s="10" t="s">
        <v>283</v>
      </c>
      <c r="GY79" s="10" t="s">
        <v>283</v>
      </c>
      <c r="GZ79" s="10" t="s">
        <v>283</v>
      </c>
      <c r="HA79" s="10" t="s">
        <v>283</v>
      </c>
      <c r="HB79" s="10" t="s">
        <v>283</v>
      </c>
      <c r="HC79" s="10" t="s">
        <v>283</v>
      </c>
      <c r="HD79" s="10" t="s">
        <v>214</v>
      </c>
      <c r="HE79" s="10"/>
      <c r="HF79" s="10"/>
      <c r="HG79" s="10"/>
      <c r="HH79" s="10"/>
      <c r="HI79" s="10"/>
      <c r="HJ79" s="10"/>
      <c r="HK79" s="10"/>
      <c r="HL79" s="10"/>
      <c r="HM79" s="10"/>
      <c r="HN79" s="10"/>
      <c r="HO79" s="10"/>
      <c r="HP79" s="10"/>
      <c r="HQ79" s="10"/>
      <c r="HR79" s="10">
        <v>1</v>
      </c>
      <c r="HS79" s="10"/>
      <c r="HT79" s="10"/>
      <c r="HU79" s="10"/>
      <c r="HV79" s="10"/>
      <c r="HW79" s="10"/>
      <c r="HX79" s="10"/>
      <c r="HY79" s="10"/>
      <c r="HZ79" s="10"/>
      <c r="IA79" s="10"/>
      <c r="IB79" s="10"/>
      <c r="IC79" s="10"/>
      <c r="ID79" s="10"/>
      <c r="IE79" s="10"/>
      <c r="IF79" s="10"/>
      <c r="IG79" s="10"/>
      <c r="IH79" s="10"/>
      <c r="II79" s="10"/>
      <c r="IJ79" s="10"/>
      <c r="IK79" s="10"/>
      <c r="IL79" s="10"/>
      <c r="IM79" s="10"/>
      <c r="IN79" s="10"/>
      <c r="IO79" s="10"/>
      <c r="IP79" s="10"/>
      <c r="IQ79" s="10"/>
      <c r="IR79" s="10"/>
      <c r="IS79" s="10"/>
      <c r="IT79" s="10"/>
      <c r="IU79" s="13" t="s">
        <v>1134</v>
      </c>
      <c r="IV79" s="10" t="s">
        <v>283</v>
      </c>
      <c r="IW79" s="10" t="s">
        <v>283</v>
      </c>
      <c r="IX79" s="10" t="s">
        <v>264</v>
      </c>
      <c r="IY79" s="10"/>
      <c r="IZ79" s="10"/>
      <c r="JA79" s="10"/>
      <c r="JB79" s="10"/>
      <c r="JC79" s="10"/>
      <c r="JD79" s="10"/>
      <c r="JE79" s="10"/>
      <c r="JF79" s="10"/>
      <c r="JG79" s="10"/>
      <c r="JH79" s="10"/>
      <c r="JI79" s="10"/>
      <c r="JJ79" s="10"/>
      <c r="JK79" s="10"/>
      <c r="JL79" s="10"/>
      <c r="JM79" s="10"/>
      <c r="JN79" s="10"/>
      <c r="JO79" s="10"/>
      <c r="JP79" s="10">
        <v>1</v>
      </c>
      <c r="JQ79" s="10"/>
      <c r="JR79" s="10"/>
      <c r="JS79" s="10"/>
      <c r="JT79" s="10"/>
      <c r="JU79" s="10"/>
      <c r="JV79" s="10" t="s">
        <v>287</v>
      </c>
      <c r="JW79" s="10" t="s">
        <v>283</v>
      </c>
      <c r="JX79" s="10" t="s">
        <v>283</v>
      </c>
      <c r="JY79" s="10" t="s">
        <v>283</v>
      </c>
      <c r="JZ79" s="9"/>
    </row>
    <row r="80" spans="1:286" ht="15.75" customHeight="1">
      <c r="A80" s="7" t="s">
        <v>1469</v>
      </c>
      <c r="B80" s="8">
        <v>41845</v>
      </c>
      <c r="C80" s="9" t="s">
        <v>1470</v>
      </c>
      <c r="D80" s="10">
        <v>1</v>
      </c>
      <c r="E80" s="11">
        <v>41508</v>
      </c>
      <c r="F80" s="10">
        <v>30</v>
      </c>
      <c r="G80" s="10" t="s">
        <v>277</v>
      </c>
      <c r="H80" s="9" t="s">
        <v>1471</v>
      </c>
      <c r="I80" s="9" t="s">
        <v>1472</v>
      </c>
      <c r="J80" s="10" t="s">
        <v>280</v>
      </c>
      <c r="K80" s="9" t="s">
        <v>344</v>
      </c>
      <c r="L80" s="9"/>
      <c r="M80" s="9"/>
      <c r="N80" s="9"/>
      <c r="O80" s="9"/>
      <c r="P80" s="9"/>
      <c r="Q80" s="9"/>
      <c r="R80" s="10">
        <v>1</v>
      </c>
      <c r="S80" s="9"/>
      <c r="T80" s="9"/>
      <c r="U80" s="9"/>
      <c r="V80" s="9"/>
      <c r="W80" s="9"/>
      <c r="X80" s="9"/>
      <c r="Y80" s="9"/>
      <c r="Z80" s="9"/>
      <c r="AA80" s="9"/>
      <c r="AB80" s="9"/>
      <c r="AC80" s="9" t="s">
        <v>1473</v>
      </c>
      <c r="AD80" s="10" t="s">
        <v>283</v>
      </c>
      <c r="AE80" s="11">
        <v>41841</v>
      </c>
      <c r="AF80" s="11">
        <v>41844</v>
      </c>
      <c r="AG80" s="10">
        <f t="shared" si="25"/>
        <v>3</v>
      </c>
      <c r="AH80" s="10">
        <f t="shared" si="24"/>
        <v>336</v>
      </c>
      <c r="AI80" s="10">
        <f t="shared" si="2"/>
        <v>337</v>
      </c>
      <c r="AJ80" s="10" t="s">
        <v>1474</v>
      </c>
      <c r="AK80" s="12">
        <v>1</v>
      </c>
      <c r="AL80" s="10" t="s">
        <v>581</v>
      </c>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v>1</v>
      </c>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t="s">
        <v>89</v>
      </c>
      <c r="CQ80" s="10" t="s">
        <v>286</v>
      </c>
      <c r="CR80" s="10">
        <v>1</v>
      </c>
      <c r="CS80" s="10"/>
      <c r="CT80" s="10"/>
      <c r="CU80" s="10"/>
      <c r="CV80" s="10"/>
      <c r="CW80" s="10"/>
      <c r="CX80" s="10" t="s">
        <v>287</v>
      </c>
      <c r="CY80" s="10" t="s">
        <v>287</v>
      </c>
      <c r="CZ80" s="10" t="s">
        <v>12</v>
      </c>
      <c r="DA80" s="10" t="s">
        <v>289</v>
      </c>
      <c r="DB80" s="10" t="s">
        <v>309</v>
      </c>
      <c r="DC80" s="13" t="s">
        <v>1475</v>
      </c>
      <c r="DD80" s="10" t="s">
        <v>1476</v>
      </c>
      <c r="DE80" s="10" t="s">
        <v>1477</v>
      </c>
      <c r="DF80" s="10" t="s">
        <v>283</v>
      </c>
      <c r="DG80" s="10" t="s">
        <v>283</v>
      </c>
      <c r="DH80" s="10" t="s">
        <v>283</v>
      </c>
      <c r="DI80" s="10" t="s">
        <v>283</v>
      </c>
      <c r="DJ80" s="10" t="s">
        <v>283</v>
      </c>
      <c r="DK80" s="10" t="s">
        <v>283</v>
      </c>
      <c r="DL80" s="10" t="s">
        <v>283</v>
      </c>
      <c r="DM80" s="10" t="s">
        <v>283</v>
      </c>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0" t="s">
        <v>1478</v>
      </c>
      <c r="ES80" s="10" t="s">
        <v>86</v>
      </c>
      <c r="ET80" s="10"/>
      <c r="EU80" s="10"/>
      <c r="EV80" s="10"/>
      <c r="EW80" s="10"/>
      <c r="EX80" s="10"/>
      <c r="EY80" s="10"/>
      <c r="EZ80" s="10"/>
      <c r="FA80" s="10"/>
      <c r="FB80" s="10"/>
      <c r="FC80" s="10"/>
      <c r="FD80" s="10"/>
      <c r="FE80" s="10"/>
      <c r="FF80" s="10"/>
      <c r="FG80" s="10"/>
      <c r="FH80" s="10"/>
      <c r="FI80" s="10"/>
      <c r="FJ80" s="10"/>
      <c r="FK80" s="10"/>
      <c r="FL80" s="13">
        <v>1</v>
      </c>
      <c r="FM80" s="10" t="s">
        <v>1479</v>
      </c>
      <c r="FN80" s="10" t="s">
        <v>173</v>
      </c>
      <c r="FO80" s="10"/>
      <c r="FP80" s="10"/>
      <c r="FQ80" s="10"/>
      <c r="FR80" s="10"/>
      <c r="FS80" s="10"/>
      <c r="FT80" s="10"/>
      <c r="FU80" s="10"/>
      <c r="FV80" s="10"/>
      <c r="FW80" s="10"/>
      <c r="FX80" s="10"/>
      <c r="FY80" s="10"/>
      <c r="FZ80" s="10"/>
      <c r="GA80" s="10"/>
      <c r="GB80" s="10"/>
      <c r="GC80" s="10">
        <v>1</v>
      </c>
      <c r="GD80" s="10"/>
      <c r="GE80" s="10"/>
      <c r="GF80" s="10"/>
      <c r="GG80" s="10"/>
      <c r="GH80" s="10"/>
      <c r="GI80" s="10"/>
      <c r="GJ80" s="10"/>
      <c r="GK80" s="10"/>
      <c r="GL80" s="10"/>
      <c r="GM80" s="10"/>
      <c r="GN80" s="10"/>
      <c r="GO80" s="13" t="s">
        <v>1480</v>
      </c>
      <c r="GP80" s="13" t="s">
        <v>1481</v>
      </c>
      <c r="GQ80" s="13" t="s">
        <v>1482</v>
      </c>
      <c r="GR80" s="13" t="s">
        <v>1483</v>
      </c>
      <c r="GS80" s="10" t="s">
        <v>283</v>
      </c>
      <c r="GT80" s="10" t="s">
        <v>283</v>
      </c>
      <c r="GU80" s="10" t="s">
        <v>283</v>
      </c>
      <c r="GV80" s="10" t="s">
        <v>283</v>
      </c>
      <c r="GW80" s="10" t="s">
        <v>283</v>
      </c>
      <c r="GX80" s="10" t="s">
        <v>283</v>
      </c>
      <c r="GY80" s="10" t="s">
        <v>283</v>
      </c>
      <c r="GZ80" s="10" t="s">
        <v>283</v>
      </c>
      <c r="HA80" s="10" t="s">
        <v>283</v>
      </c>
      <c r="HB80" s="10" t="s">
        <v>283</v>
      </c>
      <c r="HC80" s="10" t="s">
        <v>283</v>
      </c>
      <c r="HD80" s="10" t="s">
        <v>1484</v>
      </c>
      <c r="HE80" s="10"/>
      <c r="HF80" s="10"/>
      <c r="HG80" s="10"/>
      <c r="HH80" s="10"/>
      <c r="HI80" s="10"/>
      <c r="HJ80" s="10"/>
      <c r="HK80" s="10"/>
      <c r="HL80" s="10"/>
      <c r="HM80" s="10"/>
      <c r="HN80" s="10"/>
      <c r="HO80" s="10"/>
      <c r="HP80" s="10"/>
      <c r="HQ80" s="10"/>
      <c r="HR80" s="10"/>
      <c r="HS80" s="10"/>
      <c r="HT80" s="10"/>
      <c r="HU80" s="10"/>
      <c r="HV80" s="10"/>
      <c r="HW80" s="10"/>
      <c r="HX80" s="10"/>
      <c r="HY80" s="10"/>
      <c r="HZ80" s="10"/>
      <c r="IA80" s="10"/>
      <c r="IB80" s="10"/>
      <c r="IC80" s="10"/>
      <c r="ID80" s="10"/>
      <c r="IE80" s="10"/>
      <c r="IF80" s="10"/>
      <c r="IG80" s="10"/>
      <c r="IH80" s="10"/>
      <c r="II80" s="10">
        <v>1</v>
      </c>
      <c r="IJ80" s="10"/>
      <c r="IK80" s="10"/>
      <c r="IL80" s="10"/>
      <c r="IM80" s="10">
        <v>1</v>
      </c>
      <c r="IN80" s="10"/>
      <c r="IO80" s="10"/>
      <c r="IP80" s="10"/>
      <c r="IQ80" s="10"/>
      <c r="IR80" s="10"/>
      <c r="IS80" s="10"/>
      <c r="IT80" s="10"/>
      <c r="IU80" s="13" t="s">
        <v>696</v>
      </c>
      <c r="IV80" s="10" t="s">
        <v>283</v>
      </c>
      <c r="IW80" s="10" t="s">
        <v>283</v>
      </c>
      <c r="IX80" s="10" t="s">
        <v>264</v>
      </c>
      <c r="IY80" s="10"/>
      <c r="IZ80" s="10"/>
      <c r="JA80" s="10"/>
      <c r="JB80" s="10"/>
      <c r="JC80" s="10"/>
      <c r="JD80" s="10"/>
      <c r="JE80" s="10"/>
      <c r="JF80" s="10"/>
      <c r="JG80" s="10"/>
      <c r="JH80" s="10"/>
      <c r="JI80" s="10"/>
      <c r="JJ80" s="10"/>
      <c r="JK80" s="10"/>
      <c r="JL80" s="10"/>
      <c r="JM80" s="10"/>
      <c r="JN80" s="10"/>
      <c r="JO80" s="10"/>
      <c r="JP80" s="10">
        <v>1</v>
      </c>
      <c r="JQ80" s="10"/>
      <c r="JR80" s="10"/>
      <c r="JS80" s="10"/>
      <c r="JT80" s="10"/>
      <c r="JU80" s="10"/>
      <c r="JV80" s="10" t="s">
        <v>287</v>
      </c>
      <c r="JW80" s="10" t="s">
        <v>283</v>
      </c>
      <c r="JX80" s="10" t="s">
        <v>283</v>
      </c>
      <c r="JY80" s="10" t="s">
        <v>283</v>
      </c>
      <c r="JZ80" s="10"/>
    </row>
    <row r="81" spans="1:286" ht="15.75" customHeight="1">
      <c r="A81" s="7" t="s">
        <v>1485</v>
      </c>
      <c r="B81" s="8">
        <v>41845</v>
      </c>
      <c r="C81" s="9" t="s">
        <v>1486</v>
      </c>
      <c r="D81" s="10">
        <v>1</v>
      </c>
      <c r="E81" s="11">
        <v>41532</v>
      </c>
      <c r="F81" s="10">
        <v>87</v>
      </c>
      <c r="G81" s="10" t="s">
        <v>277</v>
      </c>
      <c r="H81" s="9" t="s">
        <v>1487</v>
      </c>
      <c r="I81" s="9" t="s">
        <v>1488</v>
      </c>
      <c r="J81" s="10" t="s">
        <v>280</v>
      </c>
      <c r="K81" s="9" t="s">
        <v>916</v>
      </c>
      <c r="L81" s="9"/>
      <c r="M81" s="9"/>
      <c r="N81" s="32">
        <v>1</v>
      </c>
      <c r="O81" s="9"/>
      <c r="P81" s="9"/>
      <c r="Q81" s="9"/>
      <c r="R81" s="9"/>
      <c r="S81" s="9"/>
      <c r="T81" s="9"/>
      <c r="U81" s="9"/>
      <c r="V81" s="9"/>
      <c r="W81" s="9"/>
      <c r="X81" s="9"/>
      <c r="Y81" s="9"/>
      <c r="Z81" s="9"/>
      <c r="AA81" s="9"/>
      <c r="AB81" s="9"/>
      <c r="AC81" s="9" t="s">
        <v>1489</v>
      </c>
      <c r="AD81" s="10" t="s">
        <v>283</v>
      </c>
      <c r="AE81" s="11">
        <v>41536</v>
      </c>
      <c r="AF81" s="11">
        <v>41815</v>
      </c>
      <c r="AG81" s="10">
        <f t="shared" si="25"/>
        <v>279</v>
      </c>
      <c r="AH81" s="10">
        <f t="shared" si="24"/>
        <v>283</v>
      </c>
      <c r="AI81" s="10">
        <f t="shared" si="2"/>
        <v>313</v>
      </c>
      <c r="AJ81" s="10" t="s">
        <v>1490</v>
      </c>
      <c r="AK81" s="12">
        <v>1</v>
      </c>
      <c r="AL81" s="10" t="s">
        <v>347</v>
      </c>
      <c r="AM81" s="10">
        <v>1</v>
      </c>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t="s">
        <v>89</v>
      </c>
      <c r="CQ81" s="10" t="s">
        <v>286</v>
      </c>
      <c r="CR81" s="10">
        <v>1</v>
      </c>
      <c r="CS81" s="10"/>
      <c r="CT81" s="10"/>
      <c r="CU81" s="10"/>
      <c r="CV81" s="10"/>
      <c r="CW81" s="10"/>
      <c r="CX81" s="10" t="s">
        <v>287</v>
      </c>
      <c r="CY81" s="10" t="s">
        <v>490</v>
      </c>
      <c r="CZ81" s="10" t="s">
        <v>12</v>
      </c>
      <c r="DA81" s="10" t="s">
        <v>120</v>
      </c>
      <c r="DB81" s="10" t="s">
        <v>309</v>
      </c>
      <c r="DC81" s="13" t="s">
        <v>1491</v>
      </c>
      <c r="DD81" s="10" t="s">
        <v>1492</v>
      </c>
      <c r="DE81" s="10" t="s">
        <v>1493</v>
      </c>
      <c r="DF81" s="10" t="s">
        <v>1007</v>
      </c>
      <c r="DG81" s="10" t="s">
        <v>136</v>
      </c>
      <c r="DH81" s="10" t="s">
        <v>1494</v>
      </c>
      <c r="DI81" s="10" t="s">
        <v>1495</v>
      </c>
      <c r="DJ81" s="10" t="s">
        <v>283</v>
      </c>
      <c r="DK81" s="10" t="s">
        <v>283</v>
      </c>
      <c r="DL81" s="10" t="s">
        <v>1496</v>
      </c>
      <c r="DM81" s="10" t="s">
        <v>1497</v>
      </c>
      <c r="DN81" s="15"/>
      <c r="DO81" s="15"/>
      <c r="DP81" s="15"/>
      <c r="DQ81" s="15"/>
      <c r="DR81" s="15"/>
      <c r="DS81" s="14">
        <v>1</v>
      </c>
      <c r="DT81" s="15"/>
      <c r="DU81" s="15"/>
      <c r="DV81" s="15"/>
      <c r="DW81" s="15"/>
      <c r="DX81" s="15"/>
      <c r="DY81" s="15"/>
      <c r="DZ81" s="15"/>
      <c r="EA81" s="15"/>
      <c r="EB81" s="15"/>
      <c r="EC81" s="15"/>
      <c r="ED81" s="15"/>
      <c r="EE81" s="15"/>
      <c r="EF81" s="15"/>
      <c r="EG81" s="15"/>
      <c r="EH81" s="15"/>
      <c r="EI81" s="15"/>
      <c r="EJ81" s="15"/>
      <c r="EK81" s="15"/>
      <c r="EL81" s="15"/>
      <c r="EM81" s="15"/>
      <c r="EN81" s="15">
        <v>1</v>
      </c>
      <c r="EO81" s="15"/>
      <c r="EP81" s="15"/>
      <c r="EQ81" s="15"/>
      <c r="ER81" s="10" t="s">
        <v>283</v>
      </c>
      <c r="ES81" s="10" t="s">
        <v>283</v>
      </c>
      <c r="ET81" s="10"/>
      <c r="EU81" s="10"/>
      <c r="EV81" s="10"/>
      <c r="EW81" s="10"/>
      <c r="EX81" s="10"/>
      <c r="EY81" s="10"/>
      <c r="EZ81" s="10"/>
      <c r="FA81" s="10"/>
      <c r="FB81" s="10"/>
      <c r="FC81" s="10"/>
      <c r="FD81" s="10"/>
      <c r="FE81" s="10"/>
      <c r="FF81" s="10"/>
      <c r="FG81" s="10"/>
      <c r="FH81" s="10"/>
      <c r="FI81" s="10"/>
      <c r="FJ81" s="10"/>
      <c r="FK81" s="10"/>
      <c r="FL81" s="10"/>
      <c r="FM81" s="10" t="s">
        <v>283</v>
      </c>
      <c r="FN81" s="10" t="s">
        <v>283</v>
      </c>
      <c r="FO81" s="10"/>
      <c r="FP81" s="10"/>
      <c r="FQ81" s="10"/>
      <c r="FR81" s="10"/>
      <c r="FS81" s="10"/>
      <c r="FT81" s="10"/>
      <c r="FU81" s="10"/>
      <c r="FV81" s="10"/>
      <c r="FW81" s="10"/>
      <c r="FX81" s="10"/>
      <c r="FY81" s="10"/>
      <c r="FZ81" s="10"/>
      <c r="GA81" s="10"/>
      <c r="GB81" s="10"/>
      <c r="GC81" s="10"/>
      <c r="GD81" s="10"/>
      <c r="GE81" s="10"/>
      <c r="GF81" s="10"/>
      <c r="GG81" s="10"/>
      <c r="GH81" s="10"/>
      <c r="GI81" s="10"/>
      <c r="GJ81" s="10"/>
      <c r="GK81" s="10"/>
      <c r="GL81" s="10"/>
      <c r="GM81" s="10"/>
      <c r="GN81" s="10"/>
      <c r="GO81" s="13" t="s">
        <v>1498</v>
      </c>
      <c r="GP81" s="13" t="s">
        <v>1499</v>
      </c>
      <c r="GQ81" s="13" t="s">
        <v>1500</v>
      </c>
      <c r="GR81" s="10" t="s">
        <v>283</v>
      </c>
      <c r="GS81" s="10" t="s">
        <v>283</v>
      </c>
      <c r="GT81" s="10" t="s">
        <v>283</v>
      </c>
      <c r="GU81" s="10" t="s">
        <v>283</v>
      </c>
      <c r="GV81" s="10" t="s">
        <v>283</v>
      </c>
      <c r="GW81" s="10" t="s">
        <v>283</v>
      </c>
      <c r="GX81" s="10" t="s">
        <v>283</v>
      </c>
      <c r="GY81" s="10" t="s">
        <v>283</v>
      </c>
      <c r="GZ81" s="10" t="s">
        <v>283</v>
      </c>
      <c r="HA81" s="10" t="s">
        <v>283</v>
      </c>
      <c r="HB81" s="10" t="s">
        <v>283</v>
      </c>
      <c r="HC81" s="10" t="s">
        <v>283</v>
      </c>
      <c r="HD81" s="10" t="s">
        <v>1501</v>
      </c>
      <c r="HE81" s="10"/>
      <c r="HF81" s="10"/>
      <c r="HG81" s="10"/>
      <c r="HH81" s="10"/>
      <c r="HI81" s="10"/>
      <c r="HJ81" s="10">
        <v>1</v>
      </c>
      <c r="HK81" s="10"/>
      <c r="HL81" s="10"/>
      <c r="HM81" s="10"/>
      <c r="HN81" s="10"/>
      <c r="HO81" s="10"/>
      <c r="HP81" s="10">
        <v>1</v>
      </c>
      <c r="HQ81" s="10"/>
      <c r="HR81" s="10"/>
      <c r="HS81" s="10"/>
      <c r="HT81" s="10"/>
      <c r="HU81" s="10"/>
      <c r="HV81" s="10"/>
      <c r="HW81" s="10"/>
      <c r="HX81" s="10"/>
      <c r="HY81" s="10"/>
      <c r="HZ81" s="10"/>
      <c r="IA81" s="10"/>
      <c r="IB81" s="10"/>
      <c r="IC81" s="10"/>
      <c r="ID81" s="10"/>
      <c r="IE81" s="10"/>
      <c r="IF81" s="10"/>
      <c r="IG81" s="10"/>
      <c r="IH81" s="10"/>
      <c r="II81" s="10"/>
      <c r="IJ81" s="10"/>
      <c r="IK81" s="10"/>
      <c r="IL81" s="10"/>
      <c r="IM81" s="10"/>
      <c r="IN81" s="10"/>
      <c r="IO81" s="10"/>
      <c r="IP81" s="10"/>
      <c r="IQ81" s="10"/>
      <c r="IR81" s="10"/>
      <c r="IS81" s="10"/>
      <c r="IT81" s="10"/>
      <c r="IU81" s="13" t="s">
        <v>419</v>
      </c>
      <c r="IV81" s="10" t="s">
        <v>283</v>
      </c>
      <c r="IW81" s="10" t="s">
        <v>283</v>
      </c>
      <c r="IX81" s="10" t="s">
        <v>264</v>
      </c>
      <c r="IY81" s="10"/>
      <c r="IZ81" s="10"/>
      <c r="JA81" s="10"/>
      <c r="JB81" s="10"/>
      <c r="JC81" s="10"/>
      <c r="JD81" s="10"/>
      <c r="JE81" s="10"/>
      <c r="JF81" s="10"/>
      <c r="JG81" s="10"/>
      <c r="JH81" s="10"/>
      <c r="JI81" s="10"/>
      <c r="JJ81" s="10"/>
      <c r="JK81" s="10"/>
      <c r="JL81" s="10"/>
      <c r="JM81" s="10"/>
      <c r="JN81" s="10"/>
      <c r="JO81" s="10"/>
      <c r="JP81" s="10">
        <v>1</v>
      </c>
      <c r="JQ81" s="10"/>
      <c r="JR81" s="10"/>
      <c r="JS81" s="10"/>
      <c r="JT81" s="10"/>
      <c r="JU81" s="10"/>
      <c r="JV81" s="10" t="s">
        <v>287</v>
      </c>
      <c r="JW81" s="10" t="s">
        <v>283</v>
      </c>
      <c r="JX81" s="10" t="s">
        <v>283</v>
      </c>
      <c r="JY81" s="10" t="s">
        <v>283</v>
      </c>
      <c r="JZ81" s="10" t="s">
        <v>1502</v>
      </c>
    </row>
    <row r="82" spans="1:286" ht="15.75" customHeight="1">
      <c r="A82" s="7" t="s">
        <v>1503</v>
      </c>
      <c r="B82" s="8">
        <v>41848</v>
      </c>
      <c r="C82" s="9" t="s">
        <v>1504</v>
      </c>
      <c r="D82" s="10">
        <v>1</v>
      </c>
      <c r="E82" s="38">
        <v>41298</v>
      </c>
      <c r="F82" s="10" t="s">
        <v>302</v>
      </c>
      <c r="G82" s="10" t="s">
        <v>277</v>
      </c>
      <c r="H82" s="9" t="s">
        <v>1505</v>
      </c>
      <c r="I82" s="9" t="s">
        <v>469</v>
      </c>
      <c r="J82" s="10" t="s">
        <v>280</v>
      </c>
      <c r="K82" s="9" t="s">
        <v>543</v>
      </c>
      <c r="L82" s="9"/>
      <c r="M82" s="9"/>
      <c r="N82" s="9"/>
      <c r="O82" s="9"/>
      <c r="P82" s="9"/>
      <c r="Q82" s="9"/>
      <c r="R82" s="9"/>
      <c r="S82" s="9"/>
      <c r="T82" s="10">
        <v>1</v>
      </c>
      <c r="U82" s="9"/>
      <c r="V82" s="9"/>
      <c r="W82" s="9"/>
      <c r="X82" s="9"/>
      <c r="Y82" s="9"/>
      <c r="Z82" s="9"/>
      <c r="AA82" s="9"/>
      <c r="AB82" s="9"/>
      <c r="AC82" s="9" t="s">
        <v>1506</v>
      </c>
      <c r="AD82" s="10" t="s">
        <v>283</v>
      </c>
      <c r="AE82" s="11">
        <v>41287</v>
      </c>
      <c r="AF82" s="11">
        <v>41845</v>
      </c>
      <c r="AG82" s="10">
        <f t="shared" si="25"/>
        <v>558</v>
      </c>
      <c r="AH82" s="10">
        <f t="shared" si="24"/>
        <v>547</v>
      </c>
      <c r="AI82" s="10">
        <f t="shared" si="2"/>
        <v>550</v>
      </c>
      <c r="AJ82" s="10" t="s">
        <v>1507</v>
      </c>
      <c r="AK82" s="12">
        <v>2</v>
      </c>
      <c r="AL82" s="10" t="s">
        <v>1508</v>
      </c>
      <c r="AM82" s="10"/>
      <c r="AN82" s="10"/>
      <c r="AO82" s="10"/>
      <c r="AP82" s="10"/>
      <c r="AQ82" s="10"/>
      <c r="AR82" s="10"/>
      <c r="AS82" s="10"/>
      <c r="AT82" s="10"/>
      <c r="AU82" s="10"/>
      <c r="AV82" s="10"/>
      <c r="AW82" s="10"/>
      <c r="AX82" s="10"/>
      <c r="AY82" s="10"/>
      <c r="AZ82" s="10"/>
      <c r="BA82" s="10"/>
      <c r="BB82" s="10"/>
      <c r="BC82" s="10"/>
      <c r="BD82" s="10"/>
      <c r="BE82" s="10">
        <v>1</v>
      </c>
      <c r="BF82" s="10"/>
      <c r="BG82" s="10"/>
      <c r="BH82" s="10"/>
      <c r="BI82" s="10"/>
      <c r="BJ82" s="10"/>
      <c r="BK82" s="10"/>
      <c r="BL82" s="10">
        <v>1</v>
      </c>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t="s">
        <v>1509</v>
      </c>
      <c r="CQ82" s="10" t="s">
        <v>286</v>
      </c>
      <c r="CR82" s="13">
        <v>1</v>
      </c>
      <c r="CS82" s="10"/>
      <c r="CT82" s="10"/>
      <c r="CU82" s="10"/>
      <c r="CV82" s="10">
        <v>1</v>
      </c>
      <c r="CW82" s="10"/>
      <c r="CX82" s="10" t="s">
        <v>287</v>
      </c>
      <c r="CY82" s="10" t="s">
        <v>287</v>
      </c>
      <c r="CZ82" s="10" t="s">
        <v>288</v>
      </c>
      <c r="DA82" s="10" t="s">
        <v>158</v>
      </c>
      <c r="DB82" s="13" t="s">
        <v>309</v>
      </c>
      <c r="DC82" s="13" t="s">
        <v>1510</v>
      </c>
      <c r="DD82" s="10" t="s">
        <v>1511</v>
      </c>
      <c r="DE82" s="10" t="s">
        <v>1512</v>
      </c>
      <c r="DF82" s="10" t="s">
        <v>1513</v>
      </c>
      <c r="DG82" s="10" t="s">
        <v>283</v>
      </c>
      <c r="DH82" s="10" t="s">
        <v>283</v>
      </c>
      <c r="DI82" s="10" t="s">
        <v>283</v>
      </c>
      <c r="DJ82" s="10" t="s">
        <v>283</v>
      </c>
      <c r="DK82" s="10" t="s">
        <v>283</v>
      </c>
      <c r="DL82" s="10" t="s">
        <v>283</v>
      </c>
      <c r="DM82" s="10" t="s">
        <v>283</v>
      </c>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0" t="s">
        <v>1514</v>
      </c>
      <c r="ES82" s="10" t="s">
        <v>1514</v>
      </c>
      <c r="ET82" s="10"/>
      <c r="EU82" s="10">
        <v>1</v>
      </c>
      <c r="EV82" s="10"/>
      <c r="EW82" s="10"/>
      <c r="EX82" s="10"/>
      <c r="EY82" s="10"/>
      <c r="EZ82" s="10">
        <v>1</v>
      </c>
      <c r="FA82" s="10"/>
      <c r="FB82" s="10"/>
      <c r="FC82" s="10"/>
      <c r="FD82" s="10"/>
      <c r="FE82" s="10"/>
      <c r="FF82" s="10"/>
      <c r="FG82" s="10"/>
      <c r="FH82" s="10"/>
      <c r="FI82" s="10"/>
      <c r="FJ82" s="10"/>
      <c r="FK82" s="10"/>
      <c r="FL82" s="10"/>
      <c r="FM82" s="10" t="s">
        <v>1515</v>
      </c>
      <c r="FN82" s="27" t="s">
        <v>1516</v>
      </c>
      <c r="FO82" s="27">
        <v>1</v>
      </c>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13" t="s">
        <v>1517</v>
      </c>
      <c r="GP82" s="13" t="s">
        <v>1518</v>
      </c>
      <c r="GQ82" s="13" t="s">
        <v>1519</v>
      </c>
      <c r="GR82" s="10" t="s">
        <v>283</v>
      </c>
      <c r="GS82" s="10" t="s">
        <v>283</v>
      </c>
      <c r="GT82" s="10" t="s">
        <v>283</v>
      </c>
      <c r="GU82" s="10" t="s">
        <v>283</v>
      </c>
      <c r="GV82" s="10" t="s">
        <v>283</v>
      </c>
      <c r="GW82" s="10" t="s">
        <v>283</v>
      </c>
      <c r="GX82" s="10" t="s">
        <v>283</v>
      </c>
      <c r="GY82" s="10" t="s">
        <v>283</v>
      </c>
      <c r="GZ82" s="10" t="s">
        <v>283</v>
      </c>
      <c r="HA82" s="10" t="s">
        <v>283</v>
      </c>
      <c r="HB82" s="10" t="s">
        <v>283</v>
      </c>
      <c r="HC82" s="10" t="s">
        <v>283</v>
      </c>
      <c r="HD82" s="10" t="s">
        <v>1520</v>
      </c>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c r="IE82" s="10"/>
      <c r="IF82" s="10"/>
      <c r="IG82" s="10"/>
      <c r="IH82" s="10"/>
      <c r="II82" s="10"/>
      <c r="IJ82" s="10"/>
      <c r="IK82" s="10"/>
      <c r="IL82" s="10"/>
      <c r="IM82" s="10">
        <v>1</v>
      </c>
      <c r="IN82" s="10"/>
      <c r="IO82" s="10"/>
      <c r="IP82" s="10">
        <v>1</v>
      </c>
      <c r="IQ82" s="10"/>
      <c r="IR82" s="10"/>
      <c r="IS82" s="10"/>
      <c r="IT82" s="10"/>
      <c r="IU82" s="13" t="s">
        <v>1521</v>
      </c>
      <c r="IV82" s="10" t="s">
        <v>283</v>
      </c>
      <c r="IW82" s="10" t="s">
        <v>283</v>
      </c>
      <c r="IX82" s="10" t="s">
        <v>264</v>
      </c>
      <c r="IY82" s="10"/>
      <c r="IZ82" s="10"/>
      <c r="JA82" s="10"/>
      <c r="JB82" s="10"/>
      <c r="JC82" s="10"/>
      <c r="JD82" s="10"/>
      <c r="JE82" s="10"/>
      <c r="JF82" s="10"/>
      <c r="JG82" s="10"/>
      <c r="JH82" s="10"/>
      <c r="JI82" s="10"/>
      <c r="JJ82" s="10"/>
      <c r="JK82" s="10"/>
      <c r="JL82" s="10"/>
      <c r="JM82" s="10"/>
      <c r="JN82" s="10"/>
      <c r="JO82" s="10"/>
      <c r="JP82" s="10">
        <v>1</v>
      </c>
      <c r="JQ82" s="10"/>
      <c r="JR82" s="10"/>
      <c r="JS82" s="10"/>
      <c r="JT82" s="10"/>
      <c r="JU82" s="10"/>
      <c r="JV82" s="10" t="s">
        <v>287</v>
      </c>
      <c r="JW82" s="10" t="s">
        <v>283</v>
      </c>
      <c r="JX82" s="10" t="s">
        <v>283</v>
      </c>
      <c r="JY82" s="10" t="s">
        <v>283</v>
      </c>
      <c r="JZ82" s="9"/>
    </row>
    <row r="83" spans="1:286" ht="15.75" customHeight="1">
      <c r="A83" s="7" t="s">
        <v>1522</v>
      </c>
      <c r="B83" s="8">
        <v>41856</v>
      </c>
      <c r="C83" s="9" t="s">
        <v>1523</v>
      </c>
      <c r="D83" s="10">
        <v>1</v>
      </c>
      <c r="E83" s="11">
        <v>41248</v>
      </c>
      <c r="F83" s="10">
        <v>40</v>
      </c>
      <c r="G83" s="10" t="s">
        <v>277</v>
      </c>
      <c r="H83" s="9" t="s">
        <v>1524</v>
      </c>
      <c r="I83" s="9" t="s">
        <v>1525</v>
      </c>
      <c r="J83" s="10" t="s">
        <v>280</v>
      </c>
      <c r="K83" s="9" t="s">
        <v>606</v>
      </c>
      <c r="L83" s="9"/>
      <c r="M83" s="10">
        <v>1</v>
      </c>
      <c r="N83" s="9"/>
      <c r="O83" s="9"/>
      <c r="P83" s="9"/>
      <c r="Q83" s="9"/>
      <c r="R83" s="9"/>
      <c r="S83" s="9"/>
      <c r="T83" s="9"/>
      <c r="U83" s="9"/>
      <c r="V83" s="9"/>
      <c r="W83" s="9"/>
      <c r="X83" s="9"/>
      <c r="Y83" s="9"/>
      <c r="Z83" s="9"/>
      <c r="AA83" s="9"/>
      <c r="AB83" s="9"/>
      <c r="AC83" s="9" t="s">
        <v>1526</v>
      </c>
      <c r="AD83" s="10" t="s">
        <v>283</v>
      </c>
      <c r="AE83" s="11">
        <v>41253</v>
      </c>
      <c r="AF83" s="11">
        <v>41852</v>
      </c>
      <c r="AG83" s="10">
        <f t="shared" si="25"/>
        <v>599</v>
      </c>
      <c r="AH83" s="10">
        <f t="shared" si="24"/>
        <v>604</v>
      </c>
      <c r="AI83" s="10">
        <f t="shared" si="2"/>
        <v>608</v>
      </c>
      <c r="AJ83" s="10" t="s">
        <v>1527</v>
      </c>
      <c r="AK83" s="12">
        <v>2</v>
      </c>
      <c r="AL83" s="10" t="s">
        <v>1528</v>
      </c>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v>1</v>
      </c>
      <c r="BK83" s="10"/>
      <c r="BL83" s="10"/>
      <c r="BM83" s="10"/>
      <c r="BN83" s="10"/>
      <c r="BO83" s="10"/>
      <c r="BP83" s="10"/>
      <c r="BQ83" s="10"/>
      <c r="BR83" s="10"/>
      <c r="BS83" s="10"/>
      <c r="BT83" s="10"/>
      <c r="BU83" s="10"/>
      <c r="BV83" s="10"/>
      <c r="BW83" s="10"/>
      <c r="BX83" s="10"/>
      <c r="BY83" s="10">
        <v>1</v>
      </c>
      <c r="BZ83" s="10"/>
      <c r="CA83" s="10"/>
      <c r="CB83" s="10"/>
      <c r="CC83" s="10"/>
      <c r="CD83" s="10"/>
      <c r="CE83" s="10"/>
      <c r="CF83" s="10"/>
      <c r="CG83" s="10"/>
      <c r="CH83" s="10"/>
      <c r="CI83" s="10"/>
      <c r="CJ83" s="10"/>
      <c r="CK83" s="10"/>
      <c r="CL83" s="10"/>
      <c r="CM83" s="10"/>
      <c r="CN83" s="10"/>
      <c r="CO83" s="10"/>
      <c r="CP83" s="10" t="s">
        <v>1529</v>
      </c>
      <c r="CQ83" s="10" t="s">
        <v>286</v>
      </c>
      <c r="CR83" s="10">
        <v>1</v>
      </c>
      <c r="CS83" s="10">
        <v>1</v>
      </c>
      <c r="CT83" s="10"/>
      <c r="CU83" s="10"/>
      <c r="CV83" s="10"/>
      <c r="CW83" s="10"/>
      <c r="CX83" s="10" t="s">
        <v>287</v>
      </c>
      <c r="CY83" s="10" t="s">
        <v>287</v>
      </c>
      <c r="CZ83" s="10" t="s">
        <v>288</v>
      </c>
      <c r="DA83" s="10" t="s">
        <v>289</v>
      </c>
      <c r="DB83" s="10" t="s">
        <v>641</v>
      </c>
      <c r="DC83" s="10" t="s">
        <v>283</v>
      </c>
      <c r="DD83" s="10" t="s">
        <v>1530</v>
      </c>
      <c r="DE83" s="10" t="s">
        <v>283</v>
      </c>
      <c r="DF83" s="10" t="s">
        <v>283</v>
      </c>
      <c r="DG83" s="10" t="s">
        <v>283</v>
      </c>
      <c r="DH83" s="10" t="s">
        <v>283</v>
      </c>
      <c r="DI83" s="10" t="s">
        <v>283</v>
      </c>
      <c r="DJ83" s="10" t="s">
        <v>283</v>
      </c>
      <c r="DK83" s="10" t="s">
        <v>283</v>
      </c>
      <c r="DL83" s="10" t="s">
        <v>283</v>
      </c>
      <c r="DM83" s="10" t="s">
        <v>283</v>
      </c>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0" t="s">
        <v>283</v>
      </c>
      <c r="ES83" s="10" t="s">
        <v>283</v>
      </c>
      <c r="ET83" s="10"/>
      <c r="EU83" s="10"/>
      <c r="EV83" s="10"/>
      <c r="EW83" s="10"/>
      <c r="EX83" s="10"/>
      <c r="EY83" s="10"/>
      <c r="EZ83" s="10"/>
      <c r="FA83" s="10"/>
      <c r="FB83" s="10"/>
      <c r="FC83" s="10"/>
      <c r="FD83" s="10"/>
      <c r="FE83" s="10"/>
      <c r="FF83" s="10"/>
      <c r="FG83" s="10"/>
      <c r="FH83" s="10"/>
      <c r="FI83" s="10"/>
      <c r="FJ83" s="10"/>
      <c r="FK83" s="10"/>
      <c r="FL83" s="10"/>
      <c r="FM83" s="10" t="s">
        <v>283</v>
      </c>
      <c r="FN83" s="10" t="s">
        <v>283</v>
      </c>
      <c r="FO83" s="10"/>
      <c r="FP83" s="10"/>
      <c r="FQ83" s="10"/>
      <c r="FR83" s="10"/>
      <c r="FS83" s="10"/>
      <c r="FT83" s="10"/>
      <c r="FU83" s="10"/>
      <c r="FV83" s="10"/>
      <c r="FW83" s="10"/>
      <c r="FX83" s="10"/>
      <c r="FY83" s="10"/>
      <c r="FZ83" s="10"/>
      <c r="GA83" s="10"/>
      <c r="GB83" s="10"/>
      <c r="GC83" s="10"/>
      <c r="GD83" s="10"/>
      <c r="GE83" s="10"/>
      <c r="GF83" s="10"/>
      <c r="GG83" s="10"/>
      <c r="GH83" s="10"/>
      <c r="GI83" s="10"/>
      <c r="GJ83" s="10"/>
      <c r="GK83" s="10"/>
      <c r="GL83" s="10"/>
      <c r="GM83" s="10"/>
      <c r="GN83" s="10"/>
      <c r="GO83" s="10" t="s">
        <v>1531</v>
      </c>
      <c r="GP83" s="10" t="s">
        <v>1532</v>
      </c>
      <c r="GQ83" s="10" t="s">
        <v>283</v>
      </c>
      <c r="GR83" s="10" t="s">
        <v>283</v>
      </c>
      <c r="GS83" s="10" t="s">
        <v>283</v>
      </c>
      <c r="GT83" s="10" t="s">
        <v>283</v>
      </c>
      <c r="GU83" s="10" t="s">
        <v>283</v>
      </c>
      <c r="GV83" s="10" t="s">
        <v>283</v>
      </c>
      <c r="GW83" s="10" t="s">
        <v>283</v>
      </c>
      <c r="GX83" s="10" t="s">
        <v>283</v>
      </c>
      <c r="GY83" s="10" t="s">
        <v>283</v>
      </c>
      <c r="GZ83" s="10" t="s">
        <v>283</v>
      </c>
      <c r="HA83" s="10" t="s">
        <v>283</v>
      </c>
      <c r="HB83" s="10" t="s">
        <v>283</v>
      </c>
      <c r="HC83" s="10" t="s">
        <v>283</v>
      </c>
      <c r="HD83" s="10" t="s">
        <v>1533</v>
      </c>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v>1</v>
      </c>
      <c r="IC83" s="10"/>
      <c r="ID83" s="10"/>
      <c r="IE83" s="10"/>
      <c r="IF83" s="10"/>
      <c r="IG83" s="10"/>
      <c r="IH83" s="10"/>
      <c r="II83" s="10"/>
      <c r="IJ83" s="10"/>
      <c r="IK83" s="10"/>
      <c r="IL83" s="10"/>
      <c r="IM83" s="10"/>
      <c r="IN83" s="10"/>
      <c r="IO83" s="10"/>
      <c r="IP83" s="10"/>
      <c r="IQ83" s="10"/>
      <c r="IR83" s="10"/>
      <c r="IS83" s="10"/>
      <c r="IT83" s="10"/>
      <c r="IU83" s="10" t="s">
        <v>1534</v>
      </c>
      <c r="IV83" s="10" t="s">
        <v>1535</v>
      </c>
      <c r="IW83" s="10" t="s">
        <v>283</v>
      </c>
      <c r="IX83" s="10" t="s">
        <v>262</v>
      </c>
      <c r="IY83" s="10"/>
      <c r="IZ83" s="10"/>
      <c r="JA83" s="10"/>
      <c r="JB83" s="10"/>
      <c r="JC83" s="10"/>
      <c r="JD83" s="10"/>
      <c r="JE83" s="10"/>
      <c r="JF83" s="10"/>
      <c r="JG83" s="10"/>
      <c r="JH83" s="10"/>
      <c r="JI83" s="10"/>
      <c r="JJ83" s="10"/>
      <c r="JK83" s="10"/>
      <c r="JL83" s="10"/>
      <c r="JM83" s="10"/>
      <c r="JN83" s="10">
        <v>1</v>
      </c>
      <c r="JO83" s="10"/>
      <c r="JP83" s="10"/>
      <c r="JQ83" s="10"/>
      <c r="JR83" s="10"/>
      <c r="JS83" s="10"/>
      <c r="JT83" s="10"/>
      <c r="JU83" s="10"/>
      <c r="JV83" s="10" t="s">
        <v>287</v>
      </c>
      <c r="JW83" s="10" t="s">
        <v>283</v>
      </c>
      <c r="JX83" s="10" t="s">
        <v>283</v>
      </c>
      <c r="JY83" s="10" t="s">
        <v>283</v>
      </c>
      <c r="JZ83" s="10" t="s">
        <v>1536</v>
      </c>
    </row>
    <row r="84" spans="1:286" ht="15.75" customHeight="1">
      <c r="A84" s="7" t="s">
        <v>1537</v>
      </c>
      <c r="B84" s="8">
        <v>41858</v>
      </c>
      <c r="C84" s="9" t="s">
        <v>1538</v>
      </c>
      <c r="D84" s="10">
        <v>1</v>
      </c>
      <c r="E84" s="11">
        <v>41751</v>
      </c>
      <c r="F84" s="10">
        <v>41</v>
      </c>
      <c r="G84" s="10" t="s">
        <v>277</v>
      </c>
      <c r="H84" s="9" t="s">
        <v>386</v>
      </c>
      <c r="I84" s="9" t="s">
        <v>387</v>
      </c>
      <c r="J84" s="10" t="s">
        <v>577</v>
      </c>
      <c r="K84" s="9" t="s">
        <v>344</v>
      </c>
      <c r="L84" s="9"/>
      <c r="M84" s="9"/>
      <c r="N84" s="9"/>
      <c r="O84" s="9"/>
      <c r="P84" s="9"/>
      <c r="Q84" s="9"/>
      <c r="R84" s="10">
        <v>1</v>
      </c>
      <c r="S84" s="9"/>
      <c r="T84" s="9"/>
      <c r="U84" s="9"/>
      <c r="V84" s="9"/>
      <c r="W84" s="9"/>
      <c r="X84" s="9"/>
      <c r="Y84" s="9"/>
      <c r="Z84" s="9"/>
      <c r="AA84" s="9"/>
      <c r="AB84" s="9"/>
      <c r="AC84" s="9" t="s">
        <v>1539</v>
      </c>
      <c r="AD84" s="10" t="s">
        <v>283</v>
      </c>
      <c r="AE84" s="11">
        <v>41753</v>
      </c>
      <c r="AF84" s="11">
        <v>41857</v>
      </c>
      <c r="AG84" s="10">
        <f t="shared" si="25"/>
        <v>104</v>
      </c>
      <c r="AH84" s="10" t="s">
        <v>283</v>
      </c>
      <c r="AI84" s="10">
        <f t="shared" si="2"/>
        <v>107</v>
      </c>
      <c r="AJ84" s="10" t="s">
        <v>1540</v>
      </c>
      <c r="AK84" s="12">
        <v>1</v>
      </c>
      <c r="AL84" s="10" t="s">
        <v>86</v>
      </c>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v>1</v>
      </c>
      <c r="CP84" s="10" t="s">
        <v>90</v>
      </c>
      <c r="CQ84" s="10" t="s">
        <v>286</v>
      </c>
      <c r="CR84" s="10"/>
      <c r="CS84" s="10">
        <v>1</v>
      </c>
      <c r="CT84" s="10"/>
      <c r="CU84" s="10"/>
      <c r="CV84" s="10"/>
      <c r="CW84" s="10"/>
      <c r="CX84" s="10" t="s">
        <v>490</v>
      </c>
      <c r="CY84" s="10" t="s">
        <v>287</v>
      </c>
      <c r="CZ84" s="10" t="s">
        <v>329</v>
      </c>
      <c r="DA84" s="10" t="s">
        <v>289</v>
      </c>
      <c r="DB84" s="13" t="s">
        <v>412</v>
      </c>
      <c r="DC84" s="13" t="s">
        <v>1541</v>
      </c>
      <c r="DD84" s="10" t="s">
        <v>1542</v>
      </c>
      <c r="DE84" s="10" t="s">
        <v>1543</v>
      </c>
      <c r="DF84" s="10" t="s">
        <v>147</v>
      </c>
      <c r="DG84" s="10" t="s">
        <v>1544</v>
      </c>
      <c r="DH84" s="10" t="s">
        <v>283</v>
      </c>
      <c r="DI84" s="10" t="s">
        <v>283</v>
      </c>
      <c r="DJ84" s="10" t="s">
        <v>283</v>
      </c>
      <c r="DK84" s="10" t="s">
        <v>283</v>
      </c>
      <c r="DL84" s="10" t="s">
        <v>283</v>
      </c>
      <c r="DM84" s="10" t="s">
        <v>283</v>
      </c>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0" t="s">
        <v>1545</v>
      </c>
      <c r="ES84" s="10" t="s">
        <v>153</v>
      </c>
      <c r="ET84" s="10"/>
      <c r="EU84" s="10"/>
      <c r="EV84" s="10"/>
      <c r="EW84" s="10"/>
      <c r="EX84" s="10"/>
      <c r="EY84" s="10"/>
      <c r="EZ84" s="10"/>
      <c r="FA84" s="10"/>
      <c r="FB84" s="10"/>
      <c r="FC84" s="10"/>
      <c r="FD84" s="10"/>
      <c r="FE84" s="10"/>
      <c r="FF84" s="13">
        <v>1</v>
      </c>
      <c r="FG84" s="10"/>
      <c r="FH84" s="10"/>
      <c r="FI84" s="10"/>
      <c r="FJ84" s="10"/>
      <c r="FK84" s="10"/>
      <c r="FL84" s="10"/>
      <c r="FM84" s="13" t="s">
        <v>1546</v>
      </c>
      <c r="FN84" s="13" t="s">
        <v>283</v>
      </c>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t="s">
        <v>1547</v>
      </c>
      <c r="GP84" s="13" t="s">
        <v>1548</v>
      </c>
      <c r="GQ84" s="13" t="s">
        <v>1549</v>
      </c>
      <c r="GR84" s="13" t="s">
        <v>1550</v>
      </c>
      <c r="GS84" s="10" t="s">
        <v>283</v>
      </c>
      <c r="GT84" s="10" t="s">
        <v>283</v>
      </c>
      <c r="GU84" s="10" t="s">
        <v>283</v>
      </c>
      <c r="GV84" s="10" t="s">
        <v>283</v>
      </c>
      <c r="GW84" s="10" t="s">
        <v>283</v>
      </c>
      <c r="GX84" s="10" t="s">
        <v>283</v>
      </c>
      <c r="GY84" s="10" t="s">
        <v>283</v>
      </c>
      <c r="GZ84" s="10" t="s">
        <v>283</v>
      </c>
      <c r="HA84" s="10" t="s">
        <v>283</v>
      </c>
      <c r="HB84" s="10" t="s">
        <v>283</v>
      </c>
      <c r="HC84" s="10" t="s">
        <v>283</v>
      </c>
      <c r="HD84" s="10" t="s">
        <v>213</v>
      </c>
      <c r="HE84" s="10"/>
      <c r="HF84" s="10"/>
      <c r="HG84" s="10"/>
      <c r="HH84" s="10"/>
      <c r="HI84" s="10"/>
      <c r="HJ84" s="10"/>
      <c r="HK84" s="10"/>
      <c r="HL84" s="10"/>
      <c r="HM84" s="10"/>
      <c r="HN84" s="10"/>
      <c r="HO84" s="10"/>
      <c r="HP84" s="10"/>
      <c r="HQ84" s="10">
        <v>1</v>
      </c>
      <c r="HR84" s="10"/>
      <c r="HS84" s="10"/>
      <c r="HT84" s="10"/>
      <c r="HU84" s="10"/>
      <c r="HV84" s="10"/>
      <c r="HW84" s="10"/>
      <c r="HX84" s="10"/>
      <c r="HY84" s="10"/>
      <c r="HZ84" s="10"/>
      <c r="IA84" s="10"/>
      <c r="IB84" s="10"/>
      <c r="IC84" s="10"/>
      <c r="ID84" s="10"/>
      <c r="IE84" s="10"/>
      <c r="IF84" s="10"/>
      <c r="IG84" s="10"/>
      <c r="IH84" s="10"/>
      <c r="II84" s="10"/>
      <c r="IJ84" s="10"/>
      <c r="IK84" s="10"/>
      <c r="IL84" s="10"/>
      <c r="IM84" s="10"/>
      <c r="IN84" s="10"/>
      <c r="IO84" s="10"/>
      <c r="IP84" s="10"/>
      <c r="IQ84" s="10"/>
      <c r="IR84" s="10"/>
      <c r="IS84" s="10"/>
      <c r="IT84" s="10"/>
      <c r="IU84" s="13" t="s">
        <v>1551</v>
      </c>
      <c r="IV84" s="10" t="s">
        <v>283</v>
      </c>
      <c r="IW84" s="10" t="s">
        <v>283</v>
      </c>
      <c r="IX84" s="10" t="s">
        <v>264</v>
      </c>
      <c r="IY84" s="10"/>
      <c r="IZ84" s="10"/>
      <c r="JA84" s="10"/>
      <c r="JB84" s="10"/>
      <c r="JC84" s="10"/>
      <c r="JD84" s="10"/>
      <c r="JE84" s="10"/>
      <c r="JF84" s="10"/>
      <c r="JG84" s="10"/>
      <c r="JH84" s="10"/>
      <c r="JI84" s="10"/>
      <c r="JJ84" s="10"/>
      <c r="JK84" s="10"/>
      <c r="JL84" s="10"/>
      <c r="JM84" s="10"/>
      <c r="JN84" s="10"/>
      <c r="JO84" s="10"/>
      <c r="JP84" s="10">
        <v>1</v>
      </c>
      <c r="JQ84" s="10"/>
      <c r="JR84" s="10"/>
      <c r="JS84" s="10"/>
      <c r="JT84" s="10"/>
      <c r="JU84" s="10"/>
      <c r="JV84" s="10" t="s">
        <v>287</v>
      </c>
      <c r="JW84" s="10" t="s">
        <v>283</v>
      </c>
      <c r="JX84" s="10" t="s">
        <v>283</v>
      </c>
      <c r="JY84" s="10" t="s">
        <v>283</v>
      </c>
      <c r="JZ84" s="9"/>
    </row>
    <row r="85" spans="1:286" ht="15.75" customHeight="1">
      <c r="A85" s="7" t="s">
        <v>1552</v>
      </c>
      <c r="B85" s="8">
        <v>41864</v>
      </c>
      <c r="C85" s="9" t="s">
        <v>1553</v>
      </c>
      <c r="D85" s="10">
        <v>1</v>
      </c>
      <c r="E85" s="11">
        <v>41666</v>
      </c>
      <c r="F85" s="10">
        <v>79</v>
      </c>
      <c r="G85" s="10" t="s">
        <v>277</v>
      </c>
      <c r="H85" s="9" t="s">
        <v>1554</v>
      </c>
      <c r="I85" s="9" t="s">
        <v>1138</v>
      </c>
      <c r="J85" s="10" t="s">
        <v>280</v>
      </c>
      <c r="K85" s="9" t="s">
        <v>1555</v>
      </c>
      <c r="L85" s="9"/>
      <c r="M85" s="9"/>
      <c r="N85" s="9"/>
      <c r="O85" s="9"/>
      <c r="P85" s="9"/>
      <c r="Q85" s="9"/>
      <c r="R85" s="10">
        <v>1</v>
      </c>
      <c r="S85" s="9"/>
      <c r="T85" s="9"/>
      <c r="U85" s="9"/>
      <c r="V85" s="9"/>
      <c r="W85" s="9"/>
      <c r="X85" s="9"/>
      <c r="Y85" s="9"/>
      <c r="Z85" s="9"/>
      <c r="AA85" s="9"/>
      <c r="AB85" s="9"/>
      <c r="AC85" s="9" t="s">
        <v>1556</v>
      </c>
      <c r="AD85" s="10" t="s">
        <v>283</v>
      </c>
      <c r="AE85" s="11">
        <v>41674</v>
      </c>
      <c r="AF85" s="11">
        <v>41862</v>
      </c>
      <c r="AG85" s="10">
        <f t="shared" si="25"/>
        <v>188</v>
      </c>
      <c r="AH85" s="10">
        <f t="shared" ref="AH85:AH97" si="26">AF85-E85</f>
        <v>196</v>
      </c>
      <c r="AI85" s="10">
        <f t="shared" si="2"/>
        <v>198</v>
      </c>
      <c r="AJ85" s="10" t="s">
        <v>1557</v>
      </c>
      <c r="AK85" s="12">
        <v>1</v>
      </c>
      <c r="AL85" s="10" t="s">
        <v>1558</v>
      </c>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v>1</v>
      </c>
      <c r="BW85" s="10"/>
      <c r="BX85" s="10"/>
      <c r="BY85" s="10"/>
      <c r="BZ85" s="10"/>
      <c r="CA85" s="10"/>
      <c r="CB85" s="10"/>
      <c r="CC85" s="10"/>
      <c r="CD85" s="10"/>
      <c r="CE85" s="10"/>
      <c r="CF85" s="10"/>
      <c r="CG85" s="10"/>
      <c r="CH85" s="10"/>
      <c r="CI85" s="10"/>
      <c r="CJ85" s="10"/>
      <c r="CK85" s="10"/>
      <c r="CL85" s="10"/>
      <c r="CM85" s="10"/>
      <c r="CN85" s="10"/>
      <c r="CO85" s="10"/>
      <c r="CP85" s="10" t="s">
        <v>89</v>
      </c>
      <c r="CQ85" s="10" t="s">
        <v>286</v>
      </c>
      <c r="CR85" s="10">
        <v>1</v>
      </c>
      <c r="CS85" s="10"/>
      <c r="CT85" s="10"/>
      <c r="CU85" s="10"/>
      <c r="CV85" s="10"/>
      <c r="CW85" s="10"/>
      <c r="CX85" s="10" t="s">
        <v>287</v>
      </c>
      <c r="CY85" s="10" t="s">
        <v>287</v>
      </c>
      <c r="CZ85" s="10" t="s">
        <v>12</v>
      </c>
      <c r="DA85" s="10" t="s">
        <v>289</v>
      </c>
      <c r="DB85" s="10" t="s">
        <v>1559</v>
      </c>
      <c r="DC85" s="10" t="s">
        <v>283</v>
      </c>
      <c r="DD85" s="10" t="s">
        <v>510</v>
      </c>
      <c r="DE85" s="10" t="s">
        <v>1560</v>
      </c>
      <c r="DF85" s="10" t="s">
        <v>1561</v>
      </c>
      <c r="DG85" s="10" t="s">
        <v>1562</v>
      </c>
      <c r="DH85" s="10" t="s">
        <v>125</v>
      </c>
      <c r="DI85" s="10" t="s">
        <v>283</v>
      </c>
      <c r="DJ85" s="10" t="s">
        <v>283</v>
      </c>
      <c r="DK85" s="10" t="s">
        <v>283</v>
      </c>
      <c r="DL85" s="13" t="s">
        <v>1563</v>
      </c>
      <c r="DM85" s="13" t="s">
        <v>128</v>
      </c>
      <c r="DN85" s="14"/>
      <c r="DO85" s="14"/>
      <c r="DP85" s="14"/>
      <c r="DQ85" s="14"/>
      <c r="DR85" s="14"/>
      <c r="DS85" s="14"/>
      <c r="DT85" s="14"/>
      <c r="DU85" s="14"/>
      <c r="DV85" s="14"/>
      <c r="DW85" s="14"/>
      <c r="DX85" s="14"/>
      <c r="DY85" s="14"/>
      <c r="DZ85" s="14"/>
      <c r="EA85" s="14"/>
      <c r="EB85" s="14"/>
      <c r="EC85" s="14"/>
      <c r="ED85" s="14"/>
      <c r="EE85" s="14"/>
      <c r="EF85" s="15">
        <v>1</v>
      </c>
      <c r="EG85" s="14"/>
      <c r="EH85" s="14"/>
      <c r="EI85" s="14"/>
      <c r="EJ85" s="14"/>
      <c r="EK85" s="14"/>
      <c r="EL85" s="14"/>
      <c r="EM85" s="14"/>
      <c r="EN85" s="14"/>
      <c r="EO85" s="14"/>
      <c r="EP85" s="14"/>
      <c r="EQ85" s="14"/>
      <c r="ER85" s="10" t="s">
        <v>283</v>
      </c>
      <c r="ES85" s="10" t="s">
        <v>283</v>
      </c>
      <c r="ET85" s="10"/>
      <c r="EU85" s="10"/>
      <c r="EV85" s="10"/>
      <c r="EW85" s="10"/>
      <c r="EX85" s="10"/>
      <c r="EY85" s="10"/>
      <c r="EZ85" s="10"/>
      <c r="FA85" s="10"/>
      <c r="FB85" s="10"/>
      <c r="FC85" s="10"/>
      <c r="FD85" s="10"/>
      <c r="FE85" s="10"/>
      <c r="FF85" s="10"/>
      <c r="FG85" s="10"/>
      <c r="FH85" s="10"/>
      <c r="FI85" s="10"/>
      <c r="FJ85" s="10"/>
      <c r="FK85" s="10"/>
      <c r="FL85" s="10"/>
      <c r="FM85" s="10" t="s">
        <v>1564</v>
      </c>
      <c r="FN85" s="10" t="s">
        <v>283</v>
      </c>
      <c r="FO85" s="10"/>
      <c r="FP85" s="10"/>
      <c r="FQ85" s="10"/>
      <c r="FR85" s="10"/>
      <c r="FS85" s="10"/>
      <c r="FT85" s="10"/>
      <c r="FU85" s="10"/>
      <c r="FV85" s="10"/>
      <c r="FW85" s="10"/>
      <c r="FX85" s="10"/>
      <c r="FY85" s="10"/>
      <c r="FZ85" s="10"/>
      <c r="GA85" s="10"/>
      <c r="GB85" s="10"/>
      <c r="GC85" s="10"/>
      <c r="GD85" s="10"/>
      <c r="GE85" s="10"/>
      <c r="GF85" s="10"/>
      <c r="GG85" s="10"/>
      <c r="GH85" s="10"/>
      <c r="GI85" s="10"/>
      <c r="GJ85" s="10"/>
      <c r="GK85" s="10"/>
      <c r="GL85" s="10"/>
      <c r="GM85" s="10"/>
      <c r="GN85" s="10"/>
      <c r="GO85" s="13" t="s">
        <v>1565</v>
      </c>
      <c r="GP85" s="13" t="s">
        <v>1566</v>
      </c>
      <c r="GQ85" s="10" t="s">
        <v>283</v>
      </c>
      <c r="GR85" s="10" t="s">
        <v>283</v>
      </c>
      <c r="GS85" s="10" t="s">
        <v>283</v>
      </c>
      <c r="GT85" s="10" t="s">
        <v>283</v>
      </c>
      <c r="GU85" s="10" t="s">
        <v>283</v>
      </c>
      <c r="GV85" s="10" t="s">
        <v>283</v>
      </c>
      <c r="GW85" s="10" t="s">
        <v>283</v>
      </c>
      <c r="GX85" s="10" t="s">
        <v>283</v>
      </c>
      <c r="GY85" s="10" t="s">
        <v>283</v>
      </c>
      <c r="GZ85" s="10" t="s">
        <v>283</v>
      </c>
      <c r="HA85" s="10" t="s">
        <v>283</v>
      </c>
      <c r="HB85" s="10" t="s">
        <v>283</v>
      </c>
      <c r="HC85" s="10" t="s">
        <v>283</v>
      </c>
      <c r="HD85" s="10" t="s">
        <v>237</v>
      </c>
      <c r="HE85" s="10"/>
      <c r="HF85" s="10"/>
      <c r="HG85" s="10"/>
      <c r="HH85" s="10"/>
      <c r="HI85" s="10"/>
      <c r="HJ85" s="10"/>
      <c r="HK85" s="10"/>
      <c r="HL85" s="10"/>
      <c r="HM85" s="10"/>
      <c r="HN85" s="10"/>
      <c r="HO85" s="10"/>
      <c r="HP85" s="10"/>
      <c r="HQ85" s="10"/>
      <c r="HR85" s="10"/>
      <c r="HS85" s="10"/>
      <c r="HT85" s="10"/>
      <c r="HU85" s="10"/>
      <c r="HV85" s="10"/>
      <c r="HW85" s="10"/>
      <c r="HX85" s="10"/>
      <c r="HY85" s="10"/>
      <c r="HZ85" s="10"/>
      <c r="IA85" s="10"/>
      <c r="IB85" s="10"/>
      <c r="IC85" s="10"/>
      <c r="ID85" s="10"/>
      <c r="IE85" s="10"/>
      <c r="IF85" s="10"/>
      <c r="IG85" s="10"/>
      <c r="IH85" s="10"/>
      <c r="II85" s="10"/>
      <c r="IJ85" s="10"/>
      <c r="IK85" s="10"/>
      <c r="IL85" s="10"/>
      <c r="IM85" s="10"/>
      <c r="IN85" s="10"/>
      <c r="IO85" s="10">
        <v>1</v>
      </c>
      <c r="IP85" s="10"/>
      <c r="IQ85" s="10"/>
      <c r="IR85" s="10"/>
      <c r="IS85" s="10"/>
      <c r="IT85" s="10"/>
      <c r="IU85" s="13" t="s">
        <v>419</v>
      </c>
      <c r="IV85" s="10" t="s">
        <v>283</v>
      </c>
      <c r="IW85" s="10" t="s">
        <v>283</v>
      </c>
      <c r="IX85" s="10" t="s">
        <v>264</v>
      </c>
      <c r="IY85" s="10"/>
      <c r="IZ85" s="10"/>
      <c r="JA85" s="10"/>
      <c r="JB85" s="10"/>
      <c r="JC85" s="10"/>
      <c r="JD85" s="10"/>
      <c r="JE85" s="10"/>
      <c r="JF85" s="10"/>
      <c r="JG85" s="10"/>
      <c r="JH85" s="10"/>
      <c r="JI85" s="10"/>
      <c r="JJ85" s="10"/>
      <c r="JK85" s="10"/>
      <c r="JL85" s="10"/>
      <c r="JM85" s="10"/>
      <c r="JN85" s="10"/>
      <c r="JO85" s="10"/>
      <c r="JP85" s="10">
        <v>1</v>
      </c>
      <c r="JQ85" s="10"/>
      <c r="JR85" s="10"/>
      <c r="JS85" s="10"/>
      <c r="JT85" s="10"/>
      <c r="JU85" s="10"/>
      <c r="JV85" s="10" t="s">
        <v>287</v>
      </c>
      <c r="JW85" s="10" t="s">
        <v>283</v>
      </c>
      <c r="JX85" s="10" t="s">
        <v>283</v>
      </c>
      <c r="JY85" s="10" t="s">
        <v>283</v>
      </c>
      <c r="JZ85" s="10" t="s">
        <v>1567</v>
      </c>
    </row>
    <row r="86" spans="1:286" ht="15.75" customHeight="1">
      <c r="A86" s="7" t="s">
        <v>1568</v>
      </c>
      <c r="B86" s="8">
        <v>41865</v>
      </c>
      <c r="C86" s="9" t="s">
        <v>1569</v>
      </c>
      <c r="D86" s="10">
        <v>1</v>
      </c>
      <c r="E86" s="11">
        <v>39771</v>
      </c>
      <c r="F86" s="9">
        <f>2008-1998</f>
        <v>10</v>
      </c>
      <c r="G86" s="10" t="s">
        <v>323</v>
      </c>
      <c r="H86" s="9" t="s">
        <v>934</v>
      </c>
      <c r="I86" s="9" t="s">
        <v>935</v>
      </c>
      <c r="J86" s="10" t="s">
        <v>280</v>
      </c>
      <c r="K86" s="9" t="s">
        <v>344</v>
      </c>
      <c r="L86" s="9"/>
      <c r="M86" s="9"/>
      <c r="N86" s="9"/>
      <c r="O86" s="9"/>
      <c r="P86" s="9"/>
      <c r="Q86" s="9"/>
      <c r="R86" s="10">
        <v>1</v>
      </c>
      <c r="S86" s="9"/>
      <c r="T86" s="9"/>
      <c r="U86" s="9"/>
      <c r="V86" s="9"/>
      <c r="W86" s="9"/>
      <c r="X86" s="9"/>
      <c r="Y86" s="9"/>
      <c r="Z86" s="9"/>
      <c r="AA86" s="9"/>
      <c r="AB86" s="9"/>
      <c r="AC86" s="9" t="s">
        <v>1570</v>
      </c>
      <c r="AD86" s="10" t="s">
        <v>283</v>
      </c>
      <c r="AE86" s="11">
        <v>39777</v>
      </c>
      <c r="AF86" s="11">
        <v>41866</v>
      </c>
      <c r="AG86" s="10">
        <f t="shared" si="25"/>
        <v>2089</v>
      </c>
      <c r="AH86" s="10">
        <f t="shared" si="26"/>
        <v>2095</v>
      </c>
      <c r="AI86" s="10">
        <f t="shared" si="2"/>
        <v>2094</v>
      </c>
      <c r="AJ86" s="10" t="s">
        <v>1245</v>
      </c>
      <c r="AK86" s="12">
        <v>1</v>
      </c>
      <c r="AL86" s="10" t="s">
        <v>70</v>
      </c>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v>1</v>
      </c>
      <c r="BZ86" s="10"/>
      <c r="CA86" s="10"/>
      <c r="CB86" s="10"/>
      <c r="CC86" s="10"/>
      <c r="CD86" s="10"/>
      <c r="CE86" s="10"/>
      <c r="CF86" s="10"/>
      <c r="CG86" s="10"/>
      <c r="CH86" s="10"/>
      <c r="CI86" s="10"/>
      <c r="CJ86" s="10"/>
      <c r="CK86" s="10"/>
      <c r="CL86" s="10"/>
      <c r="CM86" s="10"/>
      <c r="CN86" s="10"/>
      <c r="CO86" s="10"/>
      <c r="CP86" s="10" t="s">
        <v>89</v>
      </c>
      <c r="CQ86" s="10" t="s">
        <v>286</v>
      </c>
      <c r="CR86" s="10">
        <v>1</v>
      </c>
      <c r="CS86" s="10"/>
      <c r="CT86" s="10"/>
      <c r="CU86" s="10"/>
      <c r="CV86" s="10"/>
      <c r="CW86" s="10"/>
      <c r="CX86" s="10" t="s">
        <v>287</v>
      </c>
      <c r="CY86" s="10" t="s">
        <v>287</v>
      </c>
      <c r="CZ86" s="10" t="s">
        <v>12</v>
      </c>
      <c r="DA86" s="10" t="s">
        <v>289</v>
      </c>
      <c r="DB86" s="10" t="s">
        <v>309</v>
      </c>
      <c r="DC86" s="10" t="s">
        <v>1571</v>
      </c>
      <c r="DD86" s="10" t="s">
        <v>1572</v>
      </c>
      <c r="DE86" s="10" t="s">
        <v>1573</v>
      </c>
      <c r="DF86" s="10" t="s">
        <v>283</v>
      </c>
      <c r="DG86" s="10" t="s">
        <v>283</v>
      </c>
      <c r="DH86" s="10" t="s">
        <v>283</v>
      </c>
      <c r="DI86" s="10" t="s">
        <v>283</v>
      </c>
      <c r="DJ86" s="10" t="s">
        <v>283</v>
      </c>
      <c r="DK86" s="10" t="s">
        <v>283</v>
      </c>
      <c r="DL86" s="10" t="s">
        <v>1573</v>
      </c>
      <c r="DM86" s="10" t="s">
        <v>1574</v>
      </c>
      <c r="DN86" s="15"/>
      <c r="DO86" s="15"/>
      <c r="DP86" s="15"/>
      <c r="DQ86" s="15"/>
      <c r="DR86" s="15"/>
      <c r="DS86" s="15"/>
      <c r="DT86" s="15"/>
      <c r="DU86" s="15"/>
      <c r="DV86" s="15"/>
      <c r="DW86" s="15"/>
      <c r="DX86" s="15"/>
      <c r="DY86" s="15"/>
      <c r="DZ86" s="15"/>
      <c r="EA86" s="15"/>
      <c r="EB86" s="15"/>
      <c r="EC86" s="15"/>
      <c r="ED86" s="15"/>
      <c r="EE86" s="15"/>
      <c r="EF86" s="15"/>
      <c r="EG86" s="15"/>
      <c r="EH86" s="15">
        <v>1</v>
      </c>
      <c r="EI86" s="15"/>
      <c r="EJ86" s="15"/>
      <c r="EK86" s="15"/>
      <c r="EL86" s="15"/>
      <c r="EM86" s="15"/>
      <c r="EN86" s="15"/>
      <c r="EO86" s="15"/>
      <c r="EP86" s="15"/>
      <c r="EQ86" s="15"/>
      <c r="ER86" s="10" t="s">
        <v>283</v>
      </c>
      <c r="ES86" s="10" t="s">
        <v>283</v>
      </c>
      <c r="ET86" s="10"/>
      <c r="EU86" s="10"/>
      <c r="EV86" s="10"/>
      <c r="EW86" s="10"/>
      <c r="EX86" s="10"/>
      <c r="EY86" s="10"/>
      <c r="EZ86" s="10"/>
      <c r="FA86" s="10"/>
      <c r="FB86" s="10"/>
      <c r="FC86" s="10"/>
      <c r="FD86" s="10"/>
      <c r="FE86" s="10"/>
      <c r="FF86" s="10"/>
      <c r="FG86" s="10"/>
      <c r="FH86" s="10"/>
      <c r="FI86" s="10"/>
      <c r="FJ86" s="10"/>
      <c r="FK86" s="10"/>
      <c r="FL86" s="10"/>
      <c r="FM86" s="10" t="s">
        <v>283</v>
      </c>
      <c r="FN86" s="10" t="s">
        <v>283</v>
      </c>
      <c r="FO86" s="10"/>
      <c r="FP86" s="10"/>
      <c r="FQ86" s="10"/>
      <c r="FR86" s="10"/>
      <c r="FS86" s="10"/>
      <c r="FT86" s="10"/>
      <c r="FU86" s="10"/>
      <c r="FV86" s="10"/>
      <c r="FW86" s="10"/>
      <c r="FX86" s="10"/>
      <c r="FY86" s="10"/>
      <c r="FZ86" s="10"/>
      <c r="GA86" s="10"/>
      <c r="GB86" s="10"/>
      <c r="GC86" s="10"/>
      <c r="GD86" s="10"/>
      <c r="GE86" s="10"/>
      <c r="GF86" s="10"/>
      <c r="GG86" s="10"/>
      <c r="GH86" s="10"/>
      <c r="GI86" s="10"/>
      <c r="GJ86" s="10"/>
      <c r="GK86" s="10"/>
      <c r="GL86" s="10"/>
      <c r="GM86" s="10"/>
      <c r="GN86" s="10"/>
      <c r="GO86" s="10" t="s">
        <v>1575</v>
      </c>
      <c r="GP86" s="10" t="s">
        <v>1576</v>
      </c>
      <c r="GQ86" s="10" t="s">
        <v>1577</v>
      </c>
      <c r="GR86" s="10" t="s">
        <v>1578</v>
      </c>
      <c r="GS86" s="10" t="s">
        <v>283</v>
      </c>
      <c r="GT86" s="10" t="s">
        <v>283</v>
      </c>
      <c r="GU86" s="10" t="s">
        <v>283</v>
      </c>
      <c r="GV86" s="10" t="s">
        <v>283</v>
      </c>
      <c r="GW86" s="10" t="s">
        <v>283</v>
      </c>
      <c r="GX86" s="10" t="s">
        <v>283</v>
      </c>
      <c r="GY86" s="10" t="s">
        <v>283</v>
      </c>
      <c r="GZ86" s="10" t="s">
        <v>283</v>
      </c>
      <c r="HA86" s="10" t="s">
        <v>283</v>
      </c>
      <c r="HB86" s="10" t="s">
        <v>283</v>
      </c>
      <c r="HC86" s="10" t="s">
        <v>283</v>
      </c>
      <c r="HD86" s="10" t="s">
        <v>1579</v>
      </c>
      <c r="HE86" s="10"/>
      <c r="HF86" s="10"/>
      <c r="HG86" s="10"/>
      <c r="HH86" s="10"/>
      <c r="HI86" s="10"/>
      <c r="HJ86" s="10"/>
      <c r="HK86" s="10"/>
      <c r="HL86" s="10"/>
      <c r="HM86" s="10"/>
      <c r="HN86" s="10"/>
      <c r="HO86" s="10"/>
      <c r="HP86" s="10"/>
      <c r="HQ86" s="10"/>
      <c r="HR86" s="10"/>
      <c r="HS86" s="10"/>
      <c r="HT86" s="10"/>
      <c r="HU86" s="10"/>
      <c r="HV86" s="10"/>
      <c r="HW86" s="10"/>
      <c r="HX86" s="10"/>
      <c r="HY86" s="10"/>
      <c r="HZ86" s="10"/>
      <c r="IA86" s="10">
        <v>1</v>
      </c>
      <c r="IB86" s="10"/>
      <c r="IC86" s="10"/>
      <c r="ID86" s="10"/>
      <c r="IE86" s="10"/>
      <c r="IF86" s="10"/>
      <c r="IG86" s="10"/>
      <c r="IH86" s="10"/>
      <c r="II86" s="10"/>
      <c r="IJ86" s="10"/>
      <c r="IK86" s="10"/>
      <c r="IL86" s="10"/>
      <c r="IM86" s="10"/>
      <c r="IN86" s="10"/>
      <c r="IO86" s="10"/>
      <c r="IP86" s="10">
        <v>1</v>
      </c>
      <c r="IQ86" s="10"/>
      <c r="IR86" s="10"/>
      <c r="IS86" s="10"/>
      <c r="IT86" s="10"/>
      <c r="IU86" s="10" t="s">
        <v>1580</v>
      </c>
      <c r="IV86" s="10" t="s">
        <v>1581</v>
      </c>
      <c r="IW86" s="10" t="s">
        <v>283</v>
      </c>
      <c r="IX86" s="10" t="s">
        <v>253</v>
      </c>
      <c r="IY86" s="10"/>
      <c r="IZ86" s="10"/>
      <c r="JA86" s="10"/>
      <c r="JB86" s="10"/>
      <c r="JC86" s="10"/>
      <c r="JD86" s="10"/>
      <c r="JE86" s="10">
        <v>1</v>
      </c>
      <c r="JF86" s="10"/>
      <c r="JG86" s="10"/>
      <c r="JH86" s="10"/>
      <c r="JI86" s="10"/>
      <c r="JJ86" s="10"/>
      <c r="JK86" s="10"/>
      <c r="JL86" s="10"/>
      <c r="JM86" s="10"/>
      <c r="JN86" s="10"/>
      <c r="JO86" s="10"/>
      <c r="JP86" s="10"/>
      <c r="JQ86" s="10"/>
      <c r="JR86" s="10"/>
      <c r="JS86" s="10"/>
      <c r="JT86" s="10"/>
      <c r="JU86" s="10"/>
      <c r="JV86" s="10" t="s">
        <v>287</v>
      </c>
      <c r="JW86" s="10" t="s">
        <v>283</v>
      </c>
      <c r="JX86" s="10" t="s">
        <v>283</v>
      </c>
      <c r="JY86" s="10" t="s">
        <v>283</v>
      </c>
      <c r="JZ86" s="10" t="s">
        <v>1582</v>
      </c>
    </row>
    <row r="87" spans="1:286" ht="15.75" customHeight="1">
      <c r="A87" s="7" t="s">
        <v>1583</v>
      </c>
      <c r="B87" s="8">
        <v>41871</v>
      </c>
      <c r="C87" s="9" t="s">
        <v>1584</v>
      </c>
      <c r="D87" s="10">
        <v>1</v>
      </c>
      <c r="E87" s="11">
        <v>41232</v>
      </c>
      <c r="F87" s="10">
        <v>37</v>
      </c>
      <c r="G87" s="10" t="s">
        <v>323</v>
      </c>
      <c r="H87" s="9" t="s">
        <v>1585</v>
      </c>
      <c r="I87" s="9" t="s">
        <v>1586</v>
      </c>
      <c r="J87" s="10" t="s">
        <v>280</v>
      </c>
      <c r="K87" s="9" t="s">
        <v>281</v>
      </c>
      <c r="L87" s="9"/>
      <c r="M87" s="9"/>
      <c r="N87" s="9"/>
      <c r="O87" s="9"/>
      <c r="P87" s="10">
        <v>1</v>
      </c>
      <c r="Q87" s="9"/>
      <c r="R87" s="9"/>
      <c r="S87" s="9"/>
      <c r="T87" s="9"/>
      <c r="U87" s="9"/>
      <c r="V87" s="9"/>
      <c r="W87" s="9"/>
      <c r="X87" s="9"/>
      <c r="Y87" s="9"/>
      <c r="Z87" s="9"/>
      <c r="AA87" s="9"/>
      <c r="AB87" s="9"/>
      <c r="AC87" s="9" t="s">
        <v>1587</v>
      </c>
      <c r="AD87" s="10" t="s">
        <v>283</v>
      </c>
      <c r="AE87" s="11">
        <v>41235</v>
      </c>
      <c r="AF87" s="11">
        <v>41502</v>
      </c>
      <c r="AG87" s="10">
        <f t="shared" si="25"/>
        <v>267</v>
      </c>
      <c r="AH87" s="10">
        <f t="shared" si="26"/>
        <v>270</v>
      </c>
      <c r="AI87" s="10">
        <f t="shared" si="2"/>
        <v>639</v>
      </c>
      <c r="AJ87" s="10" t="s">
        <v>1588</v>
      </c>
      <c r="AK87" s="12">
        <v>2</v>
      </c>
      <c r="AL87" s="10" t="s">
        <v>1589</v>
      </c>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v>1</v>
      </c>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v>1</v>
      </c>
      <c r="CP87" s="10" t="s">
        <v>1590</v>
      </c>
      <c r="CQ87" s="10" t="s">
        <v>286</v>
      </c>
      <c r="CR87" s="10">
        <v>1</v>
      </c>
      <c r="CS87" s="10"/>
      <c r="CT87" s="10"/>
      <c r="CU87" s="10"/>
      <c r="CV87" s="10"/>
      <c r="CW87" s="10">
        <v>1</v>
      </c>
      <c r="CX87" s="10" t="s">
        <v>287</v>
      </c>
      <c r="CY87" s="10" t="s">
        <v>287</v>
      </c>
      <c r="CZ87" s="10" t="s">
        <v>329</v>
      </c>
      <c r="DA87" s="10" t="s">
        <v>158</v>
      </c>
      <c r="DB87" s="13" t="s">
        <v>158</v>
      </c>
      <c r="DC87" s="10" t="s">
        <v>283</v>
      </c>
      <c r="DD87" s="10" t="s">
        <v>1591</v>
      </c>
      <c r="DE87" s="10" t="s">
        <v>1592</v>
      </c>
      <c r="DF87" s="10" t="s">
        <v>283</v>
      </c>
      <c r="DG87" s="10" t="s">
        <v>283</v>
      </c>
      <c r="DH87" s="10" t="s">
        <v>283</v>
      </c>
      <c r="DI87" s="10" t="s">
        <v>283</v>
      </c>
      <c r="DJ87" s="10" t="s">
        <v>283</v>
      </c>
      <c r="DK87" s="10" t="s">
        <v>283</v>
      </c>
      <c r="DL87" s="10" t="s">
        <v>1593</v>
      </c>
      <c r="DM87" s="10" t="s">
        <v>119</v>
      </c>
      <c r="DN87" s="15"/>
      <c r="DO87" s="15"/>
      <c r="DP87" s="15"/>
      <c r="DQ87" s="15"/>
      <c r="DR87" s="15"/>
      <c r="DS87" s="15"/>
      <c r="DT87" s="15"/>
      <c r="DU87" s="15"/>
      <c r="DV87" s="15"/>
      <c r="DW87" s="15">
        <v>1</v>
      </c>
      <c r="DX87" s="15"/>
      <c r="DY87" s="15"/>
      <c r="DZ87" s="15"/>
      <c r="EA87" s="15"/>
      <c r="EB87" s="15"/>
      <c r="EC87" s="15"/>
      <c r="ED87" s="15"/>
      <c r="EE87" s="15"/>
      <c r="EF87" s="15"/>
      <c r="EG87" s="15"/>
      <c r="EH87" s="15"/>
      <c r="EI87" s="15"/>
      <c r="EJ87" s="15"/>
      <c r="EK87" s="15"/>
      <c r="EL87" s="15"/>
      <c r="EM87" s="15"/>
      <c r="EN87" s="15"/>
      <c r="EO87" s="15"/>
      <c r="EP87" s="15"/>
      <c r="EQ87" s="15"/>
      <c r="ER87" s="10" t="s">
        <v>147</v>
      </c>
      <c r="ES87" s="10" t="s">
        <v>147</v>
      </c>
      <c r="ET87" s="10"/>
      <c r="EU87" s="10"/>
      <c r="EV87" s="10"/>
      <c r="EW87" s="10"/>
      <c r="EX87" s="10"/>
      <c r="EY87" s="10"/>
      <c r="EZ87" s="10">
        <v>1</v>
      </c>
      <c r="FA87" s="10"/>
      <c r="FB87" s="10"/>
      <c r="FC87" s="10"/>
      <c r="FD87" s="10"/>
      <c r="FE87" s="10"/>
      <c r="FF87" s="10"/>
      <c r="FG87" s="10"/>
      <c r="FH87" s="10"/>
      <c r="FI87" s="10"/>
      <c r="FJ87" s="10"/>
      <c r="FK87" s="10"/>
      <c r="FL87" s="10"/>
      <c r="FM87" s="10" t="s">
        <v>283</v>
      </c>
      <c r="FN87" s="10" t="s">
        <v>283</v>
      </c>
      <c r="FO87" s="10"/>
      <c r="FP87" s="10"/>
      <c r="FQ87" s="10"/>
      <c r="FR87" s="10"/>
      <c r="FS87" s="10"/>
      <c r="FT87" s="10"/>
      <c r="FU87" s="10"/>
      <c r="FV87" s="10"/>
      <c r="FW87" s="10"/>
      <c r="FX87" s="10"/>
      <c r="FY87" s="10"/>
      <c r="FZ87" s="10"/>
      <c r="GA87" s="10"/>
      <c r="GB87" s="10"/>
      <c r="GC87" s="10"/>
      <c r="GD87" s="10"/>
      <c r="GE87" s="10"/>
      <c r="GF87" s="10"/>
      <c r="GG87" s="10"/>
      <c r="GH87" s="10"/>
      <c r="GI87" s="10"/>
      <c r="GJ87" s="10"/>
      <c r="GK87" s="10"/>
      <c r="GL87" s="10"/>
      <c r="GM87" s="10"/>
      <c r="GN87" s="10"/>
      <c r="GO87" s="13" t="s">
        <v>1594</v>
      </c>
      <c r="GP87" s="13" t="s">
        <v>1595</v>
      </c>
      <c r="GQ87" s="10" t="s">
        <v>283</v>
      </c>
      <c r="GR87" s="10" t="s">
        <v>283</v>
      </c>
      <c r="GS87" s="10" t="s">
        <v>283</v>
      </c>
      <c r="GT87" s="10" t="s">
        <v>283</v>
      </c>
      <c r="GU87" s="10" t="s">
        <v>283</v>
      </c>
      <c r="GV87" s="10" t="s">
        <v>283</v>
      </c>
      <c r="GW87" s="10" t="s">
        <v>283</v>
      </c>
      <c r="GX87" s="10" t="s">
        <v>283</v>
      </c>
      <c r="GY87" s="10" t="s">
        <v>283</v>
      </c>
      <c r="GZ87" s="10" t="s">
        <v>283</v>
      </c>
      <c r="HA87" s="10" t="s">
        <v>283</v>
      </c>
      <c r="HB87" s="10" t="s">
        <v>283</v>
      </c>
      <c r="HC87" s="10" t="s">
        <v>283</v>
      </c>
      <c r="HD87" s="10" t="s">
        <v>242</v>
      </c>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c r="IE87" s="10"/>
      <c r="IF87" s="10"/>
      <c r="IG87" s="10"/>
      <c r="IH87" s="10"/>
      <c r="II87" s="10"/>
      <c r="IJ87" s="10"/>
      <c r="IK87" s="10"/>
      <c r="IL87" s="10"/>
      <c r="IM87" s="10"/>
      <c r="IN87" s="10"/>
      <c r="IO87" s="10"/>
      <c r="IP87" s="10"/>
      <c r="IQ87" s="10"/>
      <c r="IR87" s="10"/>
      <c r="IS87" s="10"/>
      <c r="IT87" s="10">
        <v>1</v>
      </c>
      <c r="IU87" s="13" t="s">
        <v>1596</v>
      </c>
      <c r="IV87" s="10" t="s">
        <v>283</v>
      </c>
      <c r="IW87" s="10" t="s">
        <v>283</v>
      </c>
      <c r="IX87" s="10" t="s">
        <v>1597</v>
      </c>
      <c r="IY87" s="10"/>
      <c r="IZ87" s="10"/>
      <c r="JA87" s="10"/>
      <c r="JB87" s="10"/>
      <c r="JC87" s="10"/>
      <c r="JD87" s="10"/>
      <c r="JE87" s="10"/>
      <c r="JF87" s="10"/>
      <c r="JG87" s="10"/>
      <c r="JH87" s="10">
        <v>1</v>
      </c>
      <c r="JI87" s="10"/>
      <c r="JJ87" s="10"/>
      <c r="JK87" s="10"/>
      <c r="JL87" s="10"/>
      <c r="JM87" s="10"/>
      <c r="JN87" s="10"/>
      <c r="JO87" s="10"/>
      <c r="JP87" s="10"/>
      <c r="JQ87" s="10"/>
      <c r="JR87" s="10"/>
      <c r="JS87" s="10">
        <v>1</v>
      </c>
      <c r="JT87" s="10"/>
      <c r="JU87" s="10"/>
      <c r="JV87" s="10" t="s">
        <v>287</v>
      </c>
      <c r="JW87" s="10" t="s">
        <v>283</v>
      </c>
      <c r="JX87" s="10" t="s">
        <v>283</v>
      </c>
      <c r="JY87" s="10" t="s">
        <v>283</v>
      </c>
      <c r="JZ87" s="9"/>
    </row>
    <row r="88" spans="1:286" ht="15.75" customHeight="1">
      <c r="A88" s="7" t="s">
        <v>1598</v>
      </c>
      <c r="B88" s="8">
        <v>41873</v>
      </c>
      <c r="C88" s="9" t="s">
        <v>1599</v>
      </c>
      <c r="D88" s="10">
        <v>1</v>
      </c>
      <c r="E88" s="11">
        <v>41526</v>
      </c>
      <c r="F88" s="10">
        <v>20</v>
      </c>
      <c r="G88" s="10" t="s">
        <v>277</v>
      </c>
      <c r="H88" s="9" t="s">
        <v>1585</v>
      </c>
      <c r="I88" s="9" t="s">
        <v>1600</v>
      </c>
      <c r="J88" s="10" t="s">
        <v>280</v>
      </c>
      <c r="K88" s="9" t="s">
        <v>1601</v>
      </c>
      <c r="L88" s="9"/>
      <c r="M88" s="9"/>
      <c r="N88" s="9"/>
      <c r="O88" s="9"/>
      <c r="P88" s="10">
        <v>1</v>
      </c>
      <c r="Q88" s="9"/>
      <c r="R88" s="9"/>
      <c r="S88" s="9"/>
      <c r="T88" s="9"/>
      <c r="U88" s="9"/>
      <c r="V88" s="9"/>
      <c r="W88" s="9"/>
      <c r="X88" s="9"/>
      <c r="Y88" s="9"/>
      <c r="Z88" s="9"/>
      <c r="AA88" s="9"/>
      <c r="AB88" s="9"/>
      <c r="AC88" s="9" t="s">
        <v>1602</v>
      </c>
      <c r="AD88" s="10" t="s">
        <v>283</v>
      </c>
      <c r="AE88" s="11">
        <v>41535</v>
      </c>
      <c r="AF88" s="11">
        <v>41823</v>
      </c>
      <c r="AG88" s="10">
        <f t="shared" si="25"/>
        <v>288</v>
      </c>
      <c r="AH88" s="10">
        <f t="shared" si="26"/>
        <v>297</v>
      </c>
      <c r="AI88" s="10">
        <f t="shared" si="2"/>
        <v>347</v>
      </c>
      <c r="AJ88" s="10" t="s">
        <v>801</v>
      </c>
      <c r="AK88" s="12">
        <v>1</v>
      </c>
      <c r="AL88" s="10" t="s">
        <v>70</v>
      </c>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v>1</v>
      </c>
      <c r="BZ88" s="10"/>
      <c r="CA88" s="10"/>
      <c r="CB88" s="10"/>
      <c r="CC88" s="10"/>
      <c r="CD88" s="10"/>
      <c r="CE88" s="10"/>
      <c r="CF88" s="10"/>
      <c r="CG88" s="10"/>
      <c r="CH88" s="10"/>
      <c r="CI88" s="10"/>
      <c r="CJ88" s="10"/>
      <c r="CK88" s="10"/>
      <c r="CL88" s="10"/>
      <c r="CM88" s="10"/>
      <c r="CN88" s="10"/>
      <c r="CO88" s="10"/>
      <c r="CP88" s="10" t="s">
        <v>89</v>
      </c>
      <c r="CQ88" s="10" t="s">
        <v>286</v>
      </c>
      <c r="CR88" s="10">
        <v>1</v>
      </c>
      <c r="CS88" s="10"/>
      <c r="CT88" s="10"/>
      <c r="CU88" s="10"/>
      <c r="CV88" s="10"/>
      <c r="CW88" s="10"/>
      <c r="CX88" s="10" t="s">
        <v>287</v>
      </c>
      <c r="CY88" s="10" t="s">
        <v>287</v>
      </c>
      <c r="CZ88" s="10" t="s">
        <v>288</v>
      </c>
      <c r="DA88" s="10" t="s">
        <v>289</v>
      </c>
      <c r="DB88" s="10" t="s">
        <v>429</v>
      </c>
      <c r="DC88" s="10" t="s">
        <v>283</v>
      </c>
      <c r="DD88" s="10" t="s">
        <v>1603</v>
      </c>
      <c r="DE88" s="10" t="s">
        <v>283</v>
      </c>
      <c r="DF88" s="10" t="s">
        <v>283</v>
      </c>
      <c r="DG88" s="10" t="s">
        <v>283</v>
      </c>
      <c r="DH88" s="10" t="s">
        <v>283</v>
      </c>
      <c r="DI88" s="10" t="s">
        <v>283</v>
      </c>
      <c r="DJ88" s="10" t="s">
        <v>283</v>
      </c>
      <c r="DK88" s="10" t="s">
        <v>283</v>
      </c>
      <c r="DL88" s="13" t="s">
        <v>283</v>
      </c>
      <c r="DM88" s="10" t="s">
        <v>283</v>
      </c>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0" t="s">
        <v>1604</v>
      </c>
      <c r="ES88" s="10" t="s">
        <v>86</v>
      </c>
      <c r="ET88" s="10"/>
      <c r="EU88" s="10"/>
      <c r="EV88" s="10"/>
      <c r="EW88" s="10"/>
      <c r="EX88" s="10"/>
      <c r="EY88" s="10"/>
      <c r="EZ88" s="10"/>
      <c r="FA88" s="10"/>
      <c r="FB88" s="10"/>
      <c r="FC88" s="10"/>
      <c r="FD88" s="10"/>
      <c r="FE88" s="10"/>
      <c r="FF88" s="10"/>
      <c r="FG88" s="10"/>
      <c r="FH88" s="10"/>
      <c r="FI88" s="10"/>
      <c r="FJ88" s="10"/>
      <c r="FK88" s="10"/>
      <c r="FL88" s="13">
        <v>1</v>
      </c>
      <c r="FM88" s="10" t="s">
        <v>1605</v>
      </c>
      <c r="FN88" s="10" t="s">
        <v>178</v>
      </c>
      <c r="FO88" s="10"/>
      <c r="FP88" s="10"/>
      <c r="FQ88" s="10"/>
      <c r="FR88" s="10"/>
      <c r="FS88" s="10"/>
      <c r="FT88" s="10"/>
      <c r="FU88" s="10"/>
      <c r="FV88" s="10"/>
      <c r="FW88" s="10"/>
      <c r="FX88" s="10"/>
      <c r="FY88" s="10"/>
      <c r="FZ88" s="10"/>
      <c r="GA88" s="10"/>
      <c r="GB88" s="10"/>
      <c r="GC88" s="10"/>
      <c r="GD88" s="10"/>
      <c r="GE88" s="10"/>
      <c r="GF88" s="10"/>
      <c r="GG88" s="10"/>
      <c r="GH88" s="10">
        <v>1</v>
      </c>
      <c r="GI88" s="10"/>
      <c r="GJ88" s="10"/>
      <c r="GK88" s="10"/>
      <c r="GL88" s="10"/>
      <c r="GM88" s="10"/>
      <c r="GN88" s="10"/>
      <c r="GO88" s="10" t="s">
        <v>1606</v>
      </c>
      <c r="GP88" s="10" t="s">
        <v>1607</v>
      </c>
      <c r="GQ88" s="10" t="s">
        <v>283</v>
      </c>
      <c r="GR88" s="10" t="s">
        <v>283</v>
      </c>
      <c r="GS88" s="10" t="s">
        <v>283</v>
      </c>
      <c r="GT88" s="10" t="s">
        <v>283</v>
      </c>
      <c r="GU88" s="10" t="s">
        <v>283</v>
      </c>
      <c r="GV88" s="10" t="s">
        <v>283</v>
      </c>
      <c r="GW88" s="10" t="s">
        <v>283</v>
      </c>
      <c r="GX88" s="10" t="s">
        <v>283</v>
      </c>
      <c r="GY88" s="10" t="s">
        <v>283</v>
      </c>
      <c r="GZ88" s="10" t="s">
        <v>283</v>
      </c>
      <c r="HA88" s="10" t="s">
        <v>283</v>
      </c>
      <c r="HB88" s="10" t="s">
        <v>283</v>
      </c>
      <c r="HC88" s="10" t="s">
        <v>283</v>
      </c>
      <c r="HD88" s="10" t="s">
        <v>1608</v>
      </c>
      <c r="HE88" s="10"/>
      <c r="HF88" s="10"/>
      <c r="HG88" s="10"/>
      <c r="HH88" s="10"/>
      <c r="HI88" s="10"/>
      <c r="HJ88" s="10"/>
      <c r="HK88" s="10"/>
      <c r="HL88" s="10"/>
      <c r="HM88" s="10"/>
      <c r="HN88" s="10"/>
      <c r="HO88" s="10"/>
      <c r="HP88" s="10">
        <v>1</v>
      </c>
      <c r="HQ88" s="10"/>
      <c r="HR88" s="10"/>
      <c r="HS88" s="10"/>
      <c r="HT88" s="10"/>
      <c r="HU88" s="10"/>
      <c r="HV88" s="10"/>
      <c r="HW88" s="10"/>
      <c r="HX88" s="10"/>
      <c r="HY88" s="10"/>
      <c r="HZ88" s="10"/>
      <c r="IA88" s="10">
        <v>1</v>
      </c>
      <c r="IB88" s="10"/>
      <c r="IC88" s="10"/>
      <c r="ID88" s="10"/>
      <c r="IE88" s="10"/>
      <c r="IF88" s="10"/>
      <c r="IG88" s="10"/>
      <c r="IH88" s="10"/>
      <c r="II88" s="10"/>
      <c r="IJ88" s="10"/>
      <c r="IK88" s="10"/>
      <c r="IL88" s="10"/>
      <c r="IM88" s="10"/>
      <c r="IN88" s="10"/>
      <c r="IO88" s="10"/>
      <c r="IP88" s="10"/>
      <c r="IQ88" s="10"/>
      <c r="IR88" s="10"/>
      <c r="IS88" s="10"/>
      <c r="IT88" s="10">
        <v>1</v>
      </c>
      <c r="IU88" s="10" t="s">
        <v>1609</v>
      </c>
      <c r="IV88" s="10" t="s">
        <v>283</v>
      </c>
      <c r="IW88" s="10" t="s">
        <v>283</v>
      </c>
      <c r="IX88" s="10" t="s">
        <v>262</v>
      </c>
      <c r="IY88" s="10"/>
      <c r="IZ88" s="10"/>
      <c r="JA88" s="10"/>
      <c r="JB88" s="10"/>
      <c r="JC88" s="10"/>
      <c r="JD88" s="10"/>
      <c r="JE88" s="10"/>
      <c r="JF88" s="10"/>
      <c r="JG88" s="10"/>
      <c r="JH88" s="10"/>
      <c r="JI88" s="10"/>
      <c r="JJ88" s="10"/>
      <c r="JK88" s="10"/>
      <c r="JL88" s="10"/>
      <c r="JM88" s="10"/>
      <c r="JN88" s="10">
        <v>1</v>
      </c>
      <c r="JO88" s="10"/>
      <c r="JP88" s="10"/>
      <c r="JQ88" s="10"/>
      <c r="JR88" s="10"/>
      <c r="JS88" s="10"/>
      <c r="JT88" s="10"/>
      <c r="JU88" s="10"/>
      <c r="JV88" s="10" t="s">
        <v>287</v>
      </c>
      <c r="JW88" s="10" t="s">
        <v>283</v>
      </c>
      <c r="JX88" s="10" t="s">
        <v>283</v>
      </c>
      <c r="JY88" s="10" t="s">
        <v>283</v>
      </c>
      <c r="JZ88" s="10" t="s">
        <v>1610</v>
      </c>
    </row>
    <row r="89" spans="1:286" ht="15.75" customHeight="1">
      <c r="A89" s="18" t="s">
        <v>1611</v>
      </c>
      <c r="B89" s="8">
        <v>41817</v>
      </c>
      <c r="C89" s="9" t="s">
        <v>1612</v>
      </c>
      <c r="D89" s="10">
        <v>1</v>
      </c>
      <c r="E89" s="11">
        <v>41094</v>
      </c>
      <c r="F89" s="10">
        <v>32</v>
      </c>
      <c r="G89" s="10" t="s">
        <v>323</v>
      </c>
      <c r="H89" s="9" t="s">
        <v>616</v>
      </c>
      <c r="I89" s="9" t="s">
        <v>617</v>
      </c>
      <c r="J89" s="10" t="s">
        <v>280</v>
      </c>
      <c r="K89" s="9" t="s">
        <v>543</v>
      </c>
      <c r="L89" s="9"/>
      <c r="M89" s="9"/>
      <c r="N89" s="9"/>
      <c r="O89" s="9"/>
      <c r="P89" s="9"/>
      <c r="Q89" s="9"/>
      <c r="R89" s="9"/>
      <c r="S89" s="9"/>
      <c r="T89" s="10">
        <v>1</v>
      </c>
      <c r="U89" s="9"/>
      <c r="V89" s="9"/>
      <c r="W89" s="9"/>
      <c r="X89" s="9"/>
      <c r="Y89" s="9"/>
      <c r="Z89" s="9"/>
      <c r="AA89" s="9"/>
      <c r="AB89" s="9"/>
      <c r="AC89" s="9" t="s">
        <v>1613</v>
      </c>
      <c r="AD89" s="10" t="s">
        <v>283</v>
      </c>
      <c r="AE89" s="11">
        <v>41096</v>
      </c>
      <c r="AF89" s="11">
        <v>41795</v>
      </c>
      <c r="AG89" s="10">
        <f t="shared" si="25"/>
        <v>699</v>
      </c>
      <c r="AH89" s="10">
        <f t="shared" si="26"/>
        <v>701</v>
      </c>
      <c r="AI89" s="10">
        <f t="shared" si="2"/>
        <v>723</v>
      </c>
      <c r="AJ89" s="10" t="s">
        <v>1614</v>
      </c>
      <c r="AK89" s="12">
        <v>2</v>
      </c>
      <c r="AL89" s="10" t="s">
        <v>1615</v>
      </c>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v>2</v>
      </c>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t="s">
        <v>90</v>
      </c>
      <c r="CQ89" s="10" t="s">
        <v>286</v>
      </c>
      <c r="CR89" s="10"/>
      <c r="CS89" s="10">
        <v>1</v>
      </c>
      <c r="CT89" s="10"/>
      <c r="CU89" s="10"/>
      <c r="CV89" s="10"/>
      <c r="CW89" s="10"/>
      <c r="CX89" s="10" t="s">
        <v>283</v>
      </c>
      <c r="CY89" s="10" t="s">
        <v>490</v>
      </c>
      <c r="CZ89" s="10" t="s">
        <v>12</v>
      </c>
      <c r="DA89" s="10" t="s">
        <v>289</v>
      </c>
      <c r="DB89" s="10" t="s">
        <v>309</v>
      </c>
      <c r="DC89" s="13" t="s">
        <v>1616</v>
      </c>
      <c r="DD89" s="10" t="s">
        <v>1617</v>
      </c>
      <c r="DE89" s="10" t="s">
        <v>1618</v>
      </c>
      <c r="DF89" s="10" t="s">
        <v>1619</v>
      </c>
      <c r="DG89" s="10" t="s">
        <v>283</v>
      </c>
      <c r="DH89" s="10" t="s">
        <v>283</v>
      </c>
      <c r="DI89" s="10" t="s">
        <v>283</v>
      </c>
      <c r="DJ89" s="10" t="s">
        <v>283</v>
      </c>
      <c r="DK89" s="10" t="s">
        <v>283</v>
      </c>
      <c r="DL89" s="10" t="s">
        <v>283</v>
      </c>
      <c r="DM89" s="10" t="s">
        <v>283</v>
      </c>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0" t="s">
        <v>1618</v>
      </c>
      <c r="ES89" s="10" t="s">
        <v>657</v>
      </c>
      <c r="ET89" s="10"/>
      <c r="EU89" s="10"/>
      <c r="EV89" s="10"/>
      <c r="EW89" s="10"/>
      <c r="EX89" s="10"/>
      <c r="EY89" s="10"/>
      <c r="EZ89" s="10"/>
      <c r="FA89" s="10"/>
      <c r="FB89" s="10"/>
      <c r="FC89" s="10"/>
      <c r="FD89" s="10"/>
      <c r="FE89" s="10"/>
      <c r="FF89" s="10"/>
      <c r="FG89" s="10"/>
      <c r="FH89" s="13">
        <v>1</v>
      </c>
      <c r="FI89" s="10"/>
      <c r="FJ89" s="10"/>
      <c r="FK89" s="10"/>
      <c r="FL89" s="10"/>
      <c r="FM89" s="10" t="s">
        <v>1620</v>
      </c>
      <c r="FN89" s="10" t="s">
        <v>1621</v>
      </c>
      <c r="FO89" s="10"/>
      <c r="FP89" s="10"/>
      <c r="FQ89" s="10"/>
      <c r="FR89" s="10"/>
      <c r="FS89" s="10"/>
      <c r="FT89" s="10"/>
      <c r="FU89" s="13">
        <v>1</v>
      </c>
      <c r="FV89" s="10"/>
      <c r="FW89" s="10"/>
      <c r="FX89" s="10"/>
      <c r="FY89" s="10"/>
      <c r="FZ89" s="10"/>
      <c r="GA89" s="10"/>
      <c r="GB89" s="10"/>
      <c r="GC89" s="10">
        <v>1</v>
      </c>
      <c r="GD89" s="10"/>
      <c r="GE89" s="10"/>
      <c r="GF89" s="10"/>
      <c r="GG89" s="10"/>
      <c r="GH89" s="10"/>
      <c r="GI89" s="10"/>
      <c r="GJ89" s="10"/>
      <c r="GK89" s="10"/>
      <c r="GL89" s="10"/>
      <c r="GM89" s="10"/>
      <c r="GN89" s="10"/>
      <c r="GO89" s="13" t="s">
        <v>1622</v>
      </c>
      <c r="GP89" s="13" t="s">
        <v>1623</v>
      </c>
      <c r="GQ89" s="13" t="s">
        <v>1624</v>
      </c>
      <c r="GR89" s="10" t="s">
        <v>283</v>
      </c>
      <c r="GS89" s="10" t="s">
        <v>283</v>
      </c>
      <c r="GT89" s="10" t="s">
        <v>283</v>
      </c>
      <c r="GU89" s="10" t="s">
        <v>283</v>
      </c>
      <c r="GV89" s="10" t="s">
        <v>283</v>
      </c>
      <c r="GW89" s="10" t="s">
        <v>283</v>
      </c>
      <c r="GX89" s="10" t="s">
        <v>283</v>
      </c>
      <c r="GY89" s="10" t="s">
        <v>283</v>
      </c>
      <c r="GZ89" s="10" t="s">
        <v>283</v>
      </c>
      <c r="HA89" s="10" t="s">
        <v>283</v>
      </c>
      <c r="HB89" s="10" t="s">
        <v>283</v>
      </c>
      <c r="HC89" s="10" t="s">
        <v>283</v>
      </c>
      <c r="HD89" s="10" t="s">
        <v>1625</v>
      </c>
      <c r="HE89" s="10"/>
      <c r="HF89" s="10"/>
      <c r="HG89" s="10"/>
      <c r="HH89" s="10"/>
      <c r="HI89" s="10"/>
      <c r="HJ89" s="10"/>
      <c r="HK89" s="10"/>
      <c r="HL89" s="10"/>
      <c r="HM89" s="10"/>
      <c r="HN89" s="10"/>
      <c r="HO89" s="10"/>
      <c r="HP89" s="10"/>
      <c r="HQ89" s="10"/>
      <c r="HR89" s="10">
        <v>1</v>
      </c>
      <c r="HS89" s="10"/>
      <c r="HT89" s="10"/>
      <c r="HU89" s="10"/>
      <c r="HV89" s="10"/>
      <c r="HW89" s="10"/>
      <c r="HX89" s="10"/>
      <c r="HY89" s="10"/>
      <c r="HZ89" s="10"/>
      <c r="IA89" s="10"/>
      <c r="IB89" s="10"/>
      <c r="IC89" s="10"/>
      <c r="ID89" s="10"/>
      <c r="IE89" s="10"/>
      <c r="IF89" s="10"/>
      <c r="IG89" s="10"/>
      <c r="IH89" s="10"/>
      <c r="II89" s="10"/>
      <c r="IJ89" s="10"/>
      <c r="IK89" s="10"/>
      <c r="IL89" s="10"/>
      <c r="IM89" s="10"/>
      <c r="IN89" s="10"/>
      <c r="IO89" s="10"/>
      <c r="IP89" s="10"/>
      <c r="IQ89" s="10"/>
      <c r="IR89" s="10"/>
      <c r="IS89" s="10"/>
      <c r="IT89" s="10">
        <v>1</v>
      </c>
      <c r="IU89" s="13" t="s">
        <v>1134</v>
      </c>
      <c r="IV89" s="10" t="s">
        <v>283</v>
      </c>
      <c r="IW89" s="10" t="s">
        <v>283</v>
      </c>
      <c r="IX89" s="10" t="s">
        <v>264</v>
      </c>
      <c r="IY89" s="10"/>
      <c r="IZ89" s="10"/>
      <c r="JA89" s="10"/>
      <c r="JB89" s="10"/>
      <c r="JC89" s="10"/>
      <c r="JD89" s="10"/>
      <c r="JE89" s="10"/>
      <c r="JF89" s="10"/>
      <c r="JG89" s="10"/>
      <c r="JH89" s="10"/>
      <c r="JI89" s="10"/>
      <c r="JJ89" s="10"/>
      <c r="JK89" s="10"/>
      <c r="JL89" s="10"/>
      <c r="JM89" s="10"/>
      <c r="JN89" s="10"/>
      <c r="JO89" s="10"/>
      <c r="JP89" s="10">
        <v>1</v>
      </c>
      <c r="JQ89" s="10"/>
      <c r="JR89" s="10"/>
      <c r="JS89" s="10"/>
      <c r="JT89" s="10"/>
      <c r="JU89" s="10"/>
      <c r="JV89" s="10" t="s">
        <v>287</v>
      </c>
      <c r="JW89" s="10" t="s">
        <v>283</v>
      </c>
      <c r="JX89" s="10" t="s">
        <v>283</v>
      </c>
      <c r="JY89" s="10" t="s">
        <v>283</v>
      </c>
      <c r="JZ89" s="9"/>
    </row>
    <row r="90" spans="1:286" ht="15.75" customHeight="1">
      <c r="A90" s="7" t="s">
        <v>1626</v>
      </c>
      <c r="B90" s="8">
        <v>41900</v>
      </c>
      <c r="C90" s="9" t="s">
        <v>1627</v>
      </c>
      <c r="D90" s="10">
        <v>1</v>
      </c>
      <c r="E90" s="11">
        <v>41415</v>
      </c>
      <c r="F90" s="10">
        <v>88</v>
      </c>
      <c r="G90" s="10" t="s">
        <v>277</v>
      </c>
      <c r="H90" s="9" t="s">
        <v>947</v>
      </c>
      <c r="I90" s="9" t="s">
        <v>343</v>
      </c>
      <c r="J90" s="10" t="s">
        <v>280</v>
      </c>
      <c r="K90" s="9" t="s">
        <v>344</v>
      </c>
      <c r="L90" s="9"/>
      <c r="M90" s="9"/>
      <c r="N90" s="9"/>
      <c r="O90" s="9"/>
      <c r="P90" s="9"/>
      <c r="Q90" s="9"/>
      <c r="R90" s="10">
        <v>1</v>
      </c>
      <c r="S90" s="9"/>
      <c r="T90" s="9"/>
      <c r="U90" s="9"/>
      <c r="V90" s="9"/>
      <c r="W90" s="9"/>
      <c r="X90" s="9"/>
      <c r="Y90" s="9"/>
      <c r="Z90" s="9"/>
      <c r="AA90" s="9"/>
      <c r="AB90" s="9"/>
      <c r="AC90" s="9" t="s">
        <v>1628</v>
      </c>
      <c r="AD90" s="10" t="s">
        <v>283</v>
      </c>
      <c r="AE90" s="11">
        <v>41418</v>
      </c>
      <c r="AF90" s="11">
        <v>41892</v>
      </c>
      <c r="AG90" s="10">
        <f t="shared" si="25"/>
        <v>474</v>
      </c>
      <c r="AH90" s="10">
        <f t="shared" si="26"/>
        <v>477</v>
      </c>
      <c r="AI90" s="10">
        <f t="shared" si="2"/>
        <v>485</v>
      </c>
      <c r="AJ90" s="10" t="s">
        <v>1629</v>
      </c>
      <c r="AK90" s="12">
        <v>3</v>
      </c>
      <c r="AL90" s="10" t="s">
        <v>1630</v>
      </c>
      <c r="AM90" s="10">
        <v>2</v>
      </c>
      <c r="AN90" s="10"/>
      <c r="AO90" s="10"/>
      <c r="AP90" s="10">
        <v>1</v>
      </c>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t="s">
        <v>89</v>
      </c>
      <c r="CQ90" s="10" t="s">
        <v>286</v>
      </c>
      <c r="CR90" s="10">
        <v>1</v>
      </c>
      <c r="CS90" s="10"/>
      <c r="CT90" s="10"/>
      <c r="CU90" s="10"/>
      <c r="CV90" s="10"/>
      <c r="CW90" s="10"/>
      <c r="CX90" s="10" t="s">
        <v>287</v>
      </c>
      <c r="CY90" s="10" t="s">
        <v>287</v>
      </c>
      <c r="CZ90" s="10" t="s">
        <v>12</v>
      </c>
      <c r="DA90" s="10" t="s">
        <v>289</v>
      </c>
      <c r="DB90" s="10" t="s">
        <v>309</v>
      </c>
      <c r="DC90" s="13" t="s">
        <v>1631</v>
      </c>
      <c r="DD90" s="10" t="s">
        <v>1632</v>
      </c>
      <c r="DE90" s="10" t="s">
        <v>1633</v>
      </c>
      <c r="DF90" s="10" t="s">
        <v>1007</v>
      </c>
      <c r="DG90" s="10" t="s">
        <v>1634</v>
      </c>
      <c r="DH90" s="10" t="s">
        <v>474</v>
      </c>
      <c r="DI90" s="10" t="s">
        <v>1635</v>
      </c>
      <c r="DJ90" s="10" t="s">
        <v>283</v>
      </c>
      <c r="DK90" s="10" t="s">
        <v>283</v>
      </c>
      <c r="DL90" s="10" t="s">
        <v>1636</v>
      </c>
      <c r="DM90" s="10" t="s">
        <v>283</v>
      </c>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0" t="s">
        <v>283</v>
      </c>
      <c r="ES90" s="10" t="s">
        <v>283</v>
      </c>
      <c r="ET90" s="10"/>
      <c r="EU90" s="10"/>
      <c r="EV90" s="10"/>
      <c r="EW90" s="10"/>
      <c r="EX90" s="10"/>
      <c r="EY90" s="10"/>
      <c r="EZ90" s="10"/>
      <c r="FA90" s="10"/>
      <c r="FB90" s="10"/>
      <c r="FC90" s="10"/>
      <c r="FD90" s="10"/>
      <c r="FE90" s="10"/>
      <c r="FF90" s="10"/>
      <c r="FG90" s="10"/>
      <c r="FH90" s="10"/>
      <c r="FI90" s="10"/>
      <c r="FJ90" s="10"/>
      <c r="FK90" s="10"/>
      <c r="FL90" s="10"/>
      <c r="FM90" s="10" t="s">
        <v>283</v>
      </c>
      <c r="FN90" s="10" t="s">
        <v>283</v>
      </c>
      <c r="FO90" s="10"/>
      <c r="FP90" s="10"/>
      <c r="FQ90" s="10"/>
      <c r="FR90" s="10"/>
      <c r="FS90" s="10"/>
      <c r="FT90" s="10"/>
      <c r="FU90" s="10"/>
      <c r="FV90" s="10"/>
      <c r="FW90" s="10"/>
      <c r="FX90" s="10"/>
      <c r="FY90" s="10"/>
      <c r="FZ90" s="10"/>
      <c r="GA90" s="10"/>
      <c r="GB90" s="10"/>
      <c r="GC90" s="10"/>
      <c r="GD90" s="10"/>
      <c r="GE90" s="10"/>
      <c r="GF90" s="10"/>
      <c r="GG90" s="10"/>
      <c r="GH90" s="10"/>
      <c r="GI90" s="10"/>
      <c r="GJ90" s="10"/>
      <c r="GK90" s="10"/>
      <c r="GL90" s="10"/>
      <c r="GM90" s="10"/>
      <c r="GN90" s="10"/>
      <c r="GO90" s="13" t="s">
        <v>1637</v>
      </c>
      <c r="GP90" s="13" t="s">
        <v>1638</v>
      </c>
      <c r="GQ90" s="13" t="s">
        <v>1639</v>
      </c>
      <c r="GR90" s="13" t="s">
        <v>1640</v>
      </c>
      <c r="GS90" s="13" t="s">
        <v>1641</v>
      </c>
      <c r="GT90" s="13" t="s">
        <v>1642</v>
      </c>
      <c r="GU90" s="10" t="s">
        <v>283</v>
      </c>
      <c r="GV90" s="10" t="s">
        <v>283</v>
      </c>
      <c r="GW90" s="10" t="s">
        <v>283</v>
      </c>
      <c r="GX90" s="10" t="s">
        <v>283</v>
      </c>
      <c r="GY90" s="10" t="s">
        <v>283</v>
      </c>
      <c r="GZ90" s="10" t="s">
        <v>283</v>
      </c>
      <c r="HA90" s="10" t="s">
        <v>283</v>
      </c>
      <c r="HB90" s="10" t="s">
        <v>283</v>
      </c>
      <c r="HC90" s="10" t="s">
        <v>283</v>
      </c>
      <c r="HD90" s="10" t="s">
        <v>1643</v>
      </c>
      <c r="HE90" s="10"/>
      <c r="HF90" s="10"/>
      <c r="HG90" s="10"/>
      <c r="HH90" s="10"/>
      <c r="HI90" s="10"/>
      <c r="HJ90" s="10"/>
      <c r="HK90" s="10"/>
      <c r="HL90" s="10"/>
      <c r="HM90" s="10"/>
      <c r="HN90" s="10"/>
      <c r="HO90" s="10"/>
      <c r="HP90" s="10"/>
      <c r="HQ90" s="10">
        <v>1</v>
      </c>
      <c r="HR90" s="10"/>
      <c r="HS90" s="10"/>
      <c r="HT90" s="10"/>
      <c r="HU90" s="10"/>
      <c r="HV90" s="10"/>
      <c r="HW90" s="10"/>
      <c r="HX90" s="10"/>
      <c r="HY90" s="10"/>
      <c r="HZ90" s="10"/>
      <c r="IA90" s="10"/>
      <c r="IB90" s="10"/>
      <c r="IC90" s="10"/>
      <c r="ID90" s="10"/>
      <c r="IE90" s="10"/>
      <c r="IF90" s="10"/>
      <c r="IG90" s="10"/>
      <c r="IH90" s="10"/>
      <c r="II90" s="10"/>
      <c r="IJ90" s="10"/>
      <c r="IK90" s="10">
        <v>1</v>
      </c>
      <c r="IL90" s="10"/>
      <c r="IM90" s="10"/>
      <c r="IN90" s="10"/>
      <c r="IO90" s="10"/>
      <c r="IP90" s="10"/>
      <c r="IQ90" s="10"/>
      <c r="IR90" s="10"/>
      <c r="IS90" s="10"/>
      <c r="IT90" s="10"/>
      <c r="IU90" s="13" t="s">
        <v>1644</v>
      </c>
      <c r="IV90" s="13" t="s">
        <v>1084</v>
      </c>
      <c r="IW90" s="10" t="s">
        <v>283</v>
      </c>
      <c r="IX90" s="10" t="s">
        <v>269</v>
      </c>
      <c r="IY90" s="10"/>
      <c r="IZ90" s="10"/>
      <c r="JA90" s="10"/>
      <c r="JB90" s="10"/>
      <c r="JC90" s="10"/>
      <c r="JD90" s="10"/>
      <c r="JE90" s="10"/>
      <c r="JF90" s="10"/>
      <c r="JG90" s="10"/>
      <c r="JH90" s="10"/>
      <c r="JI90" s="10"/>
      <c r="JJ90" s="10"/>
      <c r="JK90" s="10"/>
      <c r="JL90" s="10"/>
      <c r="JM90" s="10"/>
      <c r="JN90" s="10"/>
      <c r="JO90" s="10"/>
      <c r="JP90" s="10"/>
      <c r="JQ90" s="10"/>
      <c r="JR90" s="10"/>
      <c r="JS90" s="10"/>
      <c r="JT90" s="10"/>
      <c r="JU90" s="10">
        <v>1</v>
      </c>
      <c r="JV90" s="10" t="s">
        <v>287</v>
      </c>
      <c r="JW90" s="10" t="s">
        <v>283</v>
      </c>
      <c r="JX90" s="10" t="s">
        <v>283</v>
      </c>
      <c r="JY90" s="10" t="s">
        <v>283</v>
      </c>
      <c r="JZ90" s="10"/>
    </row>
    <row r="91" spans="1:286" ht="15.75" customHeight="1">
      <c r="A91" s="7" t="s">
        <v>1645</v>
      </c>
      <c r="B91" s="8">
        <v>41911</v>
      </c>
      <c r="C91" s="9" t="s">
        <v>1646</v>
      </c>
      <c r="D91" s="10">
        <v>1</v>
      </c>
      <c r="E91" s="11">
        <v>41675</v>
      </c>
      <c r="F91" s="9">
        <f>2014-1979</f>
        <v>35</v>
      </c>
      <c r="G91" s="10" t="s">
        <v>323</v>
      </c>
      <c r="H91" s="9" t="s">
        <v>1647</v>
      </c>
      <c r="I91" s="9" t="s">
        <v>1648</v>
      </c>
      <c r="J91" s="10" t="s">
        <v>280</v>
      </c>
      <c r="K91" s="9" t="s">
        <v>344</v>
      </c>
      <c r="L91" s="9"/>
      <c r="M91" s="9"/>
      <c r="N91" s="9"/>
      <c r="O91" s="9"/>
      <c r="P91" s="9"/>
      <c r="Q91" s="9"/>
      <c r="R91" s="10">
        <v>1</v>
      </c>
      <c r="S91" s="9"/>
      <c r="T91" s="9"/>
      <c r="U91" s="9"/>
      <c r="V91" s="9"/>
      <c r="W91" s="9"/>
      <c r="X91" s="9"/>
      <c r="Y91" s="9"/>
      <c r="Z91" s="9"/>
      <c r="AA91" s="9"/>
      <c r="AB91" s="9"/>
      <c r="AC91" s="9" t="s">
        <v>1649</v>
      </c>
      <c r="AD91" s="10" t="s">
        <v>283</v>
      </c>
      <c r="AE91" s="11">
        <v>41680</v>
      </c>
      <c r="AF91" s="11">
        <v>41908</v>
      </c>
      <c r="AG91" s="10">
        <f t="shared" si="25"/>
        <v>228</v>
      </c>
      <c r="AH91" s="10">
        <f t="shared" si="26"/>
        <v>233</v>
      </c>
      <c r="AI91" s="10">
        <f t="shared" si="2"/>
        <v>236</v>
      </c>
      <c r="AJ91" s="10" t="s">
        <v>1650</v>
      </c>
      <c r="AK91" s="12">
        <v>1</v>
      </c>
      <c r="AL91" s="10" t="s">
        <v>1651</v>
      </c>
      <c r="AM91" s="9"/>
      <c r="AN91" s="9"/>
      <c r="AO91" s="9"/>
      <c r="AP91" s="9"/>
      <c r="AQ91" s="9"/>
      <c r="AR91" s="9"/>
      <c r="AS91" s="9"/>
      <c r="AT91" s="9"/>
      <c r="AU91" s="9"/>
      <c r="AV91" s="9"/>
      <c r="AW91" s="9"/>
      <c r="AX91" s="9"/>
      <c r="AY91" s="9"/>
      <c r="AZ91" s="9"/>
      <c r="BA91" s="9"/>
      <c r="BB91" s="9"/>
      <c r="BC91" s="9"/>
      <c r="BD91" s="9"/>
      <c r="BE91" s="9"/>
      <c r="BF91" s="9"/>
      <c r="BG91" s="9"/>
      <c r="BH91" s="9"/>
      <c r="BI91" s="9"/>
      <c r="BJ91" s="9"/>
      <c r="BK91" s="10">
        <v>1</v>
      </c>
      <c r="BL91" s="9"/>
      <c r="BM91" s="10">
        <v>1</v>
      </c>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t="s">
        <v>1652</v>
      </c>
      <c r="CQ91" s="10" t="s">
        <v>286</v>
      </c>
      <c r="CR91" s="13">
        <v>1</v>
      </c>
      <c r="CS91" s="10"/>
      <c r="CT91" s="10">
        <v>1</v>
      </c>
      <c r="CU91" s="10"/>
      <c r="CV91" s="10"/>
      <c r="CW91" s="10"/>
      <c r="CX91" s="10" t="s">
        <v>287</v>
      </c>
      <c r="CY91" s="10" t="s">
        <v>287</v>
      </c>
      <c r="CZ91" s="10" t="s">
        <v>288</v>
      </c>
      <c r="DA91" s="10" t="s">
        <v>289</v>
      </c>
      <c r="DB91" s="10" t="s">
        <v>951</v>
      </c>
      <c r="DC91" s="10" t="s">
        <v>283</v>
      </c>
      <c r="DD91" s="10" t="s">
        <v>1653</v>
      </c>
      <c r="DE91" s="10" t="s">
        <v>283</v>
      </c>
      <c r="DF91" s="10" t="s">
        <v>283</v>
      </c>
      <c r="DG91" s="10" t="s">
        <v>283</v>
      </c>
      <c r="DH91" s="10" t="s">
        <v>283</v>
      </c>
      <c r="DI91" s="10" t="s">
        <v>283</v>
      </c>
      <c r="DJ91" s="10" t="s">
        <v>283</v>
      </c>
      <c r="DK91" s="10" t="s">
        <v>283</v>
      </c>
      <c r="DL91" s="10" t="s">
        <v>283</v>
      </c>
      <c r="DM91" s="10" t="s">
        <v>283</v>
      </c>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0" t="s">
        <v>283</v>
      </c>
      <c r="ES91" s="10" t="s">
        <v>283</v>
      </c>
      <c r="ET91" s="10"/>
      <c r="EU91" s="10"/>
      <c r="EV91" s="10"/>
      <c r="EW91" s="10"/>
      <c r="EX91" s="10"/>
      <c r="EY91" s="10"/>
      <c r="EZ91" s="10"/>
      <c r="FA91" s="10"/>
      <c r="FB91" s="10"/>
      <c r="FC91" s="10"/>
      <c r="FD91" s="10"/>
      <c r="FE91" s="10"/>
      <c r="FF91" s="10"/>
      <c r="FG91" s="10"/>
      <c r="FH91" s="10"/>
      <c r="FI91" s="10"/>
      <c r="FJ91" s="10"/>
      <c r="FK91" s="10"/>
      <c r="FL91" s="10"/>
      <c r="FM91" s="10" t="s">
        <v>1654</v>
      </c>
      <c r="FN91" s="10" t="s">
        <v>166</v>
      </c>
      <c r="FO91" s="10"/>
      <c r="FP91" s="10"/>
      <c r="FQ91" s="10"/>
      <c r="FR91" s="10"/>
      <c r="FS91" s="10"/>
      <c r="FT91" s="10"/>
      <c r="FU91" s="13">
        <v>1</v>
      </c>
      <c r="FV91" s="10"/>
      <c r="FW91" s="10"/>
      <c r="FX91" s="10"/>
      <c r="FY91" s="10"/>
      <c r="FZ91" s="10"/>
      <c r="GA91" s="10"/>
      <c r="GB91" s="10"/>
      <c r="GC91" s="10"/>
      <c r="GD91" s="10"/>
      <c r="GE91" s="10"/>
      <c r="GF91" s="10"/>
      <c r="GG91" s="10"/>
      <c r="GH91" s="10"/>
      <c r="GI91" s="10"/>
      <c r="GJ91" s="10"/>
      <c r="GK91" s="10"/>
      <c r="GL91" s="10"/>
      <c r="GM91" s="10"/>
      <c r="GN91" s="10"/>
      <c r="GO91" s="13" t="s">
        <v>1655</v>
      </c>
      <c r="GP91" s="13" t="s">
        <v>1656</v>
      </c>
      <c r="GQ91" s="13" t="s">
        <v>1657</v>
      </c>
      <c r="GR91" s="10" t="s">
        <v>283</v>
      </c>
      <c r="GS91" s="10" t="s">
        <v>283</v>
      </c>
      <c r="GT91" s="10" t="s">
        <v>283</v>
      </c>
      <c r="GU91" s="10" t="s">
        <v>283</v>
      </c>
      <c r="GV91" s="10" t="s">
        <v>283</v>
      </c>
      <c r="GW91" s="10" t="s">
        <v>283</v>
      </c>
      <c r="GX91" s="10" t="s">
        <v>283</v>
      </c>
      <c r="GY91" s="10" t="s">
        <v>283</v>
      </c>
      <c r="GZ91" s="10" t="s">
        <v>283</v>
      </c>
      <c r="HA91" s="10" t="s">
        <v>283</v>
      </c>
      <c r="HB91" s="10" t="s">
        <v>283</v>
      </c>
      <c r="HC91" s="10" t="s">
        <v>283</v>
      </c>
      <c r="HD91" s="10" t="s">
        <v>211</v>
      </c>
      <c r="HE91" s="10"/>
      <c r="HF91" s="10"/>
      <c r="HG91" s="10"/>
      <c r="HH91" s="10"/>
      <c r="HI91" s="10"/>
      <c r="HJ91" s="10"/>
      <c r="HK91" s="10"/>
      <c r="HL91" s="10"/>
      <c r="HM91" s="10"/>
      <c r="HN91" s="10"/>
      <c r="HO91" s="10">
        <v>1</v>
      </c>
      <c r="HP91" s="10"/>
      <c r="HQ91" s="10"/>
      <c r="HR91" s="10"/>
      <c r="HS91" s="10"/>
      <c r="HT91" s="10"/>
      <c r="HU91" s="10"/>
      <c r="HV91" s="10"/>
      <c r="HW91" s="10"/>
      <c r="HX91" s="10"/>
      <c r="HY91" s="10"/>
      <c r="HZ91" s="10"/>
      <c r="IA91" s="10"/>
      <c r="IB91" s="10"/>
      <c r="IC91" s="10"/>
      <c r="ID91" s="10"/>
      <c r="IE91" s="10"/>
      <c r="IF91" s="10"/>
      <c r="IG91" s="10"/>
      <c r="IH91" s="10"/>
      <c r="II91" s="10"/>
      <c r="IJ91" s="10"/>
      <c r="IK91" s="10"/>
      <c r="IL91" s="10"/>
      <c r="IM91" s="10"/>
      <c r="IN91" s="10"/>
      <c r="IO91" s="10"/>
      <c r="IP91" s="10"/>
      <c r="IQ91" s="10"/>
      <c r="IR91" s="10"/>
      <c r="IS91" s="10"/>
      <c r="IT91" s="10"/>
      <c r="IU91" s="13" t="s">
        <v>1658</v>
      </c>
      <c r="IV91" s="10" t="s">
        <v>283</v>
      </c>
      <c r="IW91" s="10" t="s">
        <v>283</v>
      </c>
      <c r="IX91" s="10" t="s">
        <v>256</v>
      </c>
      <c r="IY91" s="10"/>
      <c r="IZ91" s="10"/>
      <c r="JA91" s="10"/>
      <c r="JB91" s="10"/>
      <c r="JC91" s="10"/>
      <c r="JD91" s="10"/>
      <c r="JE91" s="10"/>
      <c r="JF91" s="10"/>
      <c r="JG91" s="10"/>
      <c r="JH91" s="10">
        <v>1</v>
      </c>
      <c r="JI91" s="10"/>
      <c r="JJ91" s="10"/>
      <c r="JK91" s="10"/>
      <c r="JL91" s="10"/>
      <c r="JM91" s="10"/>
      <c r="JN91" s="10"/>
      <c r="JO91" s="10"/>
      <c r="JP91" s="10"/>
      <c r="JQ91" s="10"/>
      <c r="JR91" s="10"/>
      <c r="JS91" s="10"/>
      <c r="JT91" s="10"/>
      <c r="JU91" s="10"/>
      <c r="JV91" s="10" t="s">
        <v>287</v>
      </c>
      <c r="JW91" s="10" t="s">
        <v>283</v>
      </c>
      <c r="JX91" s="10" t="s">
        <v>283</v>
      </c>
      <c r="JY91" s="10" t="s">
        <v>283</v>
      </c>
      <c r="JZ91" s="9"/>
    </row>
    <row r="92" spans="1:286" ht="15.75" customHeight="1">
      <c r="A92" s="7" t="s">
        <v>1659</v>
      </c>
      <c r="B92" s="8">
        <v>41918</v>
      </c>
      <c r="C92" s="9" t="s">
        <v>1660</v>
      </c>
      <c r="D92" s="10">
        <v>1</v>
      </c>
      <c r="E92" s="11">
        <v>41460</v>
      </c>
      <c r="F92" s="10">
        <v>35</v>
      </c>
      <c r="G92" s="10" t="s">
        <v>323</v>
      </c>
      <c r="H92" s="9" t="s">
        <v>1585</v>
      </c>
      <c r="I92" s="9" t="s">
        <v>1600</v>
      </c>
      <c r="J92" s="10" t="s">
        <v>280</v>
      </c>
      <c r="K92" s="9" t="s">
        <v>606</v>
      </c>
      <c r="L92" s="9"/>
      <c r="M92" s="10">
        <v>1</v>
      </c>
      <c r="N92" s="9"/>
      <c r="O92" s="9"/>
      <c r="P92" s="9"/>
      <c r="Q92" s="9"/>
      <c r="R92" s="9"/>
      <c r="S92" s="9"/>
      <c r="T92" s="9"/>
      <c r="U92" s="9"/>
      <c r="V92" s="9"/>
      <c r="W92" s="9"/>
      <c r="X92" s="9"/>
      <c r="Y92" s="9"/>
      <c r="Z92" s="9"/>
      <c r="AA92" s="9"/>
      <c r="AB92" s="9"/>
      <c r="AC92" s="9" t="s">
        <v>1661</v>
      </c>
      <c r="AD92" s="10" t="s">
        <v>283</v>
      </c>
      <c r="AE92" s="11">
        <v>41463</v>
      </c>
      <c r="AF92" s="11">
        <v>41884</v>
      </c>
      <c r="AG92" s="10">
        <f t="shared" si="25"/>
        <v>421</v>
      </c>
      <c r="AH92" s="10">
        <f t="shared" si="26"/>
        <v>424</v>
      </c>
      <c r="AI92" s="10">
        <f t="shared" si="2"/>
        <v>458</v>
      </c>
      <c r="AJ92" s="10" t="s">
        <v>1662</v>
      </c>
      <c r="AK92" s="12">
        <v>1</v>
      </c>
      <c r="AL92" s="10" t="s">
        <v>609</v>
      </c>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v>1</v>
      </c>
      <c r="CD92" s="10"/>
      <c r="CE92" s="10"/>
      <c r="CF92" s="10"/>
      <c r="CG92" s="10"/>
      <c r="CH92" s="10"/>
      <c r="CI92" s="10"/>
      <c r="CJ92" s="10"/>
      <c r="CK92" s="10"/>
      <c r="CL92" s="10"/>
      <c r="CM92" s="10"/>
      <c r="CN92" s="10"/>
      <c r="CO92" s="10"/>
      <c r="CP92" s="10" t="s">
        <v>92</v>
      </c>
      <c r="CQ92" s="10" t="s">
        <v>286</v>
      </c>
      <c r="CR92" s="10"/>
      <c r="CS92" s="10"/>
      <c r="CT92" s="10"/>
      <c r="CU92" s="10">
        <v>1</v>
      </c>
      <c r="CV92" s="10"/>
      <c r="CW92" s="10"/>
      <c r="CX92" s="10" t="s">
        <v>283</v>
      </c>
      <c r="CY92" s="10" t="s">
        <v>287</v>
      </c>
      <c r="CZ92" s="10" t="s">
        <v>12</v>
      </c>
      <c r="DA92" s="10" t="s">
        <v>289</v>
      </c>
      <c r="DB92" s="10" t="s">
        <v>309</v>
      </c>
      <c r="DC92" s="13" t="s">
        <v>1663</v>
      </c>
      <c r="DD92" s="10" t="s">
        <v>474</v>
      </c>
      <c r="DE92" s="10" t="s">
        <v>1664</v>
      </c>
      <c r="DF92" s="10" t="s">
        <v>1665</v>
      </c>
      <c r="DG92" s="10" t="s">
        <v>283</v>
      </c>
      <c r="DH92" s="10" t="s">
        <v>283</v>
      </c>
      <c r="DI92" s="10" t="s">
        <v>283</v>
      </c>
      <c r="DJ92" s="10" t="s">
        <v>283</v>
      </c>
      <c r="DK92" s="10" t="s">
        <v>283</v>
      </c>
      <c r="DL92" s="13" t="s">
        <v>1664</v>
      </c>
      <c r="DM92" s="13" t="s">
        <v>115</v>
      </c>
      <c r="DN92" s="14"/>
      <c r="DO92" s="14"/>
      <c r="DP92" s="14"/>
      <c r="DQ92" s="14"/>
      <c r="DR92" s="14"/>
      <c r="DS92" s="14">
        <v>1</v>
      </c>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0" t="s">
        <v>283</v>
      </c>
      <c r="ES92" s="10" t="s">
        <v>283</v>
      </c>
      <c r="ET92" s="10"/>
      <c r="EU92" s="10"/>
      <c r="EV92" s="10"/>
      <c r="EW92" s="10"/>
      <c r="EX92" s="10"/>
      <c r="EY92" s="10"/>
      <c r="EZ92" s="10"/>
      <c r="FA92" s="10"/>
      <c r="FB92" s="10"/>
      <c r="FC92" s="10"/>
      <c r="FD92" s="10"/>
      <c r="FE92" s="10"/>
      <c r="FF92" s="10"/>
      <c r="FG92" s="10"/>
      <c r="FH92" s="10"/>
      <c r="FI92" s="10"/>
      <c r="FJ92" s="10"/>
      <c r="FK92" s="10"/>
      <c r="FL92" s="10"/>
      <c r="FM92" s="10" t="s">
        <v>283</v>
      </c>
      <c r="FN92" s="10" t="s">
        <v>283</v>
      </c>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3" t="s">
        <v>1666</v>
      </c>
      <c r="GP92" s="13" t="s">
        <v>1667</v>
      </c>
      <c r="GQ92" s="10" t="s">
        <v>283</v>
      </c>
      <c r="GR92" s="10" t="s">
        <v>283</v>
      </c>
      <c r="GS92" s="10" t="s">
        <v>283</v>
      </c>
      <c r="GT92" s="10" t="s">
        <v>283</v>
      </c>
      <c r="GU92" s="10" t="s">
        <v>283</v>
      </c>
      <c r="GV92" s="10" t="s">
        <v>283</v>
      </c>
      <c r="GW92" s="10" t="s">
        <v>283</v>
      </c>
      <c r="GX92" s="10" t="s">
        <v>283</v>
      </c>
      <c r="GY92" s="10" t="s">
        <v>283</v>
      </c>
      <c r="GZ92" s="10" t="s">
        <v>283</v>
      </c>
      <c r="HA92" s="10" t="s">
        <v>283</v>
      </c>
      <c r="HB92" s="10" t="s">
        <v>283</v>
      </c>
      <c r="HC92" s="10" t="s">
        <v>283</v>
      </c>
      <c r="HD92" s="10" t="s">
        <v>221</v>
      </c>
      <c r="HE92" s="10"/>
      <c r="HF92" s="10"/>
      <c r="HG92" s="10"/>
      <c r="HH92" s="10"/>
      <c r="HI92" s="10"/>
      <c r="HJ92" s="10"/>
      <c r="HK92" s="10"/>
      <c r="HL92" s="10"/>
      <c r="HM92" s="10"/>
      <c r="HN92" s="10"/>
      <c r="HO92" s="10"/>
      <c r="HP92" s="10"/>
      <c r="HQ92" s="10"/>
      <c r="HR92" s="10"/>
      <c r="HS92" s="10"/>
      <c r="HT92" s="10"/>
      <c r="HU92" s="10"/>
      <c r="HV92" s="10"/>
      <c r="HW92" s="10"/>
      <c r="HX92" s="10"/>
      <c r="HY92" s="10">
        <v>1</v>
      </c>
      <c r="HZ92" s="10"/>
      <c r="IA92" s="10"/>
      <c r="IB92" s="10"/>
      <c r="IC92" s="10"/>
      <c r="ID92" s="10"/>
      <c r="IE92" s="10"/>
      <c r="IF92" s="10"/>
      <c r="IG92" s="10"/>
      <c r="IH92" s="10"/>
      <c r="II92" s="10"/>
      <c r="IJ92" s="10"/>
      <c r="IK92" s="10"/>
      <c r="IL92" s="10"/>
      <c r="IM92" s="10"/>
      <c r="IN92" s="10"/>
      <c r="IO92" s="10"/>
      <c r="IP92" s="10"/>
      <c r="IQ92" s="10"/>
      <c r="IR92" s="10"/>
      <c r="IS92" s="10"/>
      <c r="IT92" s="10"/>
      <c r="IU92" s="13" t="s">
        <v>434</v>
      </c>
      <c r="IV92" s="10" t="s">
        <v>283</v>
      </c>
      <c r="IW92" s="10" t="s">
        <v>283</v>
      </c>
      <c r="IX92" s="10" t="s">
        <v>264</v>
      </c>
      <c r="IY92" s="10"/>
      <c r="IZ92" s="10"/>
      <c r="JA92" s="10"/>
      <c r="JB92" s="10"/>
      <c r="JC92" s="10"/>
      <c r="JD92" s="10"/>
      <c r="JE92" s="10"/>
      <c r="JF92" s="10"/>
      <c r="JG92" s="10"/>
      <c r="JH92" s="10"/>
      <c r="JI92" s="10"/>
      <c r="JJ92" s="10"/>
      <c r="JK92" s="10"/>
      <c r="JL92" s="10"/>
      <c r="JM92" s="10"/>
      <c r="JN92" s="10"/>
      <c r="JO92" s="10"/>
      <c r="JP92" s="10">
        <v>1</v>
      </c>
      <c r="JQ92" s="10"/>
      <c r="JR92" s="10"/>
      <c r="JS92" s="10"/>
      <c r="JT92" s="10"/>
      <c r="JU92" s="10"/>
      <c r="JV92" s="10" t="s">
        <v>287</v>
      </c>
      <c r="JW92" s="10" t="s">
        <v>283</v>
      </c>
      <c r="JX92" s="10" t="s">
        <v>283</v>
      </c>
      <c r="JY92" s="10" t="s">
        <v>283</v>
      </c>
      <c r="JZ92" s="9"/>
    </row>
    <row r="93" spans="1:286" ht="15.75" customHeight="1">
      <c r="A93" s="7" t="s">
        <v>1668</v>
      </c>
      <c r="B93" s="8">
        <v>41929</v>
      </c>
      <c r="C93" s="9" t="s">
        <v>1669</v>
      </c>
      <c r="D93" s="10">
        <v>1</v>
      </c>
      <c r="E93" s="11">
        <v>41410</v>
      </c>
      <c r="F93" s="10">
        <v>27</v>
      </c>
      <c r="G93" s="10" t="s">
        <v>323</v>
      </c>
      <c r="H93" s="9" t="s">
        <v>785</v>
      </c>
      <c r="I93" s="9" t="s">
        <v>786</v>
      </c>
      <c r="J93" s="10" t="s">
        <v>280</v>
      </c>
      <c r="K93" s="9" t="s">
        <v>344</v>
      </c>
      <c r="L93" s="9"/>
      <c r="M93" s="9"/>
      <c r="N93" s="9"/>
      <c r="O93" s="9"/>
      <c r="P93" s="9"/>
      <c r="Q93" s="9"/>
      <c r="R93" s="10">
        <v>1</v>
      </c>
      <c r="S93" s="9"/>
      <c r="T93" s="9"/>
      <c r="U93" s="9"/>
      <c r="V93" s="9"/>
      <c r="W93" s="9"/>
      <c r="X93" s="9"/>
      <c r="Y93" s="9"/>
      <c r="Z93" s="9"/>
      <c r="AA93" s="9"/>
      <c r="AB93" s="9"/>
      <c r="AC93" s="9" t="s">
        <v>1670</v>
      </c>
      <c r="AD93" s="10" t="s">
        <v>283</v>
      </c>
      <c r="AE93" s="11">
        <v>41415</v>
      </c>
      <c r="AF93" s="11">
        <v>41922</v>
      </c>
      <c r="AG93" s="10">
        <f t="shared" si="25"/>
        <v>507</v>
      </c>
      <c r="AH93" s="10">
        <f t="shared" si="26"/>
        <v>512</v>
      </c>
      <c r="AI93" s="10">
        <f t="shared" si="2"/>
        <v>519</v>
      </c>
      <c r="AJ93" s="10" t="s">
        <v>1671</v>
      </c>
      <c r="AK93" s="12">
        <v>1</v>
      </c>
      <c r="AL93" s="10" t="s">
        <v>45</v>
      </c>
      <c r="AM93" s="10"/>
      <c r="AN93" s="10"/>
      <c r="AO93" s="10"/>
      <c r="AP93" s="10"/>
      <c r="AQ93" s="10"/>
      <c r="AR93" s="10"/>
      <c r="AS93" s="10"/>
      <c r="AT93" s="10"/>
      <c r="AU93" s="10"/>
      <c r="AV93" s="10"/>
      <c r="AW93" s="10"/>
      <c r="AX93" s="10"/>
      <c r="AY93" s="10"/>
      <c r="AZ93" s="10">
        <v>1</v>
      </c>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t="s">
        <v>89</v>
      </c>
      <c r="CQ93" s="10" t="s">
        <v>286</v>
      </c>
      <c r="CR93" s="10">
        <v>1</v>
      </c>
      <c r="CS93" s="10"/>
      <c r="CT93" s="10"/>
      <c r="CU93" s="10"/>
      <c r="CV93" s="10"/>
      <c r="CW93" s="10"/>
      <c r="CX93" s="10" t="s">
        <v>287</v>
      </c>
      <c r="CY93" s="10" t="s">
        <v>287</v>
      </c>
      <c r="CZ93" s="10" t="s">
        <v>596</v>
      </c>
      <c r="DA93" s="10" t="s">
        <v>158</v>
      </c>
      <c r="DB93" s="10" t="s">
        <v>309</v>
      </c>
      <c r="DC93" s="13" t="s">
        <v>1672</v>
      </c>
      <c r="DD93" s="10" t="s">
        <v>1673</v>
      </c>
      <c r="DE93" s="10" t="s">
        <v>1674</v>
      </c>
      <c r="DF93" s="10" t="s">
        <v>1675</v>
      </c>
      <c r="DG93" s="10" t="s">
        <v>283</v>
      </c>
      <c r="DH93" s="10" t="s">
        <v>283</v>
      </c>
      <c r="DI93" s="10" t="s">
        <v>283</v>
      </c>
      <c r="DJ93" s="10" t="s">
        <v>283</v>
      </c>
      <c r="DK93" s="10" t="s">
        <v>283</v>
      </c>
      <c r="DL93" s="10" t="s">
        <v>1675</v>
      </c>
      <c r="DM93" s="10" t="s">
        <v>114</v>
      </c>
      <c r="DN93" s="15"/>
      <c r="DO93" s="15"/>
      <c r="DP93" s="15"/>
      <c r="DQ93" s="15"/>
      <c r="DR93" s="15">
        <v>1</v>
      </c>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0" t="s">
        <v>1676</v>
      </c>
      <c r="ES93" s="10" t="s">
        <v>158</v>
      </c>
      <c r="ET93" s="10"/>
      <c r="EU93" s="10"/>
      <c r="EV93" s="10"/>
      <c r="EW93" s="10"/>
      <c r="EX93" s="10"/>
      <c r="EY93" s="10"/>
      <c r="EZ93" s="10"/>
      <c r="FA93" s="10"/>
      <c r="FB93" s="10"/>
      <c r="FC93" s="10"/>
      <c r="FD93" s="10"/>
      <c r="FE93" s="10"/>
      <c r="FF93" s="10"/>
      <c r="FG93" s="10"/>
      <c r="FH93" s="10"/>
      <c r="FI93" s="10"/>
      <c r="FJ93" s="10"/>
      <c r="FK93" s="10">
        <v>1</v>
      </c>
      <c r="FL93" s="10"/>
      <c r="FM93" s="10" t="s">
        <v>283</v>
      </c>
      <c r="FN93" s="10" t="s">
        <v>283</v>
      </c>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3" t="s">
        <v>1677</v>
      </c>
      <c r="GP93" s="13" t="s">
        <v>1678</v>
      </c>
      <c r="GQ93" s="13" t="s">
        <v>1679</v>
      </c>
      <c r="GR93" s="13" t="s">
        <v>1680</v>
      </c>
      <c r="GS93" s="10" t="s">
        <v>283</v>
      </c>
      <c r="GT93" s="10" t="s">
        <v>283</v>
      </c>
      <c r="GU93" s="10" t="s">
        <v>283</v>
      </c>
      <c r="GV93" s="10" t="s">
        <v>283</v>
      </c>
      <c r="GW93" s="10" t="s">
        <v>283</v>
      </c>
      <c r="GX93" s="10" t="s">
        <v>283</v>
      </c>
      <c r="GY93" s="10" t="s">
        <v>283</v>
      </c>
      <c r="GZ93" s="10" t="s">
        <v>283</v>
      </c>
      <c r="HA93" s="10" t="s">
        <v>283</v>
      </c>
      <c r="HB93" s="10" t="s">
        <v>283</v>
      </c>
      <c r="HC93" s="10" t="s">
        <v>283</v>
      </c>
      <c r="HD93" s="10" t="s">
        <v>1681</v>
      </c>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c r="IK93" s="10">
        <v>1</v>
      </c>
      <c r="IL93" s="10"/>
      <c r="IM93" s="10"/>
      <c r="IN93" s="10"/>
      <c r="IO93" s="10"/>
      <c r="IP93" s="10"/>
      <c r="IQ93" s="10"/>
      <c r="IR93" s="10"/>
      <c r="IS93" s="10"/>
      <c r="IT93" s="10">
        <v>1</v>
      </c>
      <c r="IU93" s="13" t="s">
        <v>1682</v>
      </c>
      <c r="IV93" s="10" t="s">
        <v>283</v>
      </c>
      <c r="IW93" s="10" t="s">
        <v>283</v>
      </c>
      <c r="IX93" s="10" t="s">
        <v>264</v>
      </c>
      <c r="IY93" s="10"/>
      <c r="IZ93" s="10"/>
      <c r="JA93" s="10"/>
      <c r="JB93" s="10"/>
      <c r="JC93" s="10"/>
      <c r="JD93" s="10"/>
      <c r="JE93" s="10"/>
      <c r="JF93" s="10"/>
      <c r="JG93" s="10"/>
      <c r="JH93" s="10"/>
      <c r="JI93" s="10"/>
      <c r="JJ93" s="10"/>
      <c r="JK93" s="10"/>
      <c r="JL93" s="10"/>
      <c r="JM93" s="10"/>
      <c r="JN93" s="10"/>
      <c r="JO93" s="10"/>
      <c r="JP93" s="10">
        <v>1</v>
      </c>
      <c r="JQ93" s="10"/>
      <c r="JR93" s="10"/>
      <c r="JS93" s="10"/>
      <c r="JT93" s="10"/>
      <c r="JU93" s="10"/>
      <c r="JV93" s="10" t="s">
        <v>287</v>
      </c>
      <c r="JW93" s="10" t="s">
        <v>283</v>
      </c>
      <c r="JX93" s="10" t="s">
        <v>283</v>
      </c>
      <c r="JY93" s="10" t="s">
        <v>283</v>
      </c>
      <c r="JZ93" s="9"/>
    </row>
    <row r="94" spans="1:286" ht="15.75" customHeight="1">
      <c r="A94" s="7" t="s">
        <v>1683</v>
      </c>
      <c r="B94" s="8">
        <v>41929</v>
      </c>
      <c r="C94" s="9" t="s">
        <v>1684</v>
      </c>
      <c r="D94" s="10">
        <v>1</v>
      </c>
      <c r="E94" s="11">
        <v>40440</v>
      </c>
      <c r="F94" s="10">
        <v>35</v>
      </c>
      <c r="G94" s="10" t="s">
        <v>323</v>
      </c>
      <c r="H94" s="9" t="s">
        <v>1685</v>
      </c>
      <c r="I94" s="9" t="s">
        <v>1686</v>
      </c>
      <c r="J94" s="10" t="s">
        <v>280</v>
      </c>
      <c r="K94" s="9" t="s">
        <v>1436</v>
      </c>
      <c r="L94" s="9"/>
      <c r="M94" s="9"/>
      <c r="N94" s="9"/>
      <c r="O94" s="9"/>
      <c r="P94" s="9"/>
      <c r="Q94" s="9"/>
      <c r="R94" s="9"/>
      <c r="S94" s="9"/>
      <c r="T94" s="9"/>
      <c r="U94" s="9"/>
      <c r="V94" s="9"/>
      <c r="W94" s="9"/>
      <c r="X94" s="9"/>
      <c r="Y94" s="10">
        <v>1</v>
      </c>
      <c r="Z94" s="9"/>
      <c r="AA94" s="9"/>
      <c r="AB94" s="9"/>
      <c r="AC94" s="9" t="s">
        <v>1687</v>
      </c>
      <c r="AD94" s="10" t="s">
        <v>283</v>
      </c>
      <c r="AE94" s="11">
        <v>40443</v>
      </c>
      <c r="AF94" s="11">
        <v>41913</v>
      </c>
      <c r="AG94" s="10">
        <f t="shared" si="25"/>
        <v>1470</v>
      </c>
      <c r="AH94" s="10">
        <f t="shared" si="26"/>
        <v>1473</v>
      </c>
      <c r="AI94" s="10">
        <f t="shared" si="2"/>
        <v>1489</v>
      </c>
      <c r="AJ94" s="10" t="s">
        <v>1688</v>
      </c>
      <c r="AK94" s="12">
        <v>1</v>
      </c>
      <c r="AL94" s="10" t="s">
        <v>86</v>
      </c>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v>1</v>
      </c>
      <c r="CP94" s="10" t="s">
        <v>89</v>
      </c>
      <c r="CQ94" s="10" t="s">
        <v>286</v>
      </c>
      <c r="CR94" s="10">
        <v>1</v>
      </c>
      <c r="CS94" s="10"/>
      <c r="CT94" s="10"/>
      <c r="CU94" s="10"/>
      <c r="CV94" s="10"/>
      <c r="CW94" s="10"/>
      <c r="CX94" s="10" t="s">
        <v>287</v>
      </c>
      <c r="CY94" s="10" t="s">
        <v>287</v>
      </c>
      <c r="CZ94" s="10" t="s">
        <v>620</v>
      </c>
      <c r="DA94" s="10" t="s">
        <v>289</v>
      </c>
      <c r="DB94" s="10" t="s">
        <v>309</v>
      </c>
      <c r="DC94" s="13" t="s">
        <v>1689</v>
      </c>
      <c r="DD94" s="10" t="s">
        <v>1690</v>
      </c>
      <c r="DE94" s="10" t="s">
        <v>283</v>
      </c>
      <c r="DF94" s="10" t="s">
        <v>283</v>
      </c>
      <c r="DG94" s="10" t="s">
        <v>283</v>
      </c>
      <c r="DH94" s="10" t="s">
        <v>283</v>
      </c>
      <c r="DI94" s="10" t="s">
        <v>283</v>
      </c>
      <c r="DJ94" s="10" t="s">
        <v>283</v>
      </c>
      <c r="DK94" s="10" t="s">
        <v>283</v>
      </c>
      <c r="DL94" s="10" t="s">
        <v>283</v>
      </c>
      <c r="DM94" s="10" t="s">
        <v>283</v>
      </c>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0" t="s">
        <v>283</v>
      </c>
      <c r="ES94" s="10" t="s">
        <v>283</v>
      </c>
      <c r="ET94" s="10"/>
      <c r="EU94" s="10"/>
      <c r="EV94" s="10"/>
      <c r="EW94" s="10"/>
      <c r="EX94" s="10"/>
      <c r="EY94" s="10"/>
      <c r="EZ94" s="10"/>
      <c r="FA94" s="10"/>
      <c r="FB94" s="10"/>
      <c r="FC94" s="10"/>
      <c r="FD94" s="10"/>
      <c r="FE94" s="10"/>
      <c r="FF94" s="10"/>
      <c r="FG94" s="10"/>
      <c r="FH94" s="10"/>
      <c r="FI94" s="10"/>
      <c r="FJ94" s="10"/>
      <c r="FK94" s="10"/>
      <c r="FL94" s="10"/>
      <c r="FM94" s="10" t="s">
        <v>180</v>
      </c>
      <c r="FN94" s="10" t="s">
        <v>180</v>
      </c>
      <c r="FO94" s="10"/>
      <c r="FP94" s="10"/>
      <c r="FQ94" s="10"/>
      <c r="FR94" s="10"/>
      <c r="FS94" s="10"/>
      <c r="FT94" s="10"/>
      <c r="FU94" s="10"/>
      <c r="FV94" s="10"/>
      <c r="FW94" s="10"/>
      <c r="FX94" s="10"/>
      <c r="FY94" s="10"/>
      <c r="FZ94" s="10"/>
      <c r="GA94" s="10"/>
      <c r="GB94" s="10"/>
      <c r="GC94" s="10"/>
      <c r="GD94" s="10"/>
      <c r="GE94" s="10"/>
      <c r="GF94" s="10"/>
      <c r="GG94" s="10"/>
      <c r="GH94" s="10"/>
      <c r="GI94" s="10"/>
      <c r="GJ94" s="10">
        <v>1</v>
      </c>
      <c r="GK94" s="10"/>
      <c r="GL94" s="10"/>
      <c r="GM94" s="10"/>
      <c r="GN94" s="10"/>
      <c r="GO94" s="13" t="s">
        <v>1691</v>
      </c>
      <c r="GP94" s="13" t="s">
        <v>1692</v>
      </c>
      <c r="GQ94" s="13" t="s">
        <v>1693</v>
      </c>
      <c r="GR94" s="13" t="s">
        <v>1694</v>
      </c>
      <c r="GS94" s="13" t="s">
        <v>1695</v>
      </c>
      <c r="GT94" s="10" t="s">
        <v>283</v>
      </c>
      <c r="GU94" s="10" t="s">
        <v>283</v>
      </c>
      <c r="GV94" s="10" t="s">
        <v>283</v>
      </c>
      <c r="GW94" s="10" t="s">
        <v>283</v>
      </c>
      <c r="GX94" s="10" t="s">
        <v>283</v>
      </c>
      <c r="GY94" s="10" t="s">
        <v>283</v>
      </c>
      <c r="GZ94" s="10" t="s">
        <v>283</v>
      </c>
      <c r="HA94" s="10" t="s">
        <v>283</v>
      </c>
      <c r="HB94" s="10" t="s">
        <v>283</v>
      </c>
      <c r="HC94" s="10" t="s">
        <v>283</v>
      </c>
      <c r="HD94" s="10" t="s">
        <v>1696</v>
      </c>
      <c r="HE94" s="10"/>
      <c r="HF94" s="10"/>
      <c r="HG94" s="10"/>
      <c r="HH94" s="10"/>
      <c r="HI94" s="10"/>
      <c r="HJ94" s="10"/>
      <c r="HK94" s="10"/>
      <c r="HL94" s="10"/>
      <c r="HM94" s="10"/>
      <c r="HN94" s="10"/>
      <c r="HO94" s="10"/>
      <c r="HP94" s="10">
        <v>1</v>
      </c>
      <c r="HQ94" s="10"/>
      <c r="HR94" s="10">
        <v>1</v>
      </c>
      <c r="HS94" s="10"/>
      <c r="HT94" s="10"/>
      <c r="HU94" s="10"/>
      <c r="HV94" s="10"/>
      <c r="HW94" s="10"/>
      <c r="HX94" s="10"/>
      <c r="HY94" s="10"/>
      <c r="HZ94" s="10"/>
      <c r="IA94" s="10">
        <v>1</v>
      </c>
      <c r="IB94" s="10"/>
      <c r="IC94" s="10"/>
      <c r="ID94" s="10"/>
      <c r="IE94" s="10"/>
      <c r="IF94" s="10"/>
      <c r="IG94" s="10"/>
      <c r="IH94" s="10"/>
      <c r="II94" s="10"/>
      <c r="IJ94" s="10"/>
      <c r="IK94" s="10"/>
      <c r="IL94" s="10"/>
      <c r="IM94" s="10"/>
      <c r="IN94" s="10"/>
      <c r="IO94" s="10"/>
      <c r="IP94" s="10"/>
      <c r="IQ94" s="10"/>
      <c r="IR94" s="10"/>
      <c r="IS94" s="10"/>
      <c r="IT94" s="10"/>
      <c r="IU94" s="13" t="s">
        <v>1697</v>
      </c>
      <c r="IV94" s="10" t="s">
        <v>283</v>
      </c>
      <c r="IW94" s="10" t="s">
        <v>283</v>
      </c>
      <c r="IX94" s="10" t="s">
        <v>264</v>
      </c>
      <c r="IY94" s="10"/>
      <c r="IZ94" s="10"/>
      <c r="JA94" s="10"/>
      <c r="JB94" s="10"/>
      <c r="JC94" s="10"/>
      <c r="JD94" s="10"/>
      <c r="JE94" s="10"/>
      <c r="JF94" s="10"/>
      <c r="JG94" s="10"/>
      <c r="JH94" s="10"/>
      <c r="JI94" s="10"/>
      <c r="JJ94" s="10"/>
      <c r="JK94" s="10"/>
      <c r="JL94" s="10"/>
      <c r="JM94" s="10"/>
      <c r="JN94" s="10"/>
      <c r="JO94" s="10"/>
      <c r="JP94" s="10">
        <v>1</v>
      </c>
      <c r="JQ94" s="10"/>
      <c r="JR94" s="10"/>
      <c r="JS94" s="10"/>
      <c r="JT94" s="10"/>
      <c r="JU94" s="10"/>
      <c r="JV94" s="10" t="s">
        <v>287</v>
      </c>
      <c r="JW94" s="10" t="s">
        <v>283</v>
      </c>
      <c r="JX94" s="10" t="s">
        <v>283</v>
      </c>
      <c r="JY94" s="10" t="s">
        <v>283</v>
      </c>
      <c r="JZ94" s="9"/>
    </row>
    <row r="95" spans="1:286" ht="15.75" customHeight="1">
      <c r="A95" s="7" t="s">
        <v>1698</v>
      </c>
      <c r="B95" s="8">
        <v>41932</v>
      </c>
      <c r="C95" s="9" t="s">
        <v>1699</v>
      </c>
      <c r="D95" s="10">
        <v>1</v>
      </c>
      <c r="E95" s="11">
        <v>41795</v>
      </c>
      <c r="F95" s="10">
        <v>34</v>
      </c>
      <c r="G95" s="10" t="s">
        <v>323</v>
      </c>
      <c r="H95" s="9" t="s">
        <v>934</v>
      </c>
      <c r="I95" s="9" t="s">
        <v>935</v>
      </c>
      <c r="J95" s="10" t="s">
        <v>577</v>
      </c>
      <c r="K95" s="9" t="s">
        <v>606</v>
      </c>
      <c r="L95" s="9"/>
      <c r="M95" s="10">
        <v>1</v>
      </c>
      <c r="N95" s="9"/>
      <c r="O95" s="9"/>
      <c r="P95" s="9"/>
      <c r="Q95" s="9"/>
      <c r="R95" s="9"/>
      <c r="S95" s="9"/>
      <c r="T95" s="9"/>
      <c r="U95" s="9"/>
      <c r="V95" s="9"/>
      <c r="W95" s="9"/>
      <c r="X95" s="9"/>
      <c r="Y95" s="9"/>
      <c r="Z95" s="9"/>
      <c r="AA95" s="9"/>
      <c r="AB95" s="9"/>
      <c r="AC95" s="9" t="s">
        <v>1700</v>
      </c>
      <c r="AD95" s="10" t="s">
        <v>283</v>
      </c>
      <c r="AE95" s="11">
        <v>41843</v>
      </c>
      <c r="AF95" s="11">
        <v>41926</v>
      </c>
      <c r="AG95" s="10">
        <f t="shared" si="25"/>
        <v>83</v>
      </c>
      <c r="AH95" s="10">
        <f t="shared" si="26"/>
        <v>131</v>
      </c>
      <c r="AI95" s="10">
        <f t="shared" si="2"/>
        <v>137</v>
      </c>
      <c r="AJ95" s="10" t="s">
        <v>1701</v>
      </c>
      <c r="AK95" s="12">
        <v>2</v>
      </c>
      <c r="AL95" s="10" t="s">
        <v>1528</v>
      </c>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v>1</v>
      </c>
      <c r="BK95" s="10"/>
      <c r="BL95" s="10"/>
      <c r="BM95" s="10"/>
      <c r="BN95" s="10"/>
      <c r="BO95" s="10"/>
      <c r="BP95" s="10"/>
      <c r="BQ95" s="10"/>
      <c r="BR95" s="10"/>
      <c r="BS95" s="10"/>
      <c r="BT95" s="10"/>
      <c r="BU95" s="10"/>
      <c r="BV95" s="10"/>
      <c r="BW95" s="10"/>
      <c r="BX95" s="10"/>
      <c r="BY95" s="10">
        <v>1</v>
      </c>
      <c r="BZ95" s="10"/>
      <c r="CA95" s="10"/>
      <c r="CB95" s="10"/>
      <c r="CC95" s="10"/>
      <c r="CD95" s="10"/>
      <c r="CE95" s="10"/>
      <c r="CF95" s="10"/>
      <c r="CG95" s="10"/>
      <c r="CH95" s="10"/>
      <c r="CI95" s="10"/>
      <c r="CJ95" s="10"/>
      <c r="CK95" s="10"/>
      <c r="CL95" s="10"/>
      <c r="CM95" s="10"/>
      <c r="CN95" s="10"/>
      <c r="CO95" s="10"/>
      <c r="CP95" s="10" t="s">
        <v>509</v>
      </c>
      <c r="CQ95" s="10" t="s">
        <v>286</v>
      </c>
      <c r="CR95" s="13">
        <v>1</v>
      </c>
      <c r="CS95" s="13">
        <v>1</v>
      </c>
      <c r="CT95" s="10"/>
      <c r="CU95" s="10"/>
      <c r="CV95" s="10"/>
      <c r="CW95" s="10"/>
      <c r="CX95" s="10" t="s">
        <v>490</v>
      </c>
      <c r="CY95" s="10" t="s">
        <v>287</v>
      </c>
      <c r="CZ95" s="10" t="s">
        <v>288</v>
      </c>
      <c r="DA95" s="10" t="s">
        <v>289</v>
      </c>
      <c r="DB95" s="10" t="s">
        <v>1702</v>
      </c>
      <c r="DC95" s="10" t="s">
        <v>283</v>
      </c>
      <c r="DD95" s="10" t="s">
        <v>1703</v>
      </c>
      <c r="DE95" s="10" t="s">
        <v>1704</v>
      </c>
      <c r="DF95" s="10" t="s">
        <v>283</v>
      </c>
      <c r="DG95" s="10" t="s">
        <v>283</v>
      </c>
      <c r="DH95" s="10" t="s">
        <v>283</v>
      </c>
      <c r="DI95" s="10" t="s">
        <v>283</v>
      </c>
      <c r="DJ95" s="10" t="s">
        <v>283</v>
      </c>
      <c r="DK95" s="10" t="s">
        <v>283</v>
      </c>
      <c r="DL95" s="10" t="s">
        <v>283</v>
      </c>
      <c r="DM95" s="10" t="s">
        <v>283</v>
      </c>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0" t="s">
        <v>1705</v>
      </c>
      <c r="ES95" s="10" t="s">
        <v>1706</v>
      </c>
      <c r="ET95" s="10"/>
      <c r="EU95" s="10">
        <v>1</v>
      </c>
      <c r="EV95" s="10"/>
      <c r="EW95" s="10"/>
      <c r="EX95" s="10"/>
      <c r="EY95" s="10"/>
      <c r="EZ95" s="10"/>
      <c r="FA95" s="10"/>
      <c r="FB95" s="10"/>
      <c r="FC95" s="10">
        <v>1</v>
      </c>
      <c r="FD95" s="10"/>
      <c r="FE95" s="10"/>
      <c r="FF95" s="10"/>
      <c r="FG95" s="10"/>
      <c r="FH95" s="10"/>
      <c r="FI95" s="10"/>
      <c r="FJ95" s="10"/>
      <c r="FK95" s="10"/>
      <c r="FL95" s="10"/>
      <c r="FM95" s="10" t="s">
        <v>1707</v>
      </c>
      <c r="FN95" s="10" t="s">
        <v>166</v>
      </c>
      <c r="FO95" s="10"/>
      <c r="FP95" s="10"/>
      <c r="FQ95" s="10"/>
      <c r="FR95" s="10"/>
      <c r="FS95" s="10"/>
      <c r="FT95" s="10"/>
      <c r="FU95" s="13">
        <v>1</v>
      </c>
      <c r="FV95" s="10"/>
      <c r="FW95" s="10"/>
      <c r="FX95" s="10"/>
      <c r="FY95" s="10"/>
      <c r="FZ95" s="10"/>
      <c r="GA95" s="10"/>
      <c r="GB95" s="10"/>
      <c r="GC95" s="10"/>
      <c r="GD95" s="10"/>
      <c r="GE95" s="10"/>
      <c r="GF95" s="10"/>
      <c r="GG95" s="10"/>
      <c r="GH95" s="10"/>
      <c r="GI95" s="10"/>
      <c r="GJ95" s="10"/>
      <c r="GK95" s="10"/>
      <c r="GL95" s="10"/>
      <c r="GM95" s="10"/>
      <c r="GN95" s="10"/>
      <c r="GO95" s="10" t="s">
        <v>1708</v>
      </c>
      <c r="GP95" s="10" t="s">
        <v>283</v>
      </c>
      <c r="GQ95" s="10" t="s">
        <v>283</v>
      </c>
      <c r="GR95" s="10" t="s">
        <v>283</v>
      </c>
      <c r="GS95" s="10" t="s">
        <v>283</v>
      </c>
      <c r="GT95" s="10" t="s">
        <v>283</v>
      </c>
      <c r="GU95" s="10" t="s">
        <v>283</v>
      </c>
      <c r="GV95" s="10" t="s">
        <v>283</v>
      </c>
      <c r="GW95" s="10" t="s">
        <v>283</v>
      </c>
      <c r="GX95" s="10" t="s">
        <v>283</v>
      </c>
      <c r="GY95" s="10" t="s">
        <v>283</v>
      </c>
      <c r="GZ95" s="10" t="s">
        <v>283</v>
      </c>
      <c r="HA95" s="10" t="s">
        <v>283</v>
      </c>
      <c r="HB95" s="10" t="s">
        <v>283</v>
      </c>
      <c r="HC95" s="10" t="s">
        <v>283</v>
      </c>
      <c r="HD95" s="10" t="s">
        <v>221</v>
      </c>
      <c r="HE95" s="10"/>
      <c r="HF95" s="10"/>
      <c r="HG95" s="10"/>
      <c r="HH95" s="10"/>
      <c r="HI95" s="10"/>
      <c r="HJ95" s="10"/>
      <c r="HK95" s="10"/>
      <c r="HL95" s="10"/>
      <c r="HM95" s="10"/>
      <c r="HN95" s="10"/>
      <c r="HO95" s="10"/>
      <c r="HP95" s="10"/>
      <c r="HQ95" s="10"/>
      <c r="HR95" s="10"/>
      <c r="HS95" s="10"/>
      <c r="HT95" s="10"/>
      <c r="HU95" s="10"/>
      <c r="HV95" s="10"/>
      <c r="HW95" s="10"/>
      <c r="HX95" s="10"/>
      <c r="HY95" s="10">
        <v>1</v>
      </c>
      <c r="HZ95" s="10"/>
      <c r="IA95" s="10"/>
      <c r="IB95" s="10"/>
      <c r="IC95" s="10"/>
      <c r="ID95" s="10"/>
      <c r="IE95" s="10"/>
      <c r="IF95" s="10"/>
      <c r="IG95" s="10"/>
      <c r="IH95" s="10"/>
      <c r="II95" s="10"/>
      <c r="IJ95" s="10"/>
      <c r="IK95" s="10"/>
      <c r="IL95" s="10"/>
      <c r="IM95" s="10"/>
      <c r="IN95" s="10"/>
      <c r="IO95" s="10"/>
      <c r="IP95" s="10"/>
      <c r="IQ95" s="10"/>
      <c r="IR95" s="10"/>
      <c r="IS95" s="10"/>
      <c r="IT95" s="10"/>
      <c r="IU95" s="10" t="s">
        <v>1709</v>
      </c>
      <c r="IV95" s="10" t="s">
        <v>283</v>
      </c>
      <c r="IW95" s="10" t="s">
        <v>283</v>
      </c>
      <c r="IX95" s="10" t="s">
        <v>264</v>
      </c>
      <c r="IY95" s="10"/>
      <c r="IZ95" s="10"/>
      <c r="JA95" s="10"/>
      <c r="JB95" s="10"/>
      <c r="JC95" s="10"/>
      <c r="JD95" s="10"/>
      <c r="JE95" s="10"/>
      <c r="JF95" s="10"/>
      <c r="JG95" s="10"/>
      <c r="JH95" s="10"/>
      <c r="JI95" s="10"/>
      <c r="JJ95" s="10"/>
      <c r="JK95" s="10"/>
      <c r="JL95" s="10"/>
      <c r="JM95" s="10"/>
      <c r="JN95" s="10"/>
      <c r="JO95" s="10"/>
      <c r="JP95" s="10">
        <v>1</v>
      </c>
      <c r="JQ95" s="10"/>
      <c r="JR95" s="10"/>
      <c r="JS95" s="10"/>
      <c r="JT95" s="10"/>
      <c r="JU95" s="10"/>
      <c r="JV95" s="10" t="s">
        <v>287</v>
      </c>
      <c r="JW95" s="10" t="s">
        <v>283</v>
      </c>
      <c r="JX95" s="10" t="s">
        <v>283</v>
      </c>
      <c r="JY95" s="10" t="s">
        <v>283</v>
      </c>
      <c r="JZ95" s="10"/>
    </row>
    <row r="96" spans="1:286" ht="15.75" customHeight="1">
      <c r="A96" s="7" t="s">
        <v>1710</v>
      </c>
      <c r="B96" s="8">
        <v>41935</v>
      </c>
      <c r="C96" s="9" t="s">
        <v>1711</v>
      </c>
      <c r="D96" s="10">
        <v>1</v>
      </c>
      <c r="E96" s="11">
        <v>41670</v>
      </c>
      <c r="F96" s="9">
        <f>2014-1935</f>
        <v>79</v>
      </c>
      <c r="G96" s="10" t="s">
        <v>277</v>
      </c>
      <c r="H96" s="9" t="s">
        <v>452</v>
      </c>
      <c r="I96" s="9" t="s">
        <v>453</v>
      </c>
      <c r="J96" s="10" t="s">
        <v>280</v>
      </c>
      <c r="K96" s="9" t="s">
        <v>344</v>
      </c>
      <c r="L96" s="9"/>
      <c r="M96" s="9"/>
      <c r="N96" s="9"/>
      <c r="O96" s="9"/>
      <c r="P96" s="9"/>
      <c r="Q96" s="9"/>
      <c r="R96" s="10">
        <v>1</v>
      </c>
      <c r="S96" s="9"/>
      <c r="T96" s="9"/>
      <c r="U96" s="9"/>
      <c r="V96" s="9"/>
      <c r="W96" s="9"/>
      <c r="X96" s="9"/>
      <c r="Y96" s="9"/>
      <c r="Z96" s="9"/>
      <c r="AA96" s="9"/>
      <c r="AB96" s="9"/>
      <c r="AC96" s="9" t="s">
        <v>1712</v>
      </c>
      <c r="AD96" s="10" t="s">
        <v>283</v>
      </c>
      <c r="AE96" s="11">
        <v>41831</v>
      </c>
      <c r="AF96" s="11">
        <v>41934</v>
      </c>
      <c r="AG96" s="10">
        <f t="shared" si="25"/>
        <v>103</v>
      </c>
      <c r="AH96" s="10">
        <f t="shared" si="26"/>
        <v>264</v>
      </c>
      <c r="AI96" s="10">
        <f t="shared" si="2"/>
        <v>265</v>
      </c>
      <c r="AJ96" s="10" t="s">
        <v>685</v>
      </c>
      <c r="AK96" s="12">
        <v>1</v>
      </c>
      <c r="AL96" s="10" t="s">
        <v>347</v>
      </c>
      <c r="AM96" s="10">
        <v>1</v>
      </c>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t="s">
        <v>89</v>
      </c>
      <c r="CQ96" s="10" t="s">
        <v>286</v>
      </c>
      <c r="CR96" s="10">
        <v>1</v>
      </c>
      <c r="CS96" s="10"/>
      <c r="CT96" s="10"/>
      <c r="CU96" s="10"/>
      <c r="CV96" s="10"/>
      <c r="CW96" s="10"/>
      <c r="CX96" s="10" t="s">
        <v>287</v>
      </c>
      <c r="CY96" s="10" t="s">
        <v>287</v>
      </c>
      <c r="CZ96" s="10" t="s">
        <v>12</v>
      </c>
      <c r="DA96" s="10" t="s">
        <v>136</v>
      </c>
      <c r="DB96" s="10" t="s">
        <v>309</v>
      </c>
      <c r="DC96" s="13" t="s">
        <v>1713</v>
      </c>
      <c r="DD96" s="10" t="s">
        <v>1714</v>
      </c>
      <c r="DE96" s="10" t="s">
        <v>1715</v>
      </c>
      <c r="DF96" s="10" t="s">
        <v>1716</v>
      </c>
      <c r="DG96" s="10" t="s">
        <v>1717</v>
      </c>
      <c r="DH96" s="10" t="s">
        <v>283</v>
      </c>
      <c r="DI96" s="10" t="s">
        <v>283</v>
      </c>
      <c r="DJ96" s="10" t="s">
        <v>283</v>
      </c>
      <c r="DK96" s="10" t="s">
        <v>283</v>
      </c>
      <c r="DL96" s="10" t="s">
        <v>1718</v>
      </c>
      <c r="DM96" s="10" t="s">
        <v>1719</v>
      </c>
      <c r="DN96" s="15"/>
      <c r="DO96" s="15"/>
      <c r="DP96" s="15"/>
      <c r="DQ96" s="15"/>
      <c r="DR96" s="15"/>
      <c r="DS96" s="15">
        <v>1</v>
      </c>
      <c r="DT96" s="15"/>
      <c r="DU96" s="15"/>
      <c r="DV96" s="15"/>
      <c r="DW96" s="15"/>
      <c r="DX96" s="15"/>
      <c r="DY96" s="15"/>
      <c r="DZ96" s="15"/>
      <c r="EA96" s="15"/>
      <c r="EB96" s="15"/>
      <c r="EC96" s="15"/>
      <c r="ED96" s="15"/>
      <c r="EE96" s="15"/>
      <c r="EF96" s="15"/>
      <c r="EG96" s="15"/>
      <c r="EH96" s="15"/>
      <c r="EI96" s="15"/>
      <c r="EJ96" s="15"/>
      <c r="EK96" s="15"/>
      <c r="EL96" s="15"/>
      <c r="EM96" s="15"/>
      <c r="EN96" s="15"/>
      <c r="EO96" s="15">
        <v>1</v>
      </c>
      <c r="EP96" s="15"/>
      <c r="EQ96" s="15"/>
      <c r="ER96" s="10" t="s">
        <v>283</v>
      </c>
      <c r="ES96" s="10" t="s">
        <v>283</v>
      </c>
      <c r="ET96" s="10"/>
      <c r="EU96" s="10"/>
      <c r="EV96" s="10"/>
      <c r="EW96" s="10"/>
      <c r="EX96" s="10"/>
      <c r="EY96" s="10"/>
      <c r="EZ96" s="10"/>
      <c r="FA96" s="10"/>
      <c r="FB96" s="10"/>
      <c r="FC96" s="10"/>
      <c r="FD96" s="10"/>
      <c r="FE96" s="10"/>
      <c r="FF96" s="10"/>
      <c r="FG96" s="10"/>
      <c r="FH96" s="10"/>
      <c r="FI96" s="10"/>
      <c r="FJ96" s="10"/>
      <c r="FK96" s="10"/>
      <c r="FL96" s="10"/>
      <c r="FM96" s="10" t="s">
        <v>283</v>
      </c>
      <c r="FN96" s="10" t="s">
        <v>283</v>
      </c>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3" t="s">
        <v>1720</v>
      </c>
      <c r="GP96" s="13" t="s">
        <v>1721</v>
      </c>
      <c r="GQ96" s="13" t="s">
        <v>1722</v>
      </c>
      <c r="GR96" s="13" t="s">
        <v>1723</v>
      </c>
      <c r="GS96" s="10" t="s">
        <v>283</v>
      </c>
      <c r="GT96" s="10" t="s">
        <v>283</v>
      </c>
      <c r="GU96" s="10" t="s">
        <v>283</v>
      </c>
      <c r="GV96" s="10" t="s">
        <v>283</v>
      </c>
      <c r="GW96" s="10" t="s">
        <v>283</v>
      </c>
      <c r="GX96" s="10" t="s">
        <v>283</v>
      </c>
      <c r="GY96" s="10" t="s">
        <v>283</v>
      </c>
      <c r="GZ96" s="10" t="s">
        <v>283</v>
      </c>
      <c r="HA96" s="10" t="s">
        <v>283</v>
      </c>
      <c r="HB96" s="10" t="s">
        <v>283</v>
      </c>
      <c r="HC96" s="10" t="s">
        <v>283</v>
      </c>
      <c r="HD96" s="10" t="s">
        <v>1579</v>
      </c>
      <c r="HE96" s="10"/>
      <c r="HF96" s="10"/>
      <c r="HG96" s="10"/>
      <c r="HH96" s="10"/>
      <c r="HI96" s="10"/>
      <c r="HJ96" s="10"/>
      <c r="HK96" s="10"/>
      <c r="HL96" s="10"/>
      <c r="HM96" s="10"/>
      <c r="HN96" s="10"/>
      <c r="HO96" s="10"/>
      <c r="HP96" s="10"/>
      <c r="HQ96" s="10"/>
      <c r="HR96" s="10"/>
      <c r="HS96" s="10"/>
      <c r="HT96" s="10"/>
      <c r="HU96" s="10"/>
      <c r="HV96" s="10"/>
      <c r="HW96" s="10"/>
      <c r="HX96" s="10"/>
      <c r="HY96" s="10"/>
      <c r="HZ96" s="10"/>
      <c r="IA96" s="10">
        <v>1</v>
      </c>
      <c r="IB96" s="10"/>
      <c r="IC96" s="10"/>
      <c r="ID96" s="10"/>
      <c r="IE96" s="10"/>
      <c r="IF96" s="10"/>
      <c r="IG96" s="10"/>
      <c r="IH96" s="10"/>
      <c r="II96" s="10"/>
      <c r="IJ96" s="10"/>
      <c r="IK96" s="10"/>
      <c r="IL96" s="10"/>
      <c r="IM96" s="10"/>
      <c r="IN96" s="10"/>
      <c r="IO96" s="10"/>
      <c r="IP96" s="10">
        <v>1</v>
      </c>
      <c r="IQ96" s="10"/>
      <c r="IR96" s="10"/>
      <c r="IS96" s="10"/>
      <c r="IT96" s="10"/>
      <c r="IU96" s="13" t="s">
        <v>434</v>
      </c>
      <c r="IV96" s="10" t="s">
        <v>283</v>
      </c>
      <c r="IW96" s="10" t="s">
        <v>283</v>
      </c>
      <c r="IX96" s="10" t="s">
        <v>264</v>
      </c>
      <c r="IY96" s="10"/>
      <c r="IZ96" s="10"/>
      <c r="JA96" s="10"/>
      <c r="JB96" s="10"/>
      <c r="JC96" s="10"/>
      <c r="JD96" s="10"/>
      <c r="JE96" s="10"/>
      <c r="JF96" s="10"/>
      <c r="JG96" s="10"/>
      <c r="JH96" s="10"/>
      <c r="JI96" s="10"/>
      <c r="JJ96" s="10"/>
      <c r="JK96" s="10"/>
      <c r="JL96" s="10"/>
      <c r="JM96" s="10"/>
      <c r="JN96" s="10"/>
      <c r="JO96" s="10"/>
      <c r="JP96" s="10">
        <v>1</v>
      </c>
      <c r="JQ96" s="10"/>
      <c r="JR96" s="10"/>
      <c r="JS96" s="10"/>
      <c r="JT96" s="10"/>
      <c r="JU96" s="10"/>
      <c r="JV96" s="10" t="s">
        <v>287</v>
      </c>
      <c r="JW96" s="10" t="s">
        <v>283</v>
      </c>
      <c r="JX96" s="10" t="s">
        <v>283</v>
      </c>
      <c r="JY96" s="10" t="s">
        <v>283</v>
      </c>
      <c r="JZ96" s="9"/>
    </row>
    <row r="97" spans="1:286" ht="15.75" customHeight="1">
      <c r="A97" s="7" t="s">
        <v>1724</v>
      </c>
      <c r="B97" s="8">
        <v>41940</v>
      </c>
      <c r="C97" s="9" t="s">
        <v>1725</v>
      </c>
      <c r="D97" s="10">
        <v>1</v>
      </c>
      <c r="E97" s="11">
        <v>40668</v>
      </c>
      <c r="F97" s="10">
        <v>36</v>
      </c>
      <c r="G97" s="10" t="s">
        <v>277</v>
      </c>
      <c r="H97" s="9" t="s">
        <v>1726</v>
      </c>
      <c r="I97" s="9" t="s">
        <v>1727</v>
      </c>
      <c r="J97" s="10" t="s">
        <v>280</v>
      </c>
      <c r="K97" s="9" t="s">
        <v>344</v>
      </c>
      <c r="L97" s="9"/>
      <c r="M97" s="9"/>
      <c r="N97" s="9"/>
      <c r="O97" s="9"/>
      <c r="P97" s="9"/>
      <c r="Q97" s="9"/>
      <c r="R97" s="10">
        <v>1</v>
      </c>
      <c r="S97" s="9"/>
      <c r="T97" s="9"/>
      <c r="U97" s="9"/>
      <c r="V97" s="9"/>
      <c r="W97" s="9"/>
      <c r="X97" s="9"/>
      <c r="Y97" s="9"/>
      <c r="Z97" s="9"/>
      <c r="AA97" s="9"/>
      <c r="AB97" s="9"/>
      <c r="AC97" s="9" t="s">
        <v>1728</v>
      </c>
      <c r="AD97" s="10" t="s">
        <v>283</v>
      </c>
      <c r="AE97" s="11">
        <v>41103</v>
      </c>
      <c r="AF97" s="11">
        <v>41925</v>
      </c>
      <c r="AG97" s="10">
        <f t="shared" si="25"/>
        <v>822</v>
      </c>
      <c r="AH97" s="10">
        <f t="shared" si="26"/>
        <v>1257</v>
      </c>
      <c r="AI97" s="10">
        <f t="shared" si="2"/>
        <v>1272</v>
      </c>
      <c r="AJ97" s="10" t="s">
        <v>1729</v>
      </c>
      <c r="AK97" s="12">
        <v>5</v>
      </c>
      <c r="AL97" s="10" t="s">
        <v>1730</v>
      </c>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v>3</v>
      </c>
      <c r="BK97" s="10"/>
      <c r="BL97" s="10">
        <v>1</v>
      </c>
      <c r="BM97" s="10">
        <v>1</v>
      </c>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t="s">
        <v>89</v>
      </c>
      <c r="CQ97" s="10" t="s">
        <v>286</v>
      </c>
      <c r="CR97" s="10">
        <v>1</v>
      </c>
      <c r="CS97" s="10"/>
      <c r="CT97" s="10"/>
      <c r="CU97" s="10"/>
      <c r="CV97" s="10"/>
      <c r="CW97" s="10"/>
      <c r="CX97" s="10" t="s">
        <v>287</v>
      </c>
      <c r="CY97" s="10" t="s">
        <v>287</v>
      </c>
      <c r="CZ97" s="10" t="s">
        <v>596</v>
      </c>
      <c r="DA97" s="10" t="s">
        <v>158</v>
      </c>
      <c r="DB97" s="10" t="s">
        <v>309</v>
      </c>
      <c r="DC97" s="13" t="s">
        <v>1731</v>
      </c>
      <c r="DD97" s="10" t="s">
        <v>1732</v>
      </c>
      <c r="DE97" s="10" t="s">
        <v>283</v>
      </c>
      <c r="DF97" s="10" t="s">
        <v>283</v>
      </c>
      <c r="DG97" s="10" t="s">
        <v>283</v>
      </c>
      <c r="DH97" s="10" t="s">
        <v>283</v>
      </c>
      <c r="DI97" s="10" t="s">
        <v>283</v>
      </c>
      <c r="DJ97" s="10" t="s">
        <v>283</v>
      </c>
      <c r="DK97" s="10" t="s">
        <v>283</v>
      </c>
      <c r="DL97" s="10" t="s">
        <v>283</v>
      </c>
      <c r="DM97" s="10" t="s">
        <v>283</v>
      </c>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3" t="s">
        <v>1733</v>
      </c>
      <c r="ES97" s="13" t="s">
        <v>880</v>
      </c>
      <c r="ET97" s="13"/>
      <c r="EU97" s="13"/>
      <c r="EV97" s="13"/>
      <c r="EW97" s="13"/>
      <c r="EX97" s="13"/>
      <c r="EY97" s="13"/>
      <c r="EZ97" s="10">
        <v>1</v>
      </c>
      <c r="FA97" s="13"/>
      <c r="FB97" s="13"/>
      <c r="FC97" s="13"/>
      <c r="FD97" s="13"/>
      <c r="FE97" s="13"/>
      <c r="FF97" s="13"/>
      <c r="FG97" s="13"/>
      <c r="FH97" s="13"/>
      <c r="FI97" s="13"/>
      <c r="FJ97" s="13"/>
      <c r="FK97" s="13">
        <v>1</v>
      </c>
      <c r="FL97" s="13"/>
      <c r="FM97" s="10" t="s">
        <v>1734</v>
      </c>
      <c r="FN97" s="10" t="s">
        <v>173</v>
      </c>
      <c r="FO97" s="10"/>
      <c r="FP97" s="10"/>
      <c r="FQ97" s="10"/>
      <c r="FR97" s="10"/>
      <c r="FS97" s="10"/>
      <c r="FT97" s="10"/>
      <c r="FU97" s="10"/>
      <c r="FV97" s="10"/>
      <c r="FW97" s="10"/>
      <c r="FX97" s="10"/>
      <c r="FY97" s="10"/>
      <c r="FZ97" s="10"/>
      <c r="GA97" s="10"/>
      <c r="GB97" s="10"/>
      <c r="GC97" s="10">
        <v>1</v>
      </c>
      <c r="GD97" s="10"/>
      <c r="GE97" s="10"/>
      <c r="GF97" s="10"/>
      <c r="GG97" s="10"/>
      <c r="GH97" s="10"/>
      <c r="GI97" s="10"/>
      <c r="GJ97" s="10"/>
      <c r="GK97" s="10"/>
      <c r="GL97" s="10"/>
      <c r="GM97" s="10"/>
      <c r="GN97" s="10"/>
      <c r="GO97" s="13" t="s">
        <v>1735</v>
      </c>
      <c r="GP97" s="13" t="s">
        <v>1736</v>
      </c>
      <c r="GQ97" s="13" t="s">
        <v>1737</v>
      </c>
      <c r="GR97" s="13" t="s">
        <v>1738</v>
      </c>
      <c r="GS97" s="10" t="s">
        <v>283</v>
      </c>
      <c r="GT97" s="10" t="s">
        <v>283</v>
      </c>
      <c r="GU97" s="10" t="s">
        <v>283</v>
      </c>
      <c r="GV97" s="10" t="s">
        <v>283</v>
      </c>
      <c r="GW97" s="10" t="s">
        <v>283</v>
      </c>
      <c r="GX97" s="10" t="s">
        <v>283</v>
      </c>
      <c r="GY97" s="10" t="s">
        <v>283</v>
      </c>
      <c r="GZ97" s="10" t="s">
        <v>283</v>
      </c>
      <c r="HA97" s="10" t="s">
        <v>283</v>
      </c>
      <c r="HB97" s="10" t="s">
        <v>283</v>
      </c>
      <c r="HC97" s="10" t="s">
        <v>283</v>
      </c>
      <c r="HD97" s="10" t="s">
        <v>212</v>
      </c>
      <c r="HE97" s="10"/>
      <c r="HF97" s="10"/>
      <c r="HG97" s="10"/>
      <c r="HH97" s="10"/>
      <c r="HI97" s="10"/>
      <c r="HJ97" s="10"/>
      <c r="HK97" s="10"/>
      <c r="HL97" s="10"/>
      <c r="HM97" s="10"/>
      <c r="HN97" s="10"/>
      <c r="HO97" s="10"/>
      <c r="HP97" s="10">
        <v>1</v>
      </c>
      <c r="HQ97" s="10"/>
      <c r="HR97" s="10"/>
      <c r="HS97" s="10"/>
      <c r="HT97" s="10"/>
      <c r="HU97" s="10"/>
      <c r="HV97" s="10"/>
      <c r="HW97" s="10"/>
      <c r="HX97" s="10"/>
      <c r="HY97" s="10"/>
      <c r="HZ97" s="10"/>
      <c r="IA97" s="10"/>
      <c r="IB97" s="10"/>
      <c r="IC97" s="10"/>
      <c r="ID97" s="10"/>
      <c r="IE97" s="10"/>
      <c r="IF97" s="10"/>
      <c r="IG97" s="10"/>
      <c r="IH97" s="10"/>
      <c r="II97" s="10"/>
      <c r="IJ97" s="10"/>
      <c r="IK97" s="10"/>
      <c r="IL97" s="10"/>
      <c r="IM97" s="10"/>
      <c r="IN97" s="10"/>
      <c r="IO97" s="10"/>
      <c r="IP97" s="10"/>
      <c r="IQ97" s="10"/>
      <c r="IR97" s="10"/>
      <c r="IS97" s="10"/>
      <c r="IT97" s="10"/>
      <c r="IU97" s="13" t="s">
        <v>1739</v>
      </c>
      <c r="IV97" s="13" t="s">
        <v>434</v>
      </c>
      <c r="IW97" s="10" t="s">
        <v>283</v>
      </c>
      <c r="IX97" s="10" t="s">
        <v>260</v>
      </c>
      <c r="IY97" s="10"/>
      <c r="IZ97" s="10"/>
      <c r="JA97" s="10"/>
      <c r="JB97" s="10"/>
      <c r="JC97" s="10"/>
      <c r="JD97" s="10"/>
      <c r="JE97" s="10"/>
      <c r="JF97" s="10"/>
      <c r="JG97" s="10"/>
      <c r="JH97" s="10"/>
      <c r="JI97" s="10"/>
      <c r="JJ97" s="10"/>
      <c r="JK97" s="10"/>
      <c r="JL97" s="10">
        <v>1</v>
      </c>
      <c r="JM97" s="10"/>
      <c r="JN97" s="10"/>
      <c r="JO97" s="10"/>
      <c r="JP97" s="10"/>
      <c r="JQ97" s="10"/>
      <c r="JR97" s="10"/>
      <c r="JS97" s="10"/>
      <c r="JT97" s="10"/>
      <c r="JU97" s="10"/>
      <c r="JV97" s="10" t="s">
        <v>287</v>
      </c>
      <c r="JW97" s="10" t="s">
        <v>283</v>
      </c>
      <c r="JX97" s="10" t="s">
        <v>283</v>
      </c>
      <c r="JY97" s="10" t="s">
        <v>283</v>
      </c>
      <c r="JZ97" s="9"/>
    </row>
    <row r="98" spans="1:286" ht="15.75" customHeight="1">
      <c r="A98" s="18" t="s">
        <v>1740</v>
      </c>
      <c r="B98" s="8">
        <v>41954</v>
      </c>
      <c r="C98" s="9" t="s">
        <v>1741</v>
      </c>
      <c r="D98" s="10">
        <v>1</v>
      </c>
      <c r="E98" s="10" t="s">
        <v>302</v>
      </c>
      <c r="F98" s="10" t="s">
        <v>302</v>
      </c>
      <c r="G98" s="10" t="s">
        <v>277</v>
      </c>
      <c r="H98" s="9" t="s">
        <v>1021</v>
      </c>
      <c r="I98" s="9" t="s">
        <v>424</v>
      </c>
      <c r="J98" s="10" t="s">
        <v>280</v>
      </c>
      <c r="K98" s="9" t="s">
        <v>344</v>
      </c>
      <c r="L98" s="9"/>
      <c r="M98" s="9"/>
      <c r="N98" s="9"/>
      <c r="O98" s="9"/>
      <c r="P98" s="9"/>
      <c r="Q98" s="9"/>
      <c r="R98" s="10">
        <v>1</v>
      </c>
      <c r="S98" s="9"/>
      <c r="T98" s="9"/>
      <c r="U98" s="9"/>
      <c r="V98" s="9"/>
      <c r="W98" s="9"/>
      <c r="X98" s="9"/>
      <c r="Y98" s="9"/>
      <c r="Z98" s="9"/>
      <c r="AA98" s="9"/>
      <c r="AB98" s="9"/>
      <c r="AC98" s="9" t="s">
        <v>1742</v>
      </c>
      <c r="AD98" s="10" t="s">
        <v>283</v>
      </c>
      <c r="AE98" s="11">
        <v>41817</v>
      </c>
      <c r="AF98" s="11">
        <v>41954</v>
      </c>
      <c r="AG98" s="10">
        <f t="shared" si="25"/>
        <v>137</v>
      </c>
      <c r="AH98" s="10" t="s">
        <v>283</v>
      </c>
      <c r="AI98" s="16" t="e">
        <f t="shared" si="2"/>
        <v>#VALUE!</v>
      </c>
      <c r="AJ98" s="10" t="s">
        <v>1743</v>
      </c>
      <c r="AK98" s="12">
        <v>1</v>
      </c>
      <c r="AL98" s="10" t="s">
        <v>1178</v>
      </c>
      <c r="AM98" s="10"/>
      <c r="AN98" s="10"/>
      <c r="AO98" s="10"/>
      <c r="AP98" s="10"/>
      <c r="AQ98" s="10"/>
      <c r="AR98" s="10"/>
      <c r="AS98" s="10"/>
      <c r="AT98" s="10"/>
      <c r="AU98" s="10"/>
      <c r="AV98" s="10">
        <v>1</v>
      </c>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t="s">
        <v>89</v>
      </c>
      <c r="CQ98" s="10" t="s">
        <v>286</v>
      </c>
      <c r="CR98" s="10">
        <v>1</v>
      </c>
      <c r="CS98" s="10"/>
      <c r="CT98" s="10"/>
      <c r="CU98" s="10"/>
      <c r="CV98" s="10"/>
      <c r="CW98" s="10"/>
      <c r="CX98" s="10" t="s">
        <v>287</v>
      </c>
      <c r="CY98" s="10" t="s">
        <v>287</v>
      </c>
      <c r="CZ98" s="10" t="s">
        <v>12</v>
      </c>
      <c r="DA98" s="10" t="s">
        <v>289</v>
      </c>
      <c r="DB98" s="10" t="s">
        <v>621</v>
      </c>
      <c r="DC98" s="10" t="s">
        <v>283</v>
      </c>
      <c r="DD98" s="10" t="s">
        <v>474</v>
      </c>
      <c r="DE98" s="10" t="s">
        <v>1744</v>
      </c>
      <c r="DF98" s="10" t="s">
        <v>1745</v>
      </c>
      <c r="DG98" s="10" t="s">
        <v>1077</v>
      </c>
      <c r="DH98" s="10" t="s">
        <v>1746</v>
      </c>
      <c r="DI98" s="10" t="s">
        <v>283</v>
      </c>
      <c r="DJ98" s="10" t="s">
        <v>283</v>
      </c>
      <c r="DK98" s="10" t="s">
        <v>283</v>
      </c>
      <c r="DL98" s="10" t="s">
        <v>1747</v>
      </c>
      <c r="DM98" s="10" t="s">
        <v>1748</v>
      </c>
      <c r="DN98" s="15"/>
      <c r="DO98" s="15"/>
      <c r="DP98" s="15"/>
      <c r="DQ98" s="15"/>
      <c r="DR98" s="15"/>
      <c r="DS98" s="14">
        <v>1</v>
      </c>
      <c r="DT98" s="15">
        <v>1</v>
      </c>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0" t="s">
        <v>283</v>
      </c>
      <c r="ES98" s="10" t="s">
        <v>283</v>
      </c>
      <c r="ET98" s="10"/>
      <c r="EU98" s="10"/>
      <c r="EV98" s="10"/>
      <c r="EW98" s="10"/>
      <c r="EX98" s="10"/>
      <c r="EY98" s="10"/>
      <c r="EZ98" s="10"/>
      <c r="FA98" s="10"/>
      <c r="FB98" s="10"/>
      <c r="FC98" s="10"/>
      <c r="FD98" s="10"/>
      <c r="FE98" s="10"/>
      <c r="FF98" s="10"/>
      <c r="FG98" s="10"/>
      <c r="FH98" s="10"/>
      <c r="FI98" s="10"/>
      <c r="FJ98" s="10"/>
      <c r="FK98" s="10"/>
      <c r="FL98" s="10"/>
      <c r="FM98" s="10" t="s">
        <v>283</v>
      </c>
      <c r="FN98" s="10" t="s">
        <v>283</v>
      </c>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3" t="s">
        <v>1749</v>
      </c>
      <c r="GP98" s="13" t="s">
        <v>1750</v>
      </c>
      <c r="GQ98" s="13" t="s">
        <v>1751</v>
      </c>
      <c r="GR98" s="10" t="s">
        <v>283</v>
      </c>
      <c r="GS98" s="10" t="s">
        <v>283</v>
      </c>
      <c r="GT98" s="10" t="s">
        <v>283</v>
      </c>
      <c r="GU98" s="10" t="s">
        <v>283</v>
      </c>
      <c r="GV98" s="10" t="s">
        <v>283</v>
      </c>
      <c r="GW98" s="10" t="s">
        <v>283</v>
      </c>
      <c r="GX98" s="10" t="s">
        <v>283</v>
      </c>
      <c r="GY98" s="10" t="s">
        <v>283</v>
      </c>
      <c r="GZ98" s="10" t="s">
        <v>283</v>
      </c>
      <c r="HA98" s="10" t="s">
        <v>283</v>
      </c>
      <c r="HB98" s="10" t="s">
        <v>283</v>
      </c>
      <c r="HC98" s="10" t="s">
        <v>283</v>
      </c>
      <c r="HD98" s="10" t="s">
        <v>225</v>
      </c>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v>1</v>
      </c>
      <c r="ID98" s="10"/>
      <c r="IE98" s="10"/>
      <c r="IF98" s="10"/>
      <c r="IG98" s="10"/>
      <c r="IH98" s="10"/>
      <c r="II98" s="10"/>
      <c r="IJ98" s="10"/>
      <c r="IK98" s="10"/>
      <c r="IL98" s="10"/>
      <c r="IM98" s="10"/>
      <c r="IN98" s="10"/>
      <c r="IO98" s="10"/>
      <c r="IP98" s="10"/>
      <c r="IQ98" s="10"/>
      <c r="IR98" s="10"/>
      <c r="IS98" s="10"/>
      <c r="IT98" s="10"/>
      <c r="IU98" s="13" t="s">
        <v>299</v>
      </c>
      <c r="IV98" s="10" t="s">
        <v>283</v>
      </c>
      <c r="IW98" s="10" t="s">
        <v>283</v>
      </c>
      <c r="IX98" s="10" t="s">
        <v>264</v>
      </c>
      <c r="IY98" s="10"/>
      <c r="IZ98" s="10"/>
      <c r="JA98" s="10"/>
      <c r="JB98" s="10"/>
      <c r="JC98" s="10"/>
      <c r="JD98" s="10"/>
      <c r="JE98" s="10"/>
      <c r="JF98" s="10"/>
      <c r="JG98" s="10"/>
      <c r="JH98" s="10"/>
      <c r="JI98" s="10"/>
      <c r="JJ98" s="10"/>
      <c r="JK98" s="10"/>
      <c r="JL98" s="10"/>
      <c r="JM98" s="10"/>
      <c r="JN98" s="10"/>
      <c r="JO98" s="10"/>
      <c r="JP98" s="10">
        <v>1</v>
      </c>
      <c r="JQ98" s="10"/>
      <c r="JR98" s="10"/>
      <c r="JS98" s="10"/>
      <c r="JT98" s="10"/>
      <c r="JU98" s="10"/>
      <c r="JV98" s="10" t="s">
        <v>287</v>
      </c>
      <c r="JW98" s="10" t="s">
        <v>283</v>
      </c>
      <c r="JX98" s="10" t="s">
        <v>283</v>
      </c>
      <c r="JY98" s="10" t="s">
        <v>283</v>
      </c>
      <c r="JZ98" s="10" t="s">
        <v>1752</v>
      </c>
    </row>
    <row r="99" spans="1:286" ht="15.75" customHeight="1">
      <c r="A99" s="7" t="s">
        <v>1753</v>
      </c>
      <c r="B99" s="8">
        <v>41955</v>
      </c>
      <c r="C99" s="9" t="s">
        <v>1754</v>
      </c>
      <c r="D99" s="10">
        <v>1</v>
      </c>
      <c r="E99" s="11">
        <v>41663</v>
      </c>
      <c r="F99" s="10">
        <v>63</v>
      </c>
      <c r="G99" s="10" t="s">
        <v>277</v>
      </c>
      <c r="H99" s="9" t="s">
        <v>1755</v>
      </c>
      <c r="I99" s="9" t="s">
        <v>453</v>
      </c>
      <c r="J99" s="10" t="s">
        <v>280</v>
      </c>
      <c r="K99" s="9" t="s">
        <v>344</v>
      </c>
      <c r="L99" s="9"/>
      <c r="M99" s="9"/>
      <c r="N99" s="9"/>
      <c r="O99" s="9"/>
      <c r="P99" s="9"/>
      <c r="Q99" s="9"/>
      <c r="R99" s="10">
        <v>1</v>
      </c>
      <c r="S99" s="9"/>
      <c r="T99" s="9"/>
      <c r="U99" s="9"/>
      <c r="V99" s="9"/>
      <c r="W99" s="9"/>
      <c r="X99" s="9"/>
      <c r="Y99" s="9"/>
      <c r="Z99" s="9"/>
      <c r="AA99" s="9"/>
      <c r="AB99" s="9"/>
      <c r="AC99" s="9" t="s">
        <v>1756</v>
      </c>
      <c r="AD99" s="10" t="s">
        <v>283</v>
      </c>
      <c r="AE99" s="11">
        <v>41668</v>
      </c>
      <c r="AF99" s="11">
        <v>41919</v>
      </c>
      <c r="AG99" s="10">
        <f t="shared" si="25"/>
        <v>251</v>
      </c>
      <c r="AH99" s="10">
        <f>AF99-E99</f>
        <v>256</v>
      </c>
      <c r="AI99" s="10">
        <f t="shared" si="2"/>
        <v>292</v>
      </c>
      <c r="AJ99" s="10" t="s">
        <v>1757</v>
      </c>
      <c r="AK99" s="12">
        <v>3</v>
      </c>
      <c r="AL99" s="10" t="s">
        <v>1758</v>
      </c>
      <c r="AM99" s="9"/>
      <c r="AN99" s="9"/>
      <c r="AO99" s="9"/>
      <c r="AP99" s="9"/>
      <c r="AQ99" s="9"/>
      <c r="AR99" s="9"/>
      <c r="AS99" s="9"/>
      <c r="AT99" s="9"/>
      <c r="AU99" s="9"/>
      <c r="AV99" s="10">
        <v>1</v>
      </c>
      <c r="AW99" s="9"/>
      <c r="AX99" s="9"/>
      <c r="AY99" s="9"/>
      <c r="AZ99" s="9"/>
      <c r="BA99" s="9"/>
      <c r="BB99" s="9"/>
      <c r="BC99" s="9"/>
      <c r="BD99" s="9"/>
      <c r="BE99" s="9"/>
      <c r="BF99" s="9"/>
      <c r="BG99" s="9"/>
      <c r="BH99" s="9"/>
      <c r="BI99" s="9"/>
      <c r="BJ99" s="9"/>
      <c r="BK99" s="9"/>
      <c r="BL99" s="10">
        <v>2</v>
      </c>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t="s">
        <v>89</v>
      </c>
      <c r="CQ99" s="10" t="s">
        <v>286</v>
      </c>
      <c r="CR99" s="10">
        <v>1</v>
      </c>
      <c r="CS99" s="10"/>
      <c r="CT99" s="10"/>
      <c r="CU99" s="10"/>
      <c r="CV99" s="10"/>
      <c r="CW99" s="10"/>
      <c r="CX99" s="10" t="s">
        <v>287</v>
      </c>
      <c r="CY99" s="10" t="s">
        <v>287</v>
      </c>
      <c r="CZ99" s="10" t="s">
        <v>12</v>
      </c>
      <c r="DA99" s="10" t="s">
        <v>289</v>
      </c>
      <c r="DB99" s="10" t="s">
        <v>309</v>
      </c>
      <c r="DC99" s="13" t="s">
        <v>1759</v>
      </c>
      <c r="DD99" s="13" t="s">
        <v>529</v>
      </c>
      <c r="DE99" s="10" t="s">
        <v>1760</v>
      </c>
      <c r="DF99" s="13" t="s">
        <v>1761</v>
      </c>
      <c r="DG99" s="13" t="s">
        <v>1762</v>
      </c>
      <c r="DH99" s="10" t="s">
        <v>283</v>
      </c>
      <c r="DI99" s="10" t="s">
        <v>283</v>
      </c>
      <c r="DJ99" s="10" t="s">
        <v>283</v>
      </c>
      <c r="DK99" s="10" t="s">
        <v>283</v>
      </c>
      <c r="DL99" s="10" t="s">
        <v>492</v>
      </c>
      <c r="DM99" s="10" t="s">
        <v>115</v>
      </c>
      <c r="DN99" s="15"/>
      <c r="DO99" s="15"/>
      <c r="DP99" s="15"/>
      <c r="DQ99" s="15"/>
      <c r="DR99" s="15"/>
      <c r="DS99" s="14">
        <v>1</v>
      </c>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0" t="s">
        <v>283</v>
      </c>
      <c r="ES99" s="10" t="s">
        <v>283</v>
      </c>
      <c r="ET99" s="10"/>
      <c r="EU99" s="10"/>
      <c r="EV99" s="10"/>
      <c r="EW99" s="10"/>
      <c r="EX99" s="10"/>
      <c r="EY99" s="10"/>
      <c r="EZ99" s="10"/>
      <c r="FA99" s="10"/>
      <c r="FB99" s="10"/>
      <c r="FC99" s="10"/>
      <c r="FD99" s="10"/>
      <c r="FE99" s="10"/>
      <c r="FF99" s="10"/>
      <c r="FG99" s="10"/>
      <c r="FH99" s="10"/>
      <c r="FI99" s="10"/>
      <c r="FJ99" s="10"/>
      <c r="FK99" s="10"/>
      <c r="FL99" s="10"/>
      <c r="FM99" s="13" t="s">
        <v>1763</v>
      </c>
      <c r="FN99" s="13" t="s">
        <v>283</v>
      </c>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0" t="s">
        <v>1764</v>
      </c>
      <c r="GP99" s="13" t="s">
        <v>1765</v>
      </c>
      <c r="GQ99" s="10" t="s">
        <v>283</v>
      </c>
      <c r="GR99" s="10" t="s">
        <v>283</v>
      </c>
      <c r="GS99" s="10" t="s">
        <v>283</v>
      </c>
      <c r="GT99" s="10" t="s">
        <v>283</v>
      </c>
      <c r="GU99" s="10" t="s">
        <v>283</v>
      </c>
      <c r="GV99" s="10" t="s">
        <v>283</v>
      </c>
      <c r="GW99" s="10" t="s">
        <v>283</v>
      </c>
      <c r="GX99" s="10" t="s">
        <v>283</v>
      </c>
      <c r="GY99" s="10" t="s">
        <v>283</v>
      </c>
      <c r="GZ99" s="10" t="s">
        <v>283</v>
      </c>
      <c r="HA99" s="10" t="s">
        <v>283</v>
      </c>
      <c r="HB99" s="10" t="s">
        <v>283</v>
      </c>
      <c r="HC99" s="10" t="s">
        <v>283</v>
      </c>
      <c r="HD99" s="10" t="s">
        <v>1766</v>
      </c>
      <c r="HE99" s="10"/>
      <c r="HF99" s="10"/>
      <c r="HG99" s="10"/>
      <c r="HH99" s="10"/>
      <c r="HI99" s="10"/>
      <c r="HJ99" s="10"/>
      <c r="HK99" s="10"/>
      <c r="HL99" s="10">
        <v>1</v>
      </c>
      <c r="HM99" s="10"/>
      <c r="HN99" s="10"/>
      <c r="HO99" s="10"/>
      <c r="HP99" s="10"/>
      <c r="HQ99" s="10">
        <v>1</v>
      </c>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0"/>
      <c r="IS99" s="10"/>
      <c r="IT99" s="10"/>
      <c r="IU99" s="13" t="s">
        <v>434</v>
      </c>
      <c r="IV99" s="10" t="s">
        <v>283</v>
      </c>
      <c r="IW99" s="10" t="s">
        <v>283</v>
      </c>
      <c r="IX99" s="10" t="s">
        <v>264</v>
      </c>
      <c r="IY99" s="10"/>
      <c r="IZ99" s="10"/>
      <c r="JA99" s="10"/>
      <c r="JB99" s="10"/>
      <c r="JC99" s="10"/>
      <c r="JD99" s="10"/>
      <c r="JE99" s="10"/>
      <c r="JF99" s="10"/>
      <c r="JG99" s="10"/>
      <c r="JH99" s="10"/>
      <c r="JI99" s="10"/>
      <c r="JJ99" s="10"/>
      <c r="JK99" s="10"/>
      <c r="JL99" s="10"/>
      <c r="JM99" s="10"/>
      <c r="JN99" s="10"/>
      <c r="JO99" s="10"/>
      <c r="JP99" s="10">
        <v>1</v>
      </c>
      <c r="JQ99" s="10"/>
      <c r="JR99" s="10"/>
      <c r="JS99" s="10"/>
      <c r="JT99" s="10"/>
      <c r="JU99" s="10"/>
      <c r="JV99" s="10" t="s">
        <v>287</v>
      </c>
      <c r="JW99" s="10" t="s">
        <v>283</v>
      </c>
      <c r="JX99" s="10" t="s">
        <v>283</v>
      </c>
      <c r="JY99" s="10" t="s">
        <v>283</v>
      </c>
      <c r="JZ99" s="9"/>
    </row>
    <row r="100" spans="1:286" ht="15.75" customHeight="1">
      <c r="A100" s="7" t="s">
        <v>1767</v>
      </c>
      <c r="B100" s="8">
        <v>41954</v>
      </c>
      <c r="C100" s="9" t="s">
        <v>1768</v>
      </c>
      <c r="D100" s="10">
        <v>1</v>
      </c>
      <c r="E100" s="10" t="s">
        <v>302</v>
      </c>
      <c r="F100" s="10" t="s">
        <v>302</v>
      </c>
      <c r="G100" s="10" t="s">
        <v>323</v>
      </c>
      <c r="H100" s="9" t="s">
        <v>1769</v>
      </c>
      <c r="I100" s="9" t="s">
        <v>1472</v>
      </c>
      <c r="J100" s="10" t="s">
        <v>280</v>
      </c>
      <c r="K100" s="9" t="s">
        <v>606</v>
      </c>
      <c r="L100" s="9"/>
      <c r="M100" s="10">
        <v>1</v>
      </c>
      <c r="N100" s="9"/>
      <c r="O100" s="9"/>
      <c r="P100" s="9"/>
      <c r="Q100" s="9"/>
      <c r="R100" s="9"/>
      <c r="S100" s="9"/>
      <c r="T100" s="9"/>
      <c r="U100" s="9"/>
      <c r="V100" s="9"/>
      <c r="W100" s="9"/>
      <c r="X100" s="9"/>
      <c r="Y100" s="9"/>
      <c r="Z100" s="9"/>
      <c r="AA100" s="9"/>
      <c r="AB100" s="9"/>
      <c r="AC100" s="9" t="s">
        <v>1770</v>
      </c>
      <c r="AD100" s="10" t="s">
        <v>283</v>
      </c>
      <c r="AE100" s="11">
        <v>41865</v>
      </c>
      <c r="AF100" s="11">
        <v>41954</v>
      </c>
      <c r="AG100" s="10">
        <f t="shared" si="25"/>
        <v>89</v>
      </c>
      <c r="AH100" s="10" t="s">
        <v>283</v>
      </c>
      <c r="AI100" s="16" t="e">
        <f t="shared" si="2"/>
        <v>#VALUE!</v>
      </c>
      <c r="AJ100" s="10" t="s">
        <v>411</v>
      </c>
      <c r="AK100" s="12">
        <v>1</v>
      </c>
      <c r="AL100" s="10" t="s">
        <v>70</v>
      </c>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v>1</v>
      </c>
      <c r="BZ100" s="10"/>
      <c r="CA100" s="10"/>
      <c r="CB100" s="10"/>
      <c r="CC100" s="10"/>
      <c r="CD100" s="10"/>
      <c r="CE100" s="10"/>
      <c r="CF100" s="10"/>
      <c r="CG100" s="10"/>
      <c r="CH100" s="10"/>
      <c r="CI100" s="10"/>
      <c r="CJ100" s="10"/>
      <c r="CK100" s="10"/>
      <c r="CL100" s="10"/>
      <c r="CM100" s="10"/>
      <c r="CN100" s="10"/>
      <c r="CO100" s="10"/>
      <c r="CP100" s="10" t="s">
        <v>90</v>
      </c>
      <c r="CQ100" s="10" t="s">
        <v>286</v>
      </c>
      <c r="CR100" s="10"/>
      <c r="CS100" s="10">
        <v>1</v>
      </c>
      <c r="CT100" s="10"/>
      <c r="CU100" s="10"/>
      <c r="CV100" s="10"/>
      <c r="CW100" s="10"/>
      <c r="CX100" s="10" t="s">
        <v>287</v>
      </c>
      <c r="CY100" s="10" t="s">
        <v>287</v>
      </c>
      <c r="CZ100" s="10" t="s">
        <v>596</v>
      </c>
      <c r="DA100" s="10" t="s">
        <v>289</v>
      </c>
      <c r="DB100" s="10" t="s">
        <v>1771</v>
      </c>
      <c r="DC100" s="10" t="s">
        <v>283</v>
      </c>
      <c r="DD100" s="10" t="s">
        <v>1772</v>
      </c>
      <c r="DE100" s="10" t="s">
        <v>283</v>
      </c>
      <c r="DF100" s="10" t="s">
        <v>283</v>
      </c>
      <c r="DG100" s="10" t="s">
        <v>283</v>
      </c>
      <c r="DH100" s="10" t="s">
        <v>283</v>
      </c>
      <c r="DI100" s="10" t="s">
        <v>283</v>
      </c>
      <c r="DJ100" s="10" t="s">
        <v>283</v>
      </c>
      <c r="DK100" s="10" t="s">
        <v>283</v>
      </c>
      <c r="DL100" s="10" t="s">
        <v>283</v>
      </c>
      <c r="DM100" s="10" t="s">
        <v>283</v>
      </c>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0" t="s">
        <v>283</v>
      </c>
      <c r="ES100" s="10" t="s">
        <v>283</v>
      </c>
      <c r="ET100" s="10"/>
      <c r="EU100" s="10"/>
      <c r="EV100" s="10"/>
      <c r="EW100" s="10"/>
      <c r="EX100" s="10"/>
      <c r="EY100" s="10"/>
      <c r="EZ100" s="10"/>
      <c r="FA100" s="10"/>
      <c r="FB100" s="10"/>
      <c r="FC100" s="10"/>
      <c r="FD100" s="10"/>
      <c r="FE100" s="10"/>
      <c r="FF100" s="10"/>
      <c r="FG100" s="10"/>
      <c r="FH100" s="10"/>
      <c r="FI100" s="10"/>
      <c r="FJ100" s="10"/>
      <c r="FK100" s="10"/>
      <c r="FL100" s="10"/>
      <c r="FM100" s="10" t="s">
        <v>1773</v>
      </c>
      <c r="FN100" s="10" t="s">
        <v>166</v>
      </c>
      <c r="FO100" s="10"/>
      <c r="FP100" s="10"/>
      <c r="FQ100" s="10"/>
      <c r="FR100" s="10"/>
      <c r="FS100" s="10"/>
      <c r="FT100" s="10"/>
      <c r="FU100" s="13">
        <v>1</v>
      </c>
      <c r="FV100" s="10"/>
      <c r="FW100" s="10"/>
      <c r="FX100" s="10"/>
      <c r="FY100" s="10"/>
      <c r="FZ100" s="10"/>
      <c r="GA100" s="10"/>
      <c r="GB100" s="10"/>
      <c r="GC100" s="10"/>
      <c r="GD100" s="10"/>
      <c r="GE100" s="10"/>
      <c r="GF100" s="10"/>
      <c r="GG100" s="10"/>
      <c r="GH100" s="10"/>
      <c r="GI100" s="10"/>
      <c r="GJ100" s="10"/>
      <c r="GK100" s="10"/>
      <c r="GL100" s="10"/>
      <c r="GM100" s="10"/>
      <c r="GN100" s="10"/>
      <c r="GO100" s="10" t="s">
        <v>1774</v>
      </c>
      <c r="GP100" s="10" t="s">
        <v>1775</v>
      </c>
      <c r="GQ100" s="10" t="s">
        <v>1776</v>
      </c>
      <c r="GR100" s="10" t="s">
        <v>283</v>
      </c>
      <c r="GS100" s="10" t="s">
        <v>283</v>
      </c>
      <c r="GT100" s="10" t="s">
        <v>283</v>
      </c>
      <c r="GU100" s="10" t="s">
        <v>283</v>
      </c>
      <c r="GV100" s="10" t="s">
        <v>283</v>
      </c>
      <c r="GW100" s="10" t="s">
        <v>283</v>
      </c>
      <c r="GX100" s="10" t="s">
        <v>283</v>
      </c>
      <c r="GY100" s="10" t="s">
        <v>283</v>
      </c>
      <c r="GZ100" s="10" t="s">
        <v>283</v>
      </c>
      <c r="HA100" s="10" t="s">
        <v>283</v>
      </c>
      <c r="HB100" s="10" t="s">
        <v>283</v>
      </c>
      <c r="HC100" s="10" t="s">
        <v>283</v>
      </c>
      <c r="HD100" s="10" t="s">
        <v>1777</v>
      </c>
      <c r="HE100" s="10"/>
      <c r="HF100" s="10"/>
      <c r="HG100" s="10"/>
      <c r="HH100" s="10"/>
      <c r="HI100" s="10"/>
      <c r="HJ100" s="10"/>
      <c r="HK100" s="10"/>
      <c r="HL100" s="10"/>
      <c r="HM100" s="10"/>
      <c r="HN100" s="10"/>
      <c r="HO100" s="10"/>
      <c r="HP100" s="10"/>
      <c r="HQ100" s="10"/>
      <c r="HR100" s="10">
        <v>1</v>
      </c>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v>1</v>
      </c>
      <c r="IQ100" s="10"/>
      <c r="IR100" s="10"/>
      <c r="IS100" s="10"/>
      <c r="IT100" s="10"/>
      <c r="IU100" s="10" t="s">
        <v>299</v>
      </c>
      <c r="IV100" s="10" t="s">
        <v>283</v>
      </c>
      <c r="IW100" s="10" t="s">
        <v>283</v>
      </c>
      <c r="IX100" s="10" t="s">
        <v>1778</v>
      </c>
      <c r="IY100" s="10"/>
      <c r="IZ100" s="10"/>
      <c r="JA100" s="10"/>
      <c r="JB100" s="10"/>
      <c r="JC100" s="10"/>
      <c r="JD100" s="10"/>
      <c r="JE100" s="10"/>
      <c r="JF100" s="10"/>
      <c r="JG100" s="10"/>
      <c r="JH100" s="10"/>
      <c r="JI100" s="10">
        <v>1</v>
      </c>
      <c r="JJ100" s="10"/>
      <c r="JK100" s="10"/>
      <c r="JL100" s="10"/>
      <c r="JM100" s="10"/>
      <c r="JN100" s="10"/>
      <c r="JO100" s="10"/>
      <c r="JP100" s="10"/>
      <c r="JQ100" s="10"/>
      <c r="JR100" s="10"/>
      <c r="JS100" s="10">
        <v>1</v>
      </c>
      <c r="JT100" s="10"/>
      <c r="JU100" s="10"/>
      <c r="JV100" s="10" t="s">
        <v>287</v>
      </c>
      <c r="JW100" s="10" t="s">
        <v>283</v>
      </c>
      <c r="JX100" s="10" t="s">
        <v>283</v>
      </c>
      <c r="JY100" s="10" t="s">
        <v>283</v>
      </c>
      <c r="JZ100" s="10" t="s">
        <v>1779</v>
      </c>
    </row>
    <row r="101" spans="1:286" ht="15.75" customHeight="1">
      <c r="A101" s="7" t="s">
        <v>1780</v>
      </c>
      <c r="B101" s="8">
        <v>41957</v>
      </c>
      <c r="C101" s="9" t="s">
        <v>1781</v>
      </c>
      <c r="D101" s="10">
        <v>1</v>
      </c>
      <c r="E101" s="11">
        <v>40650</v>
      </c>
      <c r="F101" s="10">
        <v>26</v>
      </c>
      <c r="G101" s="10" t="s">
        <v>323</v>
      </c>
      <c r="H101" s="9" t="s">
        <v>1782</v>
      </c>
      <c r="I101" s="9" t="s">
        <v>525</v>
      </c>
      <c r="J101" s="10" t="s">
        <v>280</v>
      </c>
      <c r="K101" s="9" t="s">
        <v>388</v>
      </c>
      <c r="L101" s="9"/>
      <c r="M101" s="9"/>
      <c r="N101" s="9"/>
      <c r="O101" s="9"/>
      <c r="P101" s="9"/>
      <c r="Q101" s="9"/>
      <c r="R101" s="9"/>
      <c r="S101" s="9"/>
      <c r="T101" s="9"/>
      <c r="U101" s="10">
        <v>1</v>
      </c>
      <c r="V101" s="9"/>
      <c r="W101" s="9"/>
      <c r="X101" s="9"/>
      <c r="Y101" s="9"/>
      <c r="Z101" s="9"/>
      <c r="AA101" s="9"/>
      <c r="AB101" s="9"/>
      <c r="AC101" s="9" t="s">
        <v>1783</v>
      </c>
      <c r="AD101" s="10" t="s">
        <v>283</v>
      </c>
      <c r="AE101" s="10" t="s">
        <v>329</v>
      </c>
      <c r="AF101" s="11">
        <v>41949</v>
      </c>
      <c r="AG101" s="10" t="s">
        <v>329</v>
      </c>
      <c r="AH101" s="10">
        <f t="shared" ref="AH101:AH103" si="27">AF101-E101</f>
        <v>1299</v>
      </c>
      <c r="AI101" s="10">
        <f t="shared" si="2"/>
        <v>1307</v>
      </c>
      <c r="AJ101" s="10" t="s">
        <v>1784</v>
      </c>
      <c r="AK101" s="12">
        <v>4</v>
      </c>
      <c r="AL101" s="10" t="s">
        <v>1785</v>
      </c>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10">
        <v>3</v>
      </c>
      <c r="BL101" s="9"/>
      <c r="BM101" s="10"/>
      <c r="BN101" s="10"/>
      <c r="BO101" s="10"/>
      <c r="BP101" s="10"/>
      <c r="BQ101" s="10"/>
      <c r="BR101" s="10"/>
      <c r="BS101" s="10"/>
      <c r="BT101" s="10"/>
      <c r="BU101" s="10"/>
      <c r="BV101" s="10"/>
      <c r="BW101" s="10"/>
      <c r="BX101" s="10"/>
      <c r="BY101" s="10"/>
      <c r="BZ101" s="10"/>
      <c r="CA101" s="10"/>
      <c r="CB101" s="10"/>
      <c r="CC101" s="10"/>
      <c r="CD101" s="10"/>
      <c r="CE101" s="10"/>
      <c r="CF101" s="10">
        <v>1</v>
      </c>
      <c r="CG101" s="10"/>
      <c r="CH101" s="10"/>
      <c r="CI101" s="10"/>
      <c r="CJ101" s="10"/>
      <c r="CK101" s="10"/>
      <c r="CL101" s="10"/>
      <c r="CM101" s="10"/>
      <c r="CN101" s="10"/>
      <c r="CO101" s="10"/>
      <c r="CP101" s="10" t="s">
        <v>90</v>
      </c>
      <c r="CQ101" s="10" t="s">
        <v>286</v>
      </c>
      <c r="CR101" s="10"/>
      <c r="CS101" s="10">
        <v>1</v>
      </c>
      <c r="CT101" s="10"/>
      <c r="CU101" s="10"/>
      <c r="CV101" s="10"/>
      <c r="CW101" s="10"/>
      <c r="CX101" s="10" t="s">
        <v>283</v>
      </c>
      <c r="CY101" s="10" t="s">
        <v>287</v>
      </c>
      <c r="CZ101" s="10" t="s">
        <v>12</v>
      </c>
      <c r="DA101" s="10" t="s">
        <v>1786</v>
      </c>
      <c r="DB101" s="10" t="s">
        <v>309</v>
      </c>
      <c r="DC101" s="13" t="s">
        <v>1787</v>
      </c>
      <c r="DD101" s="13" t="s">
        <v>1788</v>
      </c>
      <c r="DE101" s="13" t="s">
        <v>1789</v>
      </c>
      <c r="DF101" s="13" t="s">
        <v>1790</v>
      </c>
      <c r="DG101" s="10" t="s">
        <v>283</v>
      </c>
      <c r="DH101" s="10" t="s">
        <v>283</v>
      </c>
      <c r="DI101" s="10" t="s">
        <v>283</v>
      </c>
      <c r="DJ101" s="10" t="s">
        <v>283</v>
      </c>
      <c r="DK101" s="10" t="s">
        <v>283</v>
      </c>
      <c r="DL101" s="13" t="s">
        <v>1791</v>
      </c>
      <c r="DM101" s="13" t="s">
        <v>115</v>
      </c>
      <c r="DN101" s="14"/>
      <c r="DO101" s="14"/>
      <c r="DP101" s="14"/>
      <c r="DQ101" s="14"/>
      <c r="DR101" s="14"/>
      <c r="DS101" s="14">
        <v>1</v>
      </c>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0" t="s">
        <v>283</v>
      </c>
      <c r="ES101" s="10" t="s">
        <v>283</v>
      </c>
      <c r="ET101" s="10"/>
      <c r="EU101" s="10"/>
      <c r="EV101" s="10"/>
      <c r="EW101" s="10"/>
      <c r="EX101" s="10"/>
      <c r="EY101" s="10"/>
      <c r="EZ101" s="10"/>
      <c r="FA101" s="10"/>
      <c r="FB101" s="10"/>
      <c r="FC101" s="10"/>
      <c r="FD101" s="10"/>
      <c r="FE101" s="10"/>
      <c r="FF101" s="10"/>
      <c r="FG101" s="10"/>
      <c r="FH101" s="10"/>
      <c r="FI101" s="10"/>
      <c r="FJ101" s="10"/>
      <c r="FK101" s="10"/>
      <c r="FL101" s="10"/>
      <c r="FM101" s="10" t="s">
        <v>283</v>
      </c>
      <c r="FN101" s="10" t="s">
        <v>283</v>
      </c>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3" t="s">
        <v>1792</v>
      </c>
      <c r="GP101" s="13" t="s">
        <v>1793</v>
      </c>
      <c r="GQ101" s="13" t="s">
        <v>1794</v>
      </c>
      <c r="GR101" s="13" t="s">
        <v>1795</v>
      </c>
      <c r="GS101" s="13" t="s">
        <v>1796</v>
      </c>
      <c r="GT101" s="13" t="s">
        <v>1797</v>
      </c>
      <c r="GU101" s="13" t="s">
        <v>1798</v>
      </c>
      <c r="GV101" s="13" t="s">
        <v>1799</v>
      </c>
      <c r="GW101" s="13" t="s">
        <v>1800</v>
      </c>
      <c r="GX101" s="10" t="s">
        <v>283</v>
      </c>
      <c r="GY101" s="10" t="s">
        <v>283</v>
      </c>
      <c r="GZ101" s="10" t="s">
        <v>283</v>
      </c>
      <c r="HA101" s="10" t="s">
        <v>283</v>
      </c>
      <c r="HB101" s="10" t="s">
        <v>283</v>
      </c>
      <c r="HC101" s="10" t="s">
        <v>283</v>
      </c>
      <c r="HD101" s="10" t="s">
        <v>1801</v>
      </c>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v>1</v>
      </c>
      <c r="IB101" s="10"/>
      <c r="IC101" s="10"/>
      <c r="ID101" s="10"/>
      <c r="IE101" s="10">
        <v>1</v>
      </c>
      <c r="IF101" s="10"/>
      <c r="IG101" s="10"/>
      <c r="IH101" s="10"/>
      <c r="II101" s="10"/>
      <c r="IJ101" s="10"/>
      <c r="IK101" s="10">
        <v>1</v>
      </c>
      <c r="IL101" s="10"/>
      <c r="IM101" s="10"/>
      <c r="IN101" s="10"/>
      <c r="IO101" s="10"/>
      <c r="IP101" s="10"/>
      <c r="IQ101" s="10"/>
      <c r="IR101" s="10"/>
      <c r="IS101" s="10"/>
      <c r="IT101" s="10"/>
      <c r="IU101" s="13" t="s">
        <v>553</v>
      </c>
      <c r="IV101" s="10" t="s">
        <v>283</v>
      </c>
      <c r="IW101" s="10" t="s">
        <v>283</v>
      </c>
      <c r="IX101" s="10" t="s">
        <v>264</v>
      </c>
      <c r="IY101" s="10"/>
      <c r="IZ101" s="10"/>
      <c r="JA101" s="10"/>
      <c r="JB101" s="10"/>
      <c r="JC101" s="10"/>
      <c r="JD101" s="10"/>
      <c r="JE101" s="10"/>
      <c r="JF101" s="10"/>
      <c r="JG101" s="10"/>
      <c r="JH101" s="10"/>
      <c r="JI101" s="10"/>
      <c r="JJ101" s="10"/>
      <c r="JK101" s="10"/>
      <c r="JL101" s="10"/>
      <c r="JM101" s="10"/>
      <c r="JN101" s="10"/>
      <c r="JO101" s="10"/>
      <c r="JP101" s="10">
        <v>1</v>
      </c>
      <c r="JQ101" s="10"/>
      <c r="JR101" s="10"/>
      <c r="JS101" s="10"/>
      <c r="JT101" s="10"/>
      <c r="JU101" s="10"/>
      <c r="JV101" s="10" t="s">
        <v>287</v>
      </c>
      <c r="JW101" s="10" t="s">
        <v>283</v>
      </c>
      <c r="JX101" s="10" t="s">
        <v>283</v>
      </c>
      <c r="JY101" s="10" t="s">
        <v>283</v>
      </c>
      <c r="JZ101" s="9"/>
    </row>
    <row r="102" spans="1:286" ht="15.75" customHeight="1">
      <c r="A102" s="7" t="s">
        <v>1802</v>
      </c>
      <c r="B102" s="8">
        <v>41967</v>
      </c>
      <c r="C102" s="9" t="s">
        <v>1803</v>
      </c>
      <c r="D102" s="10">
        <v>1</v>
      </c>
      <c r="E102" s="11">
        <v>41580</v>
      </c>
      <c r="F102" s="10">
        <v>65</v>
      </c>
      <c r="G102" s="10" t="s">
        <v>323</v>
      </c>
      <c r="H102" s="9" t="s">
        <v>1804</v>
      </c>
      <c r="I102" s="9" t="s">
        <v>469</v>
      </c>
      <c r="J102" s="10" t="s">
        <v>280</v>
      </c>
      <c r="K102" s="9" t="s">
        <v>344</v>
      </c>
      <c r="L102" s="9"/>
      <c r="M102" s="9"/>
      <c r="N102" s="9"/>
      <c r="O102" s="9"/>
      <c r="P102" s="9"/>
      <c r="Q102" s="9"/>
      <c r="R102" s="10">
        <v>1</v>
      </c>
      <c r="S102" s="9"/>
      <c r="T102" s="9"/>
      <c r="U102" s="9"/>
      <c r="V102" s="9"/>
      <c r="W102" s="9"/>
      <c r="X102" s="9"/>
      <c r="Y102" s="9"/>
      <c r="Z102" s="9"/>
      <c r="AA102" s="9"/>
      <c r="AB102" s="9"/>
      <c r="AC102" s="9" t="s">
        <v>1805</v>
      </c>
      <c r="AD102" s="10" t="s">
        <v>283</v>
      </c>
      <c r="AE102" s="11">
        <v>41585</v>
      </c>
      <c r="AF102" s="11">
        <v>41953</v>
      </c>
      <c r="AG102" s="10">
        <f t="shared" ref="AG102:AG103" si="28">AF102-AE102</f>
        <v>368</v>
      </c>
      <c r="AH102" s="10">
        <f t="shared" si="27"/>
        <v>373</v>
      </c>
      <c r="AI102" s="10">
        <f t="shared" si="2"/>
        <v>387</v>
      </c>
      <c r="AJ102" s="10" t="s">
        <v>1806</v>
      </c>
      <c r="AK102" s="12">
        <v>1</v>
      </c>
      <c r="AL102" s="10" t="s">
        <v>562</v>
      </c>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10"/>
      <c r="BN102" s="10"/>
      <c r="BO102" s="10"/>
      <c r="BP102" s="10"/>
      <c r="BQ102" s="10"/>
      <c r="BR102" s="10"/>
      <c r="BS102" s="10"/>
      <c r="BT102" s="10"/>
      <c r="BU102" s="10"/>
      <c r="BV102" s="10"/>
      <c r="BW102" s="10"/>
      <c r="BX102" s="10"/>
      <c r="BY102" s="10"/>
      <c r="BZ102" s="10"/>
      <c r="CA102" s="10"/>
      <c r="CB102" s="10">
        <v>1</v>
      </c>
      <c r="CC102" s="10"/>
      <c r="CD102" s="10"/>
      <c r="CE102" s="10"/>
      <c r="CF102" s="10"/>
      <c r="CG102" s="10"/>
      <c r="CH102" s="10"/>
      <c r="CI102" s="10"/>
      <c r="CJ102" s="10"/>
      <c r="CK102" s="10"/>
      <c r="CL102" s="10"/>
      <c r="CM102" s="10"/>
      <c r="CN102" s="10"/>
      <c r="CO102" s="10"/>
      <c r="CP102" s="10" t="s">
        <v>92</v>
      </c>
      <c r="CQ102" s="10" t="s">
        <v>286</v>
      </c>
      <c r="CR102" s="10"/>
      <c r="CS102" s="10"/>
      <c r="CT102" s="10"/>
      <c r="CU102" s="10">
        <v>1</v>
      </c>
      <c r="CV102" s="10"/>
      <c r="CW102" s="10"/>
      <c r="CX102" s="10" t="s">
        <v>287</v>
      </c>
      <c r="CY102" s="10" t="s">
        <v>287</v>
      </c>
      <c r="CZ102" s="10" t="s">
        <v>379</v>
      </c>
      <c r="DA102" s="10" t="s">
        <v>158</v>
      </c>
      <c r="DB102" s="13" t="s">
        <v>158</v>
      </c>
      <c r="DC102" s="10" t="s">
        <v>283</v>
      </c>
      <c r="DD102" s="10" t="s">
        <v>1807</v>
      </c>
      <c r="DE102" s="10" t="s">
        <v>564</v>
      </c>
      <c r="DF102" s="10" t="s">
        <v>283</v>
      </c>
      <c r="DG102" s="10" t="s">
        <v>283</v>
      </c>
      <c r="DH102" s="10" t="s">
        <v>283</v>
      </c>
      <c r="DI102" s="10" t="s">
        <v>283</v>
      </c>
      <c r="DJ102" s="10" t="s">
        <v>283</v>
      </c>
      <c r="DK102" s="10" t="s">
        <v>283</v>
      </c>
      <c r="DL102" s="10" t="s">
        <v>283</v>
      </c>
      <c r="DM102" s="10" t="s">
        <v>283</v>
      </c>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0" t="s">
        <v>1808</v>
      </c>
      <c r="ES102" s="10" t="s">
        <v>1809</v>
      </c>
      <c r="ET102" s="10"/>
      <c r="EU102" s="10"/>
      <c r="EV102" s="10"/>
      <c r="EW102" s="10"/>
      <c r="EX102" s="10"/>
      <c r="EY102" s="10"/>
      <c r="EZ102" s="10"/>
      <c r="FA102" s="10"/>
      <c r="FB102" s="10"/>
      <c r="FC102" s="10"/>
      <c r="FD102" s="10"/>
      <c r="FE102" s="10"/>
      <c r="FF102" s="10"/>
      <c r="FG102" s="10"/>
      <c r="FH102" s="10"/>
      <c r="FI102" s="10"/>
      <c r="FJ102" s="10"/>
      <c r="FK102" s="10">
        <v>1</v>
      </c>
      <c r="FL102" s="13">
        <v>1</v>
      </c>
      <c r="FM102" s="10" t="s">
        <v>1810</v>
      </c>
      <c r="FN102" s="10" t="s">
        <v>166</v>
      </c>
      <c r="FO102" s="10"/>
      <c r="FP102" s="10"/>
      <c r="FQ102" s="10"/>
      <c r="FR102" s="10"/>
      <c r="FS102" s="10"/>
      <c r="FT102" s="10"/>
      <c r="FU102" s="13">
        <v>1</v>
      </c>
      <c r="FV102" s="10"/>
      <c r="FW102" s="10"/>
      <c r="FX102" s="10"/>
      <c r="FY102" s="10"/>
      <c r="FZ102" s="10"/>
      <c r="GA102" s="10"/>
      <c r="GB102" s="10"/>
      <c r="GC102" s="10"/>
      <c r="GD102" s="10"/>
      <c r="GE102" s="10"/>
      <c r="GF102" s="10"/>
      <c r="GG102" s="10"/>
      <c r="GH102" s="10"/>
      <c r="GI102" s="10"/>
      <c r="GJ102" s="10"/>
      <c r="GK102" s="10"/>
      <c r="GL102" s="10"/>
      <c r="GM102" s="10"/>
      <c r="GN102" s="10"/>
      <c r="GO102" s="13" t="s">
        <v>1811</v>
      </c>
      <c r="GP102" s="13" t="s">
        <v>1812</v>
      </c>
      <c r="GQ102" s="13" t="s">
        <v>1813</v>
      </c>
      <c r="GR102" s="13" t="s">
        <v>1814</v>
      </c>
      <c r="GS102" s="13" t="s">
        <v>1815</v>
      </c>
      <c r="GT102" s="13" t="s">
        <v>1816</v>
      </c>
      <c r="GU102" s="13" t="s">
        <v>1817</v>
      </c>
      <c r="GV102" s="13" t="s">
        <v>1818</v>
      </c>
      <c r="GW102" s="10" t="s">
        <v>283</v>
      </c>
      <c r="GX102" s="10" t="s">
        <v>283</v>
      </c>
      <c r="GY102" s="10" t="s">
        <v>283</v>
      </c>
      <c r="GZ102" s="10" t="s">
        <v>283</v>
      </c>
      <c r="HA102" s="10" t="s">
        <v>283</v>
      </c>
      <c r="HB102" s="10" t="s">
        <v>283</v>
      </c>
      <c r="HC102" s="10" t="s">
        <v>283</v>
      </c>
      <c r="HD102" s="10" t="s">
        <v>1819</v>
      </c>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v>1</v>
      </c>
      <c r="IB102" s="10"/>
      <c r="IC102" s="10"/>
      <c r="ID102" s="10"/>
      <c r="IE102" s="10"/>
      <c r="IF102" s="10"/>
      <c r="IG102" s="10"/>
      <c r="IH102" s="10"/>
      <c r="II102" s="10"/>
      <c r="IJ102" s="10"/>
      <c r="IK102" s="10">
        <v>1</v>
      </c>
      <c r="IL102" s="10"/>
      <c r="IM102" s="10"/>
      <c r="IN102" s="10"/>
      <c r="IO102" s="10"/>
      <c r="IP102" s="10"/>
      <c r="IQ102" s="10"/>
      <c r="IR102" s="10"/>
      <c r="IS102" s="10"/>
      <c r="IT102" s="10"/>
      <c r="IU102" s="13" t="s">
        <v>1820</v>
      </c>
      <c r="IV102" s="13" t="s">
        <v>1821</v>
      </c>
      <c r="IW102" s="10" t="s">
        <v>283</v>
      </c>
      <c r="IX102" s="10" t="s">
        <v>267</v>
      </c>
      <c r="IY102" s="10"/>
      <c r="IZ102" s="10"/>
      <c r="JA102" s="10"/>
      <c r="JB102" s="10"/>
      <c r="JC102" s="10"/>
      <c r="JD102" s="10"/>
      <c r="JE102" s="10"/>
      <c r="JF102" s="10"/>
      <c r="JG102" s="10"/>
      <c r="JH102" s="10"/>
      <c r="JI102" s="10"/>
      <c r="JJ102" s="10"/>
      <c r="JK102" s="10"/>
      <c r="JL102" s="10"/>
      <c r="JM102" s="10"/>
      <c r="JN102" s="10"/>
      <c r="JO102" s="10"/>
      <c r="JP102" s="10"/>
      <c r="JQ102" s="10"/>
      <c r="JR102" s="10"/>
      <c r="JS102" s="10">
        <v>1</v>
      </c>
      <c r="JT102" s="10"/>
      <c r="JU102" s="10"/>
      <c r="JV102" s="10" t="s">
        <v>287</v>
      </c>
      <c r="JW102" s="10" t="s">
        <v>283</v>
      </c>
      <c r="JX102" s="10" t="s">
        <v>283</v>
      </c>
      <c r="JY102" s="10" t="s">
        <v>283</v>
      </c>
      <c r="JZ102" s="10"/>
    </row>
    <row r="103" spans="1:286" ht="15.75" customHeight="1">
      <c r="A103" s="7" t="s">
        <v>1822</v>
      </c>
      <c r="B103" s="8">
        <v>41969</v>
      </c>
      <c r="C103" s="9" t="s">
        <v>1823</v>
      </c>
      <c r="D103" s="10">
        <v>1</v>
      </c>
      <c r="E103" s="11">
        <v>41842</v>
      </c>
      <c r="F103" s="10">
        <v>44</v>
      </c>
      <c r="G103" s="10" t="s">
        <v>277</v>
      </c>
      <c r="H103" s="9" t="s">
        <v>718</v>
      </c>
      <c r="I103" s="9" t="s">
        <v>1824</v>
      </c>
      <c r="J103" s="10" t="s">
        <v>280</v>
      </c>
      <c r="K103" s="9" t="s">
        <v>388</v>
      </c>
      <c r="L103" s="9"/>
      <c r="M103" s="9"/>
      <c r="N103" s="9"/>
      <c r="O103" s="9"/>
      <c r="P103" s="9"/>
      <c r="Q103" s="9"/>
      <c r="R103" s="9"/>
      <c r="S103" s="9"/>
      <c r="T103" s="9"/>
      <c r="U103" s="10">
        <v>1</v>
      </c>
      <c r="V103" s="9"/>
      <c r="W103" s="9"/>
      <c r="X103" s="9"/>
      <c r="Y103" s="9"/>
      <c r="Z103" s="9"/>
      <c r="AA103" s="9"/>
      <c r="AB103" s="9"/>
      <c r="AC103" s="9" t="s">
        <v>1825</v>
      </c>
      <c r="AD103" s="10" t="s">
        <v>283</v>
      </c>
      <c r="AE103" s="11">
        <v>41848</v>
      </c>
      <c r="AF103" s="11">
        <v>41958</v>
      </c>
      <c r="AG103" s="10">
        <f t="shared" si="28"/>
        <v>110</v>
      </c>
      <c r="AH103" s="10">
        <f t="shared" si="27"/>
        <v>116</v>
      </c>
      <c r="AI103" s="10">
        <f t="shared" si="2"/>
        <v>127</v>
      </c>
      <c r="AJ103" s="10" t="s">
        <v>1826</v>
      </c>
      <c r="AK103" s="12">
        <v>1</v>
      </c>
      <c r="AL103" s="10" t="s">
        <v>769</v>
      </c>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10">
        <v>1</v>
      </c>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t="s">
        <v>89</v>
      </c>
      <c r="CQ103" s="10" t="s">
        <v>286</v>
      </c>
      <c r="CR103" s="10">
        <v>1</v>
      </c>
      <c r="CS103" s="10"/>
      <c r="CT103" s="10"/>
      <c r="CU103" s="10"/>
      <c r="CV103" s="10"/>
      <c r="CW103" s="10"/>
      <c r="CX103" s="10" t="s">
        <v>287</v>
      </c>
      <c r="CY103" s="10" t="s">
        <v>287</v>
      </c>
      <c r="CZ103" s="10" t="s">
        <v>596</v>
      </c>
      <c r="DA103" s="10" t="s">
        <v>1321</v>
      </c>
      <c r="DB103" s="10" t="s">
        <v>329</v>
      </c>
      <c r="DC103" s="13" t="s">
        <v>1827</v>
      </c>
      <c r="DD103" s="10" t="s">
        <v>1828</v>
      </c>
      <c r="DE103" s="10" t="s">
        <v>283</v>
      </c>
      <c r="DF103" s="10" t="s">
        <v>283</v>
      </c>
      <c r="DG103" s="10" t="s">
        <v>283</v>
      </c>
      <c r="DH103" s="10" t="s">
        <v>283</v>
      </c>
      <c r="DI103" s="10" t="s">
        <v>283</v>
      </c>
      <c r="DJ103" s="10" t="s">
        <v>283</v>
      </c>
      <c r="DK103" s="10" t="s">
        <v>283</v>
      </c>
      <c r="DL103" s="10" t="s">
        <v>283</v>
      </c>
      <c r="DM103" s="10" t="s">
        <v>283</v>
      </c>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0" t="s">
        <v>657</v>
      </c>
      <c r="ES103" s="10" t="s">
        <v>657</v>
      </c>
      <c r="ET103" s="10"/>
      <c r="EU103" s="10"/>
      <c r="EV103" s="10"/>
      <c r="EW103" s="10"/>
      <c r="EX103" s="10"/>
      <c r="EY103" s="10"/>
      <c r="EZ103" s="10"/>
      <c r="FA103" s="10"/>
      <c r="FB103" s="10"/>
      <c r="FC103" s="10"/>
      <c r="FD103" s="10"/>
      <c r="FE103" s="10"/>
      <c r="FF103" s="10"/>
      <c r="FG103" s="10"/>
      <c r="FH103" s="13">
        <v>1</v>
      </c>
      <c r="FI103" s="10"/>
      <c r="FJ103" s="10"/>
      <c r="FK103" s="10"/>
      <c r="FL103" s="10"/>
      <c r="FM103" s="10" t="s">
        <v>283</v>
      </c>
      <c r="FN103" s="10" t="s">
        <v>283</v>
      </c>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3" t="s">
        <v>1829</v>
      </c>
      <c r="GP103" s="13" t="s">
        <v>1830</v>
      </c>
      <c r="GQ103" s="10" t="s">
        <v>1831</v>
      </c>
      <c r="GR103" s="10" t="s">
        <v>283</v>
      </c>
      <c r="GS103" s="10" t="s">
        <v>283</v>
      </c>
      <c r="GT103" s="10" t="s">
        <v>283</v>
      </c>
      <c r="GU103" s="10" t="s">
        <v>283</v>
      </c>
      <c r="GV103" s="10" t="s">
        <v>283</v>
      </c>
      <c r="GW103" s="10" t="s">
        <v>283</v>
      </c>
      <c r="GX103" s="10" t="s">
        <v>283</v>
      </c>
      <c r="GY103" s="10" t="s">
        <v>283</v>
      </c>
      <c r="GZ103" s="10" t="s">
        <v>283</v>
      </c>
      <c r="HA103" s="10" t="s">
        <v>283</v>
      </c>
      <c r="HB103" s="10" t="s">
        <v>283</v>
      </c>
      <c r="HC103" s="10" t="s">
        <v>283</v>
      </c>
      <c r="HD103" s="10" t="s">
        <v>1832</v>
      </c>
      <c r="HE103" s="10"/>
      <c r="HF103" s="10"/>
      <c r="HG103" s="10"/>
      <c r="HH103" s="10"/>
      <c r="HI103" s="10"/>
      <c r="HJ103" s="10"/>
      <c r="HK103" s="10"/>
      <c r="HL103" s="10"/>
      <c r="HM103" s="10"/>
      <c r="HN103" s="10"/>
      <c r="HO103" s="10">
        <v>1</v>
      </c>
      <c r="HP103" s="10"/>
      <c r="HQ103" s="10"/>
      <c r="HR103" s="10"/>
      <c r="HS103" s="10"/>
      <c r="HT103" s="10"/>
      <c r="HU103" s="10"/>
      <c r="HV103" s="10"/>
      <c r="HW103" s="10"/>
      <c r="HX103" s="10"/>
      <c r="HY103" s="10"/>
      <c r="HZ103" s="10"/>
      <c r="IA103" s="10"/>
      <c r="IB103" s="10"/>
      <c r="IC103" s="10"/>
      <c r="ID103" s="10"/>
      <c r="IE103" s="10"/>
      <c r="IF103" s="10"/>
      <c r="IG103" s="10"/>
      <c r="IH103" s="10"/>
      <c r="II103" s="10"/>
      <c r="IJ103" s="10"/>
      <c r="IK103" s="10">
        <v>1</v>
      </c>
      <c r="IL103" s="10"/>
      <c r="IM103" s="10"/>
      <c r="IN103" s="10"/>
      <c r="IO103" s="10"/>
      <c r="IP103" s="10"/>
      <c r="IQ103" s="10"/>
      <c r="IR103" s="10"/>
      <c r="IS103" s="10"/>
      <c r="IT103" s="10"/>
      <c r="IU103" s="13" t="s">
        <v>553</v>
      </c>
      <c r="IV103" s="10" t="s">
        <v>283</v>
      </c>
      <c r="IW103" s="10" t="s">
        <v>283</v>
      </c>
      <c r="IX103" s="10" t="s">
        <v>264</v>
      </c>
      <c r="IY103" s="10"/>
      <c r="IZ103" s="10"/>
      <c r="JA103" s="10"/>
      <c r="JB103" s="10"/>
      <c r="JC103" s="10"/>
      <c r="JD103" s="10"/>
      <c r="JE103" s="10"/>
      <c r="JF103" s="10"/>
      <c r="JG103" s="10"/>
      <c r="JH103" s="10"/>
      <c r="JI103" s="10"/>
      <c r="JJ103" s="10"/>
      <c r="JK103" s="10"/>
      <c r="JL103" s="10"/>
      <c r="JM103" s="10"/>
      <c r="JN103" s="10"/>
      <c r="JO103" s="10"/>
      <c r="JP103" s="10">
        <v>1</v>
      </c>
      <c r="JQ103" s="10"/>
      <c r="JR103" s="10"/>
      <c r="JS103" s="10"/>
      <c r="JT103" s="10"/>
      <c r="JU103" s="10"/>
      <c r="JV103" s="10" t="s">
        <v>287</v>
      </c>
      <c r="JW103" s="10" t="s">
        <v>283</v>
      </c>
      <c r="JX103" s="10" t="s">
        <v>283</v>
      </c>
      <c r="JY103" s="10" t="s">
        <v>1833</v>
      </c>
      <c r="JZ103" s="9"/>
    </row>
    <row r="104" spans="1:286" ht="15.75" customHeight="1">
      <c r="A104" s="7" t="s">
        <v>1834</v>
      </c>
      <c r="B104" s="8">
        <v>41969</v>
      </c>
      <c r="C104" s="9" t="s">
        <v>1835</v>
      </c>
      <c r="D104" s="10">
        <v>1</v>
      </c>
      <c r="E104" s="11">
        <v>41794</v>
      </c>
      <c r="F104" s="10" t="s">
        <v>302</v>
      </c>
      <c r="G104" s="10" t="s">
        <v>323</v>
      </c>
      <c r="H104" s="9" t="s">
        <v>871</v>
      </c>
      <c r="I104" s="9" t="s">
        <v>872</v>
      </c>
      <c r="J104" s="10" t="s">
        <v>280</v>
      </c>
      <c r="K104" s="9" t="s">
        <v>543</v>
      </c>
      <c r="L104" s="9"/>
      <c r="M104" s="9"/>
      <c r="N104" s="9"/>
      <c r="O104" s="9"/>
      <c r="P104" s="9"/>
      <c r="Q104" s="9"/>
      <c r="R104" s="9"/>
      <c r="S104" s="9"/>
      <c r="T104" s="10">
        <v>1</v>
      </c>
      <c r="U104" s="9"/>
      <c r="V104" s="9"/>
      <c r="W104" s="9"/>
      <c r="X104" s="9"/>
      <c r="Y104" s="9"/>
      <c r="Z104" s="9"/>
      <c r="AA104" s="9"/>
      <c r="AB104" s="9"/>
      <c r="AC104" s="9" t="s">
        <v>1836</v>
      </c>
      <c r="AD104" s="10" t="s">
        <v>283</v>
      </c>
      <c r="AE104" s="11">
        <v>41800</v>
      </c>
      <c r="AF104" s="10" t="s">
        <v>329</v>
      </c>
      <c r="AG104" s="10" t="s">
        <v>329</v>
      </c>
      <c r="AH104" s="10" t="s">
        <v>283</v>
      </c>
      <c r="AI104" s="10">
        <f t="shared" si="2"/>
        <v>175</v>
      </c>
      <c r="AJ104" s="10" t="s">
        <v>1837</v>
      </c>
      <c r="AK104" s="12">
        <v>3</v>
      </c>
      <c r="AL104" s="10" t="s">
        <v>1838</v>
      </c>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v>1</v>
      </c>
      <c r="BN104" s="10"/>
      <c r="BO104" s="10"/>
      <c r="BP104" s="10"/>
      <c r="BQ104" s="10"/>
      <c r="BR104" s="10"/>
      <c r="BS104" s="10"/>
      <c r="BT104" s="10"/>
      <c r="BU104" s="10"/>
      <c r="BV104" s="10"/>
      <c r="BW104" s="10"/>
      <c r="BX104" s="10"/>
      <c r="BY104" s="10">
        <v>2</v>
      </c>
      <c r="BZ104" s="10"/>
      <c r="CA104" s="10"/>
      <c r="CB104" s="10"/>
      <c r="CC104" s="10"/>
      <c r="CD104" s="10"/>
      <c r="CE104" s="10"/>
      <c r="CF104" s="10"/>
      <c r="CG104" s="10"/>
      <c r="CH104" s="10"/>
      <c r="CI104" s="10"/>
      <c r="CJ104" s="10"/>
      <c r="CK104" s="10"/>
      <c r="CL104" s="10"/>
      <c r="CM104" s="10"/>
      <c r="CN104" s="10"/>
      <c r="CO104" s="10"/>
      <c r="CP104" s="10" t="s">
        <v>654</v>
      </c>
      <c r="CQ104" s="10" t="s">
        <v>286</v>
      </c>
      <c r="CR104" s="10">
        <v>1</v>
      </c>
      <c r="CS104" s="10">
        <v>1</v>
      </c>
      <c r="CT104" s="10"/>
      <c r="CU104" s="10"/>
      <c r="CV104" s="10"/>
      <c r="CW104" s="10"/>
      <c r="CX104" s="10" t="s">
        <v>287</v>
      </c>
      <c r="CY104" s="10" t="s">
        <v>287</v>
      </c>
      <c r="CZ104" s="10" t="s">
        <v>288</v>
      </c>
      <c r="DA104" s="10" t="s">
        <v>289</v>
      </c>
      <c r="DB104" s="10" t="s">
        <v>429</v>
      </c>
      <c r="DC104" s="10" t="s">
        <v>283</v>
      </c>
      <c r="DD104" s="10" t="s">
        <v>1839</v>
      </c>
      <c r="DE104" s="10" t="s">
        <v>283</v>
      </c>
      <c r="DF104" s="10" t="s">
        <v>283</v>
      </c>
      <c r="DG104" s="10" t="s">
        <v>283</v>
      </c>
      <c r="DH104" s="10" t="s">
        <v>283</v>
      </c>
      <c r="DI104" s="10" t="s">
        <v>283</v>
      </c>
      <c r="DJ104" s="10" t="s">
        <v>283</v>
      </c>
      <c r="DK104" s="10" t="s">
        <v>283</v>
      </c>
      <c r="DL104" s="10" t="s">
        <v>283</v>
      </c>
      <c r="DM104" s="10" t="s">
        <v>283</v>
      </c>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0" t="s">
        <v>283</v>
      </c>
      <c r="ES104" s="10" t="s">
        <v>283</v>
      </c>
      <c r="ET104" s="10"/>
      <c r="EU104" s="10"/>
      <c r="EV104" s="10"/>
      <c r="EW104" s="10"/>
      <c r="EX104" s="10"/>
      <c r="EY104" s="10"/>
      <c r="EZ104" s="10"/>
      <c r="FA104" s="10"/>
      <c r="FB104" s="10"/>
      <c r="FC104" s="10"/>
      <c r="FD104" s="10"/>
      <c r="FE104" s="10"/>
      <c r="FF104" s="10"/>
      <c r="FG104" s="10"/>
      <c r="FH104" s="10"/>
      <c r="FI104" s="10"/>
      <c r="FJ104" s="10"/>
      <c r="FK104" s="10"/>
      <c r="FL104" s="10"/>
      <c r="FM104" s="10" t="s">
        <v>1840</v>
      </c>
      <c r="FN104" s="10" t="s">
        <v>1841</v>
      </c>
      <c r="FO104" s="10"/>
      <c r="FP104" s="10"/>
      <c r="FQ104" s="10"/>
      <c r="FR104" s="10"/>
      <c r="FS104" s="10"/>
      <c r="FT104" s="10"/>
      <c r="FU104" s="10">
        <v>1</v>
      </c>
      <c r="FV104" s="10"/>
      <c r="FW104" s="10"/>
      <c r="FX104" s="10"/>
      <c r="FY104" s="10"/>
      <c r="FZ104" s="10"/>
      <c r="GA104" s="10"/>
      <c r="GB104" s="10"/>
      <c r="GC104" s="10"/>
      <c r="GD104" s="10"/>
      <c r="GE104" s="10"/>
      <c r="GF104" s="10"/>
      <c r="GG104" s="10"/>
      <c r="GH104" s="10"/>
      <c r="GI104" s="10"/>
      <c r="GJ104" s="10">
        <v>1</v>
      </c>
      <c r="GK104" s="10"/>
      <c r="GL104" s="10"/>
      <c r="GM104" s="10"/>
      <c r="GN104" s="10"/>
      <c r="GO104" s="10" t="s">
        <v>1842</v>
      </c>
      <c r="GP104" s="10" t="s">
        <v>1843</v>
      </c>
      <c r="GQ104" s="10" t="s">
        <v>283</v>
      </c>
      <c r="GR104" s="10" t="s">
        <v>283</v>
      </c>
      <c r="GS104" s="10" t="s">
        <v>283</v>
      </c>
      <c r="GT104" s="10" t="s">
        <v>283</v>
      </c>
      <c r="GU104" s="10" t="s">
        <v>283</v>
      </c>
      <c r="GV104" s="10" t="s">
        <v>283</v>
      </c>
      <c r="GW104" s="10" t="s">
        <v>283</v>
      </c>
      <c r="GX104" s="10" t="s">
        <v>283</v>
      </c>
      <c r="GY104" s="10" t="s">
        <v>283</v>
      </c>
      <c r="GZ104" s="10" t="s">
        <v>283</v>
      </c>
      <c r="HA104" s="10" t="s">
        <v>283</v>
      </c>
      <c r="HB104" s="10" t="s">
        <v>283</v>
      </c>
      <c r="HC104" s="10" t="s">
        <v>283</v>
      </c>
      <c r="HD104" s="10" t="s">
        <v>204</v>
      </c>
      <c r="HE104" s="10"/>
      <c r="HF104" s="10"/>
      <c r="HG104" s="10"/>
      <c r="HH104" s="10">
        <v>1</v>
      </c>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IO104" s="10"/>
      <c r="IP104" s="10"/>
      <c r="IQ104" s="10"/>
      <c r="IR104" s="10"/>
      <c r="IS104" s="10"/>
      <c r="IT104" s="10"/>
      <c r="IU104" s="10" t="s">
        <v>1159</v>
      </c>
      <c r="IV104" s="10" t="s">
        <v>283</v>
      </c>
      <c r="IW104" s="10" t="s">
        <v>283</v>
      </c>
      <c r="IX104" s="10" t="s">
        <v>264</v>
      </c>
      <c r="IY104" s="10"/>
      <c r="IZ104" s="10"/>
      <c r="JA104" s="10"/>
      <c r="JB104" s="10"/>
      <c r="JC104" s="10"/>
      <c r="JD104" s="10"/>
      <c r="JE104" s="10"/>
      <c r="JF104" s="10"/>
      <c r="JG104" s="10"/>
      <c r="JH104" s="10"/>
      <c r="JI104" s="10"/>
      <c r="JJ104" s="10"/>
      <c r="JK104" s="10"/>
      <c r="JL104" s="10"/>
      <c r="JM104" s="10"/>
      <c r="JN104" s="10"/>
      <c r="JO104" s="10"/>
      <c r="JP104" s="10">
        <v>1</v>
      </c>
      <c r="JQ104" s="10"/>
      <c r="JR104" s="10"/>
      <c r="JS104" s="10"/>
      <c r="JT104" s="10"/>
      <c r="JU104" s="10"/>
      <c r="JV104" s="10" t="s">
        <v>287</v>
      </c>
      <c r="JW104" s="10" t="s">
        <v>283</v>
      </c>
      <c r="JX104" s="10" t="s">
        <v>283</v>
      </c>
      <c r="JY104" s="10" t="s">
        <v>283</v>
      </c>
      <c r="JZ104" s="10" t="s">
        <v>1844</v>
      </c>
    </row>
    <row r="105" spans="1:286" ht="15.75" customHeight="1">
      <c r="A105" s="7" t="s">
        <v>1845</v>
      </c>
      <c r="B105" s="8">
        <v>41970</v>
      </c>
      <c r="C105" s="9" t="s">
        <v>1846</v>
      </c>
      <c r="D105" s="10">
        <v>1</v>
      </c>
      <c r="E105" s="11">
        <v>41732</v>
      </c>
      <c r="F105" s="10">
        <v>29</v>
      </c>
      <c r="G105" s="10" t="s">
        <v>323</v>
      </c>
      <c r="H105" s="9" t="s">
        <v>1847</v>
      </c>
      <c r="I105" s="9" t="s">
        <v>888</v>
      </c>
      <c r="J105" s="10" t="s">
        <v>280</v>
      </c>
      <c r="K105" s="9" t="s">
        <v>344</v>
      </c>
      <c r="L105" s="9"/>
      <c r="M105" s="9"/>
      <c r="N105" s="9"/>
      <c r="O105" s="9"/>
      <c r="P105" s="9"/>
      <c r="Q105" s="9"/>
      <c r="R105" s="10">
        <v>1</v>
      </c>
      <c r="S105" s="9"/>
      <c r="T105" s="9"/>
      <c r="U105" s="9"/>
      <c r="V105" s="9"/>
      <c r="W105" s="9"/>
      <c r="X105" s="9"/>
      <c r="Y105" s="9"/>
      <c r="Z105" s="9"/>
      <c r="AA105" s="9"/>
      <c r="AB105" s="9"/>
      <c r="AC105" s="9" t="s">
        <v>1848</v>
      </c>
      <c r="AD105" s="10" t="s">
        <v>283</v>
      </c>
      <c r="AE105" s="11">
        <v>41738</v>
      </c>
      <c r="AF105" s="11">
        <v>41969</v>
      </c>
      <c r="AG105" s="10">
        <f>AF105-AE105</f>
        <v>231</v>
      </c>
      <c r="AH105" s="10">
        <f>AF105-E105</f>
        <v>237</v>
      </c>
      <c r="AI105" s="10">
        <f t="shared" si="2"/>
        <v>238</v>
      </c>
      <c r="AJ105" s="10" t="s">
        <v>1849</v>
      </c>
      <c r="AK105" s="12">
        <v>2</v>
      </c>
      <c r="AL105" s="10" t="s">
        <v>1528</v>
      </c>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v>1</v>
      </c>
      <c r="BK105" s="10"/>
      <c r="BL105" s="10"/>
      <c r="BM105" s="10"/>
      <c r="BN105" s="10"/>
      <c r="BO105" s="10"/>
      <c r="BP105" s="10"/>
      <c r="BQ105" s="10"/>
      <c r="BR105" s="10"/>
      <c r="BS105" s="10"/>
      <c r="BT105" s="10"/>
      <c r="BU105" s="10"/>
      <c r="BV105" s="10"/>
      <c r="BW105" s="10"/>
      <c r="BX105" s="10"/>
      <c r="BY105" s="10">
        <v>1</v>
      </c>
      <c r="BZ105" s="10"/>
      <c r="CA105" s="10"/>
      <c r="CB105" s="10"/>
      <c r="CC105" s="10"/>
      <c r="CD105" s="10"/>
      <c r="CE105" s="10"/>
      <c r="CF105" s="10"/>
      <c r="CG105" s="10"/>
      <c r="CH105" s="10"/>
      <c r="CI105" s="10"/>
      <c r="CJ105" s="10"/>
      <c r="CK105" s="10"/>
      <c r="CL105" s="10"/>
      <c r="CM105" s="10"/>
      <c r="CN105" s="10"/>
      <c r="CO105" s="10"/>
      <c r="CP105" s="10" t="s">
        <v>89</v>
      </c>
      <c r="CQ105" s="10" t="s">
        <v>286</v>
      </c>
      <c r="CR105" s="10">
        <v>1</v>
      </c>
      <c r="CS105" s="10"/>
      <c r="CT105" s="10"/>
      <c r="CU105" s="10"/>
      <c r="CV105" s="10"/>
      <c r="CW105" s="10"/>
      <c r="CX105" s="10" t="s">
        <v>287</v>
      </c>
      <c r="CY105" s="10" t="s">
        <v>287</v>
      </c>
      <c r="CZ105" s="10" t="s">
        <v>1850</v>
      </c>
      <c r="DA105" s="10" t="s">
        <v>289</v>
      </c>
      <c r="DB105" s="10" t="s">
        <v>1851</v>
      </c>
      <c r="DC105" s="10" t="s">
        <v>1852</v>
      </c>
      <c r="DD105" s="10" t="s">
        <v>623</v>
      </c>
      <c r="DE105" s="10" t="s">
        <v>1853</v>
      </c>
      <c r="DF105" s="10" t="s">
        <v>132</v>
      </c>
      <c r="DG105" s="10" t="s">
        <v>283</v>
      </c>
      <c r="DH105" s="10" t="s">
        <v>283</v>
      </c>
      <c r="DI105" s="10" t="s">
        <v>283</v>
      </c>
      <c r="DJ105" s="10" t="s">
        <v>283</v>
      </c>
      <c r="DK105" s="10" t="s">
        <v>283</v>
      </c>
      <c r="DL105" s="10" t="s">
        <v>132</v>
      </c>
      <c r="DM105" s="10" t="s">
        <v>132</v>
      </c>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v>1</v>
      </c>
      <c r="EK105" s="15"/>
      <c r="EL105" s="15"/>
      <c r="EM105" s="15"/>
      <c r="EN105" s="15"/>
      <c r="EO105" s="15"/>
      <c r="EP105" s="15"/>
      <c r="EQ105" s="15"/>
      <c r="ER105" s="10" t="s">
        <v>283</v>
      </c>
      <c r="ES105" s="10" t="s">
        <v>283</v>
      </c>
      <c r="ET105" s="10"/>
      <c r="EU105" s="10"/>
      <c r="EV105" s="10"/>
      <c r="EW105" s="10"/>
      <c r="EX105" s="10"/>
      <c r="EY105" s="10"/>
      <c r="EZ105" s="10"/>
      <c r="FA105" s="10"/>
      <c r="FB105" s="10"/>
      <c r="FC105" s="10"/>
      <c r="FD105" s="10"/>
      <c r="FE105" s="10"/>
      <c r="FF105" s="10"/>
      <c r="FG105" s="10"/>
      <c r="FH105" s="10"/>
      <c r="FI105" s="10"/>
      <c r="FJ105" s="10"/>
      <c r="FK105" s="10"/>
      <c r="FL105" s="10"/>
      <c r="FM105" s="10" t="s">
        <v>1854</v>
      </c>
      <c r="FN105" s="10" t="s">
        <v>166</v>
      </c>
      <c r="FO105" s="10"/>
      <c r="FP105" s="10"/>
      <c r="FQ105" s="10"/>
      <c r="FR105" s="10"/>
      <c r="FS105" s="10"/>
      <c r="FT105" s="10"/>
      <c r="FU105" s="13">
        <v>1</v>
      </c>
      <c r="FV105" s="10"/>
      <c r="FW105" s="10"/>
      <c r="FX105" s="10"/>
      <c r="FY105" s="10"/>
      <c r="FZ105" s="10"/>
      <c r="GA105" s="10"/>
      <c r="GB105" s="10"/>
      <c r="GC105" s="10"/>
      <c r="GD105" s="10"/>
      <c r="GE105" s="10"/>
      <c r="GF105" s="10"/>
      <c r="GG105" s="10"/>
      <c r="GH105" s="10"/>
      <c r="GI105" s="10"/>
      <c r="GJ105" s="10"/>
      <c r="GK105" s="10"/>
      <c r="GL105" s="10"/>
      <c r="GM105" s="10"/>
      <c r="GN105" s="10"/>
      <c r="GO105" s="10" t="s">
        <v>1855</v>
      </c>
      <c r="GP105" s="10" t="s">
        <v>1856</v>
      </c>
      <c r="GQ105" s="10" t="s">
        <v>283</v>
      </c>
      <c r="GR105" s="10" t="s">
        <v>283</v>
      </c>
      <c r="GS105" s="10" t="s">
        <v>283</v>
      </c>
      <c r="GT105" s="10" t="s">
        <v>283</v>
      </c>
      <c r="GU105" s="10" t="s">
        <v>283</v>
      </c>
      <c r="GV105" s="10" t="s">
        <v>283</v>
      </c>
      <c r="GW105" s="10" t="s">
        <v>283</v>
      </c>
      <c r="GX105" s="10" t="s">
        <v>283</v>
      </c>
      <c r="GY105" s="10" t="s">
        <v>283</v>
      </c>
      <c r="GZ105" s="10" t="s">
        <v>283</v>
      </c>
      <c r="HA105" s="10" t="s">
        <v>283</v>
      </c>
      <c r="HB105" s="10" t="s">
        <v>283</v>
      </c>
      <c r="HC105" s="10" t="s">
        <v>283</v>
      </c>
      <c r="HD105" s="10" t="s">
        <v>231</v>
      </c>
      <c r="HE105" s="10"/>
      <c r="HF105" s="10"/>
      <c r="HG105" s="10"/>
      <c r="HH105" s="10"/>
      <c r="HI105" s="10"/>
      <c r="HJ105" s="10"/>
      <c r="HK105" s="10"/>
      <c r="HL105" s="10"/>
      <c r="HM105" s="10"/>
      <c r="HN105" s="10"/>
      <c r="HO105" s="10"/>
      <c r="HP105" s="10"/>
      <c r="HQ105" s="10"/>
      <c r="HR105" s="10"/>
      <c r="HS105" s="10"/>
      <c r="HT105" s="10"/>
      <c r="HU105" s="10"/>
      <c r="HV105" s="10"/>
      <c r="HW105" s="10"/>
      <c r="HX105" s="10"/>
      <c r="HY105" s="10"/>
      <c r="HZ105" s="10"/>
      <c r="IA105" s="10"/>
      <c r="IB105" s="10"/>
      <c r="IC105" s="10"/>
      <c r="ID105" s="10"/>
      <c r="IE105" s="10"/>
      <c r="IF105" s="10"/>
      <c r="IG105" s="10"/>
      <c r="IH105" s="10"/>
      <c r="II105" s="10">
        <v>1</v>
      </c>
      <c r="IJ105" s="10"/>
      <c r="IK105" s="10"/>
      <c r="IL105" s="10"/>
      <c r="IM105" s="10"/>
      <c r="IN105" s="10"/>
      <c r="IO105" s="10"/>
      <c r="IP105" s="10"/>
      <c r="IQ105" s="10"/>
      <c r="IR105" s="10"/>
      <c r="IS105" s="10"/>
      <c r="IT105" s="10"/>
      <c r="IU105" s="10" t="s">
        <v>1147</v>
      </c>
      <c r="IV105" s="10" t="s">
        <v>283</v>
      </c>
      <c r="IW105" s="10" t="s">
        <v>283</v>
      </c>
      <c r="IX105" s="10" t="s">
        <v>264</v>
      </c>
      <c r="IY105" s="10"/>
      <c r="IZ105" s="10"/>
      <c r="JA105" s="10"/>
      <c r="JB105" s="10"/>
      <c r="JC105" s="10"/>
      <c r="JD105" s="10"/>
      <c r="JE105" s="10"/>
      <c r="JF105" s="10"/>
      <c r="JG105" s="10"/>
      <c r="JH105" s="10"/>
      <c r="JI105" s="10"/>
      <c r="JJ105" s="10"/>
      <c r="JK105" s="10"/>
      <c r="JL105" s="10"/>
      <c r="JM105" s="10"/>
      <c r="JN105" s="10"/>
      <c r="JO105" s="10"/>
      <c r="JP105" s="10">
        <v>1</v>
      </c>
      <c r="JQ105" s="10"/>
      <c r="JR105" s="10"/>
      <c r="JS105" s="10"/>
      <c r="JT105" s="10"/>
      <c r="JU105" s="10"/>
      <c r="JV105" s="10" t="s">
        <v>287</v>
      </c>
      <c r="JW105" s="10" t="s">
        <v>283</v>
      </c>
      <c r="JX105" s="10" t="s">
        <v>283</v>
      </c>
      <c r="JY105" s="10" t="s">
        <v>283</v>
      </c>
      <c r="JZ105" s="10" t="s">
        <v>1857</v>
      </c>
    </row>
    <row r="106" spans="1:286" ht="15.75" customHeight="1">
      <c r="A106" s="7" t="s">
        <v>1858</v>
      </c>
      <c r="B106" s="8">
        <v>41969</v>
      </c>
      <c r="C106" s="9" t="s">
        <v>1859</v>
      </c>
      <c r="D106" s="10">
        <v>1</v>
      </c>
      <c r="E106" s="11">
        <v>41321</v>
      </c>
      <c r="F106" s="10" t="s">
        <v>302</v>
      </c>
      <c r="G106" s="10" t="s">
        <v>277</v>
      </c>
      <c r="H106" s="9" t="s">
        <v>1860</v>
      </c>
      <c r="I106" s="9" t="s">
        <v>469</v>
      </c>
      <c r="J106" s="10" t="s">
        <v>280</v>
      </c>
      <c r="K106" s="9" t="s">
        <v>344</v>
      </c>
      <c r="L106" s="9"/>
      <c r="M106" s="9"/>
      <c r="N106" s="9"/>
      <c r="O106" s="9"/>
      <c r="P106" s="9"/>
      <c r="Q106" s="9"/>
      <c r="R106" s="10">
        <v>1</v>
      </c>
      <c r="S106" s="9"/>
      <c r="T106" s="9"/>
      <c r="U106" s="9"/>
      <c r="V106" s="9"/>
      <c r="W106" s="9"/>
      <c r="X106" s="9"/>
      <c r="Y106" s="9"/>
      <c r="Z106" s="9"/>
      <c r="AA106" s="9"/>
      <c r="AB106" s="9"/>
      <c r="AC106" s="9" t="s">
        <v>1861</v>
      </c>
      <c r="AD106" s="10" t="s">
        <v>283</v>
      </c>
      <c r="AE106" s="11">
        <v>41331</v>
      </c>
      <c r="AF106" s="10" t="s">
        <v>329</v>
      </c>
      <c r="AG106" s="10" t="s">
        <v>329</v>
      </c>
      <c r="AH106" s="10" t="s">
        <v>283</v>
      </c>
      <c r="AI106" s="10">
        <f t="shared" si="2"/>
        <v>648</v>
      </c>
      <c r="AJ106" s="10" t="s">
        <v>1862</v>
      </c>
      <c r="AK106" s="12">
        <v>2</v>
      </c>
      <c r="AL106" s="10" t="s">
        <v>1863</v>
      </c>
      <c r="AM106" s="10">
        <v>2</v>
      </c>
      <c r="AN106" s="10"/>
      <c r="AO106" s="10"/>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t="s">
        <v>89</v>
      </c>
      <c r="CQ106" s="10" t="s">
        <v>286</v>
      </c>
      <c r="CR106" s="10">
        <v>1</v>
      </c>
      <c r="CS106" s="10"/>
      <c r="CT106" s="10"/>
      <c r="CU106" s="10"/>
      <c r="CV106" s="10"/>
      <c r="CW106" s="10"/>
      <c r="CX106" s="10" t="s">
        <v>287</v>
      </c>
      <c r="CY106" s="10" t="s">
        <v>287</v>
      </c>
      <c r="CZ106" s="10" t="s">
        <v>12</v>
      </c>
      <c r="DA106" s="10" t="s">
        <v>1864</v>
      </c>
      <c r="DB106" s="10" t="s">
        <v>309</v>
      </c>
      <c r="DC106" s="13" t="s">
        <v>1865</v>
      </c>
      <c r="DD106" s="13" t="s">
        <v>1866</v>
      </c>
      <c r="DE106" s="13" t="s">
        <v>1867</v>
      </c>
      <c r="DF106" s="10" t="s">
        <v>283</v>
      </c>
      <c r="DG106" s="10" t="s">
        <v>283</v>
      </c>
      <c r="DH106" s="10" t="s">
        <v>283</v>
      </c>
      <c r="DI106" s="10" t="s">
        <v>283</v>
      </c>
      <c r="DJ106" s="10" t="s">
        <v>283</v>
      </c>
      <c r="DK106" s="10" t="s">
        <v>283</v>
      </c>
      <c r="DL106" s="10" t="s">
        <v>1868</v>
      </c>
      <c r="DM106" s="10" t="s">
        <v>1869</v>
      </c>
      <c r="DN106" s="15">
        <v>1</v>
      </c>
      <c r="DO106" s="15"/>
      <c r="DP106" s="15"/>
      <c r="DQ106" s="15"/>
      <c r="DR106" s="15"/>
      <c r="DS106" s="15"/>
      <c r="DT106" s="14">
        <v>1</v>
      </c>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0" t="s">
        <v>283</v>
      </c>
      <c r="ES106" s="10" t="s">
        <v>283</v>
      </c>
      <c r="ET106" s="10"/>
      <c r="EU106" s="10"/>
      <c r="EV106" s="10"/>
      <c r="EW106" s="10"/>
      <c r="EX106" s="10"/>
      <c r="EY106" s="10"/>
      <c r="EZ106" s="10"/>
      <c r="FA106" s="10"/>
      <c r="FB106" s="10"/>
      <c r="FC106" s="10"/>
      <c r="FD106" s="10"/>
      <c r="FE106" s="10"/>
      <c r="FF106" s="10"/>
      <c r="FG106" s="10"/>
      <c r="FH106" s="10"/>
      <c r="FI106" s="10"/>
      <c r="FJ106" s="10"/>
      <c r="FK106" s="10"/>
      <c r="FL106" s="10"/>
      <c r="FM106" s="10" t="s">
        <v>283</v>
      </c>
      <c r="FN106" s="10" t="s">
        <v>283</v>
      </c>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3" t="s">
        <v>1870</v>
      </c>
      <c r="GP106" s="13" t="s">
        <v>1871</v>
      </c>
      <c r="GQ106" s="10" t="s">
        <v>283</v>
      </c>
      <c r="GR106" s="10" t="s">
        <v>283</v>
      </c>
      <c r="GS106" s="10" t="s">
        <v>283</v>
      </c>
      <c r="GT106" s="10" t="s">
        <v>283</v>
      </c>
      <c r="GU106" s="10" t="s">
        <v>283</v>
      </c>
      <c r="GV106" s="10" t="s">
        <v>283</v>
      </c>
      <c r="GW106" s="10" t="s">
        <v>283</v>
      </c>
      <c r="GX106" s="10" t="s">
        <v>283</v>
      </c>
      <c r="GY106" s="10" t="s">
        <v>283</v>
      </c>
      <c r="GZ106" s="10" t="s">
        <v>283</v>
      </c>
      <c r="HA106" s="10" t="s">
        <v>283</v>
      </c>
      <c r="HB106" s="10" t="s">
        <v>283</v>
      </c>
      <c r="HC106" s="10" t="s">
        <v>283</v>
      </c>
      <c r="HD106" s="10" t="s">
        <v>225</v>
      </c>
      <c r="HE106" s="10"/>
      <c r="HF106" s="10"/>
      <c r="HG106" s="10"/>
      <c r="HH106" s="10"/>
      <c r="HI106" s="10"/>
      <c r="HJ106" s="10"/>
      <c r="HK106" s="10"/>
      <c r="HL106" s="10"/>
      <c r="HM106" s="10"/>
      <c r="HN106" s="10"/>
      <c r="HO106" s="10"/>
      <c r="HP106" s="10"/>
      <c r="HQ106" s="10"/>
      <c r="HR106" s="10"/>
      <c r="HS106" s="10"/>
      <c r="HT106" s="10"/>
      <c r="HU106" s="10"/>
      <c r="HV106" s="10"/>
      <c r="HW106" s="10"/>
      <c r="HX106" s="10"/>
      <c r="HY106" s="10"/>
      <c r="HZ106" s="10"/>
      <c r="IA106" s="10"/>
      <c r="IB106" s="10"/>
      <c r="IC106" s="10">
        <v>1</v>
      </c>
      <c r="ID106" s="10"/>
      <c r="IE106" s="10"/>
      <c r="IF106" s="10"/>
      <c r="IG106" s="10"/>
      <c r="IH106" s="10"/>
      <c r="II106" s="10"/>
      <c r="IJ106" s="10"/>
      <c r="IK106" s="10"/>
      <c r="IL106" s="10"/>
      <c r="IM106" s="10"/>
      <c r="IN106" s="10"/>
      <c r="IO106" s="10"/>
      <c r="IP106" s="10"/>
      <c r="IQ106" s="10"/>
      <c r="IR106" s="10"/>
      <c r="IS106" s="10"/>
      <c r="IT106" s="10"/>
      <c r="IU106" s="13" t="s">
        <v>1872</v>
      </c>
      <c r="IV106" s="10" t="s">
        <v>283</v>
      </c>
      <c r="IW106" s="10" t="s">
        <v>283</v>
      </c>
      <c r="IX106" s="10" t="s">
        <v>264</v>
      </c>
      <c r="IY106" s="10"/>
      <c r="IZ106" s="10"/>
      <c r="JA106" s="10"/>
      <c r="JB106" s="10"/>
      <c r="JC106" s="10"/>
      <c r="JD106" s="10"/>
      <c r="JE106" s="10"/>
      <c r="JF106" s="10"/>
      <c r="JG106" s="10"/>
      <c r="JH106" s="10"/>
      <c r="JI106" s="10"/>
      <c r="JJ106" s="10"/>
      <c r="JK106" s="10"/>
      <c r="JL106" s="10"/>
      <c r="JM106" s="10"/>
      <c r="JN106" s="10"/>
      <c r="JO106" s="10"/>
      <c r="JP106" s="10">
        <v>1</v>
      </c>
      <c r="JQ106" s="10"/>
      <c r="JR106" s="10"/>
      <c r="JS106" s="10"/>
      <c r="JT106" s="10"/>
      <c r="JU106" s="10"/>
      <c r="JV106" s="10" t="s">
        <v>287</v>
      </c>
      <c r="JW106" s="10" t="s">
        <v>283</v>
      </c>
      <c r="JX106" s="10" t="s">
        <v>283</v>
      </c>
      <c r="JY106" s="10" t="s">
        <v>283</v>
      </c>
      <c r="JZ106" s="9"/>
    </row>
    <row r="107" spans="1:286" ht="15.75" customHeight="1">
      <c r="A107" s="7" t="s">
        <v>1873</v>
      </c>
      <c r="B107" s="8">
        <v>41970</v>
      </c>
      <c r="C107" s="9" t="s">
        <v>1874</v>
      </c>
      <c r="D107" s="10">
        <v>1</v>
      </c>
      <c r="E107" s="11">
        <v>41442</v>
      </c>
      <c r="F107" s="10">
        <v>44</v>
      </c>
      <c r="G107" s="10" t="s">
        <v>323</v>
      </c>
      <c r="H107" s="9" t="s">
        <v>1875</v>
      </c>
      <c r="I107" s="9" t="s">
        <v>1876</v>
      </c>
      <c r="J107" s="10" t="s">
        <v>280</v>
      </c>
      <c r="K107" s="9" t="s">
        <v>344</v>
      </c>
      <c r="L107" s="9"/>
      <c r="M107" s="9"/>
      <c r="N107" s="9"/>
      <c r="O107" s="9"/>
      <c r="P107" s="9"/>
      <c r="Q107" s="9"/>
      <c r="R107" s="10">
        <v>1</v>
      </c>
      <c r="S107" s="9"/>
      <c r="T107" s="9"/>
      <c r="U107" s="9"/>
      <c r="V107" s="9"/>
      <c r="W107" s="9"/>
      <c r="X107" s="9"/>
      <c r="Y107" s="9"/>
      <c r="Z107" s="9"/>
      <c r="AA107" s="9"/>
      <c r="AB107" s="9"/>
      <c r="AC107" s="9" t="s">
        <v>1877</v>
      </c>
      <c r="AD107" s="10" t="s">
        <v>283</v>
      </c>
      <c r="AE107" s="11">
        <v>41446</v>
      </c>
      <c r="AF107" s="11">
        <v>41562</v>
      </c>
      <c r="AG107" s="10">
        <f t="shared" ref="AG107:AG120" si="29">AF107-AE107</f>
        <v>116</v>
      </c>
      <c r="AH107" s="10">
        <f t="shared" ref="AH107:AH110" si="30">AF107-E107</f>
        <v>120</v>
      </c>
      <c r="AI107" s="10">
        <f t="shared" si="2"/>
        <v>528</v>
      </c>
      <c r="AJ107" s="10" t="s">
        <v>1878</v>
      </c>
      <c r="AK107" s="12">
        <v>2</v>
      </c>
      <c r="AL107" s="10" t="s">
        <v>1879</v>
      </c>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10">
        <v>1</v>
      </c>
      <c r="BM107" s="10"/>
      <c r="BN107" s="10">
        <v>1</v>
      </c>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t="s">
        <v>89</v>
      </c>
      <c r="CQ107" s="10" t="s">
        <v>286</v>
      </c>
      <c r="CR107" s="10">
        <v>1</v>
      </c>
      <c r="CS107" s="10"/>
      <c r="CT107" s="10"/>
      <c r="CU107" s="10"/>
      <c r="CV107" s="10"/>
      <c r="CW107" s="10"/>
      <c r="CX107" s="10" t="s">
        <v>287</v>
      </c>
      <c r="CY107" s="10" t="s">
        <v>287</v>
      </c>
      <c r="CZ107" s="10" t="s">
        <v>288</v>
      </c>
      <c r="DA107" s="10" t="s">
        <v>1880</v>
      </c>
      <c r="DB107" s="13" t="s">
        <v>158</v>
      </c>
      <c r="DC107" s="10" t="s">
        <v>283</v>
      </c>
      <c r="DD107" s="13" t="s">
        <v>1881</v>
      </c>
      <c r="DE107" s="13" t="s">
        <v>1882</v>
      </c>
      <c r="DF107" s="13" t="s">
        <v>1883</v>
      </c>
      <c r="DG107" s="10" t="s">
        <v>283</v>
      </c>
      <c r="DH107" s="10" t="s">
        <v>283</v>
      </c>
      <c r="DI107" s="10" t="s">
        <v>283</v>
      </c>
      <c r="DJ107" s="10" t="s">
        <v>283</v>
      </c>
      <c r="DK107" s="10" t="s">
        <v>283</v>
      </c>
      <c r="DL107" s="10" t="s">
        <v>283</v>
      </c>
      <c r="DM107" s="10" t="s">
        <v>283</v>
      </c>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0" t="s">
        <v>1884</v>
      </c>
      <c r="ES107" s="13" t="s">
        <v>1885</v>
      </c>
      <c r="ET107" s="13"/>
      <c r="EU107" s="13"/>
      <c r="EV107" s="13"/>
      <c r="EW107" s="13"/>
      <c r="EX107" s="13">
        <v>1</v>
      </c>
      <c r="EY107" s="13"/>
      <c r="EZ107" s="13"/>
      <c r="FA107" s="13"/>
      <c r="FB107" s="13"/>
      <c r="FC107" s="13"/>
      <c r="FD107" s="13"/>
      <c r="FE107" s="13"/>
      <c r="FF107" s="13"/>
      <c r="FG107" s="13"/>
      <c r="FH107" s="13"/>
      <c r="FI107" s="13"/>
      <c r="FJ107" s="13"/>
      <c r="FK107" s="13"/>
      <c r="FL107" s="13"/>
      <c r="FM107" s="10" t="s">
        <v>283</v>
      </c>
      <c r="FN107" s="10" t="s">
        <v>283</v>
      </c>
      <c r="FO107" s="10"/>
      <c r="FP107" s="10"/>
      <c r="FQ107" s="10"/>
      <c r="FR107" s="10"/>
      <c r="FS107" s="10"/>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3" t="s">
        <v>1886</v>
      </c>
      <c r="GP107" s="13" t="s">
        <v>1887</v>
      </c>
      <c r="GQ107" s="13" t="s">
        <v>1888</v>
      </c>
      <c r="GR107" s="13" t="s">
        <v>1889</v>
      </c>
      <c r="GS107" s="13" t="s">
        <v>1890</v>
      </c>
      <c r="GT107" s="10" t="s">
        <v>283</v>
      </c>
      <c r="GU107" s="10" t="s">
        <v>283</v>
      </c>
      <c r="GV107" s="10" t="s">
        <v>283</v>
      </c>
      <c r="GW107" s="10" t="s">
        <v>283</v>
      </c>
      <c r="GX107" s="10" t="s">
        <v>283</v>
      </c>
      <c r="GY107" s="10" t="s">
        <v>283</v>
      </c>
      <c r="GZ107" s="10" t="s">
        <v>283</v>
      </c>
      <c r="HA107" s="10" t="s">
        <v>283</v>
      </c>
      <c r="HB107" s="10" t="s">
        <v>283</v>
      </c>
      <c r="HC107" s="10" t="s">
        <v>283</v>
      </c>
      <c r="HD107" s="10" t="s">
        <v>1891</v>
      </c>
      <c r="HE107" s="10"/>
      <c r="HF107" s="10"/>
      <c r="HG107" s="10"/>
      <c r="HH107" s="10"/>
      <c r="HI107" s="10"/>
      <c r="HJ107" s="10"/>
      <c r="HK107" s="10"/>
      <c r="HL107" s="10"/>
      <c r="HM107" s="10"/>
      <c r="HN107" s="10"/>
      <c r="HO107" s="10"/>
      <c r="HP107" s="10"/>
      <c r="HQ107" s="10"/>
      <c r="HR107" s="10"/>
      <c r="HS107" s="10"/>
      <c r="HT107" s="10">
        <v>1</v>
      </c>
      <c r="HU107" s="10"/>
      <c r="HV107" s="10"/>
      <c r="HW107" s="10"/>
      <c r="HX107" s="10"/>
      <c r="HY107" s="10"/>
      <c r="HZ107" s="10"/>
      <c r="IA107" s="10"/>
      <c r="IB107" s="10"/>
      <c r="IC107" s="10">
        <v>1</v>
      </c>
      <c r="ID107" s="10"/>
      <c r="IE107" s="10"/>
      <c r="IF107" s="10"/>
      <c r="IG107" s="10"/>
      <c r="IH107" s="10"/>
      <c r="II107" s="10"/>
      <c r="IJ107" s="10"/>
      <c r="IK107" s="10"/>
      <c r="IL107" s="10"/>
      <c r="IM107" s="10"/>
      <c r="IN107" s="10"/>
      <c r="IO107" s="10"/>
      <c r="IP107" s="10"/>
      <c r="IQ107" s="10"/>
      <c r="IR107" s="10"/>
      <c r="IS107" s="10"/>
      <c r="IT107" s="10"/>
      <c r="IU107" s="13" t="s">
        <v>419</v>
      </c>
      <c r="IV107" s="10" t="s">
        <v>283</v>
      </c>
      <c r="IW107" s="10" t="s">
        <v>283</v>
      </c>
      <c r="IX107" s="10" t="s">
        <v>264</v>
      </c>
      <c r="IY107" s="10"/>
      <c r="IZ107" s="10"/>
      <c r="JA107" s="10"/>
      <c r="JB107" s="10"/>
      <c r="JC107" s="10"/>
      <c r="JD107" s="10"/>
      <c r="JE107" s="10"/>
      <c r="JF107" s="10"/>
      <c r="JG107" s="10"/>
      <c r="JH107" s="10"/>
      <c r="JI107" s="10"/>
      <c r="JJ107" s="10"/>
      <c r="JK107" s="10"/>
      <c r="JL107" s="10"/>
      <c r="JM107" s="10"/>
      <c r="JN107" s="10"/>
      <c r="JO107" s="10"/>
      <c r="JP107" s="10">
        <v>1</v>
      </c>
      <c r="JQ107" s="10"/>
      <c r="JR107" s="10"/>
      <c r="JS107" s="10"/>
      <c r="JT107" s="10"/>
      <c r="JU107" s="10"/>
      <c r="JV107" s="10" t="s">
        <v>287</v>
      </c>
      <c r="JW107" s="10" t="s">
        <v>283</v>
      </c>
      <c r="JX107" s="10" t="s">
        <v>283</v>
      </c>
      <c r="JY107" s="10" t="s">
        <v>283</v>
      </c>
      <c r="JZ107" s="9"/>
    </row>
    <row r="108" spans="1:286" ht="15.75" customHeight="1">
      <c r="A108" s="7" t="s">
        <v>1892</v>
      </c>
      <c r="B108" s="8">
        <v>41975</v>
      </c>
      <c r="C108" s="9" t="s">
        <v>1893</v>
      </c>
      <c r="D108" s="10">
        <v>1</v>
      </c>
      <c r="E108" s="11">
        <v>41366</v>
      </c>
      <c r="F108" s="10">
        <v>30</v>
      </c>
      <c r="G108" s="10" t="s">
        <v>323</v>
      </c>
      <c r="H108" s="9" t="s">
        <v>1243</v>
      </c>
      <c r="I108" s="9" t="s">
        <v>935</v>
      </c>
      <c r="J108" s="10" t="s">
        <v>280</v>
      </c>
      <c r="K108" s="9" t="s">
        <v>344</v>
      </c>
      <c r="L108" s="9"/>
      <c r="M108" s="9"/>
      <c r="N108" s="9"/>
      <c r="O108" s="9"/>
      <c r="P108" s="9"/>
      <c r="Q108" s="9"/>
      <c r="R108" s="10">
        <v>1</v>
      </c>
      <c r="S108" s="9"/>
      <c r="T108" s="9"/>
      <c r="U108" s="9"/>
      <c r="V108" s="9"/>
      <c r="W108" s="9"/>
      <c r="X108" s="9"/>
      <c r="Y108" s="9"/>
      <c r="Z108" s="9"/>
      <c r="AA108" s="9"/>
      <c r="AB108" s="9"/>
      <c r="AC108" s="9" t="s">
        <v>1894</v>
      </c>
      <c r="AD108" s="10" t="s">
        <v>283</v>
      </c>
      <c r="AE108" s="11">
        <v>41367</v>
      </c>
      <c r="AF108" s="11">
        <v>41970</v>
      </c>
      <c r="AG108" s="10">
        <f t="shared" si="29"/>
        <v>603</v>
      </c>
      <c r="AH108" s="10">
        <f t="shared" si="30"/>
        <v>604</v>
      </c>
      <c r="AI108" s="10">
        <f t="shared" si="2"/>
        <v>609</v>
      </c>
      <c r="AJ108" s="10" t="s">
        <v>918</v>
      </c>
      <c r="AK108" s="12">
        <v>1</v>
      </c>
      <c r="AL108" s="10" t="s">
        <v>769</v>
      </c>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10">
        <v>1</v>
      </c>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t="s">
        <v>89</v>
      </c>
      <c r="CQ108" s="10" t="s">
        <v>286</v>
      </c>
      <c r="CR108" s="10">
        <v>1</v>
      </c>
      <c r="CS108" s="10"/>
      <c r="CT108" s="10"/>
      <c r="CU108" s="10"/>
      <c r="CV108" s="10"/>
      <c r="CW108" s="10"/>
      <c r="CX108" s="10" t="s">
        <v>287</v>
      </c>
      <c r="CY108" s="10" t="s">
        <v>287</v>
      </c>
      <c r="CZ108" s="10" t="s">
        <v>288</v>
      </c>
      <c r="DA108" s="10" t="s">
        <v>289</v>
      </c>
      <c r="DB108" s="10" t="s">
        <v>309</v>
      </c>
      <c r="DC108" s="13" t="s">
        <v>1895</v>
      </c>
      <c r="DD108" s="13" t="s">
        <v>1896</v>
      </c>
      <c r="DE108" s="13" t="s">
        <v>1897</v>
      </c>
      <c r="DF108" s="10" t="s">
        <v>283</v>
      </c>
      <c r="DG108" s="10" t="s">
        <v>283</v>
      </c>
      <c r="DH108" s="10" t="s">
        <v>283</v>
      </c>
      <c r="DI108" s="10" t="s">
        <v>283</v>
      </c>
      <c r="DJ108" s="10" t="s">
        <v>283</v>
      </c>
      <c r="DK108" s="10" t="s">
        <v>283</v>
      </c>
      <c r="DL108" s="10" t="s">
        <v>283</v>
      </c>
      <c r="DM108" s="10" t="s">
        <v>283</v>
      </c>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0" t="s">
        <v>1898</v>
      </c>
      <c r="ES108" s="10" t="s">
        <v>657</v>
      </c>
      <c r="ET108" s="10"/>
      <c r="EU108" s="10"/>
      <c r="EV108" s="10"/>
      <c r="EW108" s="10"/>
      <c r="EX108" s="10"/>
      <c r="EY108" s="10"/>
      <c r="EZ108" s="10"/>
      <c r="FA108" s="10"/>
      <c r="FB108" s="10"/>
      <c r="FC108" s="10"/>
      <c r="FD108" s="10"/>
      <c r="FE108" s="10"/>
      <c r="FF108" s="10"/>
      <c r="FG108" s="10"/>
      <c r="FH108" s="13">
        <v>1</v>
      </c>
      <c r="FI108" s="10"/>
      <c r="FJ108" s="10"/>
      <c r="FK108" s="10"/>
      <c r="FL108" s="10"/>
      <c r="FM108" s="13" t="s">
        <v>1899</v>
      </c>
      <c r="FN108" s="13" t="s">
        <v>174</v>
      </c>
      <c r="FO108" s="13"/>
      <c r="FP108" s="13"/>
      <c r="FQ108" s="13"/>
      <c r="FR108" s="13"/>
      <c r="FS108" s="13"/>
      <c r="FT108" s="13"/>
      <c r="FU108" s="13"/>
      <c r="FV108" s="13"/>
      <c r="FW108" s="13"/>
      <c r="FX108" s="13"/>
      <c r="FY108" s="13"/>
      <c r="FZ108" s="13"/>
      <c r="GA108" s="13"/>
      <c r="GB108" s="13"/>
      <c r="GC108" s="13"/>
      <c r="GD108" s="13">
        <v>1</v>
      </c>
      <c r="GE108" s="13"/>
      <c r="GF108" s="13"/>
      <c r="GG108" s="13"/>
      <c r="GH108" s="13"/>
      <c r="GI108" s="13"/>
      <c r="GJ108" s="13"/>
      <c r="GK108" s="13"/>
      <c r="GL108" s="13"/>
      <c r="GM108" s="13"/>
      <c r="GN108" s="13"/>
      <c r="GO108" s="13" t="s">
        <v>1900</v>
      </c>
      <c r="GP108" s="10" t="s">
        <v>283</v>
      </c>
      <c r="GQ108" s="10" t="s">
        <v>283</v>
      </c>
      <c r="GR108" s="10" t="s">
        <v>283</v>
      </c>
      <c r="GS108" s="10" t="s">
        <v>283</v>
      </c>
      <c r="GT108" s="10" t="s">
        <v>283</v>
      </c>
      <c r="GU108" s="10" t="s">
        <v>283</v>
      </c>
      <c r="GV108" s="10" t="s">
        <v>283</v>
      </c>
      <c r="GW108" s="10" t="s">
        <v>283</v>
      </c>
      <c r="GX108" s="10" t="s">
        <v>283</v>
      </c>
      <c r="GY108" s="10" t="s">
        <v>283</v>
      </c>
      <c r="GZ108" s="10" t="s">
        <v>283</v>
      </c>
      <c r="HA108" s="10" t="s">
        <v>283</v>
      </c>
      <c r="HB108" s="10" t="s">
        <v>283</v>
      </c>
      <c r="HC108" s="10" t="s">
        <v>283</v>
      </c>
      <c r="HD108" s="10" t="s">
        <v>214</v>
      </c>
      <c r="HE108" s="10"/>
      <c r="HF108" s="10"/>
      <c r="HG108" s="10"/>
      <c r="HH108" s="10"/>
      <c r="HI108" s="10"/>
      <c r="HJ108" s="10"/>
      <c r="HK108" s="10"/>
      <c r="HL108" s="10"/>
      <c r="HM108" s="10"/>
      <c r="HN108" s="10"/>
      <c r="HO108" s="10"/>
      <c r="HP108" s="10"/>
      <c r="HQ108" s="10"/>
      <c r="HR108" s="10">
        <v>1</v>
      </c>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IO108" s="10"/>
      <c r="IP108" s="10"/>
      <c r="IQ108" s="10"/>
      <c r="IR108" s="10"/>
      <c r="IS108" s="10"/>
      <c r="IT108" s="10"/>
      <c r="IU108" s="13" t="s">
        <v>449</v>
      </c>
      <c r="IV108" s="10" t="s">
        <v>283</v>
      </c>
      <c r="IW108" s="10" t="s">
        <v>283</v>
      </c>
      <c r="IX108" s="10" t="s">
        <v>264</v>
      </c>
      <c r="IY108" s="10"/>
      <c r="IZ108" s="10"/>
      <c r="JA108" s="10"/>
      <c r="JB108" s="10"/>
      <c r="JC108" s="10"/>
      <c r="JD108" s="10"/>
      <c r="JE108" s="10"/>
      <c r="JF108" s="10"/>
      <c r="JG108" s="10"/>
      <c r="JH108" s="10"/>
      <c r="JI108" s="10"/>
      <c r="JJ108" s="10"/>
      <c r="JK108" s="10"/>
      <c r="JL108" s="10"/>
      <c r="JM108" s="10"/>
      <c r="JN108" s="10"/>
      <c r="JO108" s="10"/>
      <c r="JP108" s="10">
        <v>1</v>
      </c>
      <c r="JQ108" s="10"/>
      <c r="JR108" s="10"/>
      <c r="JS108" s="10"/>
      <c r="JT108" s="10"/>
      <c r="JU108" s="10"/>
      <c r="JV108" s="10" t="s">
        <v>287</v>
      </c>
      <c r="JW108" s="10" t="s">
        <v>283</v>
      </c>
      <c r="JX108" s="10" t="s">
        <v>283</v>
      </c>
      <c r="JY108" s="10" t="s">
        <v>283</v>
      </c>
      <c r="JZ108" s="9"/>
    </row>
    <row r="109" spans="1:286" ht="15.75" customHeight="1">
      <c r="A109" s="7" t="s">
        <v>1901</v>
      </c>
      <c r="B109" s="8">
        <v>41983</v>
      </c>
      <c r="C109" s="9" t="s">
        <v>1902</v>
      </c>
      <c r="D109" s="10">
        <v>1</v>
      </c>
      <c r="E109" s="11">
        <v>41840</v>
      </c>
      <c r="F109" s="10">
        <v>66</v>
      </c>
      <c r="G109" s="10" t="s">
        <v>277</v>
      </c>
      <c r="H109" s="9" t="s">
        <v>1903</v>
      </c>
      <c r="I109" s="9" t="s">
        <v>752</v>
      </c>
      <c r="J109" s="10" t="s">
        <v>280</v>
      </c>
      <c r="K109" s="9" t="s">
        <v>344</v>
      </c>
      <c r="L109" s="9"/>
      <c r="M109" s="9"/>
      <c r="N109" s="9"/>
      <c r="O109" s="9"/>
      <c r="P109" s="9"/>
      <c r="Q109" s="9"/>
      <c r="R109" s="10">
        <v>1</v>
      </c>
      <c r="S109" s="9"/>
      <c r="T109" s="9"/>
      <c r="U109" s="9"/>
      <c r="V109" s="9"/>
      <c r="W109" s="9"/>
      <c r="X109" s="9"/>
      <c r="Y109" s="9"/>
      <c r="Z109" s="9"/>
      <c r="AA109" s="9"/>
      <c r="AB109" s="9"/>
      <c r="AC109" s="9" t="s">
        <v>1904</v>
      </c>
      <c r="AD109" s="10" t="s">
        <v>283</v>
      </c>
      <c r="AE109" s="11">
        <v>41849</v>
      </c>
      <c r="AF109" s="11">
        <v>41976</v>
      </c>
      <c r="AG109" s="10">
        <f t="shared" si="29"/>
        <v>127</v>
      </c>
      <c r="AH109" s="10">
        <f t="shared" si="30"/>
        <v>136</v>
      </c>
      <c r="AI109" s="10">
        <f t="shared" si="2"/>
        <v>143</v>
      </c>
      <c r="AJ109" s="10" t="s">
        <v>1905</v>
      </c>
      <c r="AK109" s="12">
        <v>1</v>
      </c>
      <c r="AL109" s="10" t="s">
        <v>1906</v>
      </c>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10"/>
      <c r="BN109" s="10"/>
      <c r="BO109" s="10"/>
      <c r="BP109" s="10"/>
      <c r="BQ109" s="10"/>
      <c r="BR109" s="10"/>
      <c r="BS109" s="10"/>
      <c r="BT109" s="10"/>
      <c r="BU109" s="10"/>
      <c r="BV109" s="10"/>
      <c r="BW109" s="10"/>
      <c r="BX109" s="10">
        <v>1</v>
      </c>
      <c r="BY109" s="10"/>
      <c r="BZ109" s="10"/>
      <c r="CA109" s="10"/>
      <c r="CB109" s="10"/>
      <c r="CC109" s="10"/>
      <c r="CD109" s="10"/>
      <c r="CE109" s="10"/>
      <c r="CF109" s="10"/>
      <c r="CG109" s="10"/>
      <c r="CH109" s="10"/>
      <c r="CI109" s="10"/>
      <c r="CJ109" s="10"/>
      <c r="CK109" s="10"/>
      <c r="CL109" s="10"/>
      <c r="CM109" s="10"/>
      <c r="CN109" s="10"/>
      <c r="CO109" s="10"/>
      <c r="CP109" s="10" t="s">
        <v>89</v>
      </c>
      <c r="CQ109" s="10" t="s">
        <v>286</v>
      </c>
      <c r="CR109" s="10">
        <v>1</v>
      </c>
      <c r="CS109" s="10"/>
      <c r="CT109" s="10"/>
      <c r="CU109" s="10"/>
      <c r="CV109" s="10"/>
      <c r="CW109" s="10"/>
      <c r="CX109" s="10" t="s">
        <v>287</v>
      </c>
      <c r="CY109" s="10" t="s">
        <v>287</v>
      </c>
      <c r="CZ109" s="10" t="s">
        <v>12</v>
      </c>
      <c r="DA109" s="10" t="s">
        <v>621</v>
      </c>
      <c r="DB109" s="10" t="s">
        <v>309</v>
      </c>
      <c r="DC109" s="13" t="s">
        <v>1907</v>
      </c>
      <c r="DD109" s="13" t="s">
        <v>1908</v>
      </c>
      <c r="DE109" s="13" t="s">
        <v>1909</v>
      </c>
      <c r="DF109" s="13" t="s">
        <v>1910</v>
      </c>
      <c r="DG109" s="13" t="s">
        <v>1911</v>
      </c>
      <c r="DH109" s="10" t="s">
        <v>283</v>
      </c>
      <c r="DI109" s="10" t="s">
        <v>283</v>
      </c>
      <c r="DJ109" s="10" t="s">
        <v>283</v>
      </c>
      <c r="DK109" s="10" t="s">
        <v>283</v>
      </c>
      <c r="DL109" s="13" t="s">
        <v>1912</v>
      </c>
      <c r="DM109" s="13" t="s">
        <v>1913</v>
      </c>
      <c r="DN109" s="14"/>
      <c r="DO109" s="14"/>
      <c r="DP109" s="14"/>
      <c r="DQ109" s="14"/>
      <c r="DR109" s="14">
        <v>1</v>
      </c>
      <c r="DS109" s="14"/>
      <c r="DT109" s="14"/>
      <c r="DU109" s="14"/>
      <c r="DV109" s="14"/>
      <c r="DW109" s="14"/>
      <c r="DX109" s="14"/>
      <c r="DY109" s="14"/>
      <c r="DZ109" s="14">
        <v>1</v>
      </c>
      <c r="EA109" s="14"/>
      <c r="EB109" s="14"/>
      <c r="EC109" s="14"/>
      <c r="ED109" s="14"/>
      <c r="EE109" s="14"/>
      <c r="EF109" s="14"/>
      <c r="EG109" s="14"/>
      <c r="EH109" s="14"/>
      <c r="EI109" s="14"/>
      <c r="EJ109" s="14"/>
      <c r="EK109" s="14"/>
      <c r="EL109" s="14"/>
      <c r="EM109" s="14"/>
      <c r="EN109" s="14"/>
      <c r="EO109" s="14"/>
      <c r="EP109" s="14"/>
      <c r="EQ109" s="14"/>
      <c r="ER109" s="10" t="s">
        <v>283</v>
      </c>
      <c r="ES109" s="10" t="s">
        <v>283</v>
      </c>
      <c r="ET109" s="10"/>
      <c r="EU109" s="10"/>
      <c r="EV109" s="10"/>
      <c r="EW109" s="10"/>
      <c r="EX109" s="10"/>
      <c r="EY109" s="10"/>
      <c r="EZ109" s="10"/>
      <c r="FA109" s="10"/>
      <c r="FB109" s="10"/>
      <c r="FC109" s="10"/>
      <c r="FD109" s="10"/>
      <c r="FE109" s="10"/>
      <c r="FF109" s="10"/>
      <c r="FG109" s="10"/>
      <c r="FH109" s="10"/>
      <c r="FI109" s="10"/>
      <c r="FJ109" s="10"/>
      <c r="FK109" s="10"/>
      <c r="FL109" s="10"/>
      <c r="FM109" s="10" t="s">
        <v>283</v>
      </c>
      <c r="FN109" s="10" t="s">
        <v>283</v>
      </c>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3" t="s">
        <v>1914</v>
      </c>
      <c r="GP109" s="13" t="s">
        <v>1915</v>
      </c>
      <c r="GQ109" s="13" t="s">
        <v>1916</v>
      </c>
      <c r="GR109" s="10" t="s">
        <v>283</v>
      </c>
      <c r="GS109" s="10" t="s">
        <v>283</v>
      </c>
      <c r="GT109" s="10" t="s">
        <v>283</v>
      </c>
      <c r="GU109" s="10" t="s">
        <v>283</v>
      </c>
      <c r="GV109" s="10" t="s">
        <v>283</v>
      </c>
      <c r="GW109" s="10" t="s">
        <v>283</v>
      </c>
      <c r="GX109" s="10" t="s">
        <v>283</v>
      </c>
      <c r="GY109" s="10" t="s">
        <v>283</v>
      </c>
      <c r="GZ109" s="10" t="s">
        <v>283</v>
      </c>
      <c r="HA109" s="10" t="s">
        <v>283</v>
      </c>
      <c r="HB109" s="10" t="s">
        <v>283</v>
      </c>
      <c r="HC109" s="10" t="s">
        <v>283</v>
      </c>
      <c r="HD109" s="10" t="s">
        <v>1917</v>
      </c>
      <c r="HE109" s="10"/>
      <c r="HF109" s="10"/>
      <c r="HG109" s="10"/>
      <c r="HH109" s="10"/>
      <c r="HI109" s="10"/>
      <c r="HJ109" s="10"/>
      <c r="HK109" s="10"/>
      <c r="HL109" s="10"/>
      <c r="HM109" s="10"/>
      <c r="HN109" s="10"/>
      <c r="HO109" s="10"/>
      <c r="HP109" s="10"/>
      <c r="HQ109" s="10"/>
      <c r="HR109" s="10">
        <v>1</v>
      </c>
      <c r="HS109" s="10"/>
      <c r="HT109" s="10"/>
      <c r="HU109" s="10"/>
      <c r="HV109" s="10"/>
      <c r="HW109" s="10"/>
      <c r="HX109" s="10"/>
      <c r="HY109" s="10"/>
      <c r="HZ109" s="10"/>
      <c r="IA109" s="10">
        <v>1</v>
      </c>
      <c r="IB109" s="10"/>
      <c r="IC109" s="10"/>
      <c r="ID109" s="10"/>
      <c r="IE109" s="10"/>
      <c r="IF109" s="10"/>
      <c r="IG109" s="10"/>
      <c r="IH109" s="10"/>
      <c r="II109" s="10"/>
      <c r="IJ109" s="10"/>
      <c r="IK109" s="10"/>
      <c r="IL109" s="10"/>
      <c r="IM109" s="10"/>
      <c r="IN109" s="10"/>
      <c r="IO109" s="10"/>
      <c r="IP109" s="10"/>
      <c r="IQ109" s="10"/>
      <c r="IR109" s="10"/>
      <c r="IS109" s="10"/>
      <c r="IT109" s="10"/>
      <c r="IU109" s="13" t="s">
        <v>1918</v>
      </c>
      <c r="IV109" s="10" t="s">
        <v>283</v>
      </c>
      <c r="IW109" s="10" t="s">
        <v>283</v>
      </c>
      <c r="IX109" s="10" t="s">
        <v>264</v>
      </c>
      <c r="IY109" s="10"/>
      <c r="IZ109" s="10"/>
      <c r="JA109" s="10"/>
      <c r="JB109" s="10"/>
      <c r="JC109" s="10"/>
      <c r="JD109" s="10"/>
      <c r="JE109" s="10"/>
      <c r="JF109" s="10"/>
      <c r="JG109" s="10"/>
      <c r="JH109" s="10"/>
      <c r="JI109" s="10"/>
      <c r="JJ109" s="10"/>
      <c r="JK109" s="10"/>
      <c r="JL109" s="10"/>
      <c r="JM109" s="10"/>
      <c r="JN109" s="10"/>
      <c r="JO109" s="10"/>
      <c r="JP109" s="10">
        <v>1</v>
      </c>
      <c r="JQ109" s="10"/>
      <c r="JR109" s="10"/>
      <c r="JS109" s="10"/>
      <c r="JT109" s="10"/>
      <c r="JU109" s="10"/>
      <c r="JV109" s="10" t="s">
        <v>287</v>
      </c>
      <c r="JW109" s="10" t="s">
        <v>283</v>
      </c>
      <c r="JX109" s="10" t="s">
        <v>283</v>
      </c>
      <c r="JY109" s="10" t="s">
        <v>283</v>
      </c>
      <c r="JZ109" s="9"/>
    </row>
    <row r="110" spans="1:286" ht="15.75" customHeight="1">
      <c r="A110" s="7" t="s">
        <v>1919</v>
      </c>
      <c r="B110" s="8">
        <v>41990</v>
      </c>
      <c r="C110" s="9" t="s">
        <v>1920</v>
      </c>
      <c r="D110" s="10">
        <v>1</v>
      </c>
      <c r="E110" s="11">
        <v>41709</v>
      </c>
      <c r="F110" s="10">
        <v>48</v>
      </c>
      <c r="G110" s="10" t="s">
        <v>277</v>
      </c>
      <c r="H110" s="9" t="s">
        <v>977</v>
      </c>
      <c r="I110" s="9" t="s">
        <v>978</v>
      </c>
      <c r="J110" s="10" t="s">
        <v>280</v>
      </c>
      <c r="K110" s="9" t="s">
        <v>543</v>
      </c>
      <c r="L110" s="9"/>
      <c r="M110" s="9"/>
      <c r="N110" s="9"/>
      <c r="O110" s="9"/>
      <c r="P110" s="9"/>
      <c r="Q110" s="9"/>
      <c r="R110" s="9"/>
      <c r="S110" s="9"/>
      <c r="T110" s="10">
        <v>1</v>
      </c>
      <c r="U110" s="9"/>
      <c r="V110" s="9"/>
      <c r="W110" s="9"/>
      <c r="X110" s="9"/>
      <c r="Y110" s="9"/>
      <c r="Z110" s="9"/>
      <c r="AA110" s="9"/>
      <c r="AB110" s="9"/>
      <c r="AC110" s="9" t="s">
        <v>1921</v>
      </c>
      <c r="AD110" s="10" t="s">
        <v>283</v>
      </c>
      <c r="AE110" s="11">
        <v>41710</v>
      </c>
      <c r="AF110" s="11">
        <v>41984</v>
      </c>
      <c r="AG110" s="10">
        <f t="shared" si="29"/>
        <v>274</v>
      </c>
      <c r="AH110" s="10">
        <f t="shared" si="30"/>
        <v>275</v>
      </c>
      <c r="AI110" s="10">
        <f t="shared" si="2"/>
        <v>281</v>
      </c>
      <c r="AJ110" s="10" t="s">
        <v>1922</v>
      </c>
      <c r="AK110" s="12">
        <v>2</v>
      </c>
      <c r="AL110" s="10" t="s">
        <v>1528</v>
      </c>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10">
        <v>1</v>
      </c>
      <c r="BK110" s="10"/>
      <c r="BL110" s="9"/>
      <c r="BM110" s="10"/>
      <c r="BN110" s="10"/>
      <c r="BO110" s="10"/>
      <c r="BP110" s="10"/>
      <c r="BQ110" s="10"/>
      <c r="BR110" s="10"/>
      <c r="BS110" s="10"/>
      <c r="BT110" s="10"/>
      <c r="BU110" s="10"/>
      <c r="BV110" s="10"/>
      <c r="BW110" s="10"/>
      <c r="BX110" s="10"/>
      <c r="BY110" s="10">
        <v>1</v>
      </c>
      <c r="BZ110" s="10"/>
      <c r="CA110" s="10"/>
      <c r="CB110" s="10"/>
      <c r="CC110" s="10"/>
      <c r="CD110" s="10"/>
      <c r="CE110" s="10"/>
      <c r="CF110" s="10"/>
      <c r="CG110" s="10"/>
      <c r="CH110" s="10"/>
      <c r="CI110" s="10"/>
      <c r="CJ110" s="10"/>
      <c r="CK110" s="10"/>
      <c r="CL110" s="10"/>
      <c r="CM110" s="10"/>
      <c r="CN110" s="10"/>
      <c r="CO110" s="10"/>
      <c r="CP110" s="10" t="s">
        <v>89</v>
      </c>
      <c r="CQ110" s="10" t="s">
        <v>286</v>
      </c>
      <c r="CR110" s="10">
        <v>1</v>
      </c>
      <c r="CS110" s="10"/>
      <c r="CT110" s="10"/>
      <c r="CU110" s="10"/>
      <c r="CV110" s="10"/>
      <c r="CW110" s="10"/>
      <c r="CX110" s="10" t="s">
        <v>287</v>
      </c>
      <c r="CY110" s="10" t="s">
        <v>287</v>
      </c>
      <c r="CZ110" s="10" t="s">
        <v>288</v>
      </c>
      <c r="DA110" s="10" t="s">
        <v>289</v>
      </c>
      <c r="DB110" s="10" t="s">
        <v>641</v>
      </c>
      <c r="DC110" s="10" t="s">
        <v>283</v>
      </c>
      <c r="DD110" s="10" t="s">
        <v>1923</v>
      </c>
      <c r="DE110" s="10" t="s">
        <v>1924</v>
      </c>
      <c r="DF110" s="10" t="s">
        <v>283</v>
      </c>
      <c r="DG110" s="10" t="s">
        <v>283</v>
      </c>
      <c r="DH110" s="10" t="s">
        <v>283</v>
      </c>
      <c r="DI110" s="10" t="s">
        <v>283</v>
      </c>
      <c r="DJ110" s="10" t="s">
        <v>283</v>
      </c>
      <c r="DK110" s="10" t="s">
        <v>283</v>
      </c>
      <c r="DL110" s="10" t="s">
        <v>1925</v>
      </c>
      <c r="DM110" s="10" t="s">
        <v>1926</v>
      </c>
      <c r="DN110" s="15"/>
      <c r="DO110" s="15"/>
      <c r="DP110" s="15"/>
      <c r="DQ110" s="15"/>
      <c r="DR110" s="15"/>
      <c r="DS110" s="15"/>
      <c r="DT110" s="15"/>
      <c r="DU110" s="15">
        <v>1</v>
      </c>
      <c r="DV110" s="15"/>
      <c r="DW110" s="15"/>
      <c r="DX110" s="15"/>
      <c r="DY110" s="15"/>
      <c r="DZ110" s="15"/>
      <c r="EA110" s="15"/>
      <c r="EB110" s="15"/>
      <c r="EC110" s="15">
        <v>1</v>
      </c>
      <c r="ED110" s="15"/>
      <c r="EE110" s="15"/>
      <c r="EF110" s="15"/>
      <c r="EG110" s="15"/>
      <c r="EH110" s="15"/>
      <c r="EI110" s="15">
        <v>1</v>
      </c>
      <c r="EJ110" s="15"/>
      <c r="EK110" s="15"/>
      <c r="EL110" s="15"/>
      <c r="EM110" s="15"/>
      <c r="EN110" s="15"/>
      <c r="EO110" s="15"/>
      <c r="EP110" s="15"/>
      <c r="EQ110" s="15">
        <v>1</v>
      </c>
      <c r="ER110" s="10" t="s">
        <v>283</v>
      </c>
      <c r="ES110" s="10" t="s">
        <v>283</v>
      </c>
      <c r="ET110" s="10"/>
      <c r="EU110" s="10"/>
      <c r="EV110" s="10"/>
      <c r="EW110" s="10"/>
      <c r="EX110" s="10"/>
      <c r="EY110" s="10"/>
      <c r="EZ110" s="10"/>
      <c r="FA110" s="10"/>
      <c r="FB110" s="10"/>
      <c r="FC110" s="10"/>
      <c r="FD110" s="10"/>
      <c r="FE110" s="10"/>
      <c r="FF110" s="10"/>
      <c r="FG110" s="10"/>
      <c r="FH110" s="10"/>
      <c r="FI110" s="10"/>
      <c r="FJ110" s="10"/>
      <c r="FK110" s="10"/>
      <c r="FL110" s="10"/>
      <c r="FM110" s="10" t="s">
        <v>1927</v>
      </c>
      <c r="FN110" s="10" t="s">
        <v>1928</v>
      </c>
      <c r="FO110" s="10"/>
      <c r="FP110" s="10"/>
      <c r="FQ110" s="10"/>
      <c r="FR110" s="10"/>
      <c r="FS110" s="10"/>
      <c r="FT110" s="10"/>
      <c r="FU110" s="13">
        <v>1</v>
      </c>
      <c r="FV110" s="10"/>
      <c r="FW110" s="10"/>
      <c r="FX110" s="10"/>
      <c r="FY110" s="10"/>
      <c r="FZ110" s="10"/>
      <c r="GA110" s="10"/>
      <c r="GB110" s="10"/>
      <c r="GC110" s="10"/>
      <c r="GD110" s="10"/>
      <c r="GE110" s="10"/>
      <c r="GF110" s="10"/>
      <c r="GG110" s="10"/>
      <c r="GH110" s="10"/>
      <c r="GI110" s="10"/>
      <c r="GJ110" s="10"/>
      <c r="GK110" s="10"/>
      <c r="GL110" s="10"/>
      <c r="GM110" s="10"/>
      <c r="GN110" s="10"/>
      <c r="GO110" s="10" t="s">
        <v>1929</v>
      </c>
      <c r="GP110" s="10" t="s">
        <v>1930</v>
      </c>
      <c r="GQ110" s="10" t="s">
        <v>1931</v>
      </c>
      <c r="GR110" s="10" t="s">
        <v>1932</v>
      </c>
      <c r="GS110" s="10" t="s">
        <v>283</v>
      </c>
      <c r="GT110" s="10" t="s">
        <v>283</v>
      </c>
      <c r="GU110" s="10" t="s">
        <v>283</v>
      </c>
      <c r="GV110" s="10" t="s">
        <v>283</v>
      </c>
      <c r="GW110" s="10" t="s">
        <v>283</v>
      </c>
      <c r="GX110" s="10" t="s">
        <v>283</v>
      </c>
      <c r="GY110" s="10" t="s">
        <v>283</v>
      </c>
      <c r="GZ110" s="10" t="s">
        <v>283</v>
      </c>
      <c r="HA110" s="10" t="s">
        <v>283</v>
      </c>
      <c r="HB110" s="10" t="s">
        <v>283</v>
      </c>
      <c r="HC110" s="10" t="s">
        <v>283</v>
      </c>
      <c r="HD110" s="10" t="s">
        <v>1933</v>
      </c>
      <c r="HE110" s="10"/>
      <c r="HF110" s="10"/>
      <c r="HG110" s="10"/>
      <c r="HH110" s="10"/>
      <c r="HI110" s="10"/>
      <c r="HJ110" s="10"/>
      <c r="HK110" s="10"/>
      <c r="HL110" s="10"/>
      <c r="HM110" s="10"/>
      <c r="HN110" s="10"/>
      <c r="HO110" s="10"/>
      <c r="HP110" s="10"/>
      <c r="HQ110" s="10"/>
      <c r="HR110" s="10">
        <v>1</v>
      </c>
      <c r="HS110" s="10"/>
      <c r="HT110" s="10"/>
      <c r="HU110" s="10"/>
      <c r="HV110" s="10"/>
      <c r="HW110" s="10">
        <v>1</v>
      </c>
      <c r="HX110" s="10"/>
      <c r="HY110" s="10"/>
      <c r="HZ110" s="10"/>
      <c r="IA110" s="10"/>
      <c r="IB110" s="10"/>
      <c r="IC110" s="10"/>
      <c r="ID110" s="10"/>
      <c r="IE110" s="10"/>
      <c r="IF110" s="10"/>
      <c r="IG110" s="10"/>
      <c r="IH110" s="10"/>
      <c r="II110" s="10"/>
      <c r="IJ110" s="10"/>
      <c r="IK110" s="10">
        <v>1</v>
      </c>
      <c r="IL110" s="10"/>
      <c r="IM110" s="10"/>
      <c r="IN110" s="10"/>
      <c r="IO110" s="10"/>
      <c r="IP110" s="10"/>
      <c r="IQ110" s="10"/>
      <c r="IR110" s="10"/>
      <c r="IS110" s="10"/>
      <c r="IT110" s="10"/>
      <c r="IU110" s="10" t="s">
        <v>1147</v>
      </c>
      <c r="IV110" s="10" t="s">
        <v>283</v>
      </c>
      <c r="IW110" s="10" t="s">
        <v>283</v>
      </c>
      <c r="IX110" s="10" t="s">
        <v>264</v>
      </c>
      <c r="IY110" s="10"/>
      <c r="IZ110" s="10"/>
      <c r="JA110" s="10"/>
      <c r="JB110" s="10"/>
      <c r="JC110" s="10"/>
      <c r="JD110" s="10"/>
      <c r="JE110" s="10"/>
      <c r="JF110" s="10"/>
      <c r="JG110" s="10"/>
      <c r="JH110" s="10"/>
      <c r="JI110" s="10"/>
      <c r="JJ110" s="10"/>
      <c r="JK110" s="10"/>
      <c r="JL110" s="10"/>
      <c r="JM110" s="10"/>
      <c r="JN110" s="10"/>
      <c r="JO110" s="10"/>
      <c r="JP110" s="10">
        <v>1</v>
      </c>
      <c r="JQ110" s="10"/>
      <c r="JR110" s="10"/>
      <c r="JS110" s="10"/>
      <c r="JT110" s="10"/>
      <c r="JU110" s="10"/>
      <c r="JV110" s="10" t="s">
        <v>287</v>
      </c>
      <c r="JW110" s="10" t="s">
        <v>283</v>
      </c>
      <c r="JX110" s="10" t="s">
        <v>283</v>
      </c>
      <c r="JY110" s="10" t="s">
        <v>283</v>
      </c>
      <c r="JZ110" s="10" t="s">
        <v>1934</v>
      </c>
    </row>
    <row r="111" spans="1:286" ht="15.75" customHeight="1">
      <c r="A111" s="7" t="s">
        <v>1935</v>
      </c>
      <c r="B111" s="8">
        <v>41988</v>
      </c>
      <c r="C111" s="9" t="s">
        <v>1936</v>
      </c>
      <c r="D111" s="10">
        <v>1</v>
      </c>
      <c r="E111" s="10" t="s">
        <v>302</v>
      </c>
      <c r="F111" s="10">
        <v>30</v>
      </c>
      <c r="G111" s="10" t="s">
        <v>323</v>
      </c>
      <c r="H111" s="9" t="s">
        <v>386</v>
      </c>
      <c r="I111" s="9" t="s">
        <v>786</v>
      </c>
      <c r="J111" s="10" t="s">
        <v>280</v>
      </c>
      <c r="K111" s="9" t="s">
        <v>344</v>
      </c>
      <c r="L111" s="9"/>
      <c r="M111" s="9"/>
      <c r="N111" s="9"/>
      <c r="O111" s="9"/>
      <c r="P111" s="9"/>
      <c r="Q111" s="9"/>
      <c r="R111" s="10">
        <v>1</v>
      </c>
      <c r="S111" s="9"/>
      <c r="T111" s="9"/>
      <c r="U111" s="9"/>
      <c r="V111" s="9"/>
      <c r="W111" s="9"/>
      <c r="X111" s="9"/>
      <c r="Y111" s="9"/>
      <c r="Z111" s="9"/>
      <c r="AA111" s="9"/>
      <c r="AB111" s="9" t="s">
        <v>1937</v>
      </c>
      <c r="AC111" s="9" t="s">
        <v>1938</v>
      </c>
      <c r="AD111" s="10" t="s">
        <v>283</v>
      </c>
      <c r="AE111" s="11">
        <v>41864</v>
      </c>
      <c r="AF111" s="11">
        <v>41954</v>
      </c>
      <c r="AG111" s="10">
        <f t="shared" si="29"/>
        <v>90</v>
      </c>
      <c r="AH111" s="10" t="s">
        <v>283</v>
      </c>
      <c r="AI111" s="16" t="e">
        <f t="shared" si="2"/>
        <v>#VALUE!</v>
      </c>
      <c r="AJ111" s="10" t="s">
        <v>1153</v>
      </c>
      <c r="AK111" s="12">
        <v>1</v>
      </c>
      <c r="AL111" s="10" t="s">
        <v>581</v>
      </c>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10">
        <v>1</v>
      </c>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c r="CP111" s="10" t="s">
        <v>89</v>
      </c>
      <c r="CQ111" s="10" t="s">
        <v>286</v>
      </c>
      <c r="CR111" s="10">
        <v>1</v>
      </c>
      <c r="CS111" s="10"/>
      <c r="CT111" s="10"/>
      <c r="CU111" s="10"/>
      <c r="CV111" s="10"/>
      <c r="CW111" s="10"/>
      <c r="CX111" s="10" t="s">
        <v>287</v>
      </c>
      <c r="CY111" s="10" t="s">
        <v>287</v>
      </c>
      <c r="CZ111" s="10" t="s">
        <v>288</v>
      </c>
      <c r="DA111" s="10" t="s">
        <v>158</v>
      </c>
      <c r="DB111" s="13" t="s">
        <v>158</v>
      </c>
      <c r="DC111" s="10" t="s">
        <v>283</v>
      </c>
      <c r="DD111" s="13" t="s">
        <v>1939</v>
      </c>
      <c r="DE111" s="10" t="s">
        <v>283</v>
      </c>
      <c r="DF111" s="10" t="s">
        <v>283</v>
      </c>
      <c r="DG111" s="10" t="s">
        <v>283</v>
      </c>
      <c r="DH111" s="10" t="s">
        <v>283</v>
      </c>
      <c r="DI111" s="10" t="s">
        <v>283</v>
      </c>
      <c r="DJ111" s="10" t="s">
        <v>283</v>
      </c>
      <c r="DK111" s="10" t="s">
        <v>283</v>
      </c>
      <c r="DL111" s="10" t="s">
        <v>283</v>
      </c>
      <c r="DM111" s="10" t="s">
        <v>283</v>
      </c>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0" t="s">
        <v>1940</v>
      </c>
      <c r="ES111" s="10" t="s">
        <v>158</v>
      </c>
      <c r="ET111" s="10"/>
      <c r="EU111" s="10"/>
      <c r="EV111" s="10"/>
      <c r="EW111" s="10"/>
      <c r="EX111" s="10"/>
      <c r="EY111" s="10"/>
      <c r="EZ111" s="10"/>
      <c r="FA111" s="10"/>
      <c r="FB111" s="10"/>
      <c r="FC111" s="10"/>
      <c r="FD111" s="10"/>
      <c r="FE111" s="10"/>
      <c r="FF111" s="10"/>
      <c r="FG111" s="10"/>
      <c r="FH111" s="10"/>
      <c r="FI111" s="10"/>
      <c r="FJ111" s="10"/>
      <c r="FK111" s="10">
        <v>1</v>
      </c>
      <c r="FL111" s="10"/>
      <c r="FM111" s="10" t="s">
        <v>283</v>
      </c>
      <c r="FN111" s="10" t="s">
        <v>283</v>
      </c>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3" t="s">
        <v>1941</v>
      </c>
      <c r="GP111" s="10" t="s">
        <v>1942</v>
      </c>
      <c r="GQ111" s="13" t="s">
        <v>1943</v>
      </c>
      <c r="GR111" s="13" t="s">
        <v>1944</v>
      </c>
      <c r="GS111" s="13" t="s">
        <v>1945</v>
      </c>
      <c r="GT111" s="13" t="s">
        <v>1946</v>
      </c>
      <c r="GU111" s="10" t="s">
        <v>1947</v>
      </c>
      <c r="GV111" s="10" t="s">
        <v>283</v>
      </c>
      <c r="GW111" s="10" t="s">
        <v>283</v>
      </c>
      <c r="GX111" s="10" t="s">
        <v>283</v>
      </c>
      <c r="GY111" s="10" t="s">
        <v>283</v>
      </c>
      <c r="GZ111" s="10" t="s">
        <v>283</v>
      </c>
      <c r="HA111" s="10" t="s">
        <v>283</v>
      </c>
      <c r="HB111" s="10" t="s">
        <v>283</v>
      </c>
      <c r="HC111" s="10" t="s">
        <v>283</v>
      </c>
      <c r="HD111" s="10" t="s">
        <v>1948</v>
      </c>
      <c r="HE111" s="10"/>
      <c r="HF111" s="10"/>
      <c r="HG111" s="10"/>
      <c r="HH111" s="10"/>
      <c r="HI111" s="10"/>
      <c r="HJ111" s="10"/>
      <c r="HK111" s="10"/>
      <c r="HL111" s="10"/>
      <c r="HM111" s="10"/>
      <c r="HN111" s="10"/>
      <c r="HO111" s="10"/>
      <c r="HP111" s="10"/>
      <c r="HQ111" s="10">
        <v>1</v>
      </c>
      <c r="HR111" s="10"/>
      <c r="HS111" s="10"/>
      <c r="HT111" s="10"/>
      <c r="HU111" s="10"/>
      <c r="HV111" s="10"/>
      <c r="HW111" s="10"/>
      <c r="HX111" s="10"/>
      <c r="HY111" s="10">
        <v>1</v>
      </c>
      <c r="HZ111" s="10"/>
      <c r="IA111" s="10"/>
      <c r="IB111" s="10"/>
      <c r="IC111" s="10"/>
      <c r="ID111" s="10"/>
      <c r="IE111" s="10"/>
      <c r="IF111" s="10"/>
      <c r="IG111" s="10"/>
      <c r="IH111" s="10"/>
      <c r="II111" s="10"/>
      <c r="IJ111" s="10"/>
      <c r="IK111" s="10"/>
      <c r="IL111" s="10"/>
      <c r="IM111" s="10"/>
      <c r="IN111" s="10"/>
      <c r="IO111" s="10"/>
      <c r="IP111" s="10"/>
      <c r="IQ111" s="10"/>
      <c r="IR111" s="10"/>
      <c r="IS111" s="10"/>
      <c r="IT111" s="10"/>
      <c r="IU111" s="13" t="s">
        <v>1949</v>
      </c>
      <c r="IV111" s="10" t="s">
        <v>283</v>
      </c>
      <c r="IW111" s="10" t="s">
        <v>283</v>
      </c>
      <c r="IX111" s="10" t="s">
        <v>264</v>
      </c>
      <c r="IY111" s="10"/>
      <c r="IZ111" s="10"/>
      <c r="JA111" s="10"/>
      <c r="JB111" s="10"/>
      <c r="JC111" s="10"/>
      <c r="JD111" s="10"/>
      <c r="JE111" s="10"/>
      <c r="JF111" s="10"/>
      <c r="JG111" s="10"/>
      <c r="JH111" s="10"/>
      <c r="JI111" s="10"/>
      <c r="JJ111" s="10"/>
      <c r="JK111" s="10"/>
      <c r="JL111" s="10"/>
      <c r="JM111" s="10"/>
      <c r="JN111" s="10"/>
      <c r="JO111" s="10"/>
      <c r="JP111" s="10">
        <v>1</v>
      </c>
      <c r="JQ111" s="10"/>
      <c r="JR111" s="10"/>
      <c r="JS111" s="10"/>
      <c r="JT111" s="10"/>
      <c r="JU111" s="10"/>
      <c r="JV111" s="10" t="s">
        <v>287</v>
      </c>
      <c r="JW111" s="10" t="s">
        <v>283</v>
      </c>
      <c r="JX111" s="10" t="s">
        <v>283</v>
      </c>
      <c r="JY111" s="10" t="s">
        <v>283</v>
      </c>
      <c r="JZ111" s="9"/>
    </row>
    <row r="112" spans="1:286" ht="15.75" customHeight="1">
      <c r="A112" s="7" t="s">
        <v>1950</v>
      </c>
      <c r="B112" s="8">
        <v>42018</v>
      </c>
      <c r="C112" s="9" t="s">
        <v>1951</v>
      </c>
      <c r="D112" s="10">
        <v>1</v>
      </c>
      <c r="E112" s="11">
        <v>41518</v>
      </c>
      <c r="F112" s="10">
        <v>21</v>
      </c>
      <c r="G112" s="10" t="s">
        <v>323</v>
      </c>
      <c r="H112" s="9" t="s">
        <v>934</v>
      </c>
      <c r="I112" s="9" t="s">
        <v>935</v>
      </c>
      <c r="J112" s="10" t="s">
        <v>280</v>
      </c>
      <c r="K112" s="9" t="s">
        <v>344</v>
      </c>
      <c r="L112" s="9"/>
      <c r="M112" s="9"/>
      <c r="N112" s="9"/>
      <c r="O112" s="9"/>
      <c r="P112" s="9"/>
      <c r="Q112" s="9"/>
      <c r="R112" s="10">
        <v>1</v>
      </c>
      <c r="S112" s="9"/>
      <c r="T112" s="9"/>
      <c r="U112" s="9"/>
      <c r="V112" s="9"/>
      <c r="W112" s="9"/>
      <c r="X112" s="9"/>
      <c r="Y112" s="9"/>
      <c r="Z112" s="9"/>
      <c r="AA112" s="9"/>
      <c r="AB112" s="9"/>
      <c r="AC112" s="9" t="s">
        <v>1952</v>
      </c>
      <c r="AD112" s="10" t="s">
        <v>283</v>
      </c>
      <c r="AE112" s="11">
        <v>41614</v>
      </c>
      <c r="AF112" s="11">
        <v>41988</v>
      </c>
      <c r="AG112" s="10">
        <f t="shared" si="29"/>
        <v>374</v>
      </c>
      <c r="AH112" s="10">
        <f t="shared" ref="AH112:AH115" si="31">AF112-E112</f>
        <v>470</v>
      </c>
      <c r="AI112" s="10">
        <f t="shared" si="2"/>
        <v>500</v>
      </c>
      <c r="AJ112" s="10" t="s">
        <v>1953</v>
      </c>
      <c r="AK112" s="12">
        <v>1</v>
      </c>
      <c r="AL112" s="10" t="s">
        <v>609</v>
      </c>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10"/>
      <c r="BN112" s="10"/>
      <c r="BO112" s="10"/>
      <c r="BP112" s="10"/>
      <c r="BQ112" s="10"/>
      <c r="BR112" s="10"/>
      <c r="BS112" s="10"/>
      <c r="BT112" s="10"/>
      <c r="BU112" s="10"/>
      <c r="BV112" s="10"/>
      <c r="BW112" s="10"/>
      <c r="BX112" s="10"/>
      <c r="BY112" s="10"/>
      <c r="BZ112" s="10"/>
      <c r="CA112" s="10"/>
      <c r="CB112" s="10"/>
      <c r="CC112" s="10">
        <v>1</v>
      </c>
      <c r="CD112" s="10"/>
      <c r="CE112" s="10"/>
      <c r="CF112" s="10"/>
      <c r="CG112" s="10"/>
      <c r="CH112" s="10"/>
      <c r="CI112" s="10"/>
      <c r="CJ112" s="10"/>
      <c r="CK112" s="10"/>
      <c r="CL112" s="10"/>
      <c r="CM112" s="10"/>
      <c r="CN112" s="10"/>
      <c r="CO112" s="10"/>
      <c r="CP112" s="10" t="s">
        <v>90</v>
      </c>
      <c r="CQ112" s="10" t="s">
        <v>286</v>
      </c>
      <c r="CR112" s="10"/>
      <c r="CS112" s="10">
        <v>1</v>
      </c>
      <c r="CT112" s="10"/>
      <c r="CU112" s="10"/>
      <c r="CV112" s="10"/>
      <c r="CW112" s="10"/>
      <c r="CX112" s="10" t="s">
        <v>283</v>
      </c>
      <c r="CY112" s="10" t="s">
        <v>287</v>
      </c>
      <c r="CZ112" s="10" t="s">
        <v>12</v>
      </c>
      <c r="DA112" s="10" t="s">
        <v>289</v>
      </c>
      <c r="DB112" s="10" t="s">
        <v>309</v>
      </c>
      <c r="DC112" s="13" t="s">
        <v>1954</v>
      </c>
      <c r="DD112" s="13" t="s">
        <v>1955</v>
      </c>
      <c r="DE112" s="13" t="s">
        <v>1956</v>
      </c>
      <c r="DF112" s="10" t="s">
        <v>283</v>
      </c>
      <c r="DG112" s="10" t="s">
        <v>283</v>
      </c>
      <c r="DH112" s="10" t="s">
        <v>283</v>
      </c>
      <c r="DI112" s="10" t="s">
        <v>283</v>
      </c>
      <c r="DJ112" s="10" t="s">
        <v>283</v>
      </c>
      <c r="DK112" s="10" t="s">
        <v>283</v>
      </c>
      <c r="DL112" s="10" t="s">
        <v>283</v>
      </c>
      <c r="DM112" s="10" t="s">
        <v>283</v>
      </c>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0" t="s">
        <v>283</v>
      </c>
      <c r="ES112" s="10" t="s">
        <v>283</v>
      </c>
      <c r="ET112" s="10"/>
      <c r="EU112" s="10"/>
      <c r="EV112" s="10"/>
      <c r="EW112" s="10"/>
      <c r="EX112" s="10"/>
      <c r="EY112" s="10"/>
      <c r="EZ112" s="10"/>
      <c r="FA112" s="10"/>
      <c r="FB112" s="10"/>
      <c r="FC112" s="10"/>
      <c r="FD112" s="10"/>
      <c r="FE112" s="10"/>
      <c r="FF112" s="10"/>
      <c r="FG112" s="10"/>
      <c r="FH112" s="10"/>
      <c r="FI112" s="10"/>
      <c r="FJ112" s="10"/>
      <c r="FK112" s="10"/>
      <c r="FL112" s="10"/>
      <c r="FM112" s="10" t="s">
        <v>1957</v>
      </c>
      <c r="FN112" s="10" t="s">
        <v>168</v>
      </c>
      <c r="FO112" s="10"/>
      <c r="FP112" s="10"/>
      <c r="FQ112" s="10"/>
      <c r="FR112" s="10"/>
      <c r="FS112" s="10"/>
      <c r="FT112" s="10"/>
      <c r="FU112" s="10"/>
      <c r="FV112" s="10"/>
      <c r="FW112" s="10">
        <v>1</v>
      </c>
      <c r="FX112" s="10"/>
      <c r="FY112" s="10"/>
      <c r="FZ112" s="10"/>
      <c r="GA112" s="10"/>
      <c r="GB112" s="10"/>
      <c r="GC112" s="10"/>
      <c r="GD112" s="10"/>
      <c r="GE112" s="10"/>
      <c r="GF112" s="10"/>
      <c r="GG112" s="10"/>
      <c r="GH112" s="10"/>
      <c r="GI112" s="10"/>
      <c r="GJ112" s="10"/>
      <c r="GK112" s="10"/>
      <c r="GL112" s="10"/>
      <c r="GM112" s="10"/>
      <c r="GN112" s="10"/>
      <c r="GO112" s="13" t="s">
        <v>1958</v>
      </c>
      <c r="GP112" s="13" t="s">
        <v>1959</v>
      </c>
      <c r="GQ112" s="13" t="s">
        <v>1960</v>
      </c>
      <c r="GR112" s="10" t="s">
        <v>283</v>
      </c>
      <c r="GS112" s="10" t="s">
        <v>283</v>
      </c>
      <c r="GT112" s="10" t="s">
        <v>283</v>
      </c>
      <c r="GU112" s="10" t="s">
        <v>283</v>
      </c>
      <c r="GV112" s="10" t="s">
        <v>283</v>
      </c>
      <c r="GW112" s="10" t="s">
        <v>283</v>
      </c>
      <c r="GX112" s="10" t="s">
        <v>283</v>
      </c>
      <c r="GY112" s="10" t="s">
        <v>283</v>
      </c>
      <c r="GZ112" s="10" t="s">
        <v>283</v>
      </c>
      <c r="HA112" s="10" t="s">
        <v>283</v>
      </c>
      <c r="HB112" s="10" t="s">
        <v>283</v>
      </c>
      <c r="HC112" s="10" t="s">
        <v>283</v>
      </c>
      <c r="HD112" s="10" t="s">
        <v>1961</v>
      </c>
      <c r="HE112" s="10"/>
      <c r="HF112" s="10"/>
      <c r="HG112" s="10"/>
      <c r="HH112" s="10"/>
      <c r="HI112" s="10"/>
      <c r="HJ112" s="10"/>
      <c r="HK112" s="10"/>
      <c r="HL112" s="10"/>
      <c r="HM112" s="10"/>
      <c r="HN112" s="10"/>
      <c r="HO112" s="10"/>
      <c r="HP112" s="10"/>
      <c r="HQ112" s="10"/>
      <c r="HR112" s="10"/>
      <c r="HS112" s="10"/>
      <c r="HT112" s="10"/>
      <c r="HU112" s="10"/>
      <c r="HV112" s="10"/>
      <c r="HW112" s="10"/>
      <c r="HX112" s="10"/>
      <c r="HY112" s="10"/>
      <c r="HZ112" s="10"/>
      <c r="IA112" s="10"/>
      <c r="IB112" s="10"/>
      <c r="IC112" s="10"/>
      <c r="ID112" s="10"/>
      <c r="IE112" s="10"/>
      <c r="IF112" s="10"/>
      <c r="IG112" s="10"/>
      <c r="IH112" s="10"/>
      <c r="II112" s="10"/>
      <c r="IJ112" s="10"/>
      <c r="IK112" s="10"/>
      <c r="IL112" s="10"/>
      <c r="IM112" s="10"/>
      <c r="IN112" s="10"/>
      <c r="IO112" s="10"/>
      <c r="IP112" s="10"/>
      <c r="IQ112" s="10">
        <v>1</v>
      </c>
      <c r="IR112" s="10">
        <v>1</v>
      </c>
      <c r="IS112" s="10"/>
      <c r="IT112" s="10">
        <v>1</v>
      </c>
      <c r="IU112" s="13" t="s">
        <v>1962</v>
      </c>
      <c r="IV112" s="10" t="s">
        <v>283</v>
      </c>
      <c r="IW112" s="10" t="s">
        <v>283</v>
      </c>
      <c r="IX112" s="10" t="s">
        <v>261</v>
      </c>
      <c r="IY112" s="10"/>
      <c r="IZ112" s="10"/>
      <c r="JA112" s="10"/>
      <c r="JB112" s="10"/>
      <c r="JC112" s="10"/>
      <c r="JD112" s="10"/>
      <c r="JE112" s="10"/>
      <c r="JF112" s="10"/>
      <c r="JG112" s="10"/>
      <c r="JH112" s="10"/>
      <c r="JI112" s="10"/>
      <c r="JJ112" s="10"/>
      <c r="JK112" s="10"/>
      <c r="JL112" s="10"/>
      <c r="JM112" s="10">
        <v>1</v>
      </c>
      <c r="JN112" s="10"/>
      <c r="JO112" s="10"/>
      <c r="JP112" s="10"/>
      <c r="JQ112" s="10"/>
      <c r="JR112" s="10"/>
      <c r="JS112" s="10"/>
      <c r="JT112" s="10"/>
      <c r="JU112" s="10"/>
      <c r="JV112" s="10" t="s">
        <v>287</v>
      </c>
      <c r="JW112" s="10" t="s">
        <v>283</v>
      </c>
      <c r="JX112" s="10" t="s">
        <v>283</v>
      </c>
      <c r="JY112" s="10" t="s">
        <v>283</v>
      </c>
      <c r="JZ112" s="9"/>
    </row>
    <row r="113" spans="1:286" ht="15.75" customHeight="1">
      <c r="A113" s="7" t="s">
        <v>1963</v>
      </c>
      <c r="B113" s="8">
        <v>42010</v>
      </c>
      <c r="C113" s="9" t="s">
        <v>1964</v>
      </c>
      <c r="D113" s="10">
        <v>1</v>
      </c>
      <c r="E113" s="11">
        <v>40930</v>
      </c>
      <c r="F113" s="10">
        <v>21</v>
      </c>
      <c r="G113" s="10" t="s">
        <v>323</v>
      </c>
      <c r="H113" s="9" t="s">
        <v>438</v>
      </c>
      <c r="I113" s="9" t="s">
        <v>439</v>
      </c>
      <c r="J113" s="10" t="s">
        <v>280</v>
      </c>
      <c r="K113" s="9" t="s">
        <v>305</v>
      </c>
      <c r="L113" s="9"/>
      <c r="M113" s="9"/>
      <c r="N113" s="9"/>
      <c r="O113" s="9"/>
      <c r="P113" s="9"/>
      <c r="Q113" s="9"/>
      <c r="R113" s="9"/>
      <c r="S113" s="10">
        <v>1</v>
      </c>
      <c r="T113" s="9"/>
      <c r="U113" s="9"/>
      <c r="V113" s="9"/>
      <c r="W113" s="9"/>
      <c r="X113" s="9"/>
      <c r="Y113" s="9"/>
      <c r="Z113" s="9"/>
      <c r="AA113" s="9"/>
      <c r="AB113" s="9"/>
      <c r="AC113" s="9" t="s">
        <v>1965</v>
      </c>
      <c r="AD113" s="10" t="s">
        <v>283</v>
      </c>
      <c r="AE113" s="11">
        <v>40948</v>
      </c>
      <c r="AF113" s="11">
        <v>41981</v>
      </c>
      <c r="AG113" s="10">
        <f t="shared" si="29"/>
        <v>1033</v>
      </c>
      <c r="AH113" s="10">
        <f t="shared" si="31"/>
        <v>1051</v>
      </c>
      <c r="AI113" s="10">
        <f t="shared" si="2"/>
        <v>1080</v>
      </c>
      <c r="AJ113" s="10" t="s">
        <v>1966</v>
      </c>
      <c r="AK113" s="12">
        <v>1</v>
      </c>
      <c r="AL113" s="10" t="s">
        <v>769</v>
      </c>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10">
        <v>1</v>
      </c>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t="s">
        <v>89</v>
      </c>
      <c r="CQ113" s="10" t="s">
        <v>286</v>
      </c>
      <c r="CR113" s="10">
        <v>1</v>
      </c>
      <c r="CS113" s="10"/>
      <c r="CT113" s="10"/>
      <c r="CU113" s="10"/>
      <c r="CV113" s="10"/>
      <c r="CW113" s="10"/>
      <c r="CX113" s="10" t="s">
        <v>287</v>
      </c>
      <c r="CY113" s="10" t="s">
        <v>287</v>
      </c>
      <c r="CZ113" s="10" t="s">
        <v>12</v>
      </c>
      <c r="DA113" s="10" t="s">
        <v>289</v>
      </c>
      <c r="DB113" s="13" t="s">
        <v>309</v>
      </c>
      <c r="DC113" s="13" t="s">
        <v>1967</v>
      </c>
      <c r="DD113" s="13" t="s">
        <v>1968</v>
      </c>
      <c r="DE113" s="10" t="s">
        <v>1969</v>
      </c>
      <c r="DF113" s="10" t="s">
        <v>283</v>
      </c>
      <c r="DG113" s="10" t="s">
        <v>283</v>
      </c>
      <c r="DH113" s="10" t="s">
        <v>283</v>
      </c>
      <c r="DI113" s="10" t="s">
        <v>283</v>
      </c>
      <c r="DJ113" s="10" t="s">
        <v>283</v>
      </c>
      <c r="DK113" s="10" t="s">
        <v>283</v>
      </c>
      <c r="DL113" s="10" t="s">
        <v>283</v>
      </c>
      <c r="DM113" s="10" t="s">
        <v>283</v>
      </c>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0" t="s">
        <v>657</v>
      </c>
      <c r="ES113" s="10" t="s">
        <v>657</v>
      </c>
      <c r="ET113" s="10"/>
      <c r="EU113" s="10"/>
      <c r="EV113" s="10"/>
      <c r="EW113" s="10"/>
      <c r="EX113" s="10"/>
      <c r="EY113" s="10"/>
      <c r="EZ113" s="10"/>
      <c r="FA113" s="10"/>
      <c r="FB113" s="10"/>
      <c r="FC113" s="10"/>
      <c r="FD113" s="10"/>
      <c r="FE113" s="10"/>
      <c r="FF113" s="10"/>
      <c r="FG113" s="10"/>
      <c r="FH113" s="13">
        <v>1</v>
      </c>
      <c r="FI113" s="10"/>
      <c r="FJ113" s="10"/>
      <c r="FK113" s="10"/>
      <c r="FL113" s="10"/>
      <c r="FM113" s="10" t="s">
        <v>1970</v>
      </c>
      <c r="FN113" s="10" t="s">
        <v>173</v>
      </c>
      <c r="FO113" s="10"/>
      <c r="FP113" s="10"/>
      <c r="FQ113" s="10"/>
      <c r="FR113" s="10"/>
      <c r="FS113" s="10"/>
      <c r="FT113" s="10"/>
      <c r="FU113" s="10"/>
      <c r="FV113" s="10"/>
      <c r="FW113" s="10"/>
      <c r="FX113" s="10"/>
      <c r="FY113" s="10"/>
      <c r="FZ113" s="10"/>
      <c r="GA113" s="10"/>
      <c r="GB113" s="10"/>
      <c r="GC113" s="10">
        <v>1</v>
      </c>
      <c r="GD113" s="10"/>
      <c r="GE113" s="10"/>
      <c r="GF113" s="10"/>
      <c r="GG113" s="10"/>
      <c r="GH113" s="10"/>
      <c r="GI113" s="10"/>
      <c r="GJ113" s="10"/>
      <c r="GK113" s="10"/>
      <c r="GL113" s="10"/>
      <c r="GM113" s="10"/>
      <c r="GN113" s="10"/>
      <c r="GO113" s="13" t="s">
        <v>1971</v>
      </c>
      <c r="GP113" s="10" t="s">
        <v>283</v>
      </c>
      <c r="GQ113" s="10" t="s">
        <v>283</v>
      </c>
      <c r="GR113" s="10" t="s">
        <v>283</v>
      </c>
      <c r="GS113" s="10" t="s">
        <v>283</v>
      </c>
      <c r="GT113" s="10" t="s">
        <v>283</v>
      </c>
      <c r="GU113" s="10" t="s">
        <v>283</v>
      </c>
      <c r="GV113" s="10" t="s">
        <v>283</v>
      </c>
      <c r="GW113" s="10" t="s">
        <v>283</v>
      </c>
      <c r="GX113" s="10" t="s">
        <v>283</v>
      </c>
      <c r="GY113" s="10" t="s">
        <v>283</v>
      </c>
      <c r="GZ113" s="10" t="s">
        <v>283</v>
      </c>
      <c r="HA113" s="10" t="s">
        <v>283</v>
      </c>
      <c r="HB113" s="10" t="s">
        <v>283</v>
      </c>
      <c r="HC113" s="10" t="s">
        <v>283</v>
      </c>
      <c r="HD113" s="10" t="s">
        <v>214</v>
      </c>
      <c r="HE113" s="10"/>
      <c r="HF113" s="10"/>
      <c r="HG113" s="10"/>
      <c r="HH113" s="10"/>
      <c r="HI113" s="10"/>
      <c r="HJ113" s="10"/>
      <c r="HK113" s="10"/>
      <c r="HL113" s="10"/>
      <c r="HM113" s="10"/>
      <c r="HN113" s="10"/>
      <c r="HO113" s="10"/>
      <c r="HP113" s="10"/>
      <c r="HQ113" s="10"/>
      <c r="HR113" s="10">
        <v>1</v>
      </c>
      <c r="HS113" s="10"/>
      <c r="HT113" s="10"/>
      <c r="HU113" s="10"/>
      <c r="HV113" s="10"/>
      <c r="HW113" s="10"/>
      <c r="HX113" s="10"/>
      <c r="HY113" s="10"/>
      <c r="HZ113" s="10"/>
      <c r="IA113" s="10"/>
      <c r="IB113" s="10"/>
      <c r="IC113" s="10"/>
      <c r="ID113" s="10"/>
      <c r="IE113" s="10"/>
      <c r="IF113" s="10"/>
      <c r="IG113" s="10"/>
      <c r="IH113" s="10"/>
      <c r="II113" s="10"/>
      <c r="IJ113" s="10"/>
      <c r="IK113" s="10"/>
      <c r="IL113" s="10"/>
      <c r="IM113" s="10"/>
      <c r="IN113" s="10"/>
      <c r="IO113" s="10"/>
      <c r="IP113" s="10"/>
      <c r="IQ113" s="10"/>
      <c r="IR113" s="10"/>
      <c r="IS113" s="10"/>
      <c r="IT113" s="10"/>
      <c r="IU113" s="13" t="s">
        <v>419</v>
      </c>
      <c r="IV113" s="10" t="s">
        <v>283</v>
      </c>
      <c r="IW113" s="10" t="s">
        <v>283</v>
      </c>
      <c r="IX113" s="10" t="s">
        <v>264</v>
      </c>
      <c r="IY113" s="10"/>
      <c r="IZ113" s="10"/>
      <c r="JA113" s="10"/>
      <c r="JB113" s="10"/>
      <c r="JC113" s="10"/>
      <c r="JD113" s="10"/>
      <c r="JE113" s="10"/>
      <c r="JF113" s="10"/>
      <c r="JG113" s="10"/>
      <c r="JH113" s="10"/>
      <c r="JI113" s="10"/>
      <c r="JJ113" s="10"/>
      <c r="JK113" s="10"/>
      <c r="JL113" s="10"/>
      <c r="JM113" s="10"/>
      <c r="JN113" s="10"/>
      <c r="JO113" s="10"/>
      <c r="JP113" s="10">
        <v>1</v>
      </c>
      <c r="JQ113" s="10"/>
      <c r="JR113" s="10"/>
      <c r="JS113" s="10"/>
      <c r="JT113" s="10"/>
      <c r="JU113" s="10"/>
      <c r="JV113" s="10" t="s">
        <v>287</v>
      </c>
      <c r="JW113" s="10" t="s">
        <v>283</v>
      </c>
      <c r="JX113" s="10" t="s">
        <v>283</v>
      </c>
      <c r="JY113" s="10" t="s">
        <v>283</v>
      </c>
      <c r="JZ113" s="9"/>
    </row>
    <row r="114" spans="1:286" ht="15.75" customHeight="1">
      <c r="A114" s="7" t="s">
        <v>1972</v>
      </c>
      <c r="B114" s="8">
        <v>42019</v>
      </c>
      <c r="C114" s="9" t="s">
        <v>1973</v>
      </c>
      <c r="D114" s="10">
        <v>1</v>
      </c>
      <c r="E114" s="11">
        <v>41667</v>
      </c>
      <c r="F114" s="10">
        <v>71</v>
      </c>
      <c r="G114" s="10" t="s">
        <v>277</v>
      </c>
      <c r="H114" s="9" t="s">
        <v>700</v>
      </c>
      <c r="I114" s="9" t="s">
        <v>1341</v>
      </c>
      <c r="J114" s="10" t="s">
        <v>280</v>
      </c>
      <c r="K114" s="9" t="s">
        <v>281</v>
      </c>
      <c r="L114" s="9"/>
      <c r="M114" s="9"/>
      <c r="N114" s="9"/>
      <c r="O114" s="9"/>
      <c r="P114" s="10">
        <v>1</v>
      </c>
      <c r="Q114" s="9"/>
      <c r="R114" s="9"/>
      <c r="S114" s="9"/>
      <c r="T114" s="9"/>
      <c r="U114" s="9"/>
      <c r="V114" s="9"/>
      <c r="W114" s="9"/>
      <c r="X114" s="9"/>
      <c r="Y114" s="9"/>
      <c r="Z114" s="9"/>
      <c r="AA114" s="9"/>
      <c r="AB114" s="9"/>
      <c r="AC114" s="9" t="s">
        <v>1974</v>
      </c>
      <c r="AD114" s="10" t="s">
        <v>283</v>
      </c>
      <c r="AE114" s="11">
        <v>41669</v>
      </c>
      <c r="AF114" s="11">
        <v>41991</v>
      </c>
      <c r="AG114" s="10">
        <f t="shared" si="29"/>
        <v>322</v>
      </c>
      <c r="AH114" s="10">
        <f t="shared" si="31"/>
        <v>324</v>
      </c>
      <c r="AI114" s="10">
        <f t="shared" si="2"/>
        <v>352</v>
      </c>
      <c r="AJ114" s="10" t="s">
        <v>1975</v>
      </c>
      <c r="AK114" s="12">
        <v>2</v>
      </c>
      <c r="AL114" s="10" t="s">
        <v>1976</v>
      </c>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10">
        <v>1</v>
      </c>
      <c r="BK114" s="9"/>
      <c r="BL114" s="9"/>
      <c r="BM114" s="10"/>
      <c r="BN114" s="10"/>
      <c r="BO114" s="10"/>
      <c r="BP114" s="10"/>
      <c r="BQ114" s="10"/>
      <c r="BR114" s="10"/>
      <c r="BS114" s="10"/>
      <c r="BT114" s="10"/>
      <c r="BU114" s="10"/>
      <c r="BV114" s="10"/>
      <c r="BW114" s="10"/>
      <c r="BX114" s="10">
        <v>1</v>
      </c>
      <c r="BY114" s="10"/>
      <c r="BZ114" s="10"/>
      <c r="CA114" s="10"/>
      <c r="CB114" s="10"/>
      <c r="CC114" s="10"/>
      <c r="CD114" s="10"/>
      <c r="CE114" s="10"/>
      <c r="CF114" s="10"/>
      <c r="CG114" s="10"/>
      <c r="CH114" s="10"/>
      <c r="CI114" s="10"/>
      <c r="CJ114" s="10"/>
      <c r="CK114" s="10"/>
      <c r="CL114" s="10"/>
      <c r="CM114" s="10"/>
      <c r="CN114" s="10"/>
      <c r="CO114" s="10"/>
      <c r="CP114" s="10" t="s">
        <v>1652</v>
      </c>
      <c r="CQ114" s="10" t="s">
        <v>286</v>
      </c>
      <c r="CR114" s="13">
        <v>1</v>
      </c>
      <c r="CS114" s="10"/>
      <c r="CT114" s="10">
        <v>1</v>
      </c>
      <c r="CU114" s="10"/>
      <c r="CV114" s="10"/>
      <c r="CW114" s="10"/>
      <c r="CX114" s="10" t="s">
        <v>287</v>
      </c>
      <c r="CY114" s="10" t="s">
        <v>287</v>
      </c>
      <c r="CZ114" s="10" t="s">
        <v>288</v>
      </c>
      <c r="DA114" s="10" t="s">
        <v>158</v>
      </c>
      <c r="DB114" s="10" t="s">
        <v>158</v>
      </c>
      <c r="DC114" s="10" t="s">
        <v>283</v>
      </c>
      <c r="DD114" s="13" t="s">
        <v>1977</v>
      </c>
      <c r="DE114" s="10" t="s">
        <v>283</v>
      </c>
      <c r="DF114" s="10" t="s">
        <v>283</v>
      </c>
      <c r="DG114" s="10" t="s">
        <v>283</v>
      </c>
      <c r="DH114" s="10" t="s">
        <v>283</v>
      </c>
      <c r="DI114" s="10" t="s">
        <v>283</v>
      </c>
      <c r="DJ114" s="10" t="s">
        <v>283</v>
      </c>
      <c r="DK114" s="10" t="s">
        <v>283</v>
      </c>
      <c r="DL114" s="10" t="s">
        <v>283</v>
      </c>
      <c r="DM114" s="10" t="s">
        <v>283</v>
      </c>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0" t="s">
        <v>1978</v>
      </c>
      <c r="ES114" s="10" t="s">
        <v>147</v>
      </c>
      <c r="ET114" s="10"/>
      <c r="EU114" s="10"/>
      <c r="EV114" s="10"/>
      <c r="EW114" s="10"/>
      <c r="EX114" s="10"/>
      <c r="EY114" s="10"/>
      <c r="EZ114" s="10">
        <v>1</v>
      </c>
      <c r="FA114" s="10"/>
      <c r="FB114" s="10"/>
      <c r="FC114" s="10"/>
      <c r="FD114" s="10"/>
      <c r="FE114" s="10"/>
      <c r="FF114" s="10"/>
      <c r="FG114" s="10"/>
      <c r="FH114" s="10"/>
      <c r="FI114" s="10"/>
      <c r="FJ114" s="10"/>
      <c r="FK114" s="10"/>
      <c r="FL114" s="10"/>
      <c r="FM114" s="13" t="s">
        <v>1979</v>
      </c>
      <c r="FN114" s="13" t="s">
        <v>173</v>
      </c>
      <c r="FO114" s="13"/>
      <c r="FP114" s="13"/>
      <c r="FQ114" s="13"/>
      <c r="FR114" s="13"/>
      <c r="FS114" s="13"/>
      <c r="FT114" s="13"/>
      <c r="FU114" s="13"/>
      <c r="FV114" s="13"/>
      <c r="FW114" s="13"/>
      <c r="FX114" s="13"/>
      <c r="FY114" s="13"/>
      <c r="FZ114" s="13"/>
      <c r="GA114" s="13"/>
      <c r="GB114" s="13"/>
      <c r="GC114" s="10">
        <v>1</v>
      </c>
      <c r="GD114" s="13"/>
      <c r="GE114" s="13"/>
      <c r="GF114" s="13"/>
      <c r="GG114" s="13"/>
      <c r="GH114" s="13"/>
      <c r="GI114" s="13"/>
      <c r="GJ114" s="13"/>
      <c r="GK114" s="13"/>
      <c r="GL114" s="13"/>
      <c r="GM114" s="13"/>
      <c r="GN114" s="13"/>
      <c r="GO114" s="13" t="s">
        <v>1980</v>
      </c>
      <c r="GP114" s="13" t="s">
        <v>1981</v>
      </c>
      <c r="GQ114" s="10" t="s">
        <v>283</v>
      </c>
      <c r="GR114" s="10" t="s">
        <v>283</v>
      </c>
      <c r="GS114" s="10" t="s">
        <v>283</v>
      </c>
      <c r="GT114" s="10" t="s">
        <v>283</v>
      </c>
      <c r="GU114" s="10" t="s">
        <v>283</v>
      </c>
      <c r="GV114" s="10" t="s">
        <v>283</v>
      </c>
      <c r="GW114" s="10" t="s">
        <v>283</v>
      </c>
      <c r="GX114" s="10" t="s">
        <v>283</v>
      </c>
      <c r="GY114" s="10" t="s">
        <v>283</v>
      </c>
      <c r="GZ114" s="10" t="s">
        <v>283</v>
      </c>
      <c r="HA114" s="10" t="s">
        <v>283</v>
      </c>
      <c r="HB114" s="10" t="s">
        <v>283</v>
      </c>
      <c r="HC114" s="10" t="s">
        <v>283</v>
      </c>
      <c r="HD114" s="10" t="s">
        <v>1982</v>
      </c>
      <c r="HE114" s="10"/>
      <c r="HF114" s="10"/>
      <c r="HG114" s="10"/>
      <c r="HH114" s="10"/>
      <c r="HI114" s="10"/>
      <c r="HJ114" s="10"/>
      <c r="HK114" s="10"/>
      <c r="HL114" s="10"/>
      <c r="HM114" s="10"/>
      <c r="HN114" s="10"/>
      <c r="HO114" s="10"/>
      <c r="HP114" s="10"/>
      <c r="HQ114" s="10">
        <v>1</v>
      </c>
      <c r="HR114" s="10"/>
      <c r="HS114" s="10"/>
      <c r="HT114" s="10"/>
      <c r="HU114" s="10"/>
      <c r="HV114" s="10"/>
      <c r="HW114" s="10"/>
      <c r="HX114" s="10"/>
      <c r="HY114" s="10"/>
      <c r="HZ114" s="10"/>
      <c r="IA114" s="10"/>
      <c r="IB114" s="10">
        <v>1</v>
      </c>
      <c r="IC114" s="10"/>
      <c r="ID114" s="10"/>
      <c r="IE114" s="10"/>
      <c r="IF114" s="10"/>
      <c r="IG114" s="10"/>
      <c r="IH114" s="10"/>
      <c r="II114" s="10"/>
      <c r="IJ114" s="10"/>
      <c r="IK114" s="10"/>
      <c r="IL114" s="10"/>
      <c r="IM114" s="10"/>
      <c r="IN114" s="10"/>
      <c r="IO114" s="10"/>
      <c r="IP114" s="10"/>
      <c r="IQ114" s="10"/>
      <c r="IR114" s="10"/>
      <c r="IS114" s="10"/>
      <c r="IT114" s="10"/>
      <c r="IU114" s="13" t="s">
        <v>299</v>
      </c>
      <c r="IV114" s="10" t="s">
        <v>283</v>
      </c>
      <c r="IW114" s="10" t="s">
        <v>283</v>
      </c>
      <c r="IX114" s="10" t="s">
        <v>269</v>
      </c>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v>1</v>
      </c>
      <c r="JV114" s="10" t="s">
        <v>287</v>
      </c>
      <c r="JW114" s="10" t="s">
        <v>283</v>
      </c>
      <c r="JX114" s="10" t="s">
        <v>283</v>
      </c>
      <c r="JY114" s="10" t="s">
        <v>283</v>
      </c>
      <c r="JZ114" s="9"/>
    </row>
    <row r="115" spans="1:286" ht="15.75" customHeight="1">
      <c r="A115" s="7" t="s">
        <v>1983</v>
      </c>
      <c r="B115" s="8">
        <v>42020</v>
      </c>
      <c r="C115" s="9" t="s">
        <v>1984</v>
      </c>
      <c r="D115" s="10">
        <v>1</v>
      </c>
      <c r="E115" s="11">
        <v>41365</v>
      </c>
      <c r="F115" s="10" t="s">
        <v>302</v>
      </c>
      <c r="G115" s="10" t="s">
        <v>277</v>
      </c>
      <c r="H115" s="9" t="s">
        <v>1985</v>
      </c>
      <c r="I115" s="9" t="s">
        <v>1986</v>
      </c>
      <c r="J115" s="10" t="s">
        <v>280</v>
      </c>
      <c r="K115" s="9" t="s">
        <v>344</v>
      </c>
      <c r="L115" s="9"/>
      <c r="M115" s="9"/>
      <c r="N115" s="9"/>
      <c r="O115" s="9"/>
      <c r="P115" s="9"/>
      <c r="Q115" s="9"/>
      <c r="R115" s="10">
        <v>1</v>
      </c>
      <c r="S115" s="9"/>
      <c r="T115" s="9"/>
      <c r="U115" s="9"/>
      <c r="V115" s="9"/>
      <c r="W115" s="9"/>
      <c r="X115" s="9"/>
      <c r="Y115" s="9"/>
      <c r="Z115" s="9"/>
      <c r="AA115" s="9"/>
      <c r="AB115" s="9"/>
      <c r="AC115" s="9" t="s">
        <v>1987</v>
      </c>
      <c r="AD115" s="10" t="s">
        <v>283</v>
      </c>
      <c r="AE115" s="11">
        <v>41373</v>
      </c>
      <c r="AF115" s="11">
        <v>41978</v>
      </c>
      <c r="AG115" s="10">
        <f t="shared" si="29"/>
        <v>605</v>
      </c>
      <c r="AH115" s="10">
        <f t="shared" si="31"/>
        <v>613</v>
      </c>
      <c r="AI115" s="10">
        <f t="shared" si="2"/>
        <v>655</v>
      </c>
      <c r="AJ115" s="10" t="s">
        <v>1988</v>
      </c>
      <c r="AK115" s="12">
        <v>6</v>
      </c>
      <c r="AL115" s="10" t="s">
        <v>1989</v>
      </c>
      <c r="AM115" s="9"/>
      <c r="AN115" s="9"/>
      <c r="AO115" s="9"/>
      <c r="AP115" s="10">
        <v>1</v>
      </c>
      <c r="AQ115" s="9"/>
      <c r="AR115" s="9"/>
      <c r="AS115" s="9"/>
      <c r="AT115" s="9"/>
      <c r="AU115" s="9"/>
      <c r="AV115" s="9"/>
      <c r="AW115" s="9"/>
      <c r="AX115" s="9"/>
      <c r="AY115" s="9"/>
      <c r="AZ115" s="9"/>
      <c r="BA115" s="9"/>
      <c r="BB115" s="9"/>
      <c r="BC115" s="9"/>
      <c r="BD115" s="9"/>
      <c r="BE115" s="9"/>
      <c r="BF115" s="9"/>
      <c r="BG115" s="9"/>
      <c r="BH115" s="9"/>
      <c r="BI115" s="10">
        <v>1</v>
      </c>
      <c r="BJ115" s="10">
        <v>2</v>
      </c>
      <c r="BK115" s="10">
        <v>1</v>
      </c>
      <c r="BL115" s="10">
        <v>1</v>
      </c>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c r="CP115" s="10" t="s">
        <v>1990</v>
      </c>
      <c r="CQ115" s="10" t="s">
        <v>286</v>
      </c>
      <c r="CR115" s="13">
        <v>1</v>
      </c>
      <c r="CS115" s="13">
        <v>1</v>
      </c>
      <c r="CT115" s="10">
        <v>1</v>
      </c>
      <c r="CU115" s="10"/>
      <c r="CV115" s="10"/>
      <c r="CW115" s="10"/>
      <c r="CX115" s="10" t="s">
        <v>287</v>
      </c>
      <c r="CY115" s="10" t="s">
        <v>287</v>
      </c>
      <c r="CZ115" s="10" t="s">
        <v>288</v>
      </c>
      <c r="DA115" s="10" t="s">
        <v>289</v>
      </c>
      <c r="DB115" s="10" t="s">
        <v>309</v>
      </c>
      <c r="DC115" s="13" t="s">
        <v>1991</v>
      </c>
      <c r="DD115" s="13" t="s">
        <v>1881</v>
      </c>
      <c r="DE115" s="13" t="s">
        <v>1992</v>
      </c>
      <c r="DF115" s="13" t="s">
        <v>1993</v>
      </c>
      <c r="DG115" s="13" t="s">
        <v>1994</v>
      </c>
      <c r="DH115" s="10" t="s">
        <v>283</v>
      </c>
      <c r="DI115" s="10" t="s">
        <v>283</v>
      </c>
      <c r="DJ115" s="10" t="s">
        <v>283</v>
      </c>
      <c r="DK115" s="10" t="s">
        <v>283</v>
      </c>
      <c r="DL115" s="10" t="s">
        <v>283</v>
      </c>
      <c r="DM115" s="10" t="s">
        <v>283</v>
      </c>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3" t="s">
        <v>1995</v>
      </c>
      <c r="ES115" s="13" t="s">
        <v>1996</v>
      </c>
      <c r="ET115" s="13"/>
      <c r="EU115" s="13"/>
      <c r="EV115" s="13"/>
      <c r="EW115" s="13"/>
      <c r="EX115" s="13"/>
      <c r="EY115" s="13"/>
      <c r="EZ115" s="13"/>
      <c r="FA115" s="13"/>
      <c r="FB115" s="13"/>
      <c r="FC115" s="13"/>
      <c r="FD115" s="13"/>
      <c r="FE115" s="13"/>
      <c r="FF115" s="13">
        <v>1</v>
      </c>
      <c r="FG115" s="13">
        <v>1</v>
      </c>
      <c r="FH115" s="13">
        <v>1</v>
      </c>
      <c r="FI115" s="13"/>
      <c r="FJ115" s="13"/>
      <c r="FK115" s="13"/>
      <c r="FL115" s="13"/>
      <c r="FM115" s="10" t="s">
        <v>1997</v>
      </c>
      <c r="FN115" s="10" t="s">
        <v>283</v>
      </c>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3" t="s">
        <v>1998</v>
      </c>
      <c r="GP115" s="13" t="s">
        <v>1999</v>
      </c>
      <c r="GQ115" s="13" t="s">
        <v>2000</v>
      </c>
      <c r="GR115" s="13" t="s">
        <v>2001</v>
      </c>
      <c r="GS115" s="10" t="s">
        <v>283</v>
      </c>
      <c r="GT115" s="10" t="s">
        <v>283</v>
      </c>
      <c r="GU115" s="10" t="s">
        <v>283</v>
      </c>
      <c r="GV115" s="10" t="s">
        <v>283</v>
      </c>
      <c r="GW115" s="10" t="s">
        <v>283</v>
      </c>
      <c r="GX115" s="10" t="s">
        <v>283</v>
      </c>
      <c r="GY115" s="10" t="s">
        <v>283</v>
      </c>
      <c r="GZ115" s="10" t="s">
        <v>283</v>
      </c>
      <c r="HA115" s="10" t="s">
        <v>283</v>
      </c>
      <c r="HB115" s="10" t="s">
        <v>283</v>
      </c>
      <c r="HC115" s="10" t="s">
        <v>283</v>
      </c>
      <c r="HD115" s="10" t="s">
        <v>2002</v>
      </c>
      <c r="HE115" s="10"/>
      <c r="HF115" s="10"/>
      <c r="HG115" s="10"/>
      <c r="HH115" s="10"/>
      <c r="HI115" s="10"/>
      <c r="HJ115" s="10"/>
      <c r="HK115" s="10"/>
      <c r="HL115" s="10"/>
      <c r="HM115" s="10">
        <v>1</v>
      </c>
      <c r="HN115" s="10"/>
      <c r="HO115" s="10"/>
      <c r="HP115" s="10"/>
      <c r="HQ115" s="10"/>
      <c r="HR115" s="10"/>
      <c r="HS115" s="10"/>
      <c r="HT115" s="10"/>
      <c r="HU115" s="10"/>
      <c r="HV115" s="10"/>
      <c r="HW115" s="10"/>
      <c r="HX115" s="10"/>
      <c r="HY115" s="10"/>
      <c r="HZ115" s="10"/>
      <c r="IA115" s="10"/>
      <c r="IB115" s="10"/>
      <c r="IC115" s="10"/>
      <c r="ID115" s="10"/>
      <c r="IE115" s="10"/>
      <c r="IF115" s="10"/>
      <c r="IG115" s="10"/>
      <c r="IH115" s="10"/>
      <c r="II115" s="10"/>
      <c r="IJ115" s="10"/>
      <c r="IK115" s="10">
        <v>1</v>
      </c>
      <c r="IL115" s="10"/>
      <c r="IM115" s="10"/>
      <c r="IN115" s="10"/>
      <c r="IO115" s="10"/>
      <c r="IP115" s="10"/>
      <c r="IQ115" s="10"/>
      <c r="IR115" s="10"/>
      <c r="IS115" s="10"/>
      <c r="IT115" s="10"/>
      <c r="IU115" s="13" t="s">
        <v>2003</v>
      </c>
      <c r="IV115" s="10" t="s">
        <v>283</v>
      </c>
      <c r="IW115" s="10" t="s">
        <v>283</v>
      </c>
      <c r="IX115" s="10" t="s">
        <v>264</v>
      </c>
      <c r="IY115" s="10"/>
      <c r="IZ115" s="10"/>
      <c r="JA115" s="10"/>
      <c r="JB115" s="10"/>
      <c r="JC115" s="10"/>
      <c r="JD115" s="10"/>
      <c r="JE115" s="10"/>
      <c r="JF115" s="10"/>
      <c r="JG115" s="10"/>
      <c r="JH115" s="10"/>
      <c r="JI115" s="10"/>
      <c r="JJ115" s="10"/>
      <c r="JK115" s="10"/>
      <c r="JL115" s="10"/>
      <c r="JM115" s="10"/>
      <c r="JN115" s="10"/>
      <c r="JO115" s="10"/>
      <c r="JP115" s="10">
        <v>1</v>
      </c>
      <c r="JQ115" s="10"/>
      <c r="JR115" s="10"/>
      <c r="JS115" s="10"/>
      <c r="JT115" s="10"/>
      <c r="JU115" s="10"/>
      <c r="JV115" s="10" t="s">
        <v>287</v>
      </c>
      <c r="JW115" s="10" t="s">
        <v>283</v>
      </c>
      <c r="JX115" s="10" t="s">
        <v>283</v>
      </c>
      <c r="JY115" s="10" t="s">
        <v>283</v>
      </c>
      <c r="JZ115" s="9"/>
    </row>
    <row r="116" spans="1:286" ht="15.75" customHeight="1">
      <c r="A116" s="7" t="s">
        <v>2004</v>
      </c>
      <c r="B116" s="8">
        <v>42023</v>
      </c>
      <c r="C116" s="9" t="s">
        <v>2005</v>
      </c>
      <c r="D116" s="10">
        <v>1</v>
      </c>
      <c r="E116" s="10" t="s">
        <v>302</v>
      </c>
      <c r="F116" s="10">
        <v>40</v>
      </c>
      <c r="G116" s="10" t="s">
        <v>323</v>
      </c>
      <c r="H116" s="9" t="s">
        <v>2006</v>
      </c>
      <c r="I116" s="9" t="s">
        <v>2007</v>
      </c>
      <c r="J116" s="10" t="s">
        <v>280</v>
      </c>
      <c r="K116" s="9" t="s">
        <v>344</v>
      </c>
      <c r="L116" s="9"/>
      <c r="M116" s="9"/>
      <c r="N116" s="9"/>
      <c r="O116" s="9"/>
      <c r="P116" s="9"/>
      <c r="Q116" s="9"/>
      <c r="R116" s="10">
        <v>1</v>
      </c>
      <c r="S116" s="9"/>
      <c r="T116" s="9"/>
      <c r="U116" s="9"/>
      <c r="V116" s="9"/>
      <c r="W116" s="9"/>
      <c r="X116" s="9"/>
      <c r="Y116" s="9"/>
      <c r="Z116" s="9"/>
      <c r="AA116" s="9"/>
      <c r="AB116" s="9"/>
      <c r="AC116" s="9" t="s">
        <v>2008</v>
      </c>
      <c r="AD116" s="10" t="s">
        <v>283</v>
      </c>
      <c r="AE116" s="11">
        <v>41824</v>
      </c>
      <c r="AF116" s="11">
        <v>42019</v>
      </c>
      <c r="AG116" s="10">
        <f t="shared" si="29"/>
        <v>195</v>
      </c>
      <c r="AH116" s="10" t="s">
        <v>283</v>
      </c>
      <c r="AI116" s="16" t="e">
        <f t="shared" si="2"/>
        <v>#VALUE!</v>
      </c>
      <c r="AJ116" s="10" t="s">
        <v>2009</v>
      </c>
      <c r="AK116" s="12">
        <v>2</v>
      </c>
      <c r="AL116" s="10" t="s">
        <v>2010</v>
      </c>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v>1</v>
      </c>
      <c r="BM116" s="10">
        <v>1</v>
      </c>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t="s">
        <v>329</v>
      </c>
      <c r="CQ116" s="13" t="s">
        <v>852</v>
      </c>
      <c r="CR116" s="10"/>
      <c r="CS116" s="10"/>
      <c r="CT116" s="10"/>
      <c r="CU116" s="10"/>
      <c r="CV116" s="10"/>
      <c r="CW116" s="10"/>
      <c r="CX116" s="10" t="s">
        <v>283</v>
      </c>
      <c r="CY116" s="10" t="s">
        <v>287</v>
      </c>
      <c r="CZ116" s="10" t="s">
        <v>288</v>
      </c>
      <c r="DA116" s="10" t="s">
        <v>1321</v>
      </c>
      <c r="DB116" s="10" t="s">
        <v>329</v>
      </c>
      <c r="DC116" s="13" t="s">
        <v>2011</v>
      </c>
      <c r="DD116" s="10" t="s">
        <v>1828</v>
      </c>
      <c r="DE116" s="10" t="s">
        <v>283</v>
      </c>
      <c r="DF116" s="10" t="s">
        <v>283</v>
      </c>
      <c r="DG116" s="10" t="s">
        <v>283</v>
      </c>
      <c r="DH116" s="10" t="s">
        <v>283</v>
      </c>
      <c r="DI116" s="10" t="s">
        <v>283</v>
      </c>
      <c r="DJ116" s="10" t="s">
        <v>283</v>
      </c>
      <c r="DK116" s="10" t="s">
        <v>283</v>
      </c>
      <c r="DL116" s="10" t="s">
        <v>283</v>
      </c>
      <c r="DM116" s="10" t="s">
        <v>283</v>
      </c>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0" t="s">
        <v>283</v>
      </c>
      <c r="ES116" s="10" t="s">
        <v>283</v>
      </c>
      <c r="ET116" s="10"/>
      <c r="EU116" s="10"/>
      <c r="EV116" s="10"/>
      <c r="EW116" s="10"/>
      <c r="EX116" s="10"/>
      <c r="EY116" s="10"/>
      <c r="EZ116" s="10"/>
      <c r="FA116" s="10"/>
      <c r="FB116" s="10"/>
      <c r="FC116" s="10"/>
      <c r="FD116" s="10"/>
      <c r="FE116" s="10"/>
      <c r="FF116" s="10"/>
      <c r="FG116" s="10"/>
      <c r="FH116" s="10"/>
      <c r="FI116" s="10"/>
      <c r="FJ116" s="10"/>
      <c r="FK116" s="10"/>
      <c r="FL116" s="10"/>
      <c r="FM116" s="10" t="s">
        <v>283</v>
      </c>
      <c r="FN116" s="10" t="s">
        <v>283</v>
      </c>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3" t="s">
        <v>2012</v>
      </c>
      <c r="GP116" s="13" t="s">
        <v>2013</v>
      </c>
      <c r="GQ116" s="13" t="s">
        <v>2014</v>
      </c>
      <c r="GR116" s="13" t="s">
        <v>2015</v>
      </c>
      <c r="GS116" s="10" t="s">
        <v>283</v>
      </c>
      <c r="GT116" s="10" t="s">
        <v>283</v>
      </c>
      <c r="GU116" s="10" t="s">
        <v>283</v>
      </c>
      <c r="GV116" s="10" t="s">
        <v>283</v>
      </c>
      <c r="GW116" s="10" t="s">
        <v>283</v>
      </c>
      <c r="GX116" s="10" t="s">
        <v>283</v>
      </c>
      <c r="GY116" s="10" t="s">
        <v>283</v>
      </c>
      <c r="GZ116" s="10" t="s">
        <v>283</v>
      </c>
      <c r="HA116" s="10" t="s">
        <v>283</v>
      </c>
      <c r="HB116" s="10" t="s">
        <v>283</v>
      </c>
      <c r="HC116" s="10" t="s">
        <v>283</v>
      </c>
      <c r="HD116" s="10" t="s">
        <v>2016</v>
      </c>
      <c r="HE116" s="10"/>
      <c r="HF116" s="10"/>
      <c r="HG116" s="10"/>
      <c r="HH116" s="10"/>
      <c r="HI116" s="10"/>
      <c r="HJ116" s="10"/>
      <c r="HK116" s="10"/>
      <c r="HL116" s="10"/>
      <c r="HM116" s="10"/>
      <c r="HN116" s="10"/>
      <c r="HO116" s="10"/>
      <c r="HP116" s="10">
        <v>1</v>
      </c>
      <c r="HQ116" s="10">
        <v>1</v>
      </c>
      <c r="HR116" s="10"/>
      <c r="HS116" s="10"/>
      <c r="HT116" s="10"/>
      <c r="HU116" s="10"/>
      <c r="HV116" s="10"/>
      <c r="HW116" s="10"/>
      <c r="HX116" s="10"/>
      <c r="HY116" s="10"/>
      <c r="HZ116" s="10"/>
      <c r="IA116" s="10"/>
      <c r="IB116" s="10"/>
      <c r="IC116" s="10"/>
      <c r="ID116" s="10"/>
      <c r="IE116" s="10"/>
      <c r="IF116" s="10"/>
      <c r="IG116" s="10"/>
      <c r="IH116" s="10"/>
      <c r="II116" s="10"/>
      <c r="IJ116" s="10"/>
      <c r="IK116" s="10"/>
      <c r="IL116" s="10"/>
      <c r="IM116" s="10"/>
      <c r="IN116" s="10"/>
      <c r="IO116" s="10"/>
      <c r="IP116" s="10"/>
      <c r="IQ116" s="10"/>
      <c r="IR116" s="10"/>
      <c r="IS116" s="10"/>
      <c r="IT116" s="10"/>
      <c r="IU116" s="13" t="s">
        <v>2017</v>
      </c>
      <c r="IV116" s="10" t="s">
        <v>283</v>
      </c>
      <c r="IW116" s="10" t="s">
        <v>283</v>
      </c>
      <c r="IX116" s="10" t="s">
        <v>264</v>
      </c>
      <c r="IY116" s="10"/>
      <c r="IZ116" s="10"/>
      <c r="JA116" s="10"/>
      <c r="JB116" s="10"/>
      <c r="JC116" s="10"/>
      <c r="JD116" s="10"/>
      <c r="JE116" s="10"/>
      <c r="JF116" s="10"/>
      <c r="JG116" s="10"/>
      <c r="JH116" s="10"/>
      <c r="JI116" s="10"/>
      <c r="JJ116" s="10"/>
      <c r="JK116" s="10"/>
      <c r="JL116" s="10"/>
      <c r="JM116" s="10"/>
      <c r="JN116" s="10"/>
      <c r="JO116" s="10"/>
      <c r="JP116" s="10">
        <v>1</v>
      </c>
      <c r="JQ116" s="10"/>
      <c r="JR116" s="10"/>
      <c r="JS116" s="10"/>
      <c r="JT116" s="10"/>
      <c r="JU116" s="10"/>
      <c r="JV116" s="10" t="s">
        <v>287</v>
      </c>
      <c r="JW116" s="10" t="s">
        <v>283</v>
      </c>
      <c r="JX116" s="10" t="s">
        <v>283</v>
      </c>
      <c r="JY116" s="10" t="s">
        <v>283</v>
      </c>
      <c r="JZ116" s="10" t="s">
        <v>2018</v>
      </c>
    </row>
    <row r="117" spans="1:286" ht="15.75" customHeight="1">
      <c r="A117" s="7" t="s">
        <v>2019</v>
      </c>
      <c r="B117" s="8">
        <v>42031</v>
      </c>
      <c r="C117" s="9" t="s">
        <v>2020</v>
      </c>
      <c r="D117" s="10">
        <v>1</v>
      </c>
      <c r="E117" s="10" t="s">
        <v>302</v>
      </c>
      <c r="F117" s="10" t="s">
        <v>302</v>
      </c>
      <c r="G117" s="10" t="s">
        <v>323</v>
      </c>
      <c r="H117" s="9" t="s">
        <v>2021</v>
      </c>
      <c r="I117" s="9" t="s">
        <v>343</v>
      </c>
      <c r="J117" s="10" t="s">
        <v>280</v>
      </c>
      <c r="K117" s="9" t="s">
        <v>344</v>
      </c>
      <c r="L117" s="9"/>
      <c r="M117" s="9"/>
      <c r="N117" s="9"/>
      <c r="O117" s="9"/>
      <c r="P117" s="9"/>
      <c r="Q117" s="9"/>
      <c r="R117" s="10">
        <v>1</v>
      </c>
      <c r="S117" s="9"/>
      <c r="T117" s="9"/>
      <c r="U117" s="9"/>
      <c r="V117" s="9"/>
      <c r="W117" s="9"/>
      <c r="X117" s="9"/>
      <c r="Y117" s="9"/>
      <c r="Z117" s="9"/>
      <c r="AA117" s="9"/>
      <c r="AB117" s="9"/>
      <c r="AC117" s="9" t="s">
        <v>2022</v>
      </c>
      <c r="AD117" s="10" t="s">
        <v>283</v>
      </c>
      <c r="AE117" s="11">
        <v>41144</v>
      </c>
      <c r="AF117" s="11">
        <v>42027</v>
      </c>
      <c r="AG117" s="10">
        <f t="shared" si="29"/>
        <v>883</v>
      </c>
      <c r="AH117" s="10" t="s">
        <v>283</v>
      </c>
      <c r="AI117" s="16" t="e">
        <f t="shared" si="2"/>
        <v>#VALUE!</v>
      </c>
      <c r="AJ117" s="10" t="s">
        <v>2023</v>
      </c>
      <c r="AK117" s="12">
        <v>1</v>
      </c>
      <c r="AL117" s="10" t="s">
        <v>364</v>
      </c>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10">
        <v>1</v>
      </c>
      <c r="BL117" s="9"/>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t="s">
        <v>90</v>
      </c>
      <c r="CQ117" s="10" t="s">
        <v>286</v>
      </c>
      <c r="CR117" s="10"/>
      <c r="CS117" s="10">
        <v>1</v>
      </c>
      <c r="CT117" s="10"/>
      <c r="CU117" s="10"/>
      <c r="CV117" s="10"/>
      <c r="CW117" s="10"/>
      <c r="CX117" s="10" t="s">
        <v>283</v>
      </c>
      <c r="CY117" s="10" t="s">
        <v>287</v>
      </c>
      <c r="CZ117" s="10" t="s">
        <v>329</v>
      </c>
      <c r="DA117" s="10" t="s">
        <v>412</v>
      </c>
      <c r="DB117" s="13" t="s">
        <v>309</v>
      </c>
      <c r="DC117" s="13" t="s">
        <v>2024</v>
      </c>
      <c r="DD117" s="13" t="s">
        <v>2025</v>
      </c>
      <c r="DE117" s="13" t="s">
        <v>2026</v>
      </c>
      <c r="DF117" s="10" t="s">
        <v>283</v>
      </c>
      <c r="DG117" s="10" t="s">
        <v>283</v>
      </c>
      <c r="DH117" s="10" t="s">
        <v>283</v>
      </c>
      <c r="DI117" s="10" t="s">
        <v>283</v>
      </c>
      <c r="DJ117" s="10" t="s">
        <v>283</v>
      </c>
      <c r="DK117" s="10" t="s">
        <v>283</v>
      </c>
      <c r="DL117" s="10" t="s">
        <v>283</v>
      </c>
      <c r="DM117" s="10" t="s">
        <v>283</v>
      </c>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0" t="s">
        <v>283</v>
      </c>
      <c r="ES117" s="10" t="s">
        <v>283</v>
      </c>
      <c r="ET117" s="10"/>
      <c r="EU117" s="10"/>
      <c r="EV117" s="10"/>
      <c r="EW117" s="10"/>
      <c r="EX117" s="10"/>
      <c r="EY117" s="10"/>
      <c r="EZ117" s="10"/>
      <c r="FA117" s="10"/>
      <c r="FB117" s="10"/>
      <c r="FC117" s="10"/>
      <c r="FD117" s="10"/>
      <c r="FE117" s="10"/>
      <c r="FF117" s="10"/>
      <c r="FG117" s="10"/>
      <c r="FH117" s="10"/>
      <c r="FI117" s="10"/>
      <c r="FJ117" s="10"/>
      <c r="FK117" s="10"/>
      <c r="FL117" s="10"/>
      <c r="FM117" s="10" t="s">
        <v>283</v>
      </c>
      <c r="FN117" s="10" t="s">
        <v>283</v>
      </c>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3" t="s">
        <v>2027</v>
      </c>
      <c r="GP117" s="13" t="s">
        <v>2028</v>
      </c>
      <c r="GQ117" s="13" t="s">
        <v>2029</v>
      </c>
      <c r="GR117" s="13" t="s">
        <v>2030</v>
      </c>
      <c r="GS117" s="13" t="s">
        <v>2031</v>
      </c>
      <c r="GT117" s="10" t="s">
        <v>283</v>
      </c>
      <c r="GU117" s="10" t="s">
        <v>283</v>
      </c>
      <c r="GV117" s="10" t="s">
        <v>283</v>
      </c>
      <c r="GW117" s="10" t="s">
        <v>283</v>
      </c>
      <c r="GX117" s="10" t="s">
        <v>283</v>
      </c>
      <c r="GY117" s="10" t="s">
        <v>283</v>
      </c>
      <c r="GZ117" s="10" t="s">
        <v>283</v>
      </c>
      <c r="HA117" s="10" t="s">
        <v>283</v>
      </c>
      <c r="HB117" s="10" t="s">
        <v>283</v>
      </c>
      <c r="HC117" s="10" t="s">
        <v>283</v>
      </c>
      <c r="HD117" s="10" t="s">
        <v>2032</v>
      </c>
      <c r="HE117" s="10"/>
      <c r="HF117" s="10"/>
      <c r="HG117" s="10"/>
      <c r="HH117" s="10"/>
      <c r="HI117" s="10"/>
      <c r="HJ117" s="10"/>
      <c r="HK117" s="10"/>
      <c r="HL117" s="10"/>
      <c r="HM117" s="10">
        <v>1</v>
      </c>
      <c r="HN117" s="10"/>
      <c r="HO117" s="10"/>
      <c r="HP117" s="10"/>
      <c r="HQ117" s="10"/>
      <c r="HR117" s="10"/>
      <c r="HS117" s="10"/>
      <c r="HT117" s="10"/>
      <c r="HU117" s="10"/>
      <c r="HV117" s="10"/>
      <c r="HW117" s="10"/>
      <c r="HX117" s="10"/>
      <c r="HY117" s="10"/>
      <c r="HZ117" s="10"/>
      <c r="IA117" s="10"/>
      <c r="IB117" s="10"/>
      <c r="IC117" s="10"/>
      <c r="ID117" s="10"/>
      <c r="IE117" s="10">
        <v>1</v>
      </c>
      <c r="IF117" s="10"/>
      <c r="IG117" s="10"/>
      <c r="IH117" s="10">
        <v>1</v>
      </c>
      <c r="II117" s="10"/>
      <c r="IJ117" s="10"/>
      <c r="IK117" s="10"/>
      <c r="IL117" s="10"/>
      <c r="IM117" s="10"/>
      <c r="IN117" s="10"/>
      <c r="IO117" s="10"/>
      <c r="IP117" s="10"/>
      <c r="IQ117" s="10"/>
      <c r="IR117" s="10"/>
      <c r="IS117" s="10"/>
      <c r="IT117" s="10"/>
      <c r="IU117" s="13" t="s">
        <v>2033</v>
      </c>
      <c r="IV117" s="10" t="s">
        <v>283</v>
      </c>
      <c r="IW117" s="10" t="s">
        <v>283</v>
      </c>
      <c r="IX117" s="10" t="s">
        <v>666</v>
      </c>
      <c r="IY117" s="10"/>
      <c r="IZ117" s="10"/>
      <c r="JA117" s="10"/>
      <c r="JB117" s="10"/>
      <c r="JC117" s="10"/>
      <c r="JD117" s="10"/>
      <c r="JE117" s="10"/>
      <c r="JF117" s="10"/>
      <c r="JG117" s="10"/>
      <c r="JH117" s="10"/>
      <c r="JI117" s="10"/>
      <c r="JJ117" s="10"/>
      <c r="JK117" s="10"/>
      <c r="JL117" s="10"/>
      <c r="JM117" s="10"/>
      <c r="JN117" s="10">
        <v>1</v>
      </c>
      <c r="JO117" s="10"/>
      <c r="JP117" s="10"/>
      <c r="JQ117" s="10"/>
      <c r="JR117" s="10"/>
      <c r="JS117" s="10">
        <v>1</v>
      </c>
      <c r="JT117" s="10"/>
      <c r="JU117" s="10"/>
      <c r="JV117" s="10" t="s">
        <v>287</v>
      </c>
      <c r="JW117" s="10" t="s">
        <v>283</v>
      </c>
      <c r="JX117" s="10" t="s">
        <v>283</v>
      </c>
      <c r="JY117" s="10" t="s">
        <v>283</v>
      </c>
      <c r="JZ117" s="9"/>
    </row>
    <row r="118" spans="1:286" ht="15.75" customHeight="1">
      <c r="A118" s="7" t="s">
        <v>2034</v>
      </c>
      <c r="B118" s="8">
        <v>42033</v>
      </c>
      <c r="C118" s="9" t="s">
        <v>2035</v>
      </c>
      <c r="D118" s="10">
        <v>1</v>
      </c>
      <c r="E118" s="11">
        <v>41951</v>
      </c>
      <c r="F118" s="10">
        <v>83</v>
      </c>
      <c r="G118" s="10" t="s">
        <v>277</v>
      </c>
      <c r="H118" s="9" t="s">
        <v>2036</v>
      </c>
      <c r="I118" s="9" t="s">
        <v>2037</v>
      </c>
      <c r="J118" s="10" t="s">
        <v>280</v>
      </c>
      <c r="K118" s="9" t="s">
        <v>344</v>
      </c>
      <c r="L118" s="9"/>
      <c r="M118" s="9"/>
      <c r="N118" s="9"/>
      <c r="O118" s="9"/>
      <c r="P118" s="9"/>
      <c r="Q118" s="9"/>
      <c r="R118" s="10">
        <v>1</v>
      </c>
      <c r="S118" s="9"/>
      <c r="T118" s="9"/>
      <c r="U118" s="9"/>
      <c r="V118" s="9"/>
      <c r="W118" s="9"/>
      <c r="X118" s="9"/>
      <c r="Y118" s="9"/>
      <c r="Z118" s="9"/>
      <c r="AA118" s="9"/>
      <c r="AB118" s="9"/>
      <c r="AC118" s="9" t="s">
        <v>2038</v>
      </c>
      <c r="AD118" s="10" t="s">
        <v>283</v>
      </c>
      <c r="AE118" s="11">
        <v>41955</v>
      </c>
      <c r="AF118" s="11">
        <v>42033</v>
      </c>
      <c r="AG118" s="10">
        <f t="shared" si="29"/>
        <v>78</v>
      </c>
      <c r="AH118" s="10">
        <f t="shared" ref="AH118:AH120" si="32">AF118-E118</f>
        <v>82</v>
      </c>
      <c r="AI118" s="10">
        <f t="shared" si="2"/>
        <v>82</v>
      </c>
      <c r="AJ118" s="10" t="s">
        <v>685</v>
      </c>
      <c r="AK118" s="12">
        <v>1</v>
      </c>
      <c r="AL118" s="10" t="s">
        <v>347</v>
      </c>
      <c r="AM118" s="10">
        <v>1</v>
      </c>
      <c r="AN118" s="10"/>
      <c r="AO118" s="10"/>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t="s">
        <v>89</v>
      </c>
      <c r="CQ118" s="10" t="s">
        <v>286</v>
      </c>
      <c r="CR118" s="10">
        <v>1</v>
      </c>
      <c r="CS118" s="10"/>
      <c r="CT118" s="10"/>
      <c r="CU118" s="10"/>
      <c r="CV118" s="10"/>
      <c r="CW118" s="10"/>
      <c r="CX118" s="10" t="s">
        <v>287</v>
      </c>
      <c r="CY118" s="10" t="s">
        <v>287</v>
      </c>
      <c r="CZ118" s="10" t="s">
        <v>12</v>
      </c>
      <c r="DA118" s="10" t="s">
        <v>120</v>
      </c>
      <c r="DB118" s="10" t="s">
        <v>309</v>
      </c>
      <c r="DC118" s="13" t="s">
        <v>2039</v>
      </c>
      <c r="DD118" s="13" t="s">
        <v>2040</v>
      </c>
      <c r="DE118" s="13" t="s">
        <v>2041</v>
      </c>
      <c r="DF118" s="13" t="s">
        <v>2042</v>
      </c>
      <c r="DG118" s="10" t="s">
        <v>283</v>
      </c>
      <c r="DH118" s="10" t="s">
        <v>283</v>
      </c>
      <c r="DI118" s="10" t="s">
        <v>283</v>
      </c>
      <c r="DJ118" s="10" t="s">
        <v>283</v>
      </c>
      <c r="DK118" s="10" t="s">
        <v>283</v>
      </c>
      <c r="DL118" s="10" t="s">
        <v>2043</v>
      </c>
      <c r="DM118" s="10" t="s">
        <v>2044</v>
      </c>
      <c r="DN118" s="15"/>
      <c r="DO118" s="15"/>
      <c r="DP118" s="15"/>
      <c r="DQ118" s="15"/>
      <c r="DR118" s="15"/>
      <c r="DS118" s="15">
        <v>1</v>
      </c>
      <c r="DT118" s="15"/>
      <c r="DU118" s="15"/>
      <c r="DV118" s="15"/>
      <c r="DW118" s="15"/>
      <c r="DX118" s="15">
        <v>1</v>
      </c>
      <c r="DY118" s="15"/>
      <c r="DZ118" s="15"/>
      <c r="EA118" s="15"/>
      <c r="EB118" s="15"/>
      <c r="EC118" s="15"/>
      <c r="ED118" s="15"/>
      <c r="EE118" s="15"/>
      <c r="EF118" s="15"/>
      <c r="EG118" s="15"/>
      <c r="EH118" s="15"/>
      <c r="EI118" s="15"/>
      <c r="EJ118" s="15"/>
      <c r="EK118" s="15"/>
      <c r="EL118" s="15"/>
      <c r="EM118" s="15"/>
      <c r="EN118" s="15"/>
      <c r="EO118" s="15"/>
      <c r="EP118" s="15"/>
      <c r="EQ118" s="15"/>
      <c r="ER118" s="10" t="s">
        <v>283</v>
      </c>
      <c r="ES118" s="10" t="s">
        <v>283</v>
      </c>
      <c r="ET118" s="10"/>
      <c r="EU118" s="10"/>
      <c r="EV118" s="10"/>
      <c r="EW118" s="10"/>
      <c r="EX118" s="10"/>
      <c r="EY118" s="10"/>
      <c r="EZ118" s="10"/>
      <c r="FA118" s="10"/>
      <c r="FB118" s="10"/>
      <c r="FC118" s="10"/>
      <c r="FD118" s="10"/>
      <c r="FE118" s="10"/>
      <c r="FF118" s="10"/>
      <c r="FG118" s="10"/>
      <c r="FH118" s="10"/>
      <c r="FI118" s="10"/>
      <c r="FJ118" s="10"/>
      <c r="FK118" s="10"/>
      <c r="FL118" s="10"/>
      <c r="FM118" s="10" t="s">
        <v>283</v>
      </c>
      <c r="FN118" s="10" t="s">
        <v>283</v>
      </c>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3" t="s">
        <v>2045</v>
      </c>
      <c r="GP118" s="10" t="s">
        <v>283</v>
      </c>
      <c r="GQ118" s="10" t="s">
        <v>283</v>
      </c>
      <c r="GR118" s="10" t="s">
        <v>283</v>
      </c>
      <c r="GS118" s="10" t="s">
        <v>283</v>
      </c>
      <c r="GT118" s="10" t="s">
        <v>283</v>
      </c>
      <c r="GU118" s="10" t="s">
        <v>283</v>
      </c>
      <c r="GV118" s="10" t="s">
        <v>283</v>
      </c>
      <c r="GW118" s="10" t="s">
        <v>283</v>
      </c>
      <c r="GX118" s="10" t="s">
        <v>283</v>
      </c>
      <c r="GY118" s="10" t="s">
        <v>283</v>
      </c>
      <c r="GZ118" s="10" t="s">
        <v>283</v>
      </c>
      <c r="HA118" s="10" t="s">
        <v>283</v>
      </c>
      <c r="HB118" s="10" t="s">
        <v>283</v>
      </c>
      <c r="HC118" s="10" t="s">
        <v>283</v>
      </c>
      <c r="HD118" s="10" t="s">
        <v>209</v>
      </c>
      <c r="HE118" s="10"/>
      <c r="HF118" s="10"/>
      <c r="HG118" s="10"/>
      <c r="HH118" s="10"/>
      <c r="HI118" s="10"/>
      <c r="HJ118" s="10"/>
      <c r="HK118" s="10"/>
      <c r="HL118" s="10"/>
      <c r="HM118" s="10">
        <v>1</v>
      </c>
      <c r="HN118" s="10"/>
      <c r="HO118" s="10"/>
      <c r="HP118" s="10"/>
      <c r="HQ118" s="10"/>
      <c r="HR118" s="10"/>
      <c r="HS118" s="10"/>
      <c r="HT118" s="10"/>
      <c r="HU118" s="10"/>
      <c r="HV118" s="10"/>
      <c r="HW118" s="10"/>
      <c r="HX118" s="10"/>
      <c r="HY118" s="10"/>
      <c r="HZ118" s="10"/>
      <c r="IA118" s="10"/>
      <c r="IB118" s="10"/>
      <c r="IC118" s="10"/>
      <c r="ID118" s="10"/>
      <c r="IE118" s="10"/>
      <c r="IF118" s="10"/>
      <c r="IG118" s="10"/>
      <c r="IH118" s="10"/>
      <c r="II118" s="10"/>
      <c r="IJ118" s="10"/>
      <c r="IK118" s="10"/>
      <c r="IL118" s="10"/>
      <c r="IM118" s="10"/>
      <c r="IN118" s="10"/>
      <c r="IO118" s="10"/>
      <c r="IP118" s="10"/>
      <c r="IQ118" s="10"/>
      <c r="IR118" s="10"/>
      <c r="IS118" s="10"/>
      <c r="IT118" s="10"/>
      <c r="IU118" s="13" t="s">
        <v>299</v>
      </c>
      <c r="IV118" s="10" t="s">
        <v>283</v>
      </c>
      <c r="IW118" s="10" t="s">
        <v>283</v>
      </c>
      <c r="IX118" s="10" t="s">
        <v>264</v>
      </c>
      <c r="IY118" s="10"/>
      <c r="IZ118" s="10"/>
      <c r="JA118" s="10"/>
      <c r="JB118" s="10"/>
      <c r="JC118" s="10"/>
      <c r="JD118" s="10"/>
      <c r="JE118" s="10"/>
      <c r="JF118" s="10"/>
      <c r="JG118" s="10"/>
      <c r="JH118" s="10"/>
      <c r="JI118" s="10"/>
      <c r="JJ118" s="10"/>
      <c r="JK118" s="10"/>
      <c r="JL118" s="10"/>
      <c r="JM118" s="10"/>
      <c r="JN118" s="10"/>
      <c r="JO118" s="10"/>
      <c r="JP118" s="10">
        <v>1</v>
      </c>
      <c r="JQ118" s="10"/>
      <c r="JR118" s="10"/>
      <c r="JS118" s="10"/>
      <c r="JT118" s="10"/>
      <c r="JU118" s="10"/>
      <c r="JV118" s="10" t="s">
        <v>287</v>
      </c>
      <c r="JW118" s="10" t="s">
        <v>283</v>
      </c>
      <c r="JX118" s="10" t="s">
        <v>283</v>
      </c>
      <c r="JY118" s="10" t="s">
        <v>283</v>
      </c>
      <c r="JZ118" s="9"/>
    </row>
    <row r="119" spans="1:286" ht="15.75" customHeight="1">
      <c r="A119" s="7" t="s">
        <v>2046</v>
      </c>
      <c r="B119" s="8">
        <v>42040</v>
      </c>
      <c r="C119" s="9" t="s">
        <v>2047</v>
      </c>
      <c r="D119" s="10">
        <v>1</v>
      </c>
      <c r="E119" s="11">
        <v>41972</v>
      </c>
      <c r="F119" s="10">
        <v>85</v>
      </c>
      <c r="G119" s="10" t="s">
        <v>277</v>
      </c>
      <c r="H119" s="9" t="s">
        <v>1352</v>
      </c>
      <c r="I119" s="9" t="s">
        <v>424</v>
      </c>
      <c r="J119" s="10" t="s">
        <v>280</v>
      </c>
      <c r="K119" s="9" t="s">
        <v>916</v>
      </c>
      <c r="L119" s="9"/>
      <c r="M119" s="9"/>
      <c r="N119" s="32">
        <v>1</v>
      </c>
      <c r="O119" s="9"/>
      <c r="P119" s="9"/>
      <c r="Q119" s="9"/>
      <c r="R119" s="9"/>
      <c r="S119" s="9"/>
      <c r="T119" s="9"/>
      <c r="U119" s="9"/>
      <c r="V119" s="9"/>
      <c r="W119" s="9"/>
      <c r="X119" s="9"/>
      <c r="Y119" s="9"/>
      <c r="Z119" s="9"/>
      <c r="AA119" s="9"/>
      <c r="AB119" s="9"/>
      <c r="AC119" s="9" t="s">
        <v>2048</v>
      </c>
      <c r="AD119" s="10" t="s">
        <v>283</v>
      </c>
      <c r="AE119" s="11">
        <v>41995</v>
      </c>
      <c r="AF119" s="11">
        <v>42040</v>
      </c>
      <c r="AG119" s="10">
        <f t="shared" si="29"/>
        <v>45</v>
      </c>
      <c r="AH119" s="10">
        <f t="shared" si="32"/>
        <v>68</v>
      </c>
      <c r="AI119" s="10">
        <f t="shared" si="2"/>
        <v>68</v>
      </c>
      <c r="AJ119" s="10" t="s">
        <v>685</v>
      </c>
      <c r="AK119" s="12">
        <v>1</v>
      </c>
      <c r="AL119" s="10" t="s">
        <v>347</v>
      </c>
      <c r="AM119" s="10">
        <v>1</v>
      </c>
      <c r="AN119" s="10"/>
      <c r="AO119" s="10"/>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t="s">
        <v>89</v>
      </c>
      <c r="CQ119" s="10" t="s">
        <v>286</v>
      </c>
      <c r="CR119" s="10">
        <v>1</v>
      </c>
      <c r="CS119" s="10"/>
      <c r="CT119" s="10"/>
      <c r="CU119" s="10"/>
      <c r="CV119" s="10"/>
      <c r="CW119" s="10"/>
      <c r="CX119" s="10" t="s">
        <v>287</v>
      </c>
      <c r="CY119" s="10" t="s">
        <v>490</v>
      </c>
      <c r="CZ119" s="10" t="s">
        <v>12</v>
      </c>
      <c r="DA119" s="10" t="s">
        <v>120</v>
      </c>
      <c r="DB119" s="10" t="s">
        <v>309</v>
      </c>
      <c r="DC119" s="13" t="s">
        <v>2049</v>
      </c>
      <c r="DD119" s="10" t="s">
        <v>120</v>
      </c>
      <c r="DE119" s="13" t="s">
        <v>2050</v>
      </c>
      <c r="DF119" s="13" t="s">
        <v>2051</v>
      </c>
      <c r="DG119" s="10" t="s">
        <v>283</v>
      </c>
      <c r="DH119" s="10" t="s">
        <v>283</v>
      </c>
      <c r="DI119" s="10" t="s">
        <v>283</v>
      </c>
      <c r="DJ119" s="10" t="s">
        <v>283</v>
      </c>
      <c r="DK119" s="10" t="s">
        <v>283</v>
      </c>
      <c r="DL119" s="10" t="s">
        <v>2051</v>
      </c>
      <c r="DM119" s="10" t="s">
        <v>283</v>
      </c>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0" t="s">
        <v>2052</v>
      </c>
      <c r="ES119" s="10" t="s">
        <v>2053</v>
      </c>
      <c r="ET119" s="10"/>
      <c r="EU119" s="10"/>
      <c r="EV119" s="10"/>
      <c r="EW119" s="10"/>
      <c r="EX119" s="10"/>
      <c r="EY119" s="10"/>
      <c r="EZ119" s="10"/>
      <c r="FA119" s="10"/>
      <c r="FB119" s="10"/>
      <c r="FC119" s="10"/>
      <c r="FD119" s="10"/>
      <c r="FE119" s="10">
        <v>1</v>
      </c>
      <c r="FF119" s="10"/>
      <c r="FG119" s="10"/>
      <c r="FH119" s="10"/>
      <c r="FI119" s="10"/>
      <c r="FJ119" s="10"/>
      <c r="FK119" s="10"/>
      <c r="FL119" s="10"/>
      <c r="FM119" s="10" t="s">
        <v>2054</v>
      </c>
      <c r="FN119" s="10" t="s">
        <v>283</v>
      </c>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3" t="s">
        <v>2055</v>
      </c>
      <c r="GP119" s="13" t="s">
        <v>2056</v>
      </c>
      <c r="GQ119" s="10" t="s">
        <v>283</v>
      </c>
      <c r="GR119" s="10" t="s">
        <v>283</v>
      </c>
      <c r="GS119" s="10" t="s">
        <v>283</v>
      </c>
      <c r="GT119" s="10" t="s">
        <v>283</v>
      </c>
      <c r="GU119" s="10" t="s">
        <v>283</v>
      </c>
      <c r="GV119" s="10" t="s">
        <v>283</v>
      </c>
      <c r="GW119" s="10" t="s">
        <v>283</v>
      </c>
      <c r="GX119" s="10" t="s">
        <v>283</v>
      </c>
      <c r="GY119" s="10" t="s">
        <v>283</v>
      </c>
      <c r="GZ119" s="10" t="s">
        <v>283</v>
      </c>
      <c r="HA119" s="10" t="s">
        <v>283</v>
      </c>
      <c r="HB119" s="10" t="s">
        <v>283</v>
      </c>
      <c r="HC119" s="10" t="s">
        <v>283</v>
      </c>
      <c r="HD119" s="10" t="s">
        <v>2057</v>
      </c>
      <c r="HE119" s="10"/>
      <c r="HF119" s="10"/>
      <c r="HG119" s="10"/>
      <c r="HH119" s="10"/>
      <c r="HI119" s="10"/>
      <c r="HJ119" s="10"/>
      <c r="HK119" s="10"/>
      <c r="HL119" s="10"/>
      <c r="HM119" s="10">
        <v>1</v>
      </c>
      <c r="HN119" s="10"/>
      <c r="HO119" s="10"/>
      <c r="HP119" s="10"/>
      <c r="HQ119" s="10"/>
      <c r="HR119" s="10"/>
      <c r="HS119" s="10"/>
      <c r="HT119" s="10"/>
      <c r="HU119" s="10"/>
      <c r="HV119" s="10"/>
      <c r="HW119" s="10"/>
      <c r="HX119" s="10"/>
      <c r="HY119" s="10"/>
      <c r="HZ119" s="10"/>
      <c r="IA119" s="10">
        <v>1</v>
      </c>
      <c r="IB119" s="10"/>
      <c r="IC119" s="10"/>
      <c r="ID119" s="10"/>
      <c r="IE119" s="10">
        <v>1</v>
      </c>
      <c r="IF119" s="10"/>
      <c r="IG119" s="10"/>
      <c r="IH119" s="10"/>
      <c r="II119" s="10"/>
      <c r="IJ119" s="10"/>
      <c r="IK119" s="10"/>
      <c r="IL119" s="10"/>
      <c r="IM119" s="10"/>
      <c r="IN119" s="10"/>
      <c r="IO119" s="10"/>
      <c r="IP119" s="10"/>
      <c r="IQ119" s="10"/>
      <c r="IR119" s="10"/>
      <c r="IS119" s="10"/>
      <c r="IT119" s="10"/>
      <c r="IU119" s="13" t="s">
        <v>299</v>
      </c>
      <c r="IV119" s="10" t="s">
        <v>283</v>
      </c>
      <c r="IW119" s="10" t="s">
        <v>283</v>
      </c>
      <c r="IX119" s="10" t="s">
        <v>264</v>
      </c>
      <c r="IY119" s="10"/>
      <c r="IZ119" s="10"/>
      <c r="JA119" s="10"/>
      <c r="JB119" s="10"/>
      <c r="JC119" s="10"/>
      <c r="JD119" s="10"/>
      <c r="JE119" s="10"/>
      <c r="JF119" s="10"/>
      <c r="JG119" s="10"/>
      <c r="JH119" s="10"/>
      <c r="JI119" s="10"/>
      <c r="JJ119" s="10"/>
      <c r="JK119" s="10"/>
      <c r="JL119" s="10"/>
      <c r="JM119" s="10"/>
      <c r="JN119" s="10"/>
      <c r="JO119" s="10"/>
      <c r="JP119" s="10">
        <v>1</v>
      </c>
      <c r="JQ119" s="10"/>
      <c r="JR119" s="10"/>
      <c r="JS119" s="10"/>
      <c r="JT119" s="10"/>
      <c r="JU119" s="10"/>
      <c r="JV119" s="10" t="s">
        <v>287</v>
      </c>
      <c r="JW119" s="10" t="s">
        <v>283</v>
      </c>
      <c r="JX119" s="10" t="s">
        <v>283</v>
      </c>
      <c r="JY119" s="10" t="s">
        <v>283</v>
      </c>
      <c r="JZ119" s="9"/>
    </row>
    <row r="120" spans="1:286" ht="15.75" customHeight="1">
      <c r="A120" s="7" t="s">
        <v>2058</v>
      </c>
      <c r="B120" s="8">
        <v>42046</v>
      </c>
      <c r="C120" s="9" t="s">
        <v>2059</v>
      </c>
      <c r="D120" s="10">
        <v>1</v>
      </c>
      <c r="E120" s="11">
        <v>41722</v>
      </c>
      <c r="F120" s="10" t="s">
        <v>302</v>
      </c>
      <c r="G120" s="10" t="s">
        <v>277</v>
      </c>
      <c r="H120" s="9" t="s">
        <v>2060</v>
      </c>
      <c r="I120" s="9" t="s">
        <v>872</v>
      </c>
      <c r="J120" s="10" t="s">
        <v>280</v>
      </c>
      <c r="K120" s="9" t="s">
        <v>344</v>
      </c>
      <c r="L120" s="9"/>
      <c r="M120" s="9"/>
      <c r="N120" s="9"/>
      <c r="O120" s="9"/>
      <c r="P120" s="9"/>
      <c r="Q120" s="9"/>
      <c r="R120" s="10">
        <v>1</v>
      </c>
      <c r="S120" s="9"/>
      <c r="T120" s="9"/>
      <c r="U120" s="9"/>
      <c r="V120" s="9"/>
      <c r="W120" s="9"/>
      <c r="X120" s="9"/>
      <c r="Y120" s="9"/>
      <c r="Z120" s="9"/>
      <c r="AA120" s="9"/>
      <c r="AB120" s="9"/>
      <c r="AC120" s="9" t="s">
        <v>2061</v>
      </c>
      <c r="AD120" s="10" t="s">
        <v>283</v>
      </c>
      <c r="AE120" s="11">
        <v>41736</v>
      </c>
      <c r="AF120" s="11">
        <v>42026</v>
      </c>
      <c r="AG120" s="10">
        <f t="shared" si="29"/>
        <v>290</v>
      </c>
      <c r="AH120" s="10">
        <f t="shared" si="32"/>
        <v>304</v>
      </c>
      <c r="AI120" s="10">
        <f t="shared" si="2"/>
        <v>324</v>
      </c>
      <c r="AJ120" s="10" t="s">
        <v>2062</v>
      </c>
      <c r="AK120" s="12">
        <v>1</v>
      </c>
      <c r="AL120" s="10" t="s">
        <v>347</v>
      </c>
      <c r="AM120" s="10">
        <v>1</v>
      </c>
      <c r="AN120" s="10"/>
      <c r="AO120" s="10"/>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t="s">
        <v>89</v>
      </c>
      <c r="CQ120" s="10" t="s">
        <v>286</v>
      </c>
      <c r="CR120" s="10">
        <v>1</v>
      </c>
      <c r="CS120" s="10"/>
      <c r="CT120" s="10"/>
      <c r="CU120" s="10"/>
      <c r="CV120" s="10"/>
      <c r="CW120" s="10"/>
      <c r="CX120" s="10" t="s">
        <v>287</v>
      </c>
      <c r="CY120" s="10" t="s">
        <v>490</v>
      </c>
      <c r="CZ120" s="10" t="s">
        <v>12</v>
      </c>
      <c r="DA120" s="10" t="s">
        <v>120</v>
      </c>
      <c r="DB120" s="10" t="s">
        <v>309</v>
      </c>
      <c r="DC120" s="13" t="s">
        <v>2063</v>
      </c>
      <c r="DD120" s="13" t="s">
        <v>2064</v>
      </c>
      <c r="DE120" s="13" t="s">
        <v>2065</v>
      </c>
      <c r="DF120" s="13" t="s">
        <v>2066</v>
      </c>
      <c r="DG120" s="10" t="s">
        <v>283</v>
      </c>
      <c r="DH120" s="10" t="s">
        <v>283</v>
      </c>
      <c r="DI120" s="10" t="s">
        <v>283</v>
      </c>
      <c r="DJ120" s="10" t="s">
        <v>283</v>
      </c>
      <c r="DK120" s="10" t="s">
        <v>283</v>
      </c>
      <c r="DL120" s="10" t="s">
        <v>2067</v>
      </c>
      <c r="DM120" s="10" t="s">
        <v>121</v>
      </c>
      <c r="DN120" s="15"/>
      <c r="DO120" s="15"/>
      <c r="DP120" s="15"/>
      <c r="DQ120" s="15"/>
      <c r="DR120" s="15"/>
      <c r="DS120" s="15"/>
      <c r="DT120" s="15"/>
      <c r="DU120" s="15"/>
      <c r="DV120" s="15"/>
      <c r="DW120" s="15"/>
      <c r="DX120" s="15"/>
      <c r="DY120" s="15">
        <v>1</v>
      </c>
      <c r="DZ120" s="15"/>
      <c r="EA120" s="15"/>
      <c r="EB120" s="15"/>
      <c r="EC120" s="15"/>
      <c r="ED120" s="15"/>
      <c r="EE120" s="15"/>
      <c r="EF120" s="15"/>
      <c r="EG120" s="15"/>
      <c r="EH120" s="15"/>
      <c r="EI120" s="15"/>
      <c r="EJ120" s="15"/>
      <c r="EK120" s="15"/>
      <c r="EL120" s="15"/>
      <c r="EM120" s="15"/>
      <c r="EN120" s="15"/>
      <c r="EO120" s="15"/>
      <c r="EP120" s="15"/>
      <c r="EQ120" s="15"/>
      <c r="ER120" s="10" t="s">
        <v>283</v>
      </c>
      <c r="ES120" s="10" t="s">
        <v>283</v>
      </c>
      <c r="ET120" s="10"/>
      <c r="EU120" s="10"/>
      <c r="EV120" s="10"/>
      <c r="EW120" s="10"/>
      <c r="EX120" s="10"/>
      <c r="EY120" s="10"/>
      <c r="EZ120" s="10"/>
      <c r="FA120" s="10"/>
      <c r="FB120" s="10"/>
      <c r="FC120" s="10"/>
      <c r="FD120" s="10"/>
      <c r="FE120" s="10"/>
      <c r="FF120" s="10"/>
      <c r="FG120" s="10"/>
      <c r="FH120" s="10"/>
      <c r="FI120" s="10"/>
      <c r="FJ120" s="10"/>
      <c r="FK120" s="10"/>
      <c r="FL120" s="10"/>
      <c r="FM120" s="10" t="s">
        <v>283</v>
      </c>
      <c r="FN120" s="10" t="s">
        <v>283</v>
      </c>
      <c r="FO120" s="10"/>
      <c r="FP120" s="10"/>
      <c r="FQ120" s="10"/>
      <c r="FR120" s="10"/>
      <c r="FS120" s="10"/>
      <c r="FT120" s="10"/>
      <c r="FU120" s="10"/>
      <c r="FV120" s="10"/>
      <c r="FW120" s="10"/>
      <c r="FX120" s="10"/>
      <c r="FY120" s="10"/>
      <c r="FZ120" s="10"/>
      <c r="GA120" s="10"/>
      <c r="GB120" s="10"/>
      <c r="GC120" s="10"/>
      <c r="GD120" s="10"/>
      <c r="GE120" s="10"/>
      <c r="GF120" s="10"/>
      <c r="GG120" s="10"/>
      <c r="GH120" s="10"/>
      <c r="GI120" s="10"/>
      <c r="GJ120" s="10"/>
      <c r="GK120" s="10"/>
      <c r="GL120" s="10"/>
      <c r="GM120" s="10"/>
      <c r="GN120" s="10"/>
      <c r="GO120" s="13" t="s">
        <v>2068</v>
      </c>
      <c r="GP120" s="13" t="s">
        <v>2069</v>
      </c>
      <c r="GQ120" s="13" t="s">
        <v>2070</v>
      </c>
      <c r="GR120" s="13" t="s">
        <v>2071</v>
      </c>
      <c r="GS120" s="13" t="s">
        <v>2072</v>
      </c>
      <c r="GT120" s="10" t="s">
        <v>2073</v>
      </c>
      <c r="GU120" s="10" t="s">
        <v>283</v>
      </c>
      <c r="GV120" s="10" t="s">
        <v>283</v>
      </c>
      <c r="GW120" s="10" t="s">
        <v>283</v>
      </c>
      <c r="GX120" s="10" t="s">
        <v>283</v>
      </c>
      <c r="GY120" s="10" t="s">
        <v>283</v>
      </c>
      <c r="GZ120" s="10" t="s">
        <v>283</v>
      </c>
      <c r="HA120" s="10" t="s">
        <v>283</v>
      </c>
      <c r="HB120" s="10" t="s">
        <v>283</v>
      </c>
      <c r="HC120" s="10" t="s">
        <v>283</v>
      </c>
      <c r="HD120" s="10" t="s">
        <v>240</v>
      </c>
      <c r="HE120" s="10"/>
      <c r="HF120" s="10"/>
      <c r="HG120" s="10"/>
      <c r="HH120" s="10"/>
      <c r="HI120" s="10"/>
      <c r="HJ120" s="10"/>
      <c r="HK120" s="10"/>
      <c r="HL120" s="10"/>
      <c r="HM120" s="10"/>
      <c r="HN120" s="10"/>
      <c r="HO120" s="10"/>
      <c r="HP120" s="10"/>
      <c r="HQ120" s="10"/>
      <c r="HR120" s="10"/>
      <c r="HS120" s="10"/>
      <c r="HT120" s="10"/>
      <c r="HU120" s="10"/>
      <c r="HV120" s="10"/>
      <c r="HW120" s="10"/>
      <c r="HX120" s="10"/>
      <c r="HY120" s="10"/>
      <c r="HZ120" s="10"/>
      <c r="IA120" s="10"/>
      <c r="IB120" s="10"/>
      <c r="IC120" s="10"/>
      <c r="ID120" s="10"/>
      <c r="IE120" s="10"/>
      <c r="IF120" s="10"/>
      <c r="IG120" s="10"/>
      <c r="IH120" s="10"/>
      <c r="II120" s="10"/>
      <c r="IJ120" s="10"/>
      <c r="IK120" s="10"/>
      <c r="IL120" s="10"/>
      <c r="IM120" s="10"/>
      <c r="IN120" s="10"/>
      <c r="IO120" s="10"/>
      <c r="IP120" s="10"/>
      <c r="IQ120" s="10"/>
      <c r="IR120" s="10">
        <v>1</v>
      </c>
      <c r="IS120" s="10"/>
      <c r="IT120" s="10"/>
      <c r="IU120" s="13" t="s">
        <v>2074</v>
      </c>
      <c r="IV120" s="10" t="s">
        <v>283</v>
      </c>
      <c r="IW120" s="10" t="s">
        <v>283</v>
      </c>
      <c r="IX120" s="10" t="s">
        <v>264</v>
      </c>
      <c r="IY120" s="10"/>
      <c r="IZ120" s="10"/>
      <c r="JA120" s="10"/>
      <c r="JB120" s="10"/>
      <c r="JC120" s="10"/>
      <c r="JD120" s="10"/>
      <c r="JE120" s="10"/>
      <c r="JF120" s="10"/>
      <c r="JG120" s="10"/>
      <c r="JH120" s="10"/>
      <c r="JI120" s="10"/>
      <c r="JJ120" s="10"/>
      <c r="JK120" s="10"/>
      <c r="JL120" s="10"/>
      <c r="JM120" s="10"/>
      <c r="JN120" s="10"/>
      <c r="JO120" s="10"/>
      <c r="JP120" s="10">
        <v>1</v>
      </c>
      <c r="JQ120" s="10"/>
      <c r="JR120" s="10"/>
      <c r="JS120" s="10"/>
      <c r="JT120" s="10"/>
      <c r="JU120" s="10"/>
      <c r="JV120" s="10" t="s">
        <v>287</v>
      </c>
      <c r="JW120" s="10" t="s">
        <v>283</v>
      </c>
      <c r="JX120" s="10" t="s">
        <v>283</v>
      </c>
      <c r="JY120" s="10" t="s">
        <v>283</v>
      </c>
      <c r="JZ120" s="9"/>
    </row>
    <row r="121" spans="1:286" ht="15.75" customHeight="1">
      <c r="A121" s="7" t="s">
        <v>2075</v>
      </c>
      <c r="B121" s="8">
        <v>42051</v>
      </c>
      <c r="C121" s="9" t="s">
        <v>2076</v>
      </c>
      <c r="D121" s="10">
        <v>1</v>
      </c>
      <c r="E121" s="11">
        <v>41255</v>
      </c>
      <c r="F121" s="10">
        <v>43</v>
      </c>
      <c r="G121" s="10" t="s">
        <v>323</v>
      </c>
      <c r="H121" s="9" t="s">
        <v>2077</v>
      </c>
      <c r="I121" s="9" t="s">
        <v>2078</v>
      </c>
      <c r="J121" s="10" t="s">
        <v>280</v>
      </c>
      <c r="K121" s="9" t="s">
        <v>543</v>
      </c>
      <c r="L121" s="9"/>
      <c r="M121" s="9"/>
      <c r="N121" s="9"/>
      <c r="O121" s="9"/>
      <c r="P121" s="9"/>
      <c r="Q121" s="9"/>
      <c r="R121" s="9"/>
      <c r="S121" s="9"/>
      <c r="T121" s="10">
        <v>1</v>
      </c>
      <c r="U121" s="9"/>
      <c r="V121" s="9"/>
      <c r="W121" s="9"/>
      <c r="X121" s="9"/>
      <c r="Y121" s="9"/>
      <c r="Z121" s="9"/>
      <c r="AA121" s="9"/>
      <c r="AB121" s="9"/>
      <c r="AC121" s="9" t="s">
        <v>2079</v>
      </c>
      <c r="AD121" s="10" t="s">
        <v>283</v>
      </c>
      <c r="AE121" s="11">
        <v>41270</v>
      </c>
      <c r="AF121" s="10" t="s">
        <v>329</v>
      </c>
      <c r="AG121" s="10" t="s">
        <v>329</v>
      </c>
      <c r="AH121" s="10" t="s">
        <v>283</v>
      </c>
      <c r="AI121" s="10">
        <f t="shared" si="2"/>
        <v>796</v>
      </c>
      <c r="AJ121" s="10" t="s">
        <v>2080</v>
      </c>
      <c r="AK121" s="12">
        <v>2</v>
      </c>
      <c r="AL121" s="10" t="s">
        <v>2081</v>
      </c>
      <c r="AM121" s="9"/>
      <c r="AN121" s="9"/>
      <c r="AO121" s="9"/>
      <c r="AP121" s="9"/>
      <c r="AQ121" s="9"/>
      <c r="AR121" s="9"/>
      <c r="AS121" s="9"/>
      <c r="AT121" s="9"/>
      <c r="AU121" s="9"/>
      <c r="AV121" s="9"/>
      <c r="AW121" s="9"/>
      <c r="AX121" s="10">
        <v>1</v>
      </c>
      <c r="AY121" s="9"/>
      <c r="AZ121" s="9"/>
      <c r="BA121" s="9"/>
      <c r="BB121" s="9"/>
      <c r="BC121" s="9"/>
      <c r="BD121" s="9"/>
      <c r="BE121" s="9"/>
      <c r="BF121" s="9"/>
      <c r="BG121" s="9"/>
      <c r="BH121" s="9"/>
      <c r="BI121" s="9"/>
      <c r="BJ121" s="10">
        <v>1</v>
      </c>
      <c r="BK121" s="9"/>
      <c r="BL121" s="9"/>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t="s">
        <v>2082</v>
      </c>
      <c r="CQ121" s="10" t="s">
        <v>286</v>
      </c>
      <c r="CR121" s="10"/>
      <c r="CS121" s="10"/>
      <c r="CT121" s="10"/>
      <c r="CU121" s="10"/>
      <c r="CV121" s="10"/>
      <c r="CW121" s="10">
        <v>1</v>
      </c>
      <c r="CX121" s="10" t="s">
        <v>287</v>
      </c>
      <c r="CY121" s="10" t="s">
        <v>287</v>
      </c>
      <c r="CZ121" s="10" t="s">
        <v>379</v>
      </c>
      <c r="DA121" s="10" t="s">
        <v>1321</v>
      </c>
      <c r="DB121" s="35" t="s">
        <v>329</v>
      </c>
      <c r="DC121" s="13" t="s">
        <v>2083</v>
      </c>
      <c r="DD121" s="13" t="s">
        <v>2084</v>
      </c>
      <c r="DE121" s="13" t="s">
        <v>2085</v>
      </c>
      <c r="DF121" s="10" t="s">
        <v>283</v>
      </c>
      <c r="DG121" s="10" t="s">
        <v>283</v>
      </c>
      <c r="DH121" s="10" t="s">
        <v>283</v>
      </c>
      <c r="DI121" s="10" t="s">
        <v>283</v>
      </c>
      <c r="DJ121" s="10" t="s">
        <v>283</v>
      </c>
      <c r="DK121" s="10" t="s">
        <v>283</v>
      </c>
      <c r="DL121" s="10" t="s">
        <v>2086</v>
      </c>
      <c r="DM121" s="10" t="s">
        <v>1574</v>
      </c>
      <c r="DN121" s="15"/>
      <c r="DO121" s="15"/>
      <c r="DP121" s="15"/>
      <c r="DQ121" s="15"/>
      <c r="DR121" s="15"/>
      <c r="DS121" s="15"/>
      <c r="DT121" s="15"/>
      <c r="DU121" s="15"/>
      <c r="DV121" s="15"/>
      <c r="DW121" s="15"/>
      <c r="DX121" s="15"/>
      <c r="DY121" s="15"/>
      <c r="DZ121" s="15"/>
      <c r="EA121" s="15"/>
      <c r="EB121" s="15"/>
      <c r="EC121" s="15"/>
      <c r="ED121" s="15"/>
      <c r="EE121" s="15"/>
      <c r="EF121" s="15"/>
      <c r="EG121" s="15"/>
      <c r="EH121" s="15">
        <v>1</v>
      </c>
      <c r="EI121" s="15"/>
      <c r="EJ121" s="15"/>
      <c r="EK121" s="15"/>
      <c r="EL121" s="15"/>
      <c r="EM121" s="15"/>
      <c r="EN121" s="15"/>
      <c r="EO121" s="15"/>
      <c r="EP121" s="15"/>
      <c r="EQ121" s="15"/>
      <c r="ER121" s="13" t="s">
        <v>2087</v>
      </c>
      <c r="ES121" s="13" t="s">
        <v>146</v>
      </c>
      <c r="ET121" s="13"/>
      <c r="EU121" s="13"/>
      <c r="EV121" s="13"/>
      <c r="EW121" s="13"/>
      <c r="EX121" s="13"/>
      <c r="EY121" s="10">
        <v>1</v>
      </c>
      <c r="EZ121" s="13"/>
      <c r="FA121" s="13"/>
      <c r="FB121" s="13"/>
      <c r="FC121" s="13"/>
      <c r="FD121" s="13"/>
      <c r="FE121" s="13"/>
      <c r="FF121" s="13"/>
      <c r="FG121" s="13"/>
      <c r="FH121" s="13"/>
      <c r="FI121" s="13"/>
      <c r="FJ121" s="13"/>
      <c r="FK121" s="13"/>
      <c r="FL121" s="13"/>
      <c r="FM121" s="10" t="s">
        <v>2088</v>
      </c>
      <c r="FN121" s="10" t="s">
        <v>283</v>
      </c>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3" t="s">
        <v>2089</v>
      </c>
      <c r="GP121" s="13" t="s">
        <v>2090</v>
      </c>
      <c r="GQ121" s="13" t="s">
        <v>2091</v>
      </c>
      <c r="GR121" s="13" t="s">
        <v>2092</v>
      </c>
      <c r="GS121" s="13" t="s">
        <v>2093</v>
      </c>
      <c r="GT121" s="10" t="s">
        <v>283</v>
      </c>
      <c r="GU121" s="10" t="s">
        <v>283</v>
      </c>
      <c r="GV121" s="10" t="s">
        <v>283</v>
      </c>
      <c r="GW121" s="10" t="s">
        <v>283</v>
      </c>
      <c r="GX121" s="10" t="s">
        <v>283</v>
      </c>
      <c r="GY121" s="10" t="s">
        <v>283</v>
      </c>
      <c r="GZ121" s="10" t="s">
        <v>283</v>
      </c>
      <c r="HA121" s="10" t="s">
        <v>283</v>
      </c>
      <c r="HB121" s="10" t="s">
        <v>283</v>
      </c>
      <c r="HC121" s="10" t="s">
        <v>283</v>
      </c>
      <c r="HD121" s="10" t="s">
        <v>240</v>
      </c>
      <c r="HE121" s="10"/>
      <c r="HF121" s="10"/>
      <c r="HG121" s="10"/>
      <c r="HH121" s="10"/>
      <c r="HI121" s="10"/>
      <c r="HJ121" s="10"/>
      <c r="HK121" s="10"/>
      <c r="HL121" s="10"/>
      <c r="HM121" s="10"/>
      <c r="HN121" s="10"/>
      <c r="HO121" s="10"/>
      <c r="HP121" s="10"/>
      <c r="HQ121" s="10"/>
      <c r="HR121" s="10"/>
      <c r="HS121" s="10"/>
      <c r="HT121" s="10"/>
      <c r="HU121" s="10"/>
      <c r="HV121" s="10"/>
      <c r="HW121" s="10"/>
      <c r="HX121" s="10"/>
      <c r="HY121" s="10"/>
      <c r="HZ121" s="10"/>
      <c r="IA121" s="10"/>
      <c r="IB121" s="10"/>
      <c r="IC121" s="10"/>
      <c r="ID121" s="10"/>
      <c r="IE121" s="10"/>
      <c r="IF121" s="10"/>
      <c r="IG121" s="10"/>
      <c r="IH121" s="10"/>
      <c r="II121" s="10"/>
      <c r="IJ121" s="10"/>
      <c r="IK121" s="10"/>
      <c r="IL121" s="10"/>
      <c r="IM121" s="10"/>
      <c r="IN121" s="10"/>
      <c r="IO121" s="10"/>
      <c r="IP121" s="10"/>
      <c r="IQ121" s="10"/>
      <c r="IR121" s="10">
        <v>1</v>
      </c>
      <c r="IS121" s="10"/>
      <c r="IT121" s="10"/>
      <c r="IU121" s="13" t="s">
        <v>2094</v>
      </c>
      <c r="IV121" s="10" t="s">
        <v>283</v>
      </c>
      <c r="IW121" s="10" t="s">
        <v>283</v>
      </c>
      <c r="IX121" s="10" t="s">
        <v>264</v>
      </c>
      <c r="IY121" s="10"/>
      <c r="IZ121" s="10"/>
      <c r="JA121" s="10"/>
      <c r="JB121" s="10"/>
      <c r="JC121" s="10"/>
      <c r="JD121" s="10"/>
      <c r="JE121" s="10"/>
      <c r="JF121" s="10"/>
      <c r="JG121" s="10"/>
      <c r="JH121" s="10"/>
      <c r="JI121" s="10"/>
      <c r="JJ121" s="10"/>
      <c r="JK121" s="10"/>
      <c r="JL121" s="10"/>
      <c r="JM121" s="10"/>
      <c r="JN121" s="10"/>
      <c r="JO121" s="10"/>
      <c r="JP121" s="10">
        <v>1</v>
      </c>
      <c r="JQ121" s="10"/>
      <c r="JR121" s="10"/>
      <c r="JS121" s="10"/>
      <c r="JT121" s="10"/>
      <c r="JU121" s="10"/>
      <c r="JV121" s="10" t="s">
        <v>287</v>
      </c>
      <c r="JW121" s="10" t="s">
        <v>283</v>
      </c>
      <c r="JX121" s="10" t="s">
        <v>283</v>
      </c>
      <c r="JY121" s="10" t="s">
        <v>283</v>
      </c>
      <c r="JZ121" s="10" t="s">
        <v>2095</v>
      </c>
    </row>
    <row r="122" spans="1:286" ht="15.75" customHeight="1">
      <c r="A122" s="7" t="s">
        <v>2096</v>
      </c>
      <c r="B122" s="8">
        <v>42048</v>
      </c>
      <c r="C122" s="9" t="s">
        <v>2097</v>
      </c>
      <c r="D122" s="10">
        <v>1</v>
      </c>
      <c r="E122" s="11">
        <v>41862</v>
      </c>
      <c r="F122" s="10">
        <v>59</v>
      </c>
      <c r="G122" s="10" t="s">
        <v>277</v>
      </c>
      <c r="H122" s="9" t="s">
        <v>2098</v>
      </c>
      <c r="I122" s="9" t="s">
        <v>2099</v>
      </c>
      <c r="J122" s="10" t="s">
        <v>280</v>
      </c>
      <c r="K122" s="9" t="s">
        <v>344</v>
      </c>
      <c r="L122" s="9"/>
      <c r="M122" s="9"/>
      <c r="N122" s="9"/>
      <c r="O122" s="9"/>
      <c r="P122" s="9"/>
      <c r="Q122" s="9"/>
      <c r="R122" s="10">
        <v>1</v>
      </c>
      <c r="S122" s="9"/>
      <c r="T122" s="9"/>
      <c r="U122" s="9"/>
      <c r="V122" s="9"/>
      <c r="W122" s="9"/>
      <c r="X122" s="9"/>
      <c r="Y122" s="9"/>
      <c r="Z122" s="9"/>
      <c r="AA122" s="9"/>
      <c r="AB122" s="9"/>
      <c r="AC122" s="9" t="s">
        <v>2100</v>
      </c>
      <c r="AD122" s="10" t="s">
        <v>283</v>
      </c>
      <c r="AE122" s="11">
        <v>41865</v>
      </c>
      <c r="AF122" s="11">
        <v>42046</v>
      </c>
      <c r="AG122" s="10">
        <f t="shared" ref="AG122:AG128" si="33">AF122-AE122</f>
        <v>181</v>
      </c>
      <c r="AH122" s="10">
        <f t="shared" ref="AH122:AH127" si="34">AF122-E122</f>
        <v>184</v>
      </c>
      <c r="AI122" s="10">
        <f t="shared" si="2"/>
        <v>186</v>
      </c>
      <c r="AJ122" s="10" t="s">
        <v>2101</v>
      </c>
      <c r="AK122" s="12">
        <v>1</v>
      </c>
      <c r="AL122" s="10" t="s">
        <v>2102</v>
      </c>
      <c r="AM122" s="10"/>
      <c r="AN122" s="10"/>
      <c r="AO122" s="10">
        <v>1</v>
      </c>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t="s">
        <v>89</v>
      </c>
      <c r="CQ122" s="10" t="s">
        <v>286</v>
      </c>
      <c r="CR122" s="10">
        <v>1</v>
      </c>
      <c r="CS122" s="10"/>
      <c r="CT122" s="10"/>
      <c r="CU122" s="10"/>
      <c r="CV122" s="10"/>
      <c r="CW122" s="10"/>
      <c r="CX122" s="10" t="s">
        <v>287</v>
      </c>
      <c r="CY122" s="10" t="s">
        <v>287</v>
      </c>
      <c r="CZ122" s="10" t="s">
        <v>12</v>
      </c>
      <c r="DA122" s="10" t="s">
        <v>136</v>
      </c>
      <c r="DB122" s="10" t="s">
        <v>309</v>
      </c>
      <c r="DC122" s="13" t="s">
        <v>2103</v>
      </c>
      <c r="DD122" s="13" t="s">
        <v>2104</v>
      </c>
      <c r="DE122" s="39" t="s">
        <v>2105</v>
      </c>
      <c r="DF122" s="39" t="s">
        <v>2106</v>
      </c>
      <c r="DG122" s="10" t="s">
        <v>283</v>
      </c>
      <c r="DH122" s="10" t="s">
        <v>283</v>
      </c>
      <c r="DI122" s="10" t="s">
        <v>283</v>
      </c>
      <c r="DJ122" s="10" t="s">
        <v>283</v>
      </c>
      <c r="DK122" s="10" t="s">
        <v>283</v>
      </c>
      <c r="DL122" s="10" t="s">
        <v>283</v>
      </c>
      <c r="DM122" s="10" t="s">
        <v>283</v>
      </c>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0" t="s">
        <v>283</v>
      </c>
      <c r="ES122" s="10" t="s">
        <v>283</v>
      </c>
      <c r="ET122" s="10"/>
      <c r="EU122" s="10"/>
      <c r="EV122" s="10"/>
      <c r="EW122" s="10"/>
      <c r="EX122" s="10"/>
      <c r="EY122" s="10"/>
      <c r="EZ122" s="10"/>
      <c r="FA122" s="10"/>
      <c r="FB122" s="10"/>
      <c r="FC122" s="10"/>
      <c r="FD122" s="10"/>
      <c r="FE122" s="10"/>
      <c r="FF122" s="10"/>
      <c r="FG122" s="10"/>
      <c r="FH122" s="10"/>
      <c r="FI122" s="10"/>
      <c r="FJ122" s="10"/>
      <c r="FK122" s="10"/>
      <c r="FL122" s="10"/>
      <c r="FM122" s="10" t="s">
        <v>283</v>
      </c>
      <c r="FN122" s="10" t="s">
        <v>283</v>
      </c>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3" t="s">
        <v>2107</v>
      </c>
      <c r="GP122" s="13" t="s">
        <v>2108</v>
      </c>
      <c r="GQ122" s="10" t="s">
        <v>283</v>
      </c>
      <c r="GR122" s="10" t="s">
        <v>283</v>
      </c>
      <c r="GS122" s="10" t="s">
        <v>283</v>
      </c>
      <c r="GT122" s="10" t="s">
        <v>283</v>
      </c>
      <c r="GU122" s="10" t="s">
        <v>283</v>
      </c>
      <c r="GV122" s="10" t="s">
        <v>283</v>
      </c>
      <c r="GW122" s="10" t="s">
        <v>283</v>
      </c>
      <c r="GX122" s="10" t="s">
        <v>283</v>
      </c>
      <c r="GY122" s="10" t="s">
        <v>283</v>
      </c>
      <c r="GZ122" s="10" t="s">
        <v>283</v>
      </c>
      <c r="HA122" s="10" t="s">
        <v>283</v>
      </c>
      <c r="HB122" s="10" t="s">
        <v>283</v>
      </c>
      <c r="HC122" s="10" t="s">
        <v>283</v>
      </c>
      <c r="HD122" s="10" t="s">
        <v>2109</v>
      </c>
      <c r="HE122" s="10"/>
      <c r="HF122" s="10"/>
      <c r="HG122" s="10"/>
      <c r="HH122" s="10"/>
      <c r="HI122" s="10"/>
      <c r="HJ122" s="10"/>
      <c r="HK122" s="10"/>
      <c r="HL122" s="10"/>
      <c r="HM122" s="10">
        <v>1</v>
      </c>
      <c r="HN122" s="10"/>
      <c r="HO122" s="10"/>
      <c r="HP122" s="10"/>
      <c r="HQ122" s="10"/>
      <c r="HR122" s="10">
        <v>1</v>
      </c>
      <c r="HS122" s="10"/>
      <c r="HT122" s="10"/>
      <c r="HU122" s="10"/>
      <c r="HV122" s="10"/>
      <c r="HW122" s="10"/>
      <c r="HX122" s="10"/>
      <c r="HY122" s="10"/>
      <c r="HZ122" s="10"/>
      <c r="IA122" s="10"/>
      <c r="IB122" s="10"/>
      <c r="IC122" s="10"/>
      <c r="ID122" s="10"/>
      <c r="IE122" s="10"/>
      <c r="IF122" s="10"/>
      <c r="IG122" s="10"/>
      <c r="IH122" s="10"/>
      <c r="II122" s="10"/>
      <c r="IJ122" s="10"/>
      <c r="IK122" s="10"/>
      <c r="IL122" s="10"/>
      <c r="IM122" s="10"/>
      <c r="IN122" s="10"/>
      <c r="IO122" s="10"/>
      <c r="IP122" s="10"/>
      <c r="IQ122" s="10"/>
      <c r="IR122" s="10"/>
      <c r="IS122" s="10"/>
      <c r="IT122" s="10"/>
      <c r="IU122" s="13" t="s">
        <v>2110</v>
      </c>
      <c r="IV122" s="10" t="s">
        <v>283</v>
      </c>
      <c r="IW122" s="10" t="s">
        <v>283</v>
      </c>
      <c r="IX122" s="10" t="s">
        <v>2111</v>
      </c>
      <c r="IY122" s="10"/>
      <c r="IZ122" s="10"/>
      <c r="JA122" s="10"/>
      <c r="JB122" s="10"/>
      <c r="JC122" s="10"/>
      <c r="JD122" s="10"/>
      <c r="JE122" s="10"/>
      <c r="JF122" s="10"/>
      <c r="JG122" s="10"/>
      <c r="JH122" s="10"/>
      <c r="JI122" s="10"/>
      <c r="JJ122" s="10"/>
      <c r="JK122" s="10"/>
      <c r="JL122" s="10">
        <v>1</v>
      </c>
      <c r="JM122" s="10"/>
      <c r="JN122" s="10">
        <v>1</v>
      </c>
      <c r="JO122" s="10"/>
      <c r="JP122" s="10"/>
      <c r="JQ122" s="10"/>
      <c r="JR122" s="10"/>
      <c r="JS122" s="10"/>
      <c r="JT122" s="10"/>
      <c r="JU122" s="10"/>
      <c r="JV122" s="10" t="s">
        <v>287</v>
      </c>
      <c r="JW122" s="10" t="s">
        <v>283</v>
      </c>
      <c r="JX122" s="10" t="s">
        <v>283</v>
      </c>
      <c r="JY122" s="10" t="s">
        <v>283</v>
      </c>
      <c r="JZ122" s="9"/>
    </row>
    <row r="123" spans="1:286" ht="15.75" customHeight="1">
      <c r="A123" s="7" t="s">
        <v>2112</v>
      </c>
      <c r="B123" s="8">
        <v>42055</v>
      </c>
      <c r="C123" s="9" t="s">
        <v>2113</v>
      </c>
      <c r="D123" s="10">
        <v>1</v>
      </c>
      <c r="E123" s="11">
        <v>41197</v>
      </c>
      <c r="F123" s="10">
        <v>23</v>
      </c>
      <c r="G123" s="10" t="s">
        <v>323</v>
      </c>
      <c r="H123" s="9" t="s">
        <v>2114</v>
      </c>
      <c r="I123" s="9" t="s">
        <v>605</v>
      </c>
      <c r="J123" s="10" t="s">
        <v>280</v>
      </c>
      <c r="K123" s="9" t="s">
        <v>344</v>
      </c>
      <c r="L123" s="9"/>
      <c r="M123" s="9"/>
      <c r="N123" s="9"/>
      <c r="O123" s="9"/>
      <c r="P123" s="9"/>
      <c r="Q123" s="9"/>
      <c r="R123" s="10">
        <v>1</v>
      </c>
      <c r="S123" s="9"/>
      <c r="T123" s="9"/>
      <c r="U123" s="9"/>
      <c r="V123" s="9"/>
      <c r="W123" s="9"/>
      <c r="X123" s="9"/>
      <c r="Y123" s="9"/>
      <c r="Z123" s="9"/>
      <c r="AA123" s="9"/>
      <c r="AB123" s="9"/>
      <c r="AC123" s="9" t="s">
        <v>2115</v>
      </c>
      <c r="AD123" s="40" t="s">
        <v>283</v>
      </c>
      <c r="AE123" s="11">
        <v>41211</v>
      </c>
      <c r="AF123" s="11">
        <v>42031</v>
      </c>
      <c r="AG123" s="10">
        <f t="shared" si="33"/>
        <v>820</v>
      </c>
      <c r="AH123" s="10">
        <f t="shared" si="34"/>
        <v>834</v>
      </c>
      <c r="AI123" s="10">
        <f t="shared" si="2"/>
        <v>858</v>
      </c>
      <c r="AJ123" s="10" t="s">
        <v>1268</v>
      </c>
      <c r="AK123" s="12">
        <v>1</v>
      </c>
      <c r="AL123" s="10" t="s">
        <v>70</v>
      </c>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v>1</v>
      </c>
      <c r="BZ123" s="10"/>
      <c r="CA123" s="10"/>
      <c r="CB123" s="10"/>
      <c r="CC123" s="10"/>
      <c r="CD123" s="10"/>
      <c r="CE123" s="10"/>
      <c r="CF123" s="10"/>
      <c r="CG123" s="10"/>
      <c r="CH123" s="10"/>
      <c r="CI123" s="10"/>
      <c r="CJ123" s="10"/>
      <c r="CK123" s="10"/>
      <c r="CL123" s="10"/>
      <c r="CM123" s="10"/>
      <c r="CN123" s="10"/>
      <c r="CO123" s="10"/>
      <c r="CP123" s="10" t="s">
        <v>329</v>
      </c>
      <c r="CQ123" s="10" t="s">
        <v>852</v>
      </c>
      <c r="CR123" s="10"/>
      <c r="CS123" s="10"/>
      <c r="CT123" s="10"/>
      <c r="CU123" s="10"/>
      <c r="CV123" s="10"/>
      <c r="CW123" s="10"/>
      <c r="CX123" s="10" t="s">
        <v>283</v>
      </c>
      <c r="CY123" s="10" t="s">
        <v>287</v>
      </c>
      <c r="CZ123" s="10" t="s">
        <v>288</v>
      </c>
      <c r="DA123" s="10" t="s">
        <v>289</v>
      </c>
      <c r="DB123" s="10" t="s">
        <v>309</v>
      </c>
      <c r="DC123" s="10" t="s">
        <v>283</v>
      </c>
      <c r="DD123" s="10" t="s">
        <v>2116</v>
      </c>
      <c r="DE123" s="10" t="s">
        <v>2117</v>
      </c>
      <c r="DF123" s="10" t="s">
        <v>283</v>
      </c>
      <c r="DG123" s="10" t="s">
        <v>283</v>
      </c>
      <c r="DH123" s="10" t="s">
        <v>283</v>
      </c>
      <c r="DI123" s="10" t="s">
        <v>283</v>
      </c>
      <c r="DJ123" s="10" t="s">
        <v>283</v>
      </c>
      <c r="DK123" s="10" t="s">
        <v>283</v>
      </c>
      <c r="DL123" s="10" t="s">
        <v>283</v>
      </c>
      <c r="DM123" s="10" t="s">
        <v>283</v>
      </c>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0" t="s">
        <v>2118</v>
      </c>
      <c r="ES123" s="10" t="s">
        <v>2119</v>
      </c>
      <c r="ET123" s="10"/>
      <c r="EU123" s="10"/>
      <c r="EV123" s="10"/>
      <c r="EW123" s="10"/>
      <c r="EX123" s="10"/>
      <c r="EY123" s="10"/>
      <c r="EZ123" s="10">
        <v>1</v>
      </c>
      <c r="FA123" s="10"/>
      <c r="FB123" s="10"/>
      <c r="FC123" s="10"/>
      <c r="FD123" s="10"/>
      <c r="FE123" s="10"/>
      <c r="FF123" s="10"/>
      <c r="FG123" s="10"/>
      <c r="FH123" s="10">
        <v>1</v>
      </c>
      <c r="FI123" s="10"/>
      <c r="FJ123" s="10"/>
      <c r="FK123" s="10"/>
      <c r="FL123" s="10"/>
      <c r="FM123" s="10" t="s">
        <v>2120</v>
      </c>
      <c r="FN123" s="10" t="s">
        <v>283</v>
      </c>
      <c r="FO123" s="10"/>
      <c r="FP123" s="10"/>
      <c r="FQ123" s="10"/>
      <c r="FR123" s="10"/>
      <c r="FS123" s="10"/>
      <c r="FT123" s="10"/>
      <c r="FU123" s="10"/>
      <c r="FV123" s="10"/>
      <c r="FW123" s="10"/>
      <c r="FX123" s="10"/>
      <c r="FY123" s="10"/>
      <c r="FZ123" s="10"/>
      <c r="GA123" s="10"/>
      <c r="GB123" s="10"/>
      <c r="GC123" s="10"/>
      <c r="GD123" s="10"/>
      <c r="GE123" s="10"/>
      <c r="GF123" s="10"/>
      <c r="GG123" s="10"/>
      <c r="GH123" s="10"/>
      <c r="GI123" s="10"/>
      <c r="GJ123" s="10"/>
      <c r="GK123" s="10"/>
      <c r="GL123" s="10"/>
      <c r="GM123" s="10"/>
      <c r="GN123" s="10"/>
      <c r="GO123" s="10" t="s">
        <v>2121</v>
      </c>
      <c r="GP123" s="10" t="s">
        <v>2122</v>
      </c>
      <c r="GQ123" s="10" t="s">
        <v>2123</v>
      </c>
      <c r="GR123" s="10" t="s">
        <v>283</v>
      </c>
      <c r="GS123" s="10" t="s">
        <v>283</v>
      </c>
      <c r="GT123" s="10" t="s">
        <v>283</v>
      </c>
      <c r="GU123" s="10" t="s">
        <v>283</v>
      </c>
      <c r="GV123" s="10" t="s">
        <v>283</v>
      </c>
      <c r="GW123" s="10" t="s">
        <v>283</v>
      </c>
      <c r="GX123" s="10" t="s">
        <v>283</v>
      </c>
      <c r="GY123" s="10" t="s">
        <v>283</v>
      </c>
      <c r="GZ123" s="10" t="s">
        <v>283</v>
      </c>
      <c r="HA123" s="10" t="s">
        <v>283</v>
      </c>
      <c r="HB123" s="10" t="s">
        <v>283</v>
      </c>
      <c r="HC123" s="10" t="s">
        <v>283</v>
      </c>
      <c r="HD123" s="10" t="s">
        <v>2124</v>
      </c>
      <c r="HE123" s="10"/>
      <c r="HF123" s="10"/>
      <c r="HG123" s="10"/>
      <c r="HH123" s="10"/>
      <c r="HI123" s="10"/>
      <c r="HJ123" s="10"/>
      <c r="HK123" s="10"/>
      <c r="HL123" s="10"/>
      <c r="HM123" s="10"/>
      <c r="HN123" s="10"/>
      <c r="HO123" s="10"/>
      <c r="HP123" s="10">
        <v>1</v>
      </c>
      <c r="HQ123" s="10"/>
      <c r="HR123" s="10"/>
      <c r="HS123" s="10"/>
      <c r="HT123" s="10"/>
      <c r="HU123" s="10"/>
      <c r="HV123" s="10"/>
      <c r="HW123" s="10"/>
      <c r="HX123" s="10"/>
      <c r="HY123" s="10"/>
      <c r="HZ123" s="10"/>
      <c r="IA123" s="10"/>
      <c r="IB123" s="10"/>
      <c r="IC123" s="10"/>
      <c r="ID123" s="10"/>
      <c r="IE123" s="10"/>
      <c r="IF123" s="10"/>
      <c r="IG123" s="10"/>
      <c r="IH123" s="10"/>
      <c r="II123" s="10"/>
      <c r="IJ123" s="10"/>
      <c r="IK123" s="10">
        <v>1</v>
      </c>
      <c r="IL123" s="10"/>
      <c r="IM123" s="10"/>
      <c r="IN123" s="10"/>
      <c r="IO123" s="10"/>
      <c r="IP123" s="10"/>
      <c r="IQ123" s="10"/>
      <c r="IR123" s="10"/>
      <c r="IS123" s="10"/>
      <c r="IT123" s="10"/>
      <c r="IU123" s="10" t="s">
        <v>2125</v>
      </c>
      <c r="IV123" s="10" t="s">
        <v>283</v>
      </c>
      <c r="IW123" s="10" t="s">
        <v>283</v>
      </c>
      <c r="IX123" s="10" t="s">
        <v>267</v>
      </c>
      <c r="IY123" s="10"/>
      <c r="IZ123" s="10"/>
      <c r="JA123" s="10"/>
      <c r="JB123" s="10"/>
      <c r="JC123" s="10"/>
      <c r="JD123" s="10"/>
      <c r="JE123" s="10"/>
      <c r="JF123" s="10"/>
      <c r="JG123" s="10"/>
      <c r="JH123" s="10"/>
      <c r="JI123" s="10"/>
      <c r="JJ123" s="10"/>
      <c r="JK123" s="10"/>
      <c r="JL123" s="10"/>
      <c r="JM123" s="10"/>
      <c r="JN123" s="10"/>
      <c r="JO123" s="10"/>
      <c r="JP123" s="10"/>
      <c r="JQ123" s="10"/>
      <c r="JR123" s="10"/>
      <c r="JS123" s="10">
        <v>1</v>
      </c>
      <c r="JT123" s="10"/>
      <c r="JU123" s="10"/>
      <c r="JV123" s="10" t="s">
        <v>287</v>
      </c>
      <c r="JW123" s="10" t="s">
        <v>283</v>
      </c>
      <c r="JX123" s="10" t="s">
        <v>283</v>
      </c>
      <c r="JY123" s="10" t="s">
        <v>283</v>
      </c>
      <c r="JZ123" s="10" t="s">
        <v>2126</v>
      </c>
    </row>
    <row r="124" spans="1:286" ht="15.75" customHeight="1">
      <c r="A124" s="7" t="s">
        <v>2127</v>
      </c>
      <c r="B124" s="8">
        <v>42054</v>
      </c>
      <c r="C124" s="9" t="s">
        <v>2128</v>
      </c>
      <c r="D124" s="10">
        <v>1</v>
      </c>
      <c r="E124" s="11">
        <v>41690</v>
      </c>
      <c r="F124" s="10">
        <v>50</v>
      </c>
      <c r="G124" s="10" t="s">
        <v>323</v>
      </c>
      <c r="H124" s="9" t="s">
        <v>2129</v>
      </c>
      <c r="I124" s="9" t="s">
        <v>2130</v>
      </c>
      <c r="J124" s="10" t="s">
        <v>280</v>
      </c>
      <c r="K124" s="9" t="s">
        <v>344</v>
      </c>
      <c r="L124" s="9"/>
      <c r="M124" s="9"/>
      <c r="N124" s="9"/>
      <c r="O124" s="9"/>
      <c r="P124" s="9"/>
      <c r="Q124" s="9"/>
      <c r="R124" s="10">
        <v>1</v>
      </c>
      <c r="S124" s="9"/>
      <c r="T124" s="9"/>
      <c r="U124" s="9"/>
      <c r="V124" s="9"/>
      <c r="W124" s="9"/>
      <c r="X124" s="9"/>
      <c r="Y124" s="9"/>
      <c r="Z124" s="9"/>
      <c r="AA124" s="9"/>
      <c r="AB124" s="9"/>
      <c r="AC124" s="9" t="s">
        <v>2131</v>
      </c>
      <c r="AD124" s="10" t="s">
        <v>283</v>
      </c>
      <c r="AE124" s="11">
        <v>41696</v>
      </c>
      <c r="AF124" s="11">
        <v>42033</v>
      </c>
      <c r="AG124" s="10">
        <f t="shared" si="33"/>
        <v>337</v>
      </c>
      <c r="AH124" s="10">
        <f t="shared" si="34"/>
        <v>343</v>
      </c>
      <c r="AI124" s="10">
        <f t="shared" si="2"/>
        <v>364</v>
      </c>
      <c r="AJ124" s="10" t="s">
        <v>2132</v>
      </c>
      <c r="AK124" s="12">
        <v>6</v>
      </c>
      <c r="AL124" s="10" t="s">
        <v>2133</v>
      </c>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v>2</v>
      </c>
      <c r="BL124" s="10">
        <v>1</v>
      </c>
      <c r="BM124" s="10"/>
      <c r="BN124" s="10"/>
      <c r="BO124" s="10"/>
      <c r="BP124" s="10"/>
      <c r="BQ124" s="10"/>
      <c r="BR124" s="10"/>
      <c r="BS124" s="10"/>
      <c r="BT124" s="10"/>
      <c r="BU124" s="10"/>
      <c r="BV124" s="10"/>
      <c r="BW124" s="10"/>
      <c r="BX124" s="10"/>
      <c r="BY124" s="10">
        <v>2</v>
      </c>
      <c r="BZ124" s="10">
        <v>1</v>
      </c>
      <c r="CA124" s="10"/>
      <c r="CB124" s="10"/>
      <c r="CC124" s="10"/>
      <c r="CD124" s="10"/>
      <c r="CE124" s="10"/>
      <c r="CF124" s="10"/>
      <c r="CG124" s="10"/>
      <c r="CH124" s="10"/>
      <c r="CI124" s="10"/>
      <c r="CJ124" s="10"/>
      <c r="CK124" s="10"/>
      <c r="CL124" s="10"/>
      <c r="CM124" s="10"/>
      <c r="CN124" s="10"/>
      <c r="CO124" s="10"/>
      <c r="CP124" s="10" t="s">
        <v>509</v>
      </c>
      <c r="CQ124" s="10" t="s">
        <v>286</v>
      </c>
      <c r="CR124" s="13">
        <v>1</v>
      </c>
      <c r="CS124" s="13">
        <v>1</v>
      </c>
      <c r="CT124" s="10"/>
      <c r="CU124" s="10"/>
      <c r="CV124" s="10"/>
      <c r="CW124" s="10"/>
      <c r="CX124" s="10" t="s">
        <v>283</v>
      </c>
      <c r="CY124" s="10" t="s">
        <v>287</v>
      </c>
      <c r="CZ124" s="10" t="s">
        <v>288</v>
      </c>
      <c r="DA124" s="10" t="s">
        <v>289</v>
      </c>
      <c r="DB124" s="13" t="s">
        <v>309</v>
      </c>
      <c r="DC124" s="10" t="s">
        <v>283</v>
      </c>
      <c r="DD124" s="10" t="s">
        <v>2134</v>
      </c>
      <c r="DE124" s="10" t="s">
        <v>283</v>
      </c>
      <c r="DF124" s="10" t="s">
        <v>283</v>
      </c>
      <c r="DG124" s="10" t="s">
        <v>283</v>
      </c>
      <c r="DH124" s="10" t="s">
        <v>283</v>
      </c>
      <c r="DI124" s="10" t="s">
        <v>283</v>
      </c>
      <c r="DJ124" s="10" t="s">
        <v>283</v>
      </c>
      <c r="DK124" s="10" t="s">
        <v>283</v>
      </c>
      <c r="DL124" s="10" t="s">
        <v>283</v>
      </c>
      <c r="DM124" s="10" t="s">
        <v>283</v>
      </c>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0" t="s">
        <v>2135</v>
      </c>
      <c r="ES124" s="10" t="s">
        <v>86</v>
      </c>
      <c r="ET124" s="10"/>
      <c r="EU124" s="10"/>
      <c r="EV124" s="10"/>
      <c r="EW124" s="10"/>
      <c r="EX124" s="10"/>
      <c r="EY124" s="10"/>
      <c r="EZ124" s="10"/>
      <c r="FA124" s="10"/>
      <c r="FB124" s="10"/>
      <c r="FC124" s="10"/>
      <c r="FD124" s="10"/>
      <c r="FE124" s="10"/>
      <c r="FF124" s="10"/>
      <c r="FG124" s="10"/>
      <c r="FH124" s="10"/>
      <c r="FI124" s="10"/>
      <c r="FJ124" s="10"/>
      <c r="FK124" s="10"/>
      <c r="FL124" s="13">
        <v>1</v>
      </c>
      <c r="FM124" s="10" t="s">
        <v>2136</v>
      </c>
      <c r="FN124" s="10" t="s">
        <v>2137</v>
      </c>
      <c r="FO124" s="10"/>
      <c r="FP124" s="10"/>
      <c r="FQ124" s="10"/>
      <c r="FR124" s="10"/>
      <c r="FS124" s="10"/>
      <c r="FT124" s="10"/>
      <c r="FU124" s="13">
        <v>1</v>
      </c>
      <c r="FV124" s="10"/>
      <c r="FW124" s="10"/>
      <c r="FX124" s="10"/>
      <c r="FY124" s="10"/>
      <c r="FZ124" s="10"/>
      <c r="GA124" s="10"/>
      <c r="GB124" s="10"/>
      <c r="GC124" s="10"/>
      <c r="GD124" s="10"/>
      <c r="GE124" s="10"/>
      <c r="GF124" s="10"/>
      <c r="GG124" s="10"/>
      <c r="GH124" s="10">
        <v>1</v>
      </c>
      <c r="GI124" s="10"/>
      <c r="GJ124" s="10"/>
      <c r="GK124" s="10"/>
      <c r="GL124" s="10"/>
      <c r="GM124" s="10"/>
      <c r="GN124" s="10"/>
      <c r="GO124" s="10" t="s">
        <v>2138</v>
      </c>
      <c r="GP124" s="10" t="s">
        <v>283</v>
      </c>
      <c r="GQ124" s="10" t="s">
        <v>283</v>
      </c>
      <c r="GR124" s="10" t="s">
        <v>283</v>
      </c>
      <c r="GS124" s="10" t="s">
        <v>283</v>
      </c>
      <c r="GT124" s="10" t="s">
        <v>283</v>
      </c>
      <c r="GU124" s="10" t="s">
        <v>283</v>
      </c>
      <c r="GV124" s="10" t="s">
        <v>283</v>
      </c>
      <c r="GW124" s="10" t="s">
        <v>283</v>
      </c>
      <c r="GX124" s="10" t="s">
        <v>283</v>
      </c>
      <c r="GY124" s="10" t="s">
        <v>283</v>
      </c>
      <c r="GZ124" s="10" t="s">
        <v>283</v>
      </c>
      <c r="HA124" s="10" t="s">
        <v>283</v>
      </c>
      <c r="HB124" s="10" t="s">
        <v>283</v>
      </c>
      <c r="HC124" s="10" t="s">
        <v>283</v>
      </c>
      <c r="HD124" s="10" t="s">
        <v>233</v>
      </c>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c r="IH124" s="10"/>
      <c r="II124" s="10"/>
      <c r="IJ124" s="10"/>
      <c r="IK124" s="10">
        <v>1</v>
      </c>
      <c r="IL124" s="10"/>
      <c r="IM124" s="10"/>
      <c r="IN124" s="10"/>
      <c r="IO124" s="10"/>
      <c r="IP124" s="10"/>
      <c r="IQ124" s="10"/>
      <c r="IR124" s="10"/>
      <c r="IS124" s="10"/>
      <c r="IT124" s="10"/>
      <c r="IU124" s="10" t="s">
        <v>2139</v>
      </c>
      <c r="IV124" s="10" t="s">
        <v>283</v>
      </c>
      <c r="IW124" s="10" t="s">
        <v>283</v>
      </c>
      <c r="IX124" s="10" t="s">
        <v>264</v>
      </c>
      <c r="IY124" s="10"/>
      <c r="IZ124" s="10"/>
      <c r="JA124" s="10"/>
      <c r="JB124" s="10"/>
      <c r="JC124" s="10"/>
      <c r="JD124" s="10"/>
      <c r="JE124" s="10"/>
      <c r="JF124" s="10"/>
      <c r="JG124" s="10"/>
      <c r="JH124" s="10"/>
      <c r="JI124" s="10"/>
      <c r="JJ124" s="10"/>
      <c r="JK124" s="10"/>
      <c r="JL124" s="10"/>
      <c r="JM124" s="10"/>
      <c r="JN124" s="10"/>
      <c r="JO124" s="10"/>
      <c r="JP124" s="10">
        <v>1</v>
      </c>
      <c r="JQ124" s="10"/>
      <c r="JR124" s="10"/>
      <c r="JS124" s="10"/>
      <c r="JT124" s="10"/>
      <c r="JU124" s="10"/>
      <c r="JV124" s="10" t="s">
        <v>287</v>
      </c>
      <c r="JW124" s="10" t="s">
        <v>283</v>
      </c>
      <c r="JX124" s="10" t="s">
        <v>283</v>
      </c>
      <c r="JY124" s="10" t="s">
        <v>283</v>
      </c>
      <c r="JZ124" s="10" t="s">
        <v>2140</v>
      </c>
    </row>
    <row r="125" spans="1:286" ht="15.75" customHeight="1">
      <c r="A125" s="7" t="s">
        <v>2141</v>
      </c>
      <c r="B125" s="8">
        <v>42068</v>
      </c>
      <c r="C125" s="9" t="s">
        <v>2142</v>
      </c>
      <c r="D125" s="10">
        <v>1</v>
      </c>
      <c r="E125" s="11">
        <v>41814</v>
      </c>
      <c r="F125" s="10">
        <v>49</v>
      </c>
      <c r="G125" s="10" t="s">
        <v>323</v>
      </c>
      <c r="H125" s="9" t="s">
        <v>947</v>
      </c>
      <c r="I125" s="9" t="s">
        <v>2143</v>
      </c>
      <c r="J125" s="10" t="s">
        <v>280</v>
      </c>
      <c r="K125" s="9" t="s">
        <v>344</v>
      </c>
      <c r="L125" s="9"/>
      <c r="M125" s="9"/>
      <c r="N125" s="9"/>
      <c r="O125" s="9"/>
      <c r="P125" s="9"/>
      <c r="Q125" s="9"/>
      <c r="R125" s="10">
        <v>1</v>
      </c>
      <c r="S125" s="9"/>
      <c r="T125" s="9"/>
      <c r="U125" s="9"/>
      <c r="V125" s="9"/>
      <c r="W125" s="9"/>
      <c r="X125" s="9"/>
      <c r="Y125" s="9"/>
      <c r="Z125" s="9"/>
      <c r="AA125" s="9"/>
      <c r="AB125" s="9"/>
      <c r="AC125" s="9" t="s">
        <v>2144</v>
      </c>
      <c r="AD125" s="10" t="s">
        <v>283</v>
      </c>
      <c r="AE125" s="11">
        <v>41820</v>
      </c>
      <c r="AF125" s="11">
        <v>42068</v>
      </c>
      <c r="AG125" s="10">
        <f t="shared" si="33"/>
        <v>248</v>
      </c>
      <c r="AH125" s="10">
        <f t="shared" si="34"/>
        <v>254</v>
      </c>
      <c r="AI125" s="10">
        <f t="shared" si="2"/>
        <v>254</v>
      </c>
      <c r="AJ125" s="10" t="s">
        <v>2145</v>
      </c>
      <c r="AK125" s="12">
        <v>2</v>
      </c>
      <c r="AL125" s="10" t="s">
        <v>2146</v>
      </c>
      <c r="AM125" s="9"/>
      <c r="AN125" s="9"/>
      <c r="AO125" s="9"/>
      <c r="AP125" s="10">
        <v>1</v>
      </c>
      <c r="AQ125" s="9"/>
      <c r="AR125" s="9"/>
      <c r="AS125" s="9"/>
      <c r="AT125" s="9"/>
      <c r="AU125" s="9"/>
      <c r="AV125" s="9"/>
      <c r="AW125" s="9"/>
      <c r="AX125" s="9"/>
      <c r="AY125" s="9"/>
      <c r="AZ125" s="9"/>
      <c r="BA125" s="9"/>
      <c r="BB125" s="9"/>
      <c r="BC125" s="9"/>
      <c r="BD125" s="9"/>
      <c r="BE125" s="9"/>
      <c r="BF125" s="9"/>
      <c r="BG125" s="9"/>
      <c r="BH125" s="9"/>
      <c r="BI125" s="10">
        <v>1</v>
      </c>
      <c r="BJ125" s="9"/>
      <c r="BK125" s="9"/>
      <c r="BL125" s="9"/>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t="s">
        <v>89</v>
      </c>
      <c r="CQ125" s="10" t="s">
        <v>286</v>
      </c>
      <c r="CR125" s="10">
        <v>1</v>
      </c>
      <c r="CS125" s="10"/>
      <c r="CT125" s="10"/>
      <c r="CU125" s="10"/>
      <c r="CV125" s="10"/>
      <c r="CW125" s="10"/>
      <c r="CX125" s="10" t="s">
        <v>287</v>
      </c>
      <c r="CY125" s="10" t="s">
        <v>490</v>
      </c>
      <c r="CZ125" s="10" t="s">
        <v>12</v>
      </c>
      <c r="DA125" s="10" t="s">
        <v>289</v>
      </c>
      <c r="DB125" s="10" t="s">
        <v>309</v>
      </c>
      <c r="DC125" s="13" t="s">
        <v>2147</v>
      </c>
      <c r="DD125" s="13" t="s">
        <v>2148</v>
      </c>
      <c r="DE125" s="13" t="s">
        <v>2149</v>
      </c>
      <c r="DF125" s="13" t="s">
        <v>2150</v>
      </c>
      <c r="DG125" s="10" t="s">
        <v>283</v>
      </c>
      <c r="DH125" s="10" t="s">
        <v>283</v>
      </c>
      <c r="DI125" s="10" t="s">
        <v>283</v>
      </c>
      <c r="DJ125" s="10" t="s">
        <v>283</v>
      </c>
      <c r="DK125" s="10" t="s">
        <v>283</v>
      </c>
      <c r="DL125" s="13" t="s">
        <v>2151</v>
      </c>
      <c r="DM125" s="13" t="s">
        <v>116</v>
      </c>
      <c r="DN125" s="14"/>
      <c r="DO125" s="14"/>
      <c r="DP125" s="14"/>
      <c r="DQ125" s="14"/>
      <c r="DR125" s="14"/>
      <c r="DS125" s="14"/>
      <c r="DT125" s="14">
        <v>1</v>
      </c>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0" t="s">
        <v>283</v>
      </c>
      <c r="ES125" s="10" t="s">
        <v>283</v>
      </c>
      <c r="ET125" s="10"/>
      <c r="EU125" s="10"/>
      <c r="EV125" s="10"/>
      <c r="EW125" s="10"/>
      <c r="EX125" s="10"/>
      <c r="EY125" s="10"/>
      <c r="EZ125" s="10"/>
      <c r="FA125" s="10"/>
      <c r="FB125" s="10"/>
      <c r="FC125" s="10"/>
      <c r="FD125" s="10"/>
      <c r="FE125" s="10"/>
      <c r="FF125" s="10"/>
      <c r="FG125" s="10"/>
      <c r="FH125" s="10"/>
      <c r="FI125" s="10"/>
      <c r="FJ125" s="10"/>
      <c r="FK125" s="10"/>
      <c r="FL125" s="10"/>
      <c r="FM125" s="10" t="s">
        <v>283</v>
      </c>
      <c r="FN125" s="10" t="s">
        <v>283</v>
      </c>
      <c r="FO125" s="10"/>
      <c r="FP125" s="10"/>
      <c r="FQ125" s="10"/>
      <c r="FR125" s="10"/>
      <c r="FS125" s="10"/>
      <c r="FT125" s="10"/>
      <c r="FU125" s="10"/>
      <c r="FV125" s="10"/>
      <c r="FW125" s="10"/>
      <c r="FX125" s="10"/>
      <c r="FY125" s="10"/>
      <c r="FZ125" s="10"/>
      <c r="GA125" s="10"/>
      <c r="GB125" s="10"/>
      <c r="GC125" s="10"/>
      <c r="GD125" s="10"/>
      <c r="GE125" s="10"/>
      <c r="GF125" s="10"/>
      <c r="GG125" s="10"/>
      <c r="GH125" s="10"/>
      <c r="GI125" s="10"/>
      <c r="GJ125" s="10"/>
      <c r="GK125" s="10"/>
      <c r="GL125" s="10"/>
      <c r="GM125" s="10"/>
      <c r="GN125" s="10"/>
      <c r="GO125" s="13" t="s">
        <v>2152</v>
      </c>
      <c r="GP125" s="13" t="s">
        <v>2153</v>
      </c>
      <c r="GQ125" s="13" t="s">
        <v>2154</v>
      </c>
      <c r="GR125" s="10" t="s">
        <v>283</v>
      </c>
      <c r="GS125" s="10" t="s">
        <v>283</v>
      </c>
      <c r="GT125" s="10" t="s">
        <v>283</v>
      </c>
      <c r="GU125" s="10" t="s">
        <v>283</v>
      </c>
      <c r="GV125" s="10" t="s">
        <v>283</v>
      </c>
      <c r="GW125" s="10" t="s">
        <v>283</v>
      </c>
      <c r="GX125" s="10" t="s">
        <v>283</v>
      </c>
      <c r="GY125" s="10" t="s">
        <v>283</v>
      </c>
      <c r="GZ125" s="10" t="s">
        <v>283</v>
      </c>
      <c r="HA125" s="10" t="s">
        <v>283</v>
      </c>
      <c r="HB125" s="10" t="s">
        <v>283</v>
      </c>
      <c r="HC125" s="10" t="s">
        <v>283</v>
      </c>
      <c r="HD125" s="10" t="s">
        <v>212</v>
      </c>
      <c r="HE125" s="10"/>
      <c r="HF125" s="10"/>
      <c r="HG125" s="10"/>
      <c r="HH125" s="10"/>
      <c r="HI125" s="10"/>
      <c r="HJ125" s="10"/>
      <c r="HK125" s="10"/>
      <c r="HL125" s="10"/>
      <c r="HM125" s="10"/>
      <c r="HN125" s="10"/>
      <c r="HO125" s="10"/>
      <c r="HP125" s="10">
        <v>1</v>
      </c>
      <c r="HQ125" s="10"/>
      <c r="HR125" s="10"/>
      <c r="HS125" s="10"/>
      <c r="HT125" s="10"/>
      <c r="HU125" s="10"/>
      <c r="HV125" s="10"/>
      <c r="HW125" s="10"/>
      <c r="HX125" s="10"/>
      <c r="HY125" s="10"/>
      <c r="HZ125" s="10"/>
      <c r="IA125" s="10"/>
      <c r="IB125" s="10"/>
      <c r="IC125" s="10"/>
      <c r="ID125" s="10"/>
      <c r="IE125" s="10"/>
      <c r="IF125" s="10"/>
      <c r="IG125" s="10"/>
      <c r="IH125" s="10"/>
      <c r="II125" s="10"/>
      <c r="IJ125" s="10"/>
      <c r="IK125" s="10"/>
      <c r="IL125" s="10"/>
      <c r="IM125" s="10"/>
      <c r="IN125" s="10"/>
      <c r="IO125" s="10"/>
      <c r="IP125" s="10"/>
      <c r="IQ125" s="10"/>
      <c r="IR125" s="10"/>
      <c r="IS125" s="10"/>
      <c r="IT125" s="10"/>
      <c r="IU125" s="13" t="s">
        <v>1084</v>
      </c>
      <c r="IV125" s="10" t="s">
        <v>283</v>
      </c>
      <c r="IW125" s="10" t="s">
        <v>283</v>
      </c>
      <c r="IX125" s="10" t="s">
        <v>264</v>
      </c>
      <c r="IY125" s="10"/>
      <c r="IZ125" s="10"/>
      <c r="JA125" s="10"/>
      <c r="JB125" s="10"/>
      <c r="JC125" s="10"/>
      <c r="JD125" s="10"/>
      <c r="JE125" s="10"/>
      <c r="JF125" s="10"/>
      <c r="JG125" s="10"/>
      <c r="JH125" s="10"/>
      <c r="JI125" s="10"/>
      <c r="JJ125" s="10"/>
      <c r="JK125" s="10"/>
      <c r="JL125" s="10"/>
      <c r="JM125" s="10"/>
      <c r="JN125" s="10"/>
      <c r="JO125" s="10"/>
      <c r="JP125" s="10">
        <v>1</v>
      </c>
      <c r="JQ125" s="10"/>
      <c r="JR125" s="10"/>
      <c r="JS125" s="10"/>
      <c r="JT125" s="10"/>
      <c r="JU125" s="10"/>
      <c r="JV125" s="10" t="s">
        <v>287</v>
      </c>
      <c r="JW125" s="10" t="s">
        <v>283</v>
      </c>
      <c r="JX125" s="10" t="s">
        <v>283</v>
      </c>
      <c r="JY125" s="10" t="s">
        <v>283</v>
      </c>
      <c r="JZ125" s="9"/>
    </row>
    <row r="126" spans="1:286" ht="15.75" customHeight="1">
      <c r="A126" s="7" t="s">
        <v>2155</v>
      </c>
      <c r="B126" s="8">
        <v>42069</v>
      </c>
      <c r="C126" s="9" t="s">
        <v>2156</v>
      </c>
      <c r="D126" s="10">
        <v>1</v>
      </c>
      <c r="E126" s="11">
        <v>41948</v>
      </c>
      <c r="F126" s="10">
        <v>91</v>
      </c>
      <c r="G126" s="10" t="s">
        <v>277</v>
      </c>
      <c r="H126" s="9" t="s">
        <v>1214</v>
      </c>
      <c r="I126" s="9" t="s">
        <v>752</v>
      </c>
      <c r="J126" s="10" t="s">
        <v>280</v>
      </c>
      <c r="K126" s="9" t="s">
        <v>606</v>
      </c>
      <c r="L126" s="9"/>
      <c r="M126" s="10">
        <v>1</v>
      </c>
      <c r="N126" s="9"/>
      <c r="O126" s="9"/>
      <c r="P126" s="9"/>
      <c r="Q126" s="9"/>
      <c r="R126" s="9"/>
      <c r="S126" s="9"/>
      <c r="T126" s="9"/>
      <c r="U126" s="9"/>
      <c r="V126" s="9"/>
      <c r="W126" s="9"/>
      <c r="X126" s="9"/>
      <c r="Y126" s="9"/>
      <c r="Z126" s="9"/>
      <c r="AA126" s="9"/>
      <c r="AB126" s="9"/>
      <c r="AC126" s="9" t="s">
        <v>2157</v>
      </c>
      <c r="AD126" s="10" t="s">
        <v>283</v>
      </c>
      <c r="AE126" s="11">
        <v>41956</v>
      </c>
      <c r="AF126" s="11">
        <v>42045</v>
      </c>
      <c r="AG126" s="10">
        <f t="shared" si="33"/>
        <v>89</v>
      </c>
      <c r="AH126" s="10">
        <f t="shared" si="34"/>
        <v>97</v>
      </c>
      <c r="AI126" s="10">
        <f t="shared" si="2"/>
        <v>121</v>
      </c>
      <c r="AJ126" s="10" t="s">
        <v>685</v>
      </c>
      <c r="AK126" s="12">
        <v>1</v>
      </c>
      <c r="AL126" s="10" t="s">
        <v>347</v>
      </c>
      <c r="AM126" s="10">
        <v>1</v>
      </c>
      <c r="AN126" s="10"/>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t="s">
        <v>89</v>
      </c>
      <c r="CQ126" s="10" t="s">
        <v>286</v>
      </c>
      <c r="CR126" s="10">
        <v>1</v>
      </c>
      <c r="CS126" s="10"/>
      <c r="CT126" s="10"/>
      <c r="CU126" s="10"/>
      <c r="CV126" s="10"/>
      <c r="CW126" s="10"/>
      <c r="CX126" s="10" t="s">
        <v>287</v>
      </c>
      <c r="CY126" s="10" t="s">
        <v>490</v>
      </c>
      <c r="CZ126" s="10" t="s">
        <v>12</v>
      </c>
      <c r="DA126" s="10" t="s">
        <v>120</v>
      </c>
      <c r="DB126" s="10" t="s">
        <v>309</v>
      </c>
      <c r="DC126" s="13" t="s">
        <v>2158</v>
      </c>
      <c r="DD126" s="13" t="s">
        <v>2159</v>
      </c>
      <c r="DE126" s="13" t="s">
        <v>2160</v>
      </c>
      <c r="DF126" s="10" t="s">
        <v>283</v>
      </c>
      <c r="DG126" s="10" t="s">
        <v>283</v>
      </c>
      <c r="DH126" s="10" t="s">
        <v>283</v>
      </c>
      <c r="DI126" s="10" t="s">
        <v>283</v>
      </c>
      <c r="DJ126" s="10" t="s">
        <v>283</v>
      </c>
      <c r="DK126" s="10" t="s">
        <v>283</v>
      </c>
      <c r="DL126" s="10" t="s">
        <v>2161</v>
      </c>
      <c r="DM126" s="10" t="s">
        <v>2162</v>
      </c>
      <c r="DN126" s="15"/>
      <c r="DO126" s="15"/>
      <c r="DP126" s="15"/>
      <c r="DQ126" s="15"/>
      <c r="DR126" s="15"/>
      <c r="DS126" s="14">
        <v>1</v>
      </c>
      <c r="DT126" s="15"/>
      <c r="DU126" s="15">
        <v>1</v>
      </c>
      <c r="DV126" s="15"/>
      <c r="DW126" s="15"/>
      <c r="DX126" s="15"/>
      <c r="DY126" s="15"/>
      <c r="DZ126" s="15"/>
      <c r="EA126" s="15">
        <v>1</v>
      </c>
      <c r="EB126" s="15"/>
      <c r="EC126" s="15">
        <v>1</v>
      </c>
      <c r="ED126" s="15"/>
      <c r="EE126" s="15"/>
      <c r="EF126" s="15"/>
      <c r="EG126" s="15"/>
      <c r="EH126" s="15"/>
      <c r="EI126" s="15"/>
      <c r="EJ126" s="15"/>
      <c r="EK126" s="15"/>
      <c r="EL126" s="15"/>
      <c r="EM126" s="15"/>
      <c r="EN126" s="15"/>
      <c r="EO126" s="15"/>
      <c r="EP126" s="15"/>
      <c r="EQ126" s="15"/>
      <c r="ER126" s="10" t="s">
        <v>146</v>
      </c>
      <c r="ES126" s="10" t="s">
        <v>146</v>
      </c>
      <c r="ET126" s="10"/>
      <c r="EU126" s="10"/>
      <c r="EV126" s="10"/>
      <c r="EW126" s="10"/>
      <c r="EX126" s="10"/>
      <c r="EY126" s="10">
        <v>1</v>
      </c>
      <c r="EZ126" s="10"/>
      <c r="FA126" s="10"/>
      <c r="FB126" s="10"/>
      <c r="FC126" s="10"/>
      <c r="FD126" s="10"/>
      <c r="FE126" s="10"/>
      <c r="FF126" s="10"/>
      <c r="FG126" s="10"/>
      <c r="FH126" s="10"/>
      <c r="FI126" s="10"/>
      <c r="FJ126" s="10"/>
      <c r="FK126" s="10"/>
      <c r="FL126" s="10"/>
      <c r="FM126" s="10" t="s">
        <v>2163</v>
      </c>
      <c r="FN126" s="10" t="s">
        <v>2164</v>
      </c>
      <c r="FO126" s="10"/>
      <c r="FP126" s="10"/>
      <c r="FQ126" s="10"/>
      <c r="FR126" s="10"/>
      <c r="FS126" s="10"/>
      <c r="FT126" s="10"/>
      <c r="FU126" s="10"/>
      <c r="FV126" s="10"/>
      <c r="FW126" s="10"/>
      <c r="FX126" s="10">
        <v>1</v>
      </c>
      <c r="FY126" s="10"/>
      <c r="FZ126" s="10"/>
      <c r="GA126" s="10"/>
      <c r="GB126" s="10"/>
      <c r="GC126" s="10"/>
      <c r="GD126" s="10"/>
      <c r="GE126" s="10"/>
      <c r="GF126" s="10"/>
      <c r="GG126" s="10"/>
      <c r="GH126" s="10"/>
      <c r="GI126" s="10"/>
      <c r="GJ126" s="10"/>
      <c r="GK126" s="10"/>
      <c r="GL126" s="10"/>
      <c r="GM126" s="10"/>
      <c r="GN126" s="10"/>
      <c r="GO126" s="13" t="s">
        <v>2165</v>
      </c>
      <c r="GP126" s="13" t="s">
        <v>2166</v>
      </c>
      <c r="GQ126" s="13" t="s">
        <v>2167</v>
      </c>
      <c r="GR126" s="13" t="s">
        <v>2168</v>
      </c>
      <c r="GS126" s="13" t="s">
        <v>2169</v>
      </c>
      <c r="GT126" s="13" t="s">
        <v>2170</v>
      </c>
      <c r="GU126" s="13" t="s">
        <v>2171</v>
      </c>
      <c r="GV126" s="13" t="s">
        <v>2172</v>
      </c>
      <c r="GW126" s="10" t="s">
        <v>283</v>
      </c>
      <c r="GX126" s="10" t="s">
        <v>283</v>
      </c>
      <c r="GY126" s="10" t="s">
        <v>283</v>
      </c>
      <c r="GZ126" s="10" t="s">
        <v>283</v>
      </c>
      <c r="HA126" s="10" t="s">
        <v>283</v>
      </c>
      <c r="HB126" s="10" t="s">
        <v>283</v>
      </c>
      <c r="HC126" s="10" t="s">
        <v>283</v>
      </c>
      <c r="HD126" s="10" t="s">
        <v>2173</v>
      </c>
      <c r="HE126" s="10"/>
      <c r="HF126" s="10"/>
      <c r="HG126" s="10"/>
      <c r="HH126" s="10"/>
      <c r="HI126" s="10"/>
      <c r="HJ126" s="10"/>
      <c r="HK126" s="10"/>
      <c r="HL126" s="10"/>
      <c r="HM126" s="10"/>
      <c r="HN126" s="10"/>
      <c r="HO126" s="10"/>
      <c r="HP126" s="10">
        <v>1</v>
      </c>
      <c r="HQ126" s="10"/>
      <c r="HR126" s="10">
        <v>1</v>
      </c>
      <c r="HS126" s="10"/>
      <c r="HT126" s="10"/>
      <c r="HU126" s="10"/>
      <c r="HV126" s="10"/>
      <c r="HW126" s="10"/>
      <c r="HX126" s="10"/>
      <c r="HY126" s="10"/>
      <c r="HZ126" s="10"/>
      <c r="IA126" s="10">
        <v>1</v>
      </c>
      <c r="IB126" s="10"/>
      <c r="IC126" s="10"/>
      <c r="ID126" s="10"/>
      <c r="IE126" s="10">
        <v>1</v>
      </c>
      <c r="IF126" s="10"/>
      <c r="IG126" s="10"/>
      <c r="IH126" s="10"/>
      <c r="II126" s="10"/>
      <c r="IJ126" s="10"/>
      <c r="IK126" s="10"/>
      <c r="IL126" s="10"/>
      <c r="IM126" s="10"/>
      <c r="IN126" s="10"/>
      <c r="IO126" s="10">
        <v>1</v>
      </c>
      <c r="IP126" s="10"/>
      <c r="IQ126" s="10"/>
      <c r="IR126" s="10"/>
      <c r="IS126" s="10"/>
      <c r="IT126" s="10"/>
      <c r="IU126" s="13" t="s">
        <v>2174</v>
      </c>
      <c r="IV126" s="10" t="s">
        <v>283</v>
      </c>
      <c r="IW126" s="10" t="s">
        <v>283</v>
      </c>
      <c r="IX126" s="10" t="s">
        <v>666</v>
      </c>
      <c r="IY126" s="10"/>
      <c r="IZ126" s="10"/>
      <c r="JA126" s="10"/>
      <c r="JB126" s="10"/>
      <c r="JC126" s="10"/>
      <c r="JD126" s="10"/>
      <c r="JE126" s="10"/>
      <c r="JF126" s="10"/>
      <c r="JG126" s="10"/>
      <c r="JH126" s="10"/>
      <c r="JI126" s="10"/>
      <c r="JJ126" s="10"/>
      <c r="JK126" s="10"/>
      <c r="JL126" s="10"/>
      <c r="JM126" s="10"/>
      <c r="JN126" s="10">
        <v>1</v>
      </c>
      <c r="JO126" s="10"/>
      <c r="JP126" s="10"/>
      <c r="JQ126" s="10"/>
      <c r="JR126" s="10"/>
      <c r="JS126" s="10">
        <v>1</v>
      </c>
      <c r="JT126" s="10"/>
      <c r="JU126" s="10"/>
      <c r="JV126" s="10" t="s">
        <v>287</v>
      </c>
      <c r="JW126" s="10" t="s">
        <v>283</v>
      </c>
      <c r="JX126" s="10" t="s">
        <v>283</v>
      </c>
      <c r="JY126" s="10" t="s">
        <v>283</v>
      </c>
      <c r="JZ126" s="9"/>
    </row>
    <row r="127" spans="1:286" ht="15.75" customHeight="1">
      <c r="A127" s="7" t="s">
        <v>2175</v>
      </c>
      <c r="B127" s="8">
        <v>42069</v>
      </c>
      <c r="C127" s="9" t="s">
        <v>2176</v>
      </c>
      <c r="D127" s="10">
        <v>1</v>
      </c>
      <c r="E127" s="11">
        <v>41880</v>
      </c>
      <c r="F127" s="10">
        <v>87</v>
      </c>
      <c r="G127" s="10" t="s">
        <v>277</v>
      </c>
      <c r="H127" s="9" t="s">
        <v>1214</v>
      </c>
      <c r="I127" s="9" t="s">
        <v>752</v>
      </c>
      <c r="J127" s="10" t="s">
        <v>280</v>
      </c>
      <c r="K127" s="9" t="s">
        <v>344</v>
      </c>
      <c r="L127" s="9"/>
      <c r="M127" s="9"/>
      <c r="N127" s="9"/>
      <c r="O127" s="9"/>
      <c r="P127" s="9"/>
      <c r="Q127" s="9"/>
      <c r="R127" s="10">
        <v>1</v>
      </c>
      <c r="S127" s="9"/>
      <c r="T127" s="9"/>
      <c r="U127" s="9"/>
      <c r="V127" s="9"/>
      <c r="W127" s="9"/>
      <c r="X127" s="9"/>
      <c r="Y127" s="9"/>
      <c r="Z127" s="9"/>
      <c r="AA127" s="9"/>
      <c r="AB127" s="9"/>
      <c r="AC127" s="9" t="s">
        <v>2177</v>
      </c>
      <c r="AD127" s="10" t="s">
        <v>283</v>
      </c>
      <c r="AE127" s="11">
        <v>41887</v>
      </c>
      <c r="AF127" s="11">
        <v>42058</v>
      </c>
      <c r="AG127" s="10">
        <f t="shared" si="33"/>
        <v>171</v>
      </c>
      <c r="AH127" s="10">
        <f t="shared" si="34"/>
        <v>178</v>
      </c>
      <c r="AI127" s="10">
        <f t="shared" si="2"/>
        <v>189</v>
      </c>
      <c r="AJ127" s="10" t="s">
        <v>1034</v>
      </c>
      <c r="AK127" s="12">
        <v>1</v>
      </c>
      <c r="AL127" s="10" t="s">
        <v>489</v>
      </c>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10"/>
      <c r="BN127" s="10"/>
      <c r="BO127" s="10"/>
      <c r="BP127" s="10">
        <v>1</v>
      </c>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t="s">
        <v>89</v>
      </c>
      <c r="CQ127" s="10" t="s">
        <v>286</v>
      </c>
      <c r="CR127" s="10">
        <v>1</v>
      </c>
      <c r="CS127" s="10"/>
      <c r="CT127" s="10"/>
      <c r="CU127" s="10"/>
      <c r="CV127" s="10"/>
      <c r="CW127" s="10"/>
      <c r="CX127" s="10" t="s">
        <v>287</v>
      </c>
      <c r="CY127" s="10" t="s">
        <v>287</v>
      </c>
      <c r="CZ127" s="10" t="s">
        <v>12</v>
      </c>
      <c r="DA127" s="10" t="s">
        <v>125</v>
      </c>
      <c r="DB127" s="10" t="s">
        <v>309</v>
      </c>
      <c r="DC127" s="13" t="s">
        <v>2178</v>
      </c>
      <c r="DD127" s="13" t="s">
        <v>2179</v>
      </c>
      <c r="DE127" s="13" t="s">
        <v>2180</v>
      </c>
      <c r="DF127" s="10" t="s">
        <v>283</v>
      </c>
      <c r="DG127" s="10" t="s">
        <v>283</v>
      </c>
      <c r="DH127" s="10" t="s">
        <v>283</v>
      </c>
      <c r="DI127" s="10" t="s">
        <v>283</v>
      </c>
      <c r="DJ127" s="10" t="s">
        <v>283</v>
      </c>
      <c r="DK127" s="10" t="s">
        <v>283</v>
      </c>
      <c r="DL127" s="13" t="s">
        <v>2181</v>
      </c>
      <c r="DM127" s="13" t="s">
        <v>2182</v>
      </c>
      <c r="DN127" s="14"/>
      <c r="DO127" s="14"/>
      <c r="DP127" s="14"/>
      <c r="DQ127" s="14"/>
      <c r="DR127" s="14"/>
      <c r="DS127" s="14"/>
      <c r="DT127" s="14"/>
      <c r="DU127" s="14"/>
      <c r="DV127" s="14"/>
      <c r="DW127" s="14"/>
      <c r="DX127" s="14"/>
      <c r="DY127" s="14"/>
      <c r="DZ127" s="14"/>
      <c r="EA127" s="14"/>
      <c r="EB127" s="14"/>
      <c r="EC127" s="14"/>
      <c r="ED127" s="14"/>
      <c r="EE127" s="14"/>
      <c r="EF127" s="14"/>
      <c r="EG127" s="14">
        <v>1</v>
      </c>
      <c r="EH127" s="14"/>
      <c r="EI127" s="14"/>
      <c r="EJ127" s="14"/>
      <c r="EK127" s="14"/>
      <c r="EL127" s="14"/>
      <c r="EM127" s="14"/>
      <c r="EN127" s="14"/>
      <c r="EO127" s="14"/>
      <c r="EP127" s="14"/>
      <c r="EQ127" s="14"/>
      <c r="ER127" s="10" t="s">
        <v>283</v>
      </c>
      <c r="ES127" s="10" t="s">
        <v>283</v>
      </c>
      <c r="ET127" s="10"/>
      <c r="EU127" s="10"/>
      <c r="EV127" s="10"/>
      <c r="EW127" s="10"/>
      <c r="EX127" s="10"/>
      <c r="EY127" s="10"/>
      <c r="EZ127" s="10"/>
      <c r="FA127" s="10"/>
      <c r="FB127" s="10"/>
      <c r="FC127" s="10"/>
      <c r="FD127" s="10"/>
      <c r="FE127" s="10"/>
      <c r="FF127" s="10"/>
      <c r="FG127" s="10"/>
      <c r="FH127" s="10"/>
      <c r="FI127" s="10"/>
      <c r="FJ127" s="10"/>
      <c r="FK127" s="10"/>
      <c r="FL127" s="10"/>
      <c r="FM127" s="10" t="s">
        <v>283</v>
      </c>
      <c r="FN127" s="10" t="s">
        <v>283</v>
      </c>
      <c r="FO127" s="10"/>
      <c r="FP127" s="10"/>
      <c r="FQ127" s="10"/>
      <c r="FR127" s="10"/>
      <c r="FS127" s="10"/>
      <c r="FT127" s="10"/>
      <c r="FU127" s="10"/>
      <c r="FV127" s="10"/>
      <c r="FW127" s="10"/>
      <c r="FX127" s="10"/>
      <c r="FY127" s="10"/>
      <c r="FZ127" s="10"/>
      <c r="GA127" s="10"/>
      <c r="GB127" s="10"/>
      <c r="GC127" s="10"/>
      <c r="GD127" s="10"/>
      <c r="GE127" s="10"/>
      <c r="GF127" s="10"/>
      <c r="GG127" s="10"/>
      <c r="GH127" s="10"/>
      <c r="GI127" s="10"/>
      <c r="GJ127" s="10"/>
      <c r="GK127" s="10"/>
      <c r="GL127" s="10"/>
      <c r="GM127" s="10"/>
      <c r="GN127" s="10"/>
      <c r="GO127" s="13" t="s">
        <v>2183</v>
      </c>
      <c r="GP127" s="13" t="s">
        <v>2184</v>
      </c>
      <c r="GQ127" s="13" t="s">
        <v>2185</v>
      </c>
      <c r="GR127" s="13" t="s">
        <v>2186</v>
      </c>
      <c r="GS127" s="13" t="s">
        <v>2187</v>
      </c>
      <c r="GT127" s="13" t="s">
        <v>2188</v>
      </c>
      <c r="GU127" s="13" t="s">
        <v>2189</v>
      </c>
      <c r="GV127" s="10" t="s">
        <v>283</v>
      </c>
      <c r="GW127" s="10" t="s">
        <v>283</v>
      </c>
      <c r="GX127" s="10" t="s">
        <v>283</v>
      </c>
      <c r="GY127" s="10" t="s">
        <v>283</v>
      </c>
      <c r="GZ127" s="10" t="s">
        <v>283</v>
      </c>
      <c r="HA127" s="10" t="s">
        <v>283</v>
      </c>
      <c r="HB127" s="10" t="s">
        <v>283</v>
      </c>
      <c r="HC127" s="10" t="s">
        <v>283</v>
      </c>
      <c r="HD127" s="10" t="s">
        <v>223</v>
      </c>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v>1</v>
      </c>
      <c r="IB127" s="10"/>
      <c r="IC127" s="10"/>
      <c r="ID127" s="10"/>
      <c r="IE127" s="10"/>
      <c r="IF127" s="10"/>
      <c r="IG127" s="10"/>
      <c r="IH127" s="10"/>
      <c r="II127" s="10"/>
      <c r="IJ127" s="10"/>
      <c r="IK127" s="10"/>
      <c r="IL127" s="10"/>
      <c r="IM127" s="10"/>
      <c r="IN127" s="10"/>
      <c r="IO127" s="10"/>
      <c r="IP127" s="10"/>
      <c r="IQ127" s="10"/>
      <c r="IR127" s="10"/>
      <c r="IS127" s="10"/>
      <c r="IT127" s="10"/>
      <c r="IU127" s="13" t="s">
        <v>2190</v>
      </c>
      <c r="IV127" s="13" t="s">
        <v>2191</v>
      </c>
      <c r="IW127" s="10" t="s">
        <v>283</v>
      </c>
      <c r="IX127" s="10" t="s">
        <v>262</v>
      </c>
      <c r="IY127" s="10"/>
      <c r="IZ127" s="10"/>
      <c r="JA127" s="10"/>
      <c r="JB127" s="10"/>
      <c r="JC127" s="10"/>
      <c r="JD127" s="10"/>
      <c r="JE127" s="10"/>
      <c r="JF127" s="10"/>
      <c r="JG127" s="10"/>
      <c r="JH127" s="10"/>
      <c r="JI127" s="10"/>
      <c r="JJ127" s="10"/>
      <c r="JK127" s="10"/>
      <c r="JL127" s="10"/>
      <c r="JM127" s="10"/>
      <c r="JN127" s="10">
        <v>1</v>
      </c>
      <c r="JO127" s="10"/>
      <c r="JP127" s="10"/>
      <c r="JQ127" s="10"/>
      <c r="JR127" s="10"/>
      <c r="JS127" s="10"/>
      <c r="JT127" s="10"/>
      <c r="JU127" s="10"/>
      <c r="JV127" s="10" t="s">
        <v>287</v>
      </c>
      <c r="JW127" s="10" t="s">
        <v>283</v>
      </c>
      <c r="JX127" s="10" t="s">
        <v>283</v>
      </c>
      <c r="JY127" s="10" t="s">
        <v>283</v>
      </c>
      <c r="JZ127" s="9"/>
    </row>
    <row r="128" spans="1:286" ht="15.75" customHeight="1">
      <c r="A128" s="7" t="s">
        <v>2192</v>
      </c>
      <c r="B128" s="8">
        <v>42072</v>
      </c>
      <c r="C128" s="9" t="s">
        <v>2193</v>
      </c>
      <c r="D128" s="10">
        <v>1</v>
      </c>
      <c r="E128" s="10" t="s">
        <v>302</v>
      </c>
      <c r="F128" s="10">
        <v>48</v>
      </c>
      <c r="G128" s="10" t="s">
        <v>323</v>
      </c>
      <c r="H128" s="9" t="s">
        <v>2098</v>
      </c>
      <c r="I128" s="9" t="s">
        <v>2099</v>
      </c>
      <c r="J128" s="10" t="s">
        <v>280</v>
      </c>
      <c r="K128" s="9" t="s">
        <v>344</v>
      </c>
      <c r="L128" s="9"/>
      <c r="M128" s="9"/>
      <c r="N128" s="9"/>
      <c r="O128" s="9"/>
      <c r="P128" s="9"/>
      <c r="Q128" s="9"/>
      <c r="R128" s="10">
        <v>1</v>
      </c>
      <c r="S128" s="9"/>
      <c r="T128" s="9"/>
      <c r="U128" s="9"/>
      <c r="V128" s="9"/>
      <c r="W128" s="9"/>
      <c r="X128" s="9"/>
      <c r="Y128" s="9"/>
      <c r="Z128" s="9"/>
      <c r="AA128" s="9"/>
      <c r="AB128" s="9"/>
      <c r="AC128" s="28" t="s">
        <v>2194</v>
      </c>
      <c r="AD128" s="10" t="s">
        <v>283</v>
      </c>
      <c r="AE128" s="11">
        <v>41922</v>
      </c>
      <c r="AF128" s="11">
        <v>42067</v>
      </c>
      <c r="AG128" s="10">
        <f t="shared" si="33"/>
        <v>145</v>
      </c>
      <c r="AH128" s="10" t="s">
        <v>283</v>
      </c>
      <c r="AI128" s="16" t="e">
        <f t="shared" si="2"/>
        <v>#VALUE!</v>
      </c>
      <c r="AJ128" s="10" t="s">
        <v>2195</v>
      </c>
      <c r="AK128" s="12">
        <v>3</v>
      </c>
      <c r="AL128" s="10" t="s">
        <v>2196</v>
      </c>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v>2</v>
      </c>
      <c r="BZ128" s="10"/>
      <c r="CA128" s="10"/>
      <c r="CB128" s="10"/>
      <c r="CC128" s="10"/>
      <c r="CD128" s="10"/>
      <c r="CE128" s="10"/>
      <c r="CF128" s="10"/>
      <c r="CG128" s="10">
        <v>1</v>
      </c>
      <c r="CH128" s="10"/>
      <c r="CI128" s="10"/>
      <c r="CJ128" s="10"/>
      <c r="CK128" s="10"/>
      <c r="CL128" s="10"/>
      <c r="CM128" s="10"/>
      <c r="CN128" s="10"/>
      <c r="CO128" s="10"/>
      <c r="CP128" s="10" t="s">
        <v>2197</v>
      </c>
      <c r="CQ128" s="10" t="s">
        <v>286</v>
      </c>
      <c r="CR128" s="10"/>
      <c r="CS128" s="10">
        <v>1</v>
      </c>
      <c r="CT128" s="10"/>
      <c r="CU128" s="10"/>
      <c r="CV128" s="10"/>
      <c r="CW128" s="10"/>
      <c r="CX128" s="10" t="s">
        <v>287</v>
      </c>
      <c r="CY128" s="10" t="s">
        <v>287</v>
      </c>
      <c r="CZ128" s="10" t="s">
        <v>288</v>
      </c>
      <c r="DA128" s="10" t="s">
        <v>289</v>
      </c>
      <c r="DB128" s="10" t="s">
        <v>951</v>
      </c>
      <c r="DC128" s="10" t="s">
        <v>283</v>
      </c>
      <c r="DD128" s="10" t="s">
        <v>2198</v>
      </c>
      <c r="DE128" s="10" t="s">
        <v>2199</v>
      </c>
      <c r="DF128" s="10" t="s">
        <v>283</v>
      </c>
      <c r="DG128" s="10" t="s">
        <v>283</v>
      </c>
      <c r="DH128" s="10" t="s">
        <v>283</v>
      </c>
      <c r="DI128" s="10" t="s">
        <v>283</v>
      </c>
      <c r="DJ128" s="10" t="s">
        <v>283</v>
      </c>
      <c r="DK128" s="10" t="s">
        <v>283</v>
      </c>
      <c r="DL128" s="10" t="s">
        <v>283</v>
      </c>
      <c r="DM128" s="10" t="s">
        <v>283</v>
      </c>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0" t="s">
        <v>283</v>
      </c>
      <c r="ES128" s="10" t="s">
        <v>283</v>
      </c>
      <c r="ET128" s="10"/>
      <c r="EU128" s="10"/>
      <c r="EV128" s="10"/>
      <c r="EW128" s="10"/>
      <c r="EX128" s="10"/>
      <c r="EY128" s="10"/>
      <c r="EZ128" s="10"/>
      <c r="FA128" s="10"/>
      <c r="FB128" s="10"/>
      <c r="FC128" s="10"/>
      <c r="FD128" s="10"/>
      <c r="FE128" s="10"/>
      <c r="FF128" s="10"/>
      <c r="FG128" s="10"/>
      <c r="FH128" s="10"/>
      <c r="FI128" s="10"/>
      <c r="FJ128" s="10"/>
      <c r="FK128" s="10"/>
      <c r="FL128" s="10"/>
      <c r="FM128" s="10" t="s">
        <v>283</v>
      </c>
      <c r="FN128" s="10" t="s">
        <v>283</v>
      </c>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t="s">
        <v>2200</v>
      </c>
      <c r="GP128" s="10" t="s">
        <v>283</v>
      </c>
      <c r="GQ128" s="10" t="s">
        <v>283</v>
      </c>
      <c r="GR128" s="10" t="s">
        <v>283</v>
      </c>
      <c r="GS128" s="10" t="s">
        <v>283</v>
      </c>
      <c r="GT128" s="10" t="s">
        <v>283</v>
      </c>
      <c r="GU128" s="10" t="s">
        <v>283</v>
      </c>
      <c r="GV128" s="10" t="s">
        <v>283</v>
      </c>
      <c r="GW128" s="10" t="s">
        <v>283</v>
      </c>
      <c r="GX128" s="10" t="s">
        <v>283</v>
      </c>
      <c r="GY128" s="10" t="s">
        <v>283</v>
      </c>
      <c r="GZ128" s="10" t="s">
        <v>283</v>
      </c>
      <c r="HA128" s="10" t="s">
        <v>283</v>
      </c>
      <c r="HB128" s="10" t="s">
        <v>283</v>
      </c>
      <c r="HC128" s="10" t="s">
        <v>283</v>
      </c>
      <c r="HD128" s="10" t="s">
        <v>221</v>
      </c>
      <c r="HE128" s="10"/>
      <c r="HF128" s="10"/>
      <c r="HG128" s="10"/>
      <c r="HH128" s="10"/>
      <c r="HI128" s="10"/>
      <c r="HJ128" s="10"/>
      <c r="HK128" s="10"/>
      <c r="HL128" s="10"/>
      <c r="HM128" s="10"/>
      <c r="HN128" s="10"/>
      <c r="HO128" s="10"/>
      <c r="HP128" s="10"/>
      <c r="HQ128" s="10"/>
      <c r="HR128" s="10"/>
      <c r="HS128" s="10"/>
      <c r="HT128" s="10"/>
      <c r="HU128" s="10"/>
      <c r="HV128" s="10"/>
      <c r="HW128" s="10"/>
      <c r="HX128" s="10"/>
      <c r="HY128" s="10">
        <v>1</v>
      </c>
      <c r="HZ128" s="10"/>
      <c r="IA128" s="10"/>
      <c r="IB128" s="10"/>
      <c r="IC128" s="10"/>
      <c r="ID128" s="10"/>
      <c r="IE128" s="10"/>
      <c r="IF128" s="10"/>
      <c r="IG128" s="10"/>
      <c r="IH128" s="10"/>
      <c r="II128" s="10"/>
      <c r="IJ128" s="10"/>
      <c r="IK128" s="10"/>
      <c r="IL128" s="10"/>
      <c r="IM128" s="10"/>
      <c r="IN128" s="10"/>
      <c r="IO128" s="10"/>
      <c r="IP128" s="10"/>
      <c r="IQ128" s="10"/>
      <c r="IR128" s="10"/>
      <c r="IS128" s="10"/>
      <c r="IT128" s="10"/>
      <c r="IU128" s="10" t="s">
        <v>299</v>
      </c>
      <c r="IV128" s="10" t="s">
        <v>283</v>
      </c>
      <c r="IW128" s="10" t="s">
        <v>283</v>
      </c>
      <c r="IX128" s="10" t="s">
        <v>264</v>
      </c>
      <c r="IY128" s="10"/>
      <c r="IZ128" s="10"/>
      <c r="JA128" s="10"/>
      <c r="JB128" s="10"/>
      <c r="JC128" s="10"/>
      <c r="JD128" s="10"/>
      <c r="JE128" s="10"/>
      <c r="JF128" s="10"/>
      <c r="JG128" s="10"/>
      <c r="JH128" s="10"/>
      <c r="JI128" s="10"/>
      <c r="JJ128" s="10"/>
      <c r="JK128" s="10"/>
      <c r="JL128" s="10"/>
      <c r="JM128" s="10"/>
      <c r="JN128" s="10"/>
      <c r="JO128" s="10"/>
      <c r="JP128" s="10">
        <v>1</v>
      </c>
      <c r="JQ128" s="10"/>
      <c r="JR128" s="10"/>
      <c r="JS128" s="10"/>
      <c r="JT128" s="10"/>
      <c r="JU128" s="10"/>
      <c r="JV128" s="10" t="s">
        <v>287</v>
      </c>
      <c r="JW128" s="10" t="s">
        <v>283</v>
      </c>
      <c r="JX128" s="10" t="s">
        <v>283</v>
      </c>
      <c r="JY128" s="10" t="s">
        <v>283</v>
      </c>
      <c r="JZ128" s="10" t="s">
        <v>2201</v>
      </c>
    </row>
    <row r="129" spans="1:286" ht="15.75" customHeight="1">
      <c r="A129" s="7" t="s">
        <v>2202</v>
      </c>
      <c r="B129" s="8">
        <v>42072</v>
      </c>
      <c r="C129" s="9" t="s">
        <v>2203</v>
      </c>
      <c r="D129" s="10">
        <v>1</v>
      </c>
      <c r="E129" s="11">
        <v>40895</v>
      </c>
      <c r="F129" s="10">
        <v>33</v>
      </c>
      <c r="G129" s="10" t="s">
        <v>323</v>
      </c>
      <c r="H129" s="9" t="s">
        <v>2204</v>
      </c>
      <c r="I129" s="9" t="s">
        <v>2205</v>
      </c>
      <c r="J129" s="10" t="s">
        <v>280</v>
      </c>
      <c r="K129" s="9" t="s">
        <v>344</v>
      </c>
      <c r="L129" s="9"/>
      <c r="M129" s="9"/>
      <c r="N129" s="9"/>
      <c r="O129" s="9"/>
      <c r="P129" s="9"/>
      <c r="Q129" s="9"/>
      <c r="R129" s="10">
        <v>1</v>
      </c>
      <c r="S129" s="9"/>
      <c r="T129" s="9"/>
      <c r="U129" s="9"/>
      <c r="V129" s="9"/>
      <c r="W129" s="9"/>
      <c r="X129" s="9"/>
      <c r="Y129" s="9"/>
      <c r="Z129" s="9"/>
      <c r="AA129" s="9"/>
      <c r="AB129" s="9"/>
      <c r="AC129" s="9" t="s">
        <v>2206</v>
      </c>
      <c r="AD129" s="10" t="s">
        <v>283</v>
      </c>
      <c r="AE129" s="10" t="s">
        <v>329</v>
      </c>
      <c r="AF129" s="11">
        <v>42067</v>
      </c>
      <c r="AG129" s="10" t="s">
        <v>329</v>
      </c>
      <c r="AH129" s="10">
        <f>AF129-E129</f>
        <v>1172</v>
      </c>
      <c r="AI129" s="10">
        <f t="shared" si="2"/>
        <v>1177</v>
      </c>
      <c r="AJ129" s="10" t="s">
        <v>1438</v>
      </c>
      <c r="AK129" s="12">
        <v>1</v>
      </c>
      <c r="AL129" s="10" t="s">
        <v>70</v>
      </c>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v>1</v>
      </c>
      <c r="BZ129" s="10"/>
      <c r="CA129" s="10"/>
      <c r="CB129" s="10"/>
      <c r="CC129" s="10"/>
      <c r="CD129" s="10"/>
      <c r="CE129" s="10"/>
      <c r="CF129" s="10"/>
      <c r="CG129" s="10"/>
      <c r="CH129" s="10"/>
      <c r="CI129" s="10"/>
      <c r="CJ129" s="10"/>
      <c r="CK129" s="10"/>
      <c r="CL129" s="10"/>
      <c r="CM129" s="10"/>
      <c r="CN129" s="10"/>
      <c r="CO129" s="10"/>
      <c r="CP129" s="10" t="s">
        <v>2207</v>
      </c>
      <c r="CQ129" s="10" t="s">
        <v>286</v>
      </c>
      <c r="CR129" s="10"/>
      <c r="CS129" s="10">
        <v>1</v>
      </c>
      <c r="CT129" s="10"/>
      <c r="CU129" s="10"/>
      <c r="CV129" s="10"/>
      <c r="CW129" s="10"/>
      <c r="CX129" s="10" t="s">
        <v>287</v>
      </c>
      <c r="CY129" s="10" t="s">
        <v>287</v>
      </c>
      <c r="CZ129" s="10" t="s">
        <v>12</v>
      </c>
      <c r="DA129" s="10" t="s">
        <v>289</v>
      </c>
      <c r="DB129" s="10" t="s">
        <v>329</v>
      </c>
      <c r="DC129" s="10" t="s">
        <v>283</v>
      </c>
      <c r="DD129" s="10" t="s">
        <v>2208</v>
      </c>
      <c r="DE129" s="10" t="s">
        <v>2209</v>
      </c>
      <c r="DF129" s="10" t="s">
        <v>283</v>
      </c>
      <c r="DG129" s="10" t="s">
        <v>283</v>
      </c>
      <c r="DH129" s="10" t="s">
        <v>283</v>
      </c>
      <c r="DI129" s="10" t="s">
        <v>283</v>
      </c>
      <c r="DJ129" s="10" t="s">
        <v>283</v>
      </c>
      <c r="DK129" s="10" t="s">
        <v>283</v>
      </c>
      <c r="DL129" s="10" t="s">
        <v>283</v>
      </c>
      <c r="DM129" s="10" t="s">
        <v>283</v>
      </c>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0" t="s">
        <v>2210</v>
      </c>
      <c r="ES129" s="10" t="s">
        <v>283</v>
      </c>
      <c r="ET129" s="10"/>
      <c r="EU129" s="10"/>
      <c r="EV129" s="10"/>
      <c r="EW129" s="10"/>
      <c r="EX129" s="10"/>
      <c r="EY129" s="10"/>
      <c r="EZ129" s="10"/>
      <c r="FA129" s="10"/>
      <c r="FB129" s="10"/>
      <c r="FC129" s="10"/>
      <c r="FD129" s="10"/>
      <c r="FE129" s="10"/>
      <c r="FF129" s="10"/>
      <c r="FG129" s="10"/>
      <c r="FH129" s="10"/>
      <c r="FI129" s="10"/>
      <c r="FJ129" s="10"/>
      <c r="FK129" s="10"/>
      <c r="FL129" s="10"/>
      <c r="FM129" s="10" t="s">
        <v>283</v>
      </c>
      <c r="FN129" s="10" t="s">
        <v>283</v>
      </c>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t="s">
        <v>2211</v>
      </c>
      <c r="GP129" s="10" t="s">
        <v>2212</v>
      </c>
      <c r="GQ129" s="10" t="s">
        <v>2213</v>
      </c>
      <c r="GR129" s="10" t="s">
        <v>283</v>
      </c>
      <c r="GS129" s="10" t="s">
        <v>283</v>
      </c>
      <c r="GT129" s="10" t="s">
        <v>283</v>
      </c>
      <c r="GU129" s="10" t="s">
        <v>283</v>
      </c>
      <c r="GV129" s="10" t="s">
        <v>283</v>
      </c>
      <c r="GW129" s="10" t="s">
        <v>283</v>
      </c>
      <c r="GX129" s="10" t="s">
        <v>283</v>
      </c>
      <c r="GY129" s="10" t="s">
        <v>283</v>
      </c>
      <c r="GZ129" s="10" t="s">
        <v>283</v>
      </c>
      <c r="HA129" s="10" t="s">
        <v>283</v>
      </c>
      <c r="HB129" s="10" t="s">
        <v>283</v>
      </c>
      <c r="HC129" s="10" t="s">
        <v>283</v>
      </c>
      <c r="HD129" s="10" t="s">
        <v>2214</v>
      </c>
      <c r="HE129" s="10"/>
      <c r="HF129" s="10"/>
      <c r="HG129" s="10"/>
      <c r="HH129" s="10"/>
      <c r="HI129" s="10"/>
      <c r="HJ129" s="10"/>
      <c r="HK129" s="10"/>
      <c r="HL129" s="10"/>
      <c r="HM129" s="10"/>
      <c r="HN129" s="10"/>
      <c r="HO129" s="10"/>
      <c r="HP129" s="10"/>
      <c r="HQ129" s="10"/>
      <c r="HR129" s="10"/>
      <c r="HS129" s="10"/>
      <c r="HT129" s="10"/>
      <c r="HU129" s="10"/>
      <c r="HV129" s="10"/>
      <c r="HW129" s="10"/>
      <c r="HX129" s="10"/>
      <c r="HY129" s="10">
        <v>1</v>
      </c>
      <c r="HZ129" s="10"/>
      <c r="IA129" s="10">
        <v>1</v>
      </c>
      <c r="IB129" s="10"/>
      <c r="IC129" s="10"/>
      <c r="ID129" s="10"/>
      <c r="IE129" s="10"/>
      <c r="IF129" s="10"/>
      <c r="IG129" s="10"/>
      <c r="IH129" s="10"/>
      <c r="II129" s="10"/>
      <c r="IJ129" s="10"/>
      <c r="IK129" s="10"/>
      <c r="IL129" s="10"/>
      <c r="IM129" s="10"/>
      <c r="IN129" s="10"/>
      <c r="IO129" s="10"/>
      <c r="IP129" s="10"/>
      <c r="IQ129" s="10"/>
      <c r="IR129" s="10"/>
      <c r="IS129" s="10"/>
      <c r="IT129" s="10"/>
      <c r="IU129" s="10" t="s">
        <v>2215</v>
      </c>
      <c r="IV129" s="10" t="s">
        <v>283</v>
      </c>
      <c r="IW129" s="10" t="s">
        <v>283</v>
      </c>
      <c r="IX129" s="10" t="s">
        <v>264</v>
      </c>
      <c r="IY129" s="10"/>
      <c r="IZ129" s="10"/>
      <c r="JA129" s="10"/>
      <c r="JB129" s="10"/>
      <c r="JC129" s="10"/>
      <c r="JD129" s="10"/>
      <c r="JE129" s="10"/>
      <c r="JF129" s="10"/>
      <c r="JG129" s="10"/>
      <c r="JH129" s="10"/>
      <c r="JI129" s="10"/>
      <c r="JJ129" s="10"/>
      <c r="JK129" s="10"/>
      <c r="JL129" s="10"/>
      <c r="JM129" s="10"/>
      <c r="JN129" s="10"/>
      <c r="JO129" s="10"/>
      <c r="JP129" s="10">
        <v>1</v>
      </c>
      <c r="JQ129" s="10"/>
      <c r="JR129" s="10"/>
      <c r="JS129" s="10"/>
      <c r="JT129" s="10"/>
      <c r="JU129" s="10"/>
      <c r="JV129" s="10" t="s">
        <v>287</v>
      </c>
      <c r="JW129" s="10" t="s">
        <v>283</v>
      </c>
      <c r="JX129" s="10" t="s">
        <v>283</v>
      </c>
      <c r="JY129" s="10" t="s">
        <v>283</v>
      </c>
      <c r="JZ129" s="10" t="s">
        <v>2216</v>
      </c>
    </row>
    <row r="130" spans="1:286" ht="15.75" customHeight="1">
      <c r="A130" s="7" t="s">
        <v>2217</v>
      </c>
      <c r="B130" s="8">
        <v>42076</v>
      </c>
      <c r="C130" s="9" t="s">
        <v>2218</v>
      </c>
      <c r="D130" s="10">
        <v>1</v>
      </c>
      <c r="E130" s="11">
        <v>41581</v>
      </c>
      <c r="F130" s="10" t="s">
        <v>302</v>
      </c>
      <c r="G130" s="10" t="s">
        <v>323</v>
      </c>
      <c r="H130" s="9" t="s">
        <v>871</v>
      </c>
      <c r="I130" s="9" t="s">
        <v>872</v>
      </c>
      <c r="J130" s="10" t="s">
        <v>280</v>
      </c>
      <c r="K130" s="9" t="s">
        <v>344</v>
      </c>
      <c r="L130" s="9"/>
      <c r="M130" s="9"/>
      <c r="N130" s="9"/>
      <c r="O130" s="9"/>
      <c r="P130" s="9"/>
      <c r="Q130" s="9"/>
      <c r="R130" s="10">
        <v>1</v>
      </c>
      <c r="S130" s="9"/>
      <c r="T130" s="9"/>
      <c r="U130" s="9"/>
      <c r="V130" s="9"/>
      <c r="W130" s="9"/>
      <c r="X130" s="9"/>
      <c r="Y130" s="9"/>
      <c r="Z130" s="9"/>
      <c r="AA130" s="9"/>
      <c r="AB130" s="9"/>
      <c r="AC130" s="9" t="s">
        <v>2219</v>
      </c>
      <c r="AD130" s="10" t="s">
        <v>283</v>
      </c>
      <c r="AE130" s="11">
        <v>42054</v>
      </c>
      <c r="AF130" s="10" t="s">
        <v>329</v>
      </c>
      <c r="AG130" s="10" t="s">
        <v>329</v>
      </c>
      <c r="AH130" s="10" t="s">
        <v>283</v>
      </c>
      <c r="AI130" s="10">
        <f t="shared" si="2"/>
        <v>495</v>
      </c>
      <c r="AJ130" s="10" t="s">
        <v>2101</v>
      </c>
      <c r="AK130" s="12">
        <v>1</v>
      </c>
      <c r="AL130" s="10" t="s">
        <v>2102</v>
      </c>
      <c r="AM130" s="9"/>
      <c r="AN130" s="9"/>
      <c r="AO130" s="10">
        <v>1</v>
      </c>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t="s">
        <v>89</v>
      </c>
      <c r="CQ130" s="10" t="s">
        <v>286</v>
      </c>
      <c r="CR130" s="10">
        <v>1</v>
      </c>
      <c r="CS130" s="10"/>
      <c r="CT130" s="10"/>
      <c r="CU130" s="10"/>
      <c r="CV130" s="10"/>
      <c r="CW130" s="10"/>
      <c r="CX130" s="10" t="s">
        <v>287</v>
      </c>
      <c r="CY130" s="10" t="s">
        <v>287</v>
      </c>
      <c r="CZ130" s="10" t="s">
        <v>12</v>
      </c>
      <c r="DA130" s="10" t="s">
        <v>457</v>
      </c>
      <c r="DB130" s="13" t="s">
        <v>457</v>
      </c>
      <c r="DC130" s="13" t="s">
        <v>2220</v>
      </c>
      <c r="DD130" s="13" t="s">
        <v>2221</v>
      </c>
      <c r="DE130" s="10" t="s">
        <v>2222</v>
      </c>
      <c r="DF130" s="10" t="s">
        <v>2223</v>
      </c>
      <c r="DG130" s="10" t="s">
        <v>283</v>
      </c>
      <c r="DH130" s="10" t="s">
        <v>283</v>
      </c>
      <c r="DI130" s="10" t="s">
        <v>283</v>
      </c>
      <c r="DJ130" s="10" t="s">
        <v>283</v>
      </c>
      <c r="DK130" s="10" t="s">
        <v>283</v>
      </c>
      <c r="DL130" s="13" t="s">
        <v>2224</v>
      </c>
      <c r="DM130" s="13" t="s">
        <v>2225</v>
      </c>
      <c r="DN130" s="14"/>
      <c r="DO130" s="14"/>
      <c r="DP130" s="14"/>
      <c r="DQ130" s="14"/>
      <c r="DR130" s="14"/>
      <c r="DS130" s="14">
        <v>1</v>
      </c>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5">
        <v>1</v>
      </c>
      <c r="ER130" s="10" t="s">
        <v>283</v>
      </c>
      <c r="ES130" s="10" t="s">
        <v>283</v>
      </c>
      <c r="ET130" s="10"/>
      <c r="EU130" s="10"/>
      <c r="EV130" s="10"/>
      <c r="EW130" s="10"/>
      <c r="EX130" s="10"/>
      <c r="EY130" s="10"/>
      <c r="EZ130" s="10"/>
      <c r="FA130" s="10"/>
      <c r="FB130" s="10"/>
      <c r="FC130" s="10"/>
      <c r="FD130" s="10"/>
      <c r="FE130" s="10"/>
      <c r="FF130" s="10"/>
      <c r="FG130" s="10"/>
      <c r="FH130" s="10"/>
      <c r="FI130" s="10"/>
      <c r="FJ130" s="10"/>
      <c r="FK130" s="10"/>
      <c r="FL130" s="10"/>
      <c r="FM130" s="10" t="s">
        <v>283</v>
      </c>
      <c r="FN130" s="10" t="s">
        <v>283</v>
      </c>
      <c r="FO130" s="10"/>
      <c r="FP130" s="10"/>
      <c r="FQ130" s="10"/>
      <c r="FR130" s="10"/>
      <c r="FS130" s="10"/>
      <c r="FT130" s="10"/>
      <c r="FU130" s="10"/>
      <c r="FV130" s="10"/>
      <c r="FW130" s="10"/>
      <c r="FX130" s="10"/>
      <c r="FY130" s="10"/>
      <c r="FZ130" s="10"/>
      <c r="GA130" s="10"/>
      <c r="GB130" s="10"/>
      <c r="GC130" s="10"/>
      <c r="GD130" s="10"/>
      <c r="GE130" s="10"/>
      <c r="GF130" s="10"/>
      <c r="GG130" s="10"/>
      <c r="GH130" s="10"/>
      <c r="GI130" s="10"/>
      <c r="GJ130" s="10"/>
      <c r="GK130" s="10"/>
      <c r="GL130" s="10"/>
      <c r="GM130" s="10"/>
      <c r="GN130" s="10"/>
      <c r="GO130" s="13" t="s">
        <v>2226</v>
      </c>
      <c r="GP130" s="10" t="s">
        <v>283</v>
      </c>
      <c r="GQ130" s="10" t="s">
        <v>283</v>
      </c>
      <c r="GR130" s="10" t="s">
        <v>283</v>
      </c>
      <c r="GS130" s="10" t="s">
        <v>283</v>
      </c>
      <c r="GT130" s="10" t="s">
        <v>283</v>
      </c>
      <c r="GU130" s="10" t="s">
        <v>283</v>
      </c>
      <c r="GV130" s="10" t="s">
        <v>283</v>
      </c>
      <c r="GW130" s="10" t="s">
        <v>283</v>
      </c>
      <c r="GX130" s="10" t="s">
        <v>283</v>
      </c>
      <c r="GY130" s="10" t="s">
        <v>283</v>
      </c>
      <c r="GZ130" s="10" t="s">
        <v>283</v>
      </c>
      <c r="HA130" s="10" t="s">
        <v>283</v>
      </c>
      <c r="HB130" s="10" t="s">
        <v>283</v>
      </c>
      <c r="HC130" s="10" t="s">
        <v>283</v>
      </c>
      <c r="HD130" s="10" t="s">
        <v>209</v>
      </c>
      <c r="HE130" s="10"/>
      <c r="HF130" s="10"/>
      <c r="HG130" s="10"/>
      <c r="HH130" s="10"/>
      <c r="HI130" s="10"/>
      <c r="HJ130" s="10"/>
      <c r="HK130" s="10"/>
      <c r="HL130" s="10"/>
      <c r="HM130" s="10">
        <v>1</v>
      </c>
      <c r="HN130" s="10"/>
      <c r="HO130" s="10"/>
      <c r="HP130" s="10"/>
      <c r="HQ130" s="10"/>
      <c r="HR130" s="10"/>
      <c r="HS130" s="10"/>
      <c r="HT130" s="10"/>
      <c r="HU130" s="10"/>
      <c r="HV130" s="10"/>
      <c r="HW130" s="10"/>
      <c r="HX130" s="10"/>
      <c r="HY130" s="10"/>
      <c r="HZ130" s="10"/>
      <c r="IA130" s="10"/>
      <c r="IB130" s="10"/>
      <c r="IC130" s="10"/>
      <c r="ID130" s="10"/>
      <c r="IE130" s="10"/>
      <c r="IF130" s="10"/>
      <c r="IG130" s="10"/>
      <c r="IH130" s="10"/>
      <c r="II130" s="10"/>
      <c r="IJ130" s="10"/>
      <c r="IK130" s="10"/>
      <c r="IL130" s="10"/>
      <c r="IM130" s="10"/>
      <c r="IN130" s="10"/>
      <c r="IO130" s="10"/>
      <c r="IP130" s="10"/>
      <c r="IQ130" s="10"/>
      <c r="IR130" s="10"/>
      <c r="IS130" s="10"/>
      <c r="IT130" s="10"/>
      <c r="IU130" s="13" t="s">
        <v>1159</v>
      </c>
      <c r="IV130" s="10" t="s">
        <v>283</v>
      </c>
      <c r="IW130" s="10" t="s">
        <v>283</v>
      </c>
      <c r="IX130" s="10" t="s">
        <v>264</v>
      </c>
      <c r="IY130" s="10"/>
      <c r="IZ130" s="10"/>
      <c r="JA130" s="10"/>
      <c r="JB130" s="10"/>
      <c r="JC130" s="10"/>
      <c r="JD130" s="10"/>
      <c r="JE130" s="10"/>
      <c r="JF130" s="10"/>
      <c r="JG130" s="10"/>
      <c r="JH130" s="10"/>
      <c r="JI130" s="10"/>
      <c r="JJ130" s="10"/>
      <c r="JK130" s="10"/>
      <c r="JL130" s="10"/>
      <c r="JM130" s="10"/>
      <c r="JN130" s="10"/>
      <c r="JO130" s="10"/>
      <c r="JP130" s="10">
        <v>1</v>
      </c>
      <c r="JQ130" s="10"/>
      <c r="JR130" s="10"/>
      <c r="JS130" s="10"/>
      <c r="JT130" s="10"/>
      <c r="JU130" s="10"/>
      <c r="JV130" s="10" t="s">
        <v>287</v>
      </c>
      <c r="JW130" s="10" t="s">
        <v>283</v>
      </c>
      <c r="JX130" s="10" t="s">
        <v>283</v>
      </c>
      <c r="JY130" s="10" t="s">
        <v>283</v>
      </c>
      <c r="JZ130" s="9"/>
    </row>
    <row r="131" spans="1:286" ht="15.75" customHeight="1">
      <c r="A131" s="7" t="s">
        <v>2227</v>
      </c>
      <c r="B131" s="8">
        <v>42083</v>
      </c>
      <c r="C131" s="9" t="s">
        <v>2228</v>
      </c>
      <c r="D131" s="10">
        <v>1</v>
      </c>
      <c r="E131" s="11">
        <v>41916</v>
      </c>
      <c r="F131" s="10">
        <v>63</v>
      </c>
      <c r="G131" s="10" t="s">
        <v>277</v>
      </c>
      <c r="H131" s="9" t="s">
        <v>342</v>
      </c>
      <c r="I131" s="9" t="s">
        <v>2143</v>
      </c>
      <c r="J131" s="10" t="s">
        <v>280</v>
      </c>
      <c r="K131" s="9" t="s">
        <v>2229</v>
      </c>
      <c r="L131" s="9"/>
      <c r="M131" s="9"/>
      <c r="N131" s="9"/>
      <c r="O131" s="9"/>
      <c r="P131" s="9"/>
      <c r="Q131" s="9"/>
      <c r="R131" s="9"/>
      <c r="S131" s="9"/>
      <c r="T131" s="9"/>
      <c r="U131" s="9"/>
      <c r="V131" s="10">
        <v>1</v>
      </c>
      <c r="W131" s="9"/>
      <c r="X131" s="9"/>
      <c r="Y131" s="9"/>
      <c r="Z131" s="10">
        <v>1</v>
      </c>
      <c r="AA131" s="9"/>
      <c r="AB131" s="9"/>
      <c r="AC131" s="9" t="s">
        <v>2230</v>
      </c>
      <c r="AD131" s="10" t="s">
        <v>283</v>
      </c>
      <c r="AE131" s="11">
        <v>41919</v>
      </c>
      <c r="AF131" s="11">
        <v>42083</v>
      </c>
      <c r="AG131" s="10">
        <f t="shared" ref="AG131:AG140" si="35">AF131-AE131</f>
        <v>164</v>
      </c>
      <c r="AH131" s="10">
        <f t="shared" ref="AH131:AH146" si="36">AF131-E131</f>
        <v>167</v>
      </c>
      <c r="AI131" s="10">
        <f t="shared" si="2"/>
        <v>167</v>
      </c>
      <c r="AJ131" s="10" t="s">
        <v>2231</v>
      </c>
      <c r="AK131" s="12">
        <v>2</v>
      </c>
      <c r="AL131" s="10" t="s">
        <v>2232</v>
      </c>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10">
        <v>1</v>
      </c>
      <c r="BM131" s="10"/>
      <c r="BN131" s="10"/>
      <c r="BO131" s="10"/>
      <c r="BP131" s="10"/>
      <c r="BQ131" s="10"/>
      <c r="BR131" s="10"/>
      <c r="BS131" s="10"/>
      <c r="BT131" s="10"/>
      <c r="BU131" s="10"/>
      <c r="BV131" s="10"/>
      <c r="BW131" s="10"/>
      <c r="BX131" s="10"/>
      <c r="BY131" s="10"/>
      <c r="BZ131" s="10"/>
      <c r="CA131" s="10"/>
      <c r="CB131" s="10">
        <v>1</v>
      </c>
      <c r="CC131" s="10"/>
      <c r="CD131" s="10"/>
      <c r="CE131" s="10"/>
      <c r="CF131" s="10"/>
      <c r="CG131" s="10"/>
      <c r="CH131" s="10"/>
      <c r="CI131" s="10"/>
      <c r="CJ131" s="10"/>
      <c r="CK131" s="10"/>
      <c r="CL131" s="10"/>
      <c r="CM131" s="10"/>
      <c r="CN131" s="10"/>
      <c r="CO131" s="10"/>
      <c r="CP131" s="10" t="s">
        <v>2233</v>
      </c>
      <c r="CQ131" s="10" t="s">
        <v>286</v>
      </c>
      <c r="CR131" s="10">
        <v>1</v>
      </c>
      <c r="CS131" s="10"/>
      <c r="CT131" s="10">
        <v>1</v>
      </c>
      <c r="CU131" s="10"/>
      <c r="CV131" s="10"/>
      <c r="CW131" s="10"/>
      <c r="CX131" s="10" t="s">
        <v>283</v>
      </c>
      <c r="CY131" s="10" t="s">
        <v>287</v>
      </c>
      <c r="CZ131" s="10" t="s">
        <v>379</v>
      </c>
      <c r="DA131" s="10" t="s">
        <v>158</v>
      </c>
      <c r="DB131" s="10" t="s">
        <v>158</v>
      </c>
      <c r="DC131" s="10" t="s">
        <v>283</v>
      </c>
      <c r="DD131" s="13" t="s">
        <v>2234</v>
      </c>
      <c r="DE131" s="13" t="s">
        <v>2235</v>
      </c>
      <c r="DF131" s="10" t="s">
        <v>283</v>
      </c>
      <c r="DG131" s="10" t="s">
        <v>283</v>
      </c>
      <c r="DH131" s="10" t="s">
        <v>283</v>
      </c>
      <c r="DI131" s="10" t="s">
        <v>283</v>
      </c>
      <c r="DJ131" s="10" t="s">
        <v>283</v>
      </c>
      <c r="DK131" s="10" t="s">
        <v>283</v>
      </c>
      <c r="DL131" s="10" t="s">
        <v>283</v>
      </c>
      <c r="DM131" s="10" t="s">
        <v>283</v>
      </c>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0" t="s">
        <v>283</v>
      </c>
      <c r="ES131" s="10" t="s">
        <v>283</v>
      </c>
      <c r="ET131" s="10"/>
      <c r="EU131" s="10"/>
      <c r="EV131" s="10"/>
      <c r="EW131" s="10"/>
      <c r="EX131" s="10"/>
      <c r="EY131" s="10"/>
      <c r="EZ131" s="10"/>
      <c r="FA131" s="10"/>
      <c r="FB131" s="10"/>
      <c r="FC131" s="10"/>
      <c r="FD131" s="10"/>
      <c r="FE131" s="10"/>
      <c r="FF131" s="10"/>
      <c r="FG131" s="10"/>
      <c r="FH131" s="10"/>
      <c r="FI131" s="10"/>
      <c r="FJ131" s="10"/>
      <c r="FK131" s="10"/>
      <c r="FL131" s="10"/>
      <c r="FM131" s="13" t="s">
        <v>2236</v>
      </c>
      <c r="FN131" s="13" t="s">
        <v>183</v>
      </c>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v>1</v>
      </c>
      <c r="GN131" s="13"/>
      <c r="GO131" s="13" t="s">
        <v>2237</v>
      </c>
      <c r="GP131" s="13" t="s">
        <v>2238</v>
      </c>
      <c r="GQ131" s="13" t="s">
        <v>2239</v>
      </c>
      <c r="GR131" s="13" t="s">
        <v>2240</v>
      </c>
      <c r="GS131" s="13" t="s">
        <v>2241</v>
      </c>
      <c r="GT131" s="10" t="s">
        <v>283</v>
      </c>
      <c r="GU131" s="10" t="s">
        <v>283</v>
      </c>
      <c r="GV131" s="10" t="s">
        <v>283</v>
      </c>
      <c r="GW131" s="10" t="s">
        <v>283</v>
      </c>
      <c r="GX131" s="10" t="s">
        <v>283</v>
      </c>
      <c r="GY131" s="10" t="s">
        <v>283</v>
      </c>
      <c r="GZ131" s="10" t="s">
        <v>283</v>
      </c>
      <c r="HA131" s="10" t="s">
        <v>283</v>
      </c>
      <c r="HB131" s="10" t="s">
        <v>283</v>
      </c>
      <c r="HC131" s="10" t="s">
        <v>283</v>
      </c>
      <c r="HD131" s="10" t="s">
        <v>221</v>
      </c>
      <c r="HE131" s="10"/>
      <c r="HF131" s="10"/>
      <c r="HG131" s="10"/>
      <c r="HH131" s="10"/>
      <c r="HI131" s="10"/>
      <c r="HJ131" s="10"/>
      <c r="HK131" s="10"/>
      <c r="HL131" s="10"/>
      <c r="HM131" s="10"/>
      <c r="HN131" s="10"/>
      <c r="HO131" s="10"/>
      <c r="HP131" s="10"/>
      <c r="HQ131" s="10"/>
      <c r="HR131" s="10"/>
      <c r="HS131" s="10"/>
      <c r="HT131" s="10"/>
      <c r="HU131" s="10"/>
      <c r="HV131" s="10"/>
      <c r="HW131" s="10"/>
      <c r="HX131" s="10"/>
      <c r="HY131" s="10">
        <v>1</v>
      </c>
      <c r="HZ131" s="10"/>
      <c r="IA131" s="10"/>
      <c r="IB131" s="10"/>
      <c r="IC131" s="10"/>
      <c r="ID131" s="10"/>
      <c r="IE131" s="10"/>
      <c r="IF131" s="10"/>
      <c r="IG131" s="10"/>
      <c r="IH131" s="10"/>
      <c r="II131" s="10"/>
      <c r="IJ131" s="10"/>
      <c r="IK131" s="10"/>
      <c r="IL131" s="10"/>
      <c r="IM131" s="10"/>
      <c r="IN131" s="10"/>
      <c r="IO131" s="10"/>
      <c r="IP131" s="10"/>
      <c r="IQ131" s="10"/>
      <c r="IR131" s="10"/>
      <c r="IS131" s="10"/>
      <c r="IT131" s="10"/>
      <c r="IU131" s="13" t="s">
        <v>434</v>
      </c>
      <c r="IV131" s="10" t="s">
        <v>283</v>
      </c>
      <c r="IW131" s="10" t="s">
        <v>283</v>
      </c>
      <c r="IX131" s="10" t="s">
        <v>267</v>
      </c>
      <c r="IY131" s="10"/>
      <c r="IZ131" s="10"/>
      <c r="JA131" s="10"/>
      <c r="JB131" s="10"/>
      <c r="JC131" s="10"/>
      <c r="JD131" s="10"/>
      <c r="JE131" s="10"/>
      <c r="JF131" s="10"/>
      <c r="JG131" s="10"/>
      <c r="JH131" s="10"/>
      <c r="JI131" s="10"/>
      <c r="JJ131" s="10"/>
      <c r="JK131" s="10"/>
      <c r="JL131" s="10"/>
      <c r="JM131" s="10"/>
      <c r="JN131" s="10"/>
      <c r="JO131" s="10"/>
      <c r="JP131" s="10"/>
      <c r="JQ131" s="10"/>
      <c r="JR131" s="10"/>
      <c r="JS131" s="10">
        <v>1</v>
      </c>
      <c r="JT131" s="10"/>
      <c r="JU131" s="10"/>
      <c r="JV131" s="10" t="s">
        <v>287</v>
      </c>
      <c r="JW131" s="10" t="s">
        <v>283</v>
      </c>
      <c r="JX131" s="10" t="s">
        <v>283</v>
      </c>
      <c r="JY131" s="10" t="s">
        <v>283</v>
      </c>
      <c r="JZ131" s="9"/>
    </row>
    <row r="132" spans="1:286" ht="15.75" customHeight="1">
      <c r="A132" s="7" t="s">
        <v>2242</v>
      </c>
      <c r="B132" s="8">
        <v>42088</v>
      </c>
      <c r="C132" s="9" t="s">
        <v>2243</v>
      </c>
      <c r="D132" s="10">
        <v>1</v>
      </c>
      <c r="E132" s="11">
        <v>41473</v>
      </c>
      <c r="F132" s="10" t="s">
        <v>302</v>
      </c>
      <c r="G132" s="10" t="s">
        <v>323</v>
      </c>
      <c r="H132" s="9" t="s">
        <v>1860</v>
      </c>
      <c r="I132" s="9" t="s">
        <v>469</v>
      </c>
      <c r="J132" s="10" t="s">
        <v>280</v>
      </c>
      <c r="K132" s="9" t="s">
        <v>2244</v>
      </c>
      <c r="L132" s="9"/>
      <c r="M132" s="9"/>
      <c r="N132" s="9"/>
      <c r="O132" s="9"/>
      <c r="P132" s="9"/>
      <c r="Q132" s="9"/>
      <c r="R132" s="10">
        <v>1</v>
      </c>
      <c r="S132" s="9"/>
      <c r="T132" s="9"/>
      <c r="U132" s="9"/>
      <c r="V132" s="9"/>
      <c r="W132" s="9"/>
      <c r="X132" s="9"/>
      <c r="Y132" s="10">
        <v>1</v>
      </c>
      <c r="Z132" s="9"/>
      <c r="AA132" s="9"/>
      <c r="AB132" s="9"/>
      <c r="AC132" s="9" t="s">
        <v>2245</v>
      </c>
      <c r="AD132" s="10" t="s">
        <v>283</v>
      </c>
      <c r="AE132" s="11">
        <v>41478</v>
      </c>
      <c r="AF132" s="11">
        <v>42076</v>
      </c>
      <c r="AG132" s="10">
        <f t="shared" si="35"/>
        <v>598</v>
      </c>
      <c r="AH132" s="10">
        <f t="shared" si="36"/>
        <v>603</v>
      </c>
      <c r="AI132" s="10">
        <f t="shared" si="2"/>
        <v>615</v>
      </c>
      <c r="AJ132" s="10" t="s">
        <v>2246</v>
      </c>
      <c r="AK132" s="12">
        <v>1</v>
      </c>
      <c r="AL132" s="10" t="s">
        <v>2247</v>
      </c>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10"/>
      <c r="BN132" s="10"/>
      <c r="BO132" s="10"/>
      <c r="BP132" s="10"/>
      <c r="BQ132" s="10"/>
      <c r="BR132" s="10"/>
      <c r="BS132" s="10"/>
      <c r="BT132" s="10"/>
      <c r="BU132" s="10"/>
      <c r="BV132" s="10"/>
      <c r="BW132" s="10"/>
      <c r="BX132" s="10"/>
      <c r="BY132" s="10"/>
      <c r="BZ132" s="10">
        <v>1</v>
      </c>
      <c r="CA132" s="10"/>
      <c r="CB132" s="10"/>
      <c r="CC132" s="10"/>
      <c r="CD132" s="10"/>
      <c r="CE132" s="10"/>
      <c r="CF132" s="10"/>
      <c r="CG132" s="10"/>
      <c r="CH132" s="10"/>
      <c r="CI132" s="10"/>
      <c r="CJ132" s="10"/>
      <c r="CK132" s="10"/>
      <c r="CL132" s="10"/>
      <c r="CM132" s="10"/>
      <c r="CN132" s="10"/>
      <c r="CO132" s="10"/>
      <c r="CP132" s="10" t="s">
        <v>90</v>
      </c>
      <c r="CQ132" s="10" t="s">
        <v>286</v>
      </c>
      <c r="CR132" s="10"/>
      <c r="CS132" s="10">
        <v>1</v>
      </c>
      <c r="CT132" s="10"/>
      <c r="CU132" s="10"/>
      <c r="CV132" s="10"/>
      <c r="CW132" s="10"/>
      <c r="CX132" s="10" t="s">
        <v>283</v>
      </c>
      <c r="CY132" s="10" t="s">
        <v>287</v>
      </c>
      <c r="CZ132" s="10" t="s">
        <v>620</v>
      </c>
      <c r="DA132" s="10" t="s">
        <v>289</v>
      </c>
      <c r="DB132" s="13" t="s">
        <v>2248</v>
      </c>
      <c r="DC132" s="10" t="s">
        <v>283</v>
      </c>
      <c r="DD132" s="13" t="s">
        <v>2249</v>
      </c>
      <c r="DE132" s="13" t="s">
        <v>1789</v>
      </c>
      <c r="DF132" s="13" t="s">
        <v>2250</v>
      </c>
      <c r="DG132" s="10" t="s">
        <v>283</v>
      </c>
      <c r="DH132" s="10" t="s">
        <v>283</v>
      </c>
      <c r="DI132" s="10" t="s">
        <v>283</v>
      </c>
      <c r="DJ132" s="10" t="s">
        <v>283</v>
      </c>
      <c r="DK132" s="10" t="s">
        <v>283</v>
      </c>
      <c r="DL132" s="10" t="s">
        <v>623</v>
      </c>
      <c r="DM132" s="10" t="s">
        <v>115</v>
      </c>
      <c r="DN132" s="15"/>
      <c r="DO132" s="15"/>
      <c r="DP132" s="15"/>
      <c r="DQ132" s="15"/>
      <c r="DR132" s="15"/>
      <c r="DS132" s="14">
        <v>1</v>
      </c>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0" t="s">
        <v>283</v>
      </c>
      <c r="ES132" s="10" t="s">
        <v>283</v>
      </c>
      <c r="ET132" s="10"/>
      <c r="EU132" s="10"/>
      <c r="EV132" s="10"/>
      <c r="EW132" s="10"/>
      <c r="EX132" s="10"/>
      <c r="EY132" s="10"/>
      <c r="EZ132" s="10"/>
      <c r="FA132" s="10"/>
      <c r="FB132" s="10"/>
      <c r="FC132" s="10"/>
      <c r="FD132" s="10"/>
      <c r="FE132" s="10"/>
      <c r="FF132" s="10"/>
      <c r="FG132" s="10"/>
      <c r="FH132" s="10"/>
      <c r="FI132" s="10"/>
      <c r="FJ132" s="10"/>
      <c r="FK132" s="10"/>
      <c r="FL132" s="10"/>
      <c r="FM132" s="13" t="s">
        <v>2251</v>
      </c>
      <c r="FN132" s="10" t="s">
        <v>166</v>
      </c>
      <c r="FO132" s="10"/>
      <c r="FP132" s="10"/>
      <c r="FQ132" s="10"/>
      <c r="FR132" s="10"/>
      <c r="FS132" s="10"/>
      <c r="FT132" s="10"/>
      <c r="FU132" s="13">
        <v>1</v>
      </c>
      <c r="FV132" s="10"/>
      <c r="FW132" s="10"/>
      <c r="FX132" s="10"/>
      <c r="FY132" s="10"/>
      <c r="FZ132" s="10"/>
      <c r="GA132" s="10"/>
      <c r="GB132" s="10"/>
      <c r="GC132" s="10"/>
      <c r="GD132" s="10"/>
      <c r="GE132" s="10"/>
      <c r="GF132" s="10"/>
      <c r="GG132" s="10"/>
      <c r="GH132" s="10"/>
      <c r="GI132" s="10"/>
      <c r="GJ132" s="10"/>
      <c r="GK132" s="10"/>
      <c r="GL132" s="10"/>
      <c r="GM132" s="10"/>
      <c r="GN132" s="10"/>
      <c r="GO132" s="13" t="s">
        <v>2252</v>
      </c>
      <c r="GP132" s="13" t="s">
        <v>2253</v>
      </c>
      <c r="GQ132" s="10" t="s">
        <v>283</v>
      </c>
      <c r="GR132" s="10" t="s">
        <v>283</v>
      </c>
      <c r="GS132" s="10" t="s">
        <v>283</v>
      </c>
      <c r="GT132" s="10" t="s">
        <v>283</v>
      </c>
      <c r="GU132" s="10" t="s">
        <v>283</v>
      </c>
      <c r="GV132" s="10" t="s">
        <v>283</v>
      </c>
      <c r="GW132" s="10" t="s">
        <v>283</v>
      </c>
      <c r="GX132" s="10" t="s">
        <v>283</v>
      </c>
      <c r="GY132" s="10" t="s">
        <v>283</v>
      </c>
      <c r="GZ132" s="10" t="s">
        <v>283</v>
      </c>
      <c r="HA132" s="10" t="s">
        <v>283</v>
      </c>
      <c r="HB132" s="10" t="s">
        <v>283</v>
      </c>
      <c r="HC132" s="10" t="s">
        <v>283</v>
      </c>
      <c r="HD132" s="10" t="s">
        <v>2254</v>
      </c>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v>1</v>
      </c>
      <c r="IB132" s="10"/>
      <c r="IC132" s="10"/>
      <c r="ID132" s="10"/>
      <c r="IE132" s="10"/>
      <c r="IF132" s="10"/>
      <c r="IG132" s="10"/>
      <c r="IH132" s="10"/>
      <c r="II132" s="10"/>
      <c r="IJ132" s="10"/>
      <c r="IK132" s="10"/>
      <c r="IL132" s="10"/>
      <c r="IM132" s="10"/>
      <c r="IN132" s="10"/>
      <c r="IO132" s="10"/>
      <c r="IP132" s="10"/>
      <c r="IQ132" s="10">
        <v>1</v>
      </c>
      <c r="IR132" s="10"/>
      <c r="IS132" s="10"/>
      <c r="IT132" s="10"/>
      <c r="IU132" s="13" t="s">
        <v>2255</v>
      </c>
      <c r="IV132" s="10" t="s">
        <v>283</v>
      </c>
      <c r="IW132" s="10" t="s">
        <v>283</v>
      </c>
      <c r="IX132" s="10" t="s">
        <v>264</v>
      </c>
      <c r="IY132" s="10"/>
      <c r="IZ132" s="10"/>
      <c r="JA132" s="10"/>
      <c r="JB132" s="10"/>
      <c r="JC132" s="10"/>
      <c r="JD132" s="10"/>
      <c r="JE132" s="10"/>
      <c r="JF132" s="10"/>
      <c r="JG132" s="10"/>
      <c r="JH132" s="10"/>
      <c r="JI132" s="10"/>
      <c r="JJ132" s="10"/>
      <c r="JK132" s="10"/>
      <c r="JL132" s="10"/>
      <c r="JM132" s="10"/>
      <c r="JN132" s="10"/>
      <c r="JO132" s="10"/>
      <c r="JP132" s="10">
        <v>1</v>
      </c>
      <c r="JQ132" s="10"/>
      <c r="JR132" s="10"/>
      <c r="JS132" s="10"/>
      <c r="JT132" s="10"/>
      <c r="JU132" s="10"/>
      <c r="JV132" s="10" t="s">
        <v>287</v>
      </c>
      <c r="JW132" s="10" t="s">
        <v>283</v>
      </c>
      <c r="JX132" s="10" t="s">
        <v>283</v>
      </c>
      <c r="JY132" s="10" t="s">
        <v>283</v>
      </c>
      <c r="JZ132" s="9"/>
    </row>
    <row r="133" spans="1:286" ht="15.75" customHeight="1">
      <c r="A133" s="7" t="s">
        <v>2256</v>
      </c>
      <c r="B133" s="8">
        <v>42093</v>
      </c>
      <c r="C133" s="9" t="s">
        <v>2257</v>
      </c>
      <c r="D133" s="10">
        <v>1</v>
      </c>
      <c r="E133" s="11">
        <v>41820</v>
      </c>
      <c r="F133" s="10">
        <v>24</v>
      </c>
      <c r="G133" s="10" t="s">
        <v>323</v>
      </c>
      <c r="H133" s="9" t="s">
        <v>1214</v>
      </c>
      <c r="I133" s="9" t="s">
        <v>752</v>
      </c>
      <c r="J133" s="10" t="s">
        <v>577</v>
      </c>
      <c r="K133" s="9" t="s">
        <v>799</v>
      </c>
      <c r="L133" s="9"/>
      <c r="M133" s="9"/>
      <c r="N133" s="9"/>
      <c r="O133" s="9"/>
      <c r="P133" s="9"/>
      <c r="Q133" s="9"/>
      <c r="R133" s="9"/>
      <c r="S133" s="9"/>
      <c r="T133" s="9"/>
      <c r="U133" s="9"/>
      <c r="V133" s="10">
        <v>1</v>
      </c>
      <c r="W133" s="9"/>
      <c r="X133" s="9"/>
      <c r="Y133" s="9"/>
      <c r="Z133" s="9"/>
      <c r="AA133" s="9"/>
      <c r="AB133" s="9"/>
      <c r="AC133" s="9" t="s">
        <v>2258</v>
      </c>
      <c r="AD133" s="10" t="s">
        <v>283</v>
      </c>
      <c r="AE133" s="11">
        <v>41732</v>
      </c>
      <c r="AF133" s="11">
        <v>42080</v>
      </c>
      <c r="AG133" s="10">
        <f t="shared" si="35"/>
        <v>348</v>
      </c>
      <c r="AH133" s="10">
        <f t="shared" si="36"/>
        <v>260</v>
      </c>
      <c r="AI133" s="10">
        <f t="shared" si="2"/>
        <v>273</v>
      </c>
      <c r="AJ133" s="10" t="s">
        <v>2259</v>
      </c>
      <c r="AK133" s="12">
        <v>8</v>
      </c>
      <c r="AL133" s="10" t="s">
        <v>2260</v>
      </c>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v>2</v>
      </c>
      <c r="BK133" s="10"/>
      <c r="BL133" s="10"/>
      <c r="BM133" s="10"/>
      <c r="BN133" s="10"/>
      <c r="BO133" s="10"/>
      <c r="BP133" s="10"/>
      <c r="BQ133" s="10"/>
      <c r="BR133" s="10"/>
      <c r="BS133" s="10"/>
      <c r="BT133" s="10"/>
      <c r="BU133" s="10"/>
      <c r="BV133" s="10"/>
      <c r="BW133" s="10"/>
      <c r="BX133" s="10"/>
      <c r="BY133" s="10">
        <v>3</v>
      </c>
      <c r="BZ133" s="10"/>
      <c r="CA133" s="10"/>
      <c r="CB133" s="10"/>
      <c r="CC133" s="10"/>
      <c r="CD133" s="10">
        <v>1</v>
      </c>
      <c r="CE133" s="10"/>
      <c r="CF133" s="10"/>
      <c r="CG133" s="10"/>
      <c r="CH133" s="10">
        <v>1</v>
      </c>
      <c r="CI133" s="10">
        <v>1</v>
      </c>
      <c r="CJ133" s="10"/>
      <c r="CK133" s="10"/>
      <c r="CL133" s="10"/>
      <c r="CM133" s="10"/>
      <c r="CN133" s="10"/>
      <c r="CO133" s="10"/>
      <c r="CP133" s="10" t="s">
        <v>90</v>
      </c>
      <c r="CQ133" s="10" t="s">
        <v>286</v>
      </c>
      <c r="CR133" s="10"/>
      <c r="CS133" s="10">
        <v>1</v>
      </c>
      <c r="CT133" s="10"/>
      <c r="CU133" s="10"/>
      <c r="CV133" s="10"/>
      <c r="CW133" s="10"/>
      <c r="CX133" s="10" t="s">
        <v>490</v>
      </c>
      <c r="CY133" s="10" t="s">
        <v>287</v>
      </c>
      <c r="CZ133" s="10" t="s">
        <v>379</v>
      </c>
      <c r="DA133" s="10" t="s">
        <v>289</v>
      </c>
      <c r="DB133" s="10" t="s">
        <v>290</v>
      </c>
      <c r="DC133" s="10" t="s">
        <v>283</v>
      </c>
      <c r="DD133" s="10" t="s">
        <v>2261</v>
      </c>
      <c r="DE133" s="10" t="s">
        <v>283</v>
      </c>
      <c r="DF133" s="10" t="s">
        <v>283</v>
      </c>
      <c r="DG133" s="10" t="s">
        <v>283</v>
      </c>
      <c r="DH133" s="10" t="s">
        <v>283</v>
      </c>
      <c r="DI133" s="10" t="s">
        <v>283</v>
      </c>
      <c r="DJ133" s="10" t="s">
        <v>283</v>
      </c>
      <c r="DK133" s="10" t="s">
        <v>283</v>
      </c>
      <c r="DL133" s="10" t="s">
        <v>283</v>
      </c>
      <c r="DM133" s="10" t="s">
        <v>283</v>
      </c>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0" t="s">
        <v>283</v>
      </c>
      <c r="ES133" s="10" t="s">
        <v>283</v>
      </c>
      <c r="ET133" s="10"/>
      <c r="EU133" s="10"/>
      <c r="EV133" s="10"/>
      <c r="EW133" s="10"/>
      <c r="EX133" s="10"/>
      <c r="EY133" s="10"/>
      <c r="EZ133" s="10"/>
      <c r="FA133" s="10"/>
      <c r="FB133" s="10"/>
      <c r="FC133" s="10"/>
      <c r="FD133" s="10"/>
      <c r="FE133" s="10"/>
      <c r="FF133" s="10"/>
      <c r="FG133" s="10"/>
      <c r="FH133" s="10"/>
      <c r="FI133" s="10"/>
      <c r="FJ133" s="10"/>
      <c r="FK133" s="10"/>
      <c r="FL133" s="10"/>
      <c r="FM133" s="10" t="s">
        <v>2262</v>
      </c>
      <c r="FN133" s="10" t="s">
        <v>166</v>
      </c>
      <c r="FO133" s="10"/>
      <c r="FP133" s="10"/>
      <c r="FQ133" s="10"/>
      <c r="FR133" s="10"/>
      <c r="FS133" s="10"/>
      <c r="FT133" s="10"/>
      <c r="FU133" s="13">
        <v>1</v>
      </c>
      <c r="FV133" s="10"/>
      <c r="FW133" s="10"/>
      <c r="FX133" s="10"/>
      <c r="FY133" s="10"/>
      <c r="FZ133" s="10"/>
      <c r="GA133" s="10"/>
      <c r="GB133" s="10"/>
      <c r="GC133" s="10"/>
      <c r="GD133" s="10"/>
      <c r="GE133" s="10"/>
      <c r="GF133" s="10"/>
      <c r="GG133" s="10"/>
      <c r="GH133" s="10"/>
      <c r="GI133" s="10"/>
      <c r="GJ133" s="10"/>
      <c r="GK133" s="10"/>
      <c r="GL133" s="10"/>
      <c r="GM133" s="10"/>
      <c r="GN133" s="10"/>
      <c r="GO133" s="10" t="s">
        <v>2263</v>
      </c>
      <c r="GP133" s="10" t="s">
        <v>2264</v>
      </c>
      <c r="GQ133" s="10" t="s">
        <v>2265</v>
      </c>
      <c r="GR133" s="10" t="s">
        <v>2266</v>
      </c>
      <c r="GS133" s="10" t="s">
        <v>2267</v>
      </c>
      <c r="GT133" s="10" t="s">
        <v>283</v>
      </c>
      <c r="GU133" s="10" t="s">
        <v>283</v>
      </c>
      <c r="GV133" s="10" t="s">
        <v>283</v>
      </c>
      <c r="GW133" s="10" t="s">
        <v>283</v>
      </c>
      <c r="GX133" s="10" t="s">
        <v>283</v>
      </c>
      <c r="GY133" s="10" t="s">
        <v>283</v>
      </c>
      <c r="GZ133" s="10" t="s">
        <v>283</v>
      </c>
      <c r="HA133" s="10" t="s">
        <v>283</v>
      </c>
      <c r="HB133" s="10" t="s">
        <v>283</v>
      </c>
      <c r="HC133" s="10" t="s">
        <v>283</v>
      </c>
      <c r="HD133" s="10" t="s">
        <v>221</v>
      </c>
      <c r="HE133" s="10"/>
      <c r="HF133" s="10"/>
      <c r="HG133" s="10"/>
      <c r="HH133" s="10"/>
      <c r="HI133" s="10"/>
      <c r="HJ133" s="10"/>
      <c r="HK133" s="10"/>
      <c r="HL133" s="10"/>
      <c r="HM133" s="10"/>
      <c r="HN133" s="10"/>
      <c r="HO133" s="10"/>
      <c r="HP133" s="10"/>
      <c r="HQ133" s="10"/>
      <c r="HR133" s="10"/>
      <c r="HS133" s="10"/>
      <c r="HT133" s="10"/>
      <c r="HU133" s="10"/>
      <c r="HV133" s="10"/>
      <c r="HW133" s="10"/>
      <c r="HX133" s="10"/>
      <c r="HY133" s="10">
        <v>1</v>
      </c>
      <c r="HZ133" s="10"/>
      <c r="IA133" s="10"/>
      <c r="IB133" s="10"/>
      <c r="IC133" s="10"/>
      <c r="ID133" s="10"/>
      <c r="IE133" s="10"/>
      <c r="IF133" s="10"/>
      <c r="IG133" s="10"/>
      <c r="IH133" s="10"/>
      <c r="II133" s="10"/>
      <c r="IJ133" s="10"/>
      <c r="IK133" s="10"/>
      <c r="IL133" s="10"/>
      <c r="IM133" s="10"/>
      <c r="IN133" s="10"/>
      <c r="IO133" s="10"/>
      <c r="IP133" s="10"/>
      <c r="IQ133" s="10"/>
      <c r="IR133" s="10"/>
      <c r="IS133" s="10"/>
      <c r="IT133" s="10"/>
      <c r="IU133" s="10" t="s">
        <v>2268</v>
      </c>
      <c r="IV133" s="17" t="s">
        <v>2267</v>
      </c>
      <c r="IW133" s="10" t="s">
        <v>283</v>
      </c>
      <c r="IX133" s="10" t="s">
        <v>261</v>
      </c>
      <c r="IY133" s="10"/>
      <c r="IZ133" s="10"/>
      <c r="JA133" s="10"/>
      <c r="JB133" s="10"/>
      <c r="JC133" s="10"/>
      <c r="JD133" s="10"/>
      <c r="JE133" s="10"/>
      <c r="JF133" s="10"/>
      <c r="JG133" s="10"/>
      <c r="JH133" s="10"/>
      <c r="JI133" s="10"/>
      <c r="JJ133" s="10"/>
      <c r="JK133" s="10"/>
      <c r="JL133" s="10"/>
      <c r="JM133" s="10">
        <v>1</v>
      </c>
      <c r="JN133" s="10"/>
      <c r="JO133" s="10"/>
      <c r="JP133" s="10"/>
      <c r="JQ133" s="10"/>
      <c r="JR133" s="10"/>
      <c r="JS133" s="10"/>
      <c r="JT133" s="10"/>
      <c r="JU133" s="10"/>
      <c r="JV133" s="10" t="s">
        <v>287</v>
      </c>
      <c r="JW133" s="10" t="s">
        <v>283</v>
      </c>
      <c r="JX133" s="10" t="s">
        <v>283</v>
      </c>
      <c r="JY133" s="10" t="s">
        <v>283</v>
      </c>
      <c r="JZ133" s="10" t="s">
        <v>2269</v>
      </c>
    </row>
    <row r="134" spans="1:286" ht="15.75" customHeight="1">
      <c r="A134" s="7" t="s">
        <v>2270</v>
      </c>
      <c r="B134" s="8">
        <v>42102</v>
      </c>
      <c r="C134" s="9" t="s">
        <v>2271</v>
      </c>
      <c r="D134" s="10">
        <v>1</v>
      </c>
      <c r="E134" s="11">
        <v>41732</v>
      </c>
      <c r="F134" s="10">
        <v>16</v>
      </c>
      <c r="G134" s="10" t="s">
        <v>277</v>
      </c>
      <c r="H134" s="9" t="s">
        <v>751</v>
      </c>
      <c r="I134" s="9" t="s">
        <v>752</v>
      </c>
      <c r="J134" s="10" t="s">
        <v>280</v>
      </c>
      <c r="K134" s="9" t="s">
        <v>2272</v>
      </c>
      <c r="L134" s="9"/>
      <c r="M134" s="9"/>
      <c r="N134" s="9"/>
      <c r="O134" s="10">
        <v>1</v>
      </c>
      <c r="P134" s="9"/>
      <c r="Q134" s="9"/>
      <c r="R134" s="9"/>
      <c r="S134" s="9"/>
      <c r="T134" s="10">
        <v>1</v>
      </c>
      <c r="U134" s="9"/>
      <c r="V134" s="9"/>
      <c r="W134" s="9"/>
      <c r="X134" s="9"/>
      <c r="Y134" s="9"/>
      <c r="Z134" s="10">
        <v>1</v>
      </c>
      <c r="AA134" s="9"/>
      <c r="AB134" s="9"/>
      <c r="AC134" s="9" t="s">
        <v>2273</v>
      </c>
      <c r="AD134" s="10" t="s">
        <v>283</v>
      </c>
      <c r="AE134" s="11">
        <v>41733</v>
      </c>
      <c r="AF134" s="11">
        <v>42083</v>
      </c>
      <c r="AG134" s="10">
        <f t="shared" si="35"/>
        <v>350</v>
      </c>
      <c r="AH134" s="10">
        <f t="shared" si="36"/>
        <v>351</v>
      </c>
      <c r="AI134" s="10">
        <f t="shared" si="2"/>
        <v>370</v>
      </c>
      <c r="AJ134" s="10" t="s">
        <v>2274</v>
      </c>
      <c r="AK134" s="12">
        <v>2</v>
      </c>
      <c r="AL134" s="10" t="s">
        <v>2275</v>
      </c>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10">
        <v>1</v>
      </c>
      <c r="BL134" s="9"/>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v>1</v>
      </c>
      <c r="CP134" s="10" t="s">
        <v>90</v>
      </c>
      <c r="CQ134" s="10" t="s">
        <v>286</v>
      </c>
      <c r="CR134" s="10"/>
      <c r="CS134" s="10">
        <v>1</v>
      </c>
      <c r="CT134" s="10"/>
      <c r="CU134" s="10"/>
      <c r="CV134" s="10"/>
      <c r="CW134" s="10"/>
      <c r="CX134" s="10" t="s">
        <v>287</v>
      </c>
      <c r="CY134" s="10" t="s">
        <v>287</v>
      </c>
      <c r="CZ134" s="10" t="s">
        <v>2276</v>
      </c>
      <c r="DA134" s="10" t="s">
        <v>158</v>
      </c>
      <c r="DB134" s="10" t="s">
        <v>158</v>
      </c>
      <c r="DC134" s="10" t="s">
        <v>283</v>
      </c>
      <c r="DD134" s="13" t="s">
        <v>2277</v>
      </c>
      <c r="DE134" s="10" t="s">
        <v>283</v>
      </c>
      <c r="DF134" s="10" t="s">
        <v>283</v>
      </c>
      <c r="DG134" s="10" t="s">
        <v>283</v>
      </c>
      <c r="DH134" s="10" t="s">
        <v>283</v>
      </c>
      <c r="DI134" s="10" t="s">
        <v>283</v>
      </c>
      <c r="DJ134" s="10" t="s">
        <v>283</v>
      </c>
      <c r="DK134" s="10" t="s">
        <v>283</v>
      </c>
      <c r="DL134" s="10" t="s">
        <v>283</v>
      </c>
      <c r="DM134" s="10" t="s">
        <v>283</v>
      </c>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0" t="s">
        <v>2278</v>
      </c>
      <c r="ES134" s="10" t="s">
        <v>157</v>
      </c>
      <c r="ET134" s="10"/>
      <c r="EU134" s="10"/>
      <c r="EV134" s="10"/>
      <c r="EW134" s="10"/>
      <c r="EX134" s="10"/>
      <c r="EY134" s="10"/>
      <c r="EZ134" s="10"/>
      <c r="FA134" s="10"/>
      <c r="FB134" s="10"/>
      <c r="FC134" s="10"/>
      <c r="FD134" s="10"/>
      <c r="FE134" s="10"/>
      <c r="FF134" s="10"/>
      <c r="FG134" s="10"/>
      <c r="FH134" s="10"/>
      <c r="FI134" s="10"/>
      <c r="FJ134" s="10">
        <v>1</v>
      </c>
      <c r="FK134" s="10"/>
      <c r="FL134" s="10"/>
      <c r="FM134" s="10" t="s">
        <v>2279</v>
      </c>
      <c r="FN134" s="10" t="s">
        <v>2280</v>
      </c>
      <c r="FO134" s="10"/>
      <c r="FP134" s="10"/>
      <c r="FQ134" s="10"/>
      <c r="FR134" s="10"/>
      <c r="FS134" s="10"/>
      <c r="FT134" s="10"/>
      <c r="FU134" s="10"/>
      <c r="FV134" s="10"/>
      <c r="FW134" s="10"/>
      <c r="FX134" s="10"/>
      <c r="FY134" s="10"/>
      <c r="FZ134" s="10">
        <v>1</v>
      </c>
      <c r="GA134" s="10"/>
      <c r="GB134" s="10"/>
      <c r="GC134" s="10"/>
      <c r="GD134" s="10"/>
      <c r="GE134" s="10"/>
      <c r="GF134" s="10"/>
      <c r="GG134" s="10"/>
      <c r="GH134" s="10"/>
      <c r="GI134" s="10">
        <v>1</v>
      </c>
      <c r="GJ134" s="10"/>
      <c r="GK134" s="10"/>
      <c r="GL134" s="10"/>
      <c r="GM134" s="10"/>
      <c r="GN134" s="10"/>
      <c r="GO134" s="13" t="s">
        <v>2281</v>
      </c>
      <c r="GP134" s="13" t="s">
        <v>2282</v>
      </c>
      <c r="GQ134" s="13" t="s">
        <v>2283</v>
      </c>
      <c r="GR134" s="13" t="s">
        <v>2284</v>
      </c>
      <c r="GS134" s="13" t="s">
        <v>2285</v>
      </c>
      <c r="GT134" s="10" t="s">
        <v>283</v>
      </c>
      <c r="GU134" s="10" t="s">
        <v>283</v>
      </c>
      <c r="GV134" s="10" t="s">
        <v>283</v>
      </c>
      <c r="GW134" s="10" t="s">
        <v>283</v>
      </c>
      <c r="GX134" s="10" t="s">
        <v>283</v>
      </c>
      <c r="GY134" s="10" t="s">
        <v>283</v>
      </c>
      <c r="GZ134" s="10" t="s">
        <v>283</v>
      </c>
      <c r="HA134" s="10" t="s">
        <v>283</v>
      </c>
      <c r="HB134" s="10" t="s">
        <v>283</v>
      </c>
      <c r="HC134" s="10" t="s">
        <v>283</v>
      </c>
      <c r="HD134" s="10" t="s">
        <v>2286</v>
      </c>
      <c r="HE134" s="10"/>
      <c r="HF134" s="10"/>
      <c r="HG134" s="10"/>
      <c r="HH134" s="10"/>
      <c r="HI134" s="10"/>
      <c r="HJ134" s="10"/>
      <c r="HK134" s="10"/>
      <c r="HL134" s="10"/>
      <c r="HM134" s="10"/>
      <c r="HN134" s="10"/>
      <c r="HO134" s="10"/>
      <c r="HP134" s="10"/>
      <c r="HQ134" s="10"/>
      <c r="HR134" s="10">
        <v>1</v>
      </c>
      <c r="HS134" s="10"/>
      <c r="HT134" s="10"/>
      <c r="HU134" s="10"/>
      <c r="HV134" s="10"/>
      <c r="HW134" s="10"/>
      <c r="HX134" s="10"/>
      <c r="HY134" s="10"/>
      <c r="HZ134" s="10"/>
      <c r="IA134" s="10">
        <v>1</v>
      </c>
      <c r="IB134" s="10"/>
      <c r="IC134" s="10"/>
      <c r="ID134" s="10"/>
      <c r="IE134" s="10">
        <v>1</v>
      </c>
      <c r="IF134" s="10"/>
      <c r="IG134" s="10"/>
      <c r="IH134" s="10"/>
      <c r="II134" s="10"/>
      <c r="IJ134" s="10"/>
      <c r="IK134" s="10"/>
      <c r="IL134" s="10"/>
      <c r="IM134" s="10"/>
      <c r="IN134" s="10"/>
      <c r="IO134" s="10"/>
      <c r="IP134" s="10"/>
      <c r="IQ134" s="10"/>
      <c r="IR134" s="10"/>
      <c r="IS134" s="10"/>
      <c r="IT134" s="10"/>
      <c r="IU134" s="13" t="s">
        <v>2174</v>
      </c>
      <c r="IV134" s="10" t="s">
        <v>283</v>
      </c>
      <c r="IW134" s="10" t="s">
        <v>283</v>
      </c>
      <c r="IX134" s="10" t="s">
        <v>403</v>
      </c>
      <c r="IY134" s="10"/>
      <c r="IZ134" s="10"/>
      <c r="JA134" s="10"/>
      <c r="JB134" s="10"/>
      <c r="JC134" s="10"/>
      <c r="JD134" s="10"/>
      <c r="JE134" s="10"/>
      <c r="JF134" s="10"/>
      <c r="JG134" s="10"/>
      <c r="JH134" s="10"/>
      <c r="JI134" s="10"/>
      <c r="JJ134" s="10"/>
      <c r="JK134" s="10"/>
      <c r="JL134" s="10"/>
      <c r="JM134" s="10"/>
      <c r="JN134" s="10">
        <v>1</v>
      </c>
      <c r="JO134" s="10"/>
      <c r="JP134" s="10"/>
      <c r="JQ134" s="10"/>
      <c r="JR134" s="10"/>
      <c r="JS134" s="10">
        <v>1</v>
      </c>
      <c r="JT134" s="10"/>
      <c r="JU134" s="10"/>
      <c r="JV134" s="10" t="s">
        <v>287</v>
      </c>
      <c r="JW134" s="10" t="s">
        <v>283</v>
      </c>
      <c r="JX134" s="10" t="s">
        <v>283</v>
      </c>
      <c r="JY134" s="10" t="s">
        <v>283</v>
      </c>
      <c r="JZ134" s="9"/>
    </row>
    <row r="135" spans="1:286" ht="15.75" customHeight="1">
      <c r="A135" s="7" t="s">
        <v>2287</v>
      </c>
      <c r="B135" s="8">
        <v>42109</v>
      </c>
      <c r="C135" s="9" t="s">
        <v>2288</v>
      </c>
      <c r="D135" s="10">
        <v>1</v>
      </c>
      <c r="E135" s="11">
        <v>40819</v>
      </c>
      <c r="F135" s="10" t="s">
        <v>302</v>
      </c>
      <c r="G135" s="10" t="s">
        <v>323</v>
      </c>
      <c r="H135" s="9" t="s">
        <v>541</v>
      </c>
      <c r="I135" s="9" t="s">
        <v>2289</v>
      </c>
      <c r="J135" s="10" t="s">
        <v>280</v>
      </c>
      <c r="K135" s="9" t="s">
        <v>388</v>
      </c>
      <c r="L135" s="9"/>
      <c r="M135" s="9"/>
      <c r="N135" s="9"/>
      <c r="O135" s="9"/>
      <c r="P135" s="9"/>
      <c r="Q135" s="9"/>
      <c r="R135" s="9"/>
      <c r="S135" s="9"/>
      <c r="T135" s="9"/>
      <c r="U135" s="10">
        <v>1</v>
      </c>
      <c r="V135" s="9"/>
      <c r="W135" s="9"/>
      <c r="X135" s="9"/>
      <c r="Y135" s="9"/>
      <c r="Z135" s="9"/>
      <c r="AA135" s="9"/>
      <c r="AB135" s="9"/>
      <c r="AC135" s="9" t="s">
        <v>2290</v>
      </c>
      <c r="AD135" s="10" t="s">
        <v>283</v>
      </c>
      <c r="AE135" s="11">
        <v>40863</v>
      </c>
      <c r="AF135" s="11">
        <v>42103</v>
      </c>
      <c r="AG135" s="10">
        <f t="shared" si="35"/>
        <v>1240</v>
      </c>
      <c r="AH135" s="10">
        <f t="shared" si="36"/>
        <v>1284</v>
      </c>
      <c r="AI135" s="10">
        <f t="shared" si="2"/>
        <v>1290</v>
      </c>
      <c r="AJ135" s="10" t="s">
        <v>2291</v>
      </c>
      <c r="AK135" s="12">
        <v>3</v>
      </c>
      <c r="AL135" s="10" t="s">
        <v>2292</v>
      </c>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v>2</v>
      </c>
      <c r="BK135" s="10"/>
      <c r="BL135" s="10"/>
      <c r="BM135" s="10"/>
      <c r="BN135" s="10"/>
      <c r="BO135" s="10"/>
      <c r="BP135" s="10"/>
      <c r="BQ135" s="10"/>
      <c r="BR135" s="10"/>
      <c r="BS135" s="10"/>
      <c r="BT135" s="10"/>
      <c r="BU135" s="10"/>
      <c r="BV135" s="10"/>
      <c r="BW135" s="10"/>
      <c r="BX135" s="10"/>
      <c r="BY135" s="10">
        <v>1</v>
      </c>
      <c r="BZ135" s="10"/>
      <c r="CA135" s="10"/>
      <c r="CB135" s="10"/>
      <c r="CC135" s="10"/>
      <c r="CD135" s="10"/>
      <c r="CE135" s="10"/>
      <c r="CF135" s="10"/>
      <c r="CG135" s="10"/>
      <c r="CH135" s="10"/>
      <c r="CI135" s="10"/>
      <c r="CJ135" s="10"/>
      <c r="CK135" s="10"/>
      <c r="CL135" s="10"/>
      <c r="CM135" s="10"/>
      <c r="CN135" s="10"/>
      <c r="CO135" s="10"/>
      <c r="CP135" s="10" t="s">
        <v>89</v>
      </c>
      <c r="CQ135" s="10" t="s">
        <v>286</v>
      </c>
      <c r="CR135" s="10">
        <v>1</v>
      </c>
      <c r="CS135" s="10"/>
      <c r="CT135" s="10"/>
      <c r="CU135" s="10"/>
      <c r="CV135" s="10"/>
      <c r="CW135" s="10"/>
      <c r="CX135" s="10" t="s">
        <v>287</v>
      </c>
      <c r="CY135" s="10" t="s">
        <v>287</v>
      </c>
      <c r="CZ135" s="10" t="s">
        <v>620</v>
      </c>
      <c r="DA135" s="10" t="s">
        <v>289</v>
      </c>
      <c r="DB135" s="10" t="s">
        <v>309</v>
      </c>
      <c r="DC135" s="10" t="s">
        <v>2293</v>
      </c>
      <c r="DD135" s="13" t="s">
        <v>2294</v>
      </c>
      <c r="DE135" s="10" t="s">
        <v>2295</v>
      </c>
      <c r="DF135" s="10" t="s">
        <v>2296</v>
      </c>
      <c r="DG135" s="10" t="s">
        <v>283</v>
      </c>
      <c r="DH135" s="10" t="s">
        <v>283</v>
      </c>
      <c r="DI135" s="10" t="s">
        <v>283</v>
      </c>
      <c r="DJ135" s="10" t="s">
        <v>283</v>
      </c>
      <c r="DK135" s="10" t="s">
        <v>283</v>
      </c>
      <c r="DL135" s="13" t="s">
        <v>283</v>
      </c>
      <c r="DM135" s="10" t="s">
        <v>283</v>
      </c>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0" t="s">
        <v>283</v>
      </c>
      <c r="ES135" s="10" t="s">
        <v>283</v>
      </c>
      <c r="ET135" s="10"/>
      <c r="EU135" s="10"/>
      <c r="EV135" s="10"/>
      <c r="EW135" s="10"/>
      <c r="EX135" s="10"/>
      <c r="EY135" s="10"/>
      <c r="EZ135" s="10"/>
      <c r="FA135" s="10"/>
      <c r="FB135" s="10"/>
      <c r="FC135" s="10"/>
      <c r="FD135" s="10"/>
      <c r="FE135" s="10"/>
      <c r="FF135" s="10"/>
      <c r="FG135" s="10"/>
      <c r="FH135" s="10"/>
      <c r="FI135" s="10"/>
      <c r="FJ135" s="10"/>
      <c r="FK135" s="10"/>
      <c r="FL135" s="10"/>
      <c r="FM135" s="10" t="s">
        <v>2297</v>
      </c>
      <c r="FN135" s="10" t="s">
        <v>166</v>
      </c>
      <c r="FO135" s="10"/>
      <c r="FP135" s="10"/>
      <c r="FQ135" s="10"/>
      <c r="FR135" s="10"/>
      <c r="FS135" s="10"/>
      <c r="FT135" s="10"/>
      <c r="FU135" s="13">
        <v>1</v>
      </c>
      <c r="FV135" s="10"/>
      <c r="FW135" s="10"/>
      <c r="FX135" s="10"/>
      <c r="FY135" s="10"/>
      <c r="FZ135" s="10"/>
      <c r="GA135" s="10"/>
      <c r="GB135" s="10"/>
      <c r="GC135" s="10"/>
      <c r="GD135" s="10"/>
      <c r="GE135" s="10"/>
      <c r="GF135" s="10"/>
      <c r="GG135" s="10"/>
      <c r="GH135" s="10"/>
      <c r="GI135" s="10"/>
      <c r="GJ135" s="10"/>
      <c r="GK135" s="10"/>
      <c r="GL135" s="10"/>
      <c r="GM135" s="10"/>
      <c r="GN135" s="10"/>
      <c r="GO135" s="10" t="s">
        <v>2298</v>
      </c>
      <c r="GP135" s="10" t="s">
        <v>2299</v>
      </c>
      <c r="GQ135" s="10" t="s">
        <v>2300</v>
      </c>
      <c r="GR135" s="10" t="s">
        <v>2301</v>
      </c>
      <c r="GS135" s="10" t="s">
        <v>2302</v>
      </c>
      <c r="GT135" s="10" t="s">
        <v>283</v>
      </c>
      <c r="GU135" s="10" t="s">
        <v>283</v>
      </c>
      <c r="GV135" s="10" t="s">
        <v>283</v>
      </c>
      <c r="GW135" s="10" t="s">
        <v>283</v>
      </c>
      <c r="GX135" s="10" t="s">
        <v>283</v>
      </c>
      <c r="GY135" s="10" t="s">
        <v>283</v>
      </c>
      <c r="GZ135" s="10" t="s">
        <v>283</v>
      </c>
      <c r="HA135" s="10" t="s">
        <v>283</v>
      </c>
      <c r="HB135" s="10" t="s">
        <v>283</v>
      </c>
      <c r="HC135" s="10" t="s">
        <v>283</v>
      </c>
      <c r="HD135" s="10" t="s">
        <v>2303</v>
      </c>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v>1</v>
      </c>
      <c r="IB135" s="10"/>
      <c r="IC135" s="10"/>
      <c r="ID135" s="10"/>
      <c r="IE135" s="10"/>
      <c r="IF135" s="10"/>
      <c r="IG135" s="10"/>
      <c r="IH135" s="10"/>
      <c r="II135" s="10"/>
      <c r="IJ135" s="10"/>
      <c r="IK135" s="10"/>
      <c r="IL135" s="10">
        <v>1</v>
      </c>
      <c r="IM135" s="10"/>
      <c r="IN135" s="10"/>
      <c r="IO135" s="10"/>
      <c r="IP135" s="10"/>
      <c r="IQ135" s="10"/>
      <c r="IR135" s="10"/>
      <c r="IS135" s="10"/>
      <c r="IT135" s="10"/>
      <c r="IU135" s="10" t="s">
        <v>419</v>
      </c>
      <c r="IV135" s="10" t="s">
        <v>283</v>
      </c>
      <c r="IW135" s="10" t="s">
        <v>283</v>
      </c>
      <c r="IX135" s="10" t="s">
        <v>264</v>
      </c>
      <c r="IY135" s="10"/>
      <c r="IZ135" s="10"/>
      <c r="JA135" s="10"/>
      <c r="JB135" s="10"/>
      <c r="JC135" s="10"/>
      <c r="JD135" s="10"/>
      <c r="JE135" s="10"/>
      <c r="JF135" s="10"/>
      <c r="JG135" s="10"/>
      <c r="JH135" s="10"/>
      <c r="JI135" s="10"/>
      <c r="JJ135" s="10"/>
      <c r="JK135" s="10"/>
      <c r="JL135" s="10"/>
      <c r="JM135" s="10"/>
      <c r="JN135" s="10"/>
      <c r="JO135" s="10"/>
      <c r="JP135" s="10">
        <v>1</v>
      </c>
      <c r="JQ135" s="10"/>
      <c r="JR135" s="10"/>
      <c r="JS135" s="10"/>
      <c r="JT135" s="10"/>
      <c r="JU135" s="10"/>
      <c r="JV135" s="10" t="s">
        <v>287</v>
      </c>
      <c r="JW135" s="10" t="s">
        <v>283</v>
      </c>
      <c r="JX135" s="10" t="s">
        <v>283</v>
      </c>
      <c r="JY135" s="10" t="s">
        <v>283</v>
      </c>
      <c r="JZ135" s="10" t="s">
        <v>2304</v>
      </c>
    </row>
    <row r="136" spans="1:286" ht="15.75" customHeight="1">
      <c r="A136" s="7" t="s">
        <v>2305</v>
      </c>
      <c r="B136" s="8">
        <v>42109</v>
      </c>
      <c r="C136" s="9" t="s">
        <v>2306</v>
      </c>
      <c r="D136" s="10">
        <v>1</v>
      </c>
      <c r="E136" s="11">
        <v>41997</v>
      </c>
      <c r="F136" s="10">
        <v>49</v>
      </c>
      <c r="G136" s="10" t="s">
        <v>323</v>
      </c>
      <c r="H136" s="9" t="s">
        <v>2307</v>
      </c>
      <c r="I136" s="9" t="s">
        <v>888</v>
      </c>
      <c r="J136" s="10" t="s">
        <v>280</v>
      </c>
      <c r="K136" s="9" t="s">
        <v>799</v>
      </c>
      <c r="L136" s="9"/>
      <c r="M136" s="9"/>
      <c r="N136" s="9"/>
      <c r="O136" s="9"/>
      <c r="P136" s="9"/>
      <c r="Q136" s="9"/>
      <c r="R136" s="9"/>
      <c r="S136" s="9"/>
      <c r="T136" s="9"/>
      <c r="U136" s="9"/>
      <c r="V136" s="10">
        <v>1</v>
      </c>
      <c r="W136" s="9"/>
      <c r="X136" s="9"/>
      <c r="Y136" s="9"/>
      <c r="Z136" s="9"/>
      <c r="AA136" s="9"/>
      <c r="AB136" s="9"/>
      <c r="AC136" s="9" t="s">
        <v>2308</v>
      </c>
      <c r="AD136" s="10" t="s">
        <v>283</v>
      </c>
      <c r="AE136" s="11">
        <v>42006</v>
      </c>
      <c r="AF136" s="11">
        <v>42107</v>
      </c>
      <c r="AG136" s="10">
        <f t="shared" si="35"/>
        <v>101</v>
      </c>
      <c r="AH136" s="10">
        <f t="shared" si="36"/>
        <v>110</v>
      </c>
      <c r="AI136" s="10">
        <f t="shared" si="2"/>
        <v>112</v>
      </c>
      <c r="AJ136" s="10" t="s">
        <v>2309</v>
      </c>
      <c r="AK136" s="12">
        <v>1</v>
      </c>
      <c r="AL136" s="10" t="s">
        <v>562</v>
      </c>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10"/>
      <c r="BN136" s="10"/>
      <c r="BO136" s="10"/>
      <c r="BP136" s="10"/>
      <c r="BQ136" s="10"/>
      <c r="BR136" s="10"/>
      <c r="BS136" s="10"/>
      <c r="BT136" s="10"/>
      <c r="BU136" s="10"/>
      <c r="BV136" s="10"/>
      <c r="BW136" s="10"/>
      <c r="BX136" s="10"/>
      <c r="BY136" s="10"/>
      <c r="BZ136" s="10"/>
      <c r="CA136" s="10"/>
      <c r="CB136" s="10">
        <v>1</v>
      </c>
      <c r="CC136" s="10"/>
      <c r="CD136" s="10"/>
      <c r="CE136" s="10"/>
      <c r="CF136" s="10"/>
      <c r="CG136" s="10"/>
      <c r="CH136" s="10"/>
      <c r="CI136" s="10"/>
      <c r="CJ136" s="10"/>
      <c r="CK136" s="10"/>
      <c r="CL136" s="10"/>
      <c r="CM136" s="10"/>
      <c r="CN136" s="10"/>
      <c r="CO136" s="10"/>
      <c r="CP136" s="10" t="s">
        <v>92</v>
      </c>
      <c r="CQ136" s="10" t="s">
        <v>286</v>
      </c>
      <c r="CR136" s="10"/>
      <c r="CS136" s="10"/>
      <c r="CT136" s="10"/>
      <c r="CU136" s="10">
        <v>1</v>
      </c>
      <c r="CV136" s="10"/>
      <c r="CW136" s="10"/>
      <c r="CX136" s="10" t="s">
        <v>287</v>
      </c>
      <c r="CY136" s="10" t="s">
        <v>287</v>
      </c>
      <c r="CZ136" s="10" t="s">
        <v>596</v>
      </c>
      <c r="DA136" s="10" t="s">
        <v>289</v>
      </c>
      <c r="DB136" s="13" t="s">
        <v>2310</v>
      </c>
      <c r="DC136" s="10" t="s">
        <v>283</v>
      </c>
      <c r="DD136" s="13" t="s">
        <v>2311</v>
      </c>
      <c r="DE136" s="13" t="s">
        <v>2312</v>
      </c>
      <c r="DF136" s="10" t="s">
        <v>283</v>
      </c>
      <c r="DG136" s="10" t="s">
        <v>283</v>
      </c>
      <c r="DH136" s="10" t="s">
        <v>283</v>
      </c>
      <c r="DI136" s="10" t="s">
        <v>283</v>
      </c>
      <c r="DJ136" s="10" t="s">
        <v>283</v>
      </c>
      <c r="DK136" s="10" t="s">
        <v>283</v>
      </c>
      <c r="DL136" s="13" t="s">
        <v>2313</v>
      </c>
      <c r="DM136" s="13" t="s">
        <v>115</v>
      </c>
      <c r="DN136" s="14"/>
      <c r="DO136" s="14"/>
      <c r="DP136" s="14"/>
      <c r="DQ136" s="14"/>
      <c r="DR136" s="14"/>
      <c r="DS136" s="14">
        <v>1</v>
      </c>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0" t="s">
        <v>283</v>
      </c>
      <c r="ES136" s="10" t="s">
        <v>283</v>
      </c>
      <c r="ET136" s="10"/>
      <c r="EU136" s="10"/>
      <c r="EV136" s="10"/>
      <c r="EW136" s="10"/>
      <c r="EX136" s="10"/>
      <c r="EY136" s="10"/>
      <c r="EZ136" s="10"/>
      <c r="FA136" s="10"/>
      <c r="FB136" s="10"/>
      <c r="FC136" s="10"/>
      <c r="FD136" s="10"/>
      <c r="FE136" s="10"/>
      <c r="FF136" s="10"/>
      <c r="FG136" s="10"/>
      <c r="FH136" s="10"/>
      <c r="FI136" s="10"/>
      <c r="FJ136" s="10"/>
      <c r="FK136" s="10"/>
      <c r="FL136" s="10"/>
      <c r="FM136" s="13" t="s">
        <v>2314</v>
      </c>
      <c r="FN136" s="13" t="s">
        <v>166</v>
      </c>
      <c r="FO136" s="13"/>
      <c r="FP136" s="13"/>
      <c r="FQ136" s="13"/>
      <c r="FR136" s="13"/>
      <c r="FS136" s="13"/>
      <c r="FT136" s="13"/>
      <c r="FU136" s="13">
        <v>1</v>
      </c>
      <c r="FV136" s="13"/>
      <c r="FW136" s="13"/>
      <c r="FX136" s="13"/>
      <c r="FY136" s="13"/>
      <c r="FZ136" s="13"/>
      <c r="GA136" s="13"/>
      <c r="GB136" s="13"/>
      <c r="GC136" s="13"/>
      <c r="GD136" s="13"/>
      <c r="GE136" s="13"/>
      <c r="GF136" s="13"/>
      <c r="GG136" s="13"/>
      <c r="GH136" s="13"/>
      <c r="GI136" s="13"/>
      <c r="GJ136" s="13"/>
      <c r="GK136" s="13"/>
      <c r="GL136" s="13"/>
      <c r="GM136" s="13"/>
      <c r="GN136" s="13"/>
      <c r="GO136" s="13" t="s">
        <v>2315</v>
      </c>
      <c r="GP136" s="13" t="s">
        <v>2316</v>
      </c>
      <c r="GQ136" s="13" t="s">
        <v>2317</v>
      </c>
      <c r="GR136" s="10" t="s">
        <v>283</v>
      </c>
      <c r="GS136" s="10" t="s">
        <v>283</v>
      </c>
      <c r="GT136" s="10" t="s">
        <v>283</v>
      </c>
      <c r="GU136" s="10" t="s">
        <v>283</v>
      </c>
      <c r="GV136" s="10" t="s">
        <v>283</v>
      </c>
      <c r="GW136" s="10" t="s">
        <v>283</v>
      </c>
      <c r="GX136" s="10" t="s">
        <v>283</v>
      </c>
      <c r="GY136" s="10" t="s">
        <v>283</v>
      </c>
      <c r="GZ136" s="10" t="s">
        <v>283</v>
      </c>
      <c r="HA136" s="10" t="s">
        <v>283</v>
      </c>
      <c r="HB136" s="10" t="s">
        <v>283</v>
      </c>
      <c r="HC136" s="10" t="s">
        <v>283</v>
      </c>
      <c r="HD136" s="10" t="s">
        <v>222</v>
      </c>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v>1</v>
      </c>
      <c r="IA136" s="10"/>
      <c r="IB136" s="10"/>
      <c r="IC136" s="10"/>
      <c r="ID136" s="10"/>
      <c r="IE136" s="10"/>
      <c r="IF136" s="10"/>
      <c r="IG136" s="10"/>
      <c r="IH136" s="10"/>
      <c r="II136" s="10"/>
      <c r="IJ136" s="10"/>
      <c r="IK136" s="10"/>
      <c r="IL136" s="10"/>
      <c r="IM136" s="10"/>
      <c r="IN136" s="10"/>
      <c r="IO136" s="10"/>
      <c r="IP136" s="10"/>
      <c r="IQ136" s="10"/>
      <c r="IR136" s="10"/>
      <c r="IS136" s="10"/>
      <c r="IT136" s="10"/>
      <c r="IU136" s="13" t="s">
        <v>2318</v>
      </c>
      <c r="IV136" s="13" t="s">
        <v>2319</v>
      </c>
      <c r="IW136" s="10" t="s">
        <v>283</v>
      </c>
      <c r="IX136" s="10" t="s">
        <v>256</v>
      </c>
      <c r="IY136" s="10"/>
      <c r="IZ136" s="10"/>
      <c r="JA136" s="10"/>
      <c r="JB136" s="10"/>
      <c r="JC136" s="10"/>
      <c r="JD136" s="10"/>
      <c r="JE136" s="10"/>
      <c r="JF136" s="10"/>
      <c r="JG136" s="10"/>
      <c r="JH136" s="10">
        <v>1</v>
      </c>
      <c r="JI136" s="10"/>
      <c r="JJ136" s="10"/>
      <c r="JK136" s="10"/>
      <c r="JL136" s="10"/>
      <c r="JM136" s="10"/>
      <c r="JN136" s="10"/>
      <c r="JO136" s="10"/>
      <c r="JP136" s="10"/>
      <c r="JQ136" s="10"/>
      <c r="JR136" s="10"/>
      <c r="JS136" s="10"/>
      <c r="JT136" s="10"/>
      <c r="JU136" s="10"/>
      <c r="JV136" s="10" t="s">
        <v>287</v>
      </c>
      <c r="JW136" s="10" t="s">
        <v>283</v>
      </c>
      <c r="JX136" s="10" t="s">
        <v>283</v>
      </c>
      <c r="JY136" s="10" t="s">
        <v>283</v>
      </c>
      <c r="JZ136" s="10" t="s">
        <v>2320</v>
      </c>
    </row>
    <row r="137" spans="1:286" ht="15.75" customHeight="1">
      <c r="A137" s="7" t="s">
        <v>2321</v>
      </c>
      <c r="B137" s="8">
        <v>42115</v>
      </c>
      <c r="C137" s="9" t="s">
        <v>2322</v>
      </c>
      <c r="D137" s="10">
        <v>1</v>
      </c>
      <c r="E137" s="11">
        <v>41943</v>
      </c>
      <c r="F137" s="10">
        <v>35</v>
      </c>
      <c r="G137" s="10" t="s">
        <v>323</v>
      </c>
      <c r="H137" s="9" t="s">
        <v>2323</v>
      </c>
      <c r="I137" s="9" t="s">
        <v>752</v>
      </c>
      <c r="J137" s="10" t="s">
        <v>280</v>
      </c>
      <c r="K137" s="9" t="s">
        <v>606</v>
      </c>
      <c r="L137" s="9"/>
      <c r="M137" s="10">
        <v>1</v>
      </c>
      <c r="N137" s="9"/>
      <c r="O137" s="9"/>
      <c r="P137" s="9"/>
      <c r="Q137" s="9"/>
      <c r="R137" s="9"/>
      <c r="S137" s="9"/>
      <c r="T137" s="9"/>
      <c r="U137" s="9"/>
      <c r="V137" s="9"/>
      <c r="W137" s="9"/>
      <c r="X137" s="9"/>
      <c r="Y137" s="9"/>
      <c r="Z137" s="9"/>
      <c r="AA137" s="9"/>
      <c r="AB137" s="9"/>
      <c r="AC137" s="9" t="s">
        <v>2324</v>
      </c>
      <c r="AD137" s="10" t="s">
        <v>283</v>
      </c>
      <c r="AE137" s="11">
        <v>41948</v>
      </c>
      <c r="AF137" s="11">
        <v>42104</v>
      </c>
      <c r="AG137" s="10">
        <f t="shared" si="35"/>
        <v>156</v>
      </c>
      <c r="AH137" s="10">
        <f t="shared" si="36"/>
        <v>161</v>
      </c>
      <c r="AI137" s="10">
        <f t="shared" si="2"/>
        <v>172</v>
      </c>
      <c r="AJ137" s="10" t="s">
        <v>2325</v>
      </c>
      <c r="AK137" s="12">
        <v>1</v>
      </c>
      <c r="AL137" s="10" t="s">
        <v>2326</v>
      </c>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10"/>
      <c r="BN137" s="10"/>
      <c r="BO137" s="10"/>
      <c r="BP137" s="10"/>
      <c r="BQ137" s="10"/>
      <c r="BR137" s="10"/>
      <c r="BS137" s="10"/>
      <c r="BT137" s="10"/>
      <c r="BU137" s="10"/>
      <c r="BV137" s="10"/>
      <c r="BW137" s="10"/>
      <c r="BX137" s="10"/>
      <c r="BY137" s="10"/>
      <c r="BZ137" s="10">
        <v>1</v>
      </c>
      <c r="CA137" s="10"/>
      <c r="CB137" s="10"/>
      <c r="CC137" s="10"/>
      <c r="CD137" s="10"/>
      <c r="CE137" s="10"/>
      <c r="CF137" s="10"/>
      <c r="CG137" s="10"/>
      <c r="CH137" s="10"/>
      <c r="CI137" s="10"/>
      <c r="CJ137" s="10"/>
      <c r="CK137" s="10"/>
      <c r="CL137" s="10"/>
      <c r="CM137" s="10"/>
      <c r="CN137" s="10"/>
      <c r="CO137" s="10"/>
      <c r="CP137" s="10" t="s">
        <v>92</v>
      </c>
      <c r="CQ137" s="10" t="s">
        <v>286</v>
      </c>
      <c r="CR137" s="10"/>
      <c r="CS137" s="10"/>
      <c r="CT137" s="10"/>
      <c r="CU137" s="10">
        <v>1</v>
      </c>
      <c r="CV137" s="10"/>
      <c r="CW137" s="10"/>
      <c r="CX137" s="10" t="s">
        <v>287</v>
      </c>
      <c r="CY137" s="10" t="s">
        <v>287</v>
      </c>
      <c r="CZ137" s="10" t="s">
        <v>12</v>
      </c>
      <c r="DA137" s="10" t="s">
        <v>289</v>
      </c>
      <c r="DB137" s="10" t="s">
        <v>309</v>
      </c>
      <c r="DC137" s="13" t="s">
        <v>2327</v>
      </c>
      <c r="DD137" s="13" t="s">
        <v>2328</v>
      </c>
      <c r="DE137" s="13" t="s">
        <v>2329</v>
      </c>
      <c r="DF137" s="10" t="s">
        <v>283</v>
      </c>
      <c r="DG137" s="10" t="s">
        <v>283</v>
      </c>
      <c r="DH137" s="10" t="s">
        <v>283</v>
      </c>
      <c r="DI137" s="10" t="s">
        <v>283</v>
      </c>
      <c r="DJ137" s="10" t="s">
        <v>283</v>
      </c>
      <c r="DK137" s="10" t="s">
        <v>283</v>
      </c>
      <c r="DL137" s="10" t="s">
        <v>283</v>
      </c>
      <c r="DM137" s="10" t="s">
        <v>283</v>
      </c>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0" t="s">
        <v>283</v>
      </c>
      <c r="ES137" s="10" t="s">
        <v>283</v>
      </c>
      <c r="ET137" s="10"/>
      <c r="EU137" s="10"/>
      <c r="EV137" s="10"/>
      <c r="EW137" s="10"/>
      <c r="EX137" s="10"/>
      <c r="EY137" s="10"/>
      <c r="EZ137" s="10"/>
      <c r="FA137" s="10"/>
      <c r="FB137" s="10"/>
      <c r="FC137" s="10"/>
      <c r="FD137" s="10"/>
      <c r="FE137" s="10"/>
      <c r="FF137" s="10"/>
      <c r="FG137" s="10"/>
      <c r="FH137" s="10"/>
      <c r="FI137" s="10"/>
      <c r="FJ137" s="10"/>
      <c r="FK137" s="10"/>
      <c r="FL137" s="10"/>
      <c r="FM137" s="10" t="s">
        <v>283</v>
      </c>
      <c r="FN137" s="10" t="s">
        <v>283</v>
      </c>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3" t="s">
        <v>2330</v>
      </c>
      <c r="GP137" s="13" t="s">
        <v>2331</v>
      </c>
      <c r="GQ137" s="10" t="s">
        <v>283</v>
      </c>
      <c r="GR137" s="10" t="s">
        <v>283</v>
      </c>
      <c r="GS137" s="10" t="s">
        <v>283</v>
      </c>
      <c r="GT137" s="10" t="s">
        <v>283</v>
      </c>
      <c r="GU137" s="10" t="s">
        <v>283</v>
      </c>
      <c r="GV137" s="10" t="s">
        <v>283</v>
      </c>
      <c r="GW137" s="10" t="s">
        <v>283</v>
      </c>
      <c r="GX137" s="10" t="s">
        <v>283</v>
      </c>
      <c r="GY137" s="10" t="s">
        <v>283</v>
      </c>
      <c r="GZ137" s="10" t="s">
        <v>283</v>
      </c>
      <c r="HA137" s="10" t="s">
        <v>283</v>
      </c>
      <c r="HB137" s="10" t="s">
        <v>283</v>
      </c>
      <c r="HC137" s="10" t="s">
        <v>283</v>
      </c>
      <c r="HD137" s="10" t="s">
        <v>221</v>
      </c>
      <c r="HE137" s="10"/>
      <c r="HF137" s="10"/>
      <c r="HG137" s="10"/>
      <c r="HH137" s="10"/>
      <c r="HI137" s="10"/>
      <c r="HJ137" s="10"/>
      <c r="HK137" s="10"/>
      <c r="HL137" s="10"/>
      <c r="HM137" s="10"/>
      <c r="HN137" s="10"/>
      <c r="HO137" s="10"/>
      <c r="HP137" s="10"/>
      <c r="HQ137" s="10"/>
      <c r="HR137" s="10"/>
      <c r="HS137" s="10"/>
      <c r="HT137" s="10"/>
      <c r="HU137" s="10"/>
      <c r="HV137" s="10"/>
      <c r="HW137" s="10"/>
      <c r="HX137" s="10"/>
      <c r="HY137" s="10">
        <v>1</v>
      </c>
      <c r="HZ137" s="10"/>
      <c r="IA137" s="10"/>
      <c r="IB137" s="10"/>
      <c r="IC137" s="10"/>
      <c r="ID137" s="10"/>
      <c r="IE137" s="10"/>
      <c r="IF137" s="10"/>
      <c r="IG137" s="10"/>
      <c r="IH137" s="10"/>
      <c r="II137" s="10"/>
      <c r="IJ137" s="10"/>
      <c r="IK137" s="10"/>
      <c r="IL137" s="10"/>
      <c r="IM137" s="10"/>
      <c r="IN137" s="10"/>
      <c r="IO137" s="10"/>
      <c r="IP137" s="10"/>
      <c r="IQ137" s="10"/>
      <c r="IR137" s="10"/>
      <c r="IS137" s="10"/>
      <c r="IT137" s="10"/>
      <c r="IU137" s="13" t="s">
        <v>2332</v>
      </c>
      <c r="IV137" s="13" t="s">
        <v>2318</v>
      </c>
      <c r="IW137" s="10" t="s">
        <v>283</v>
      </c>
      <c r="IX137" s="10" t="s">
        <v>267</v>
      </c>
      <c r="IY137" s="10"/>
      <c r="IZ137" s="10"/>
      <c r="JA137" s="10"/>
      <c r="JB137" s="10"/>
      <c r="JC137" s="10"/>
      <c r="JD137" s="10"/>
      <c r="JE137" s="10"/>
      <c r="JF137" s="10"/>
      <c r="JG137" s="10"/>
      <c r="JH137" s="10"/>
      <c r="JI137" s="10"/>
      <c r="JJ137" s="10"/>
      <c r="JK137" s="10"/>
      <c r="JL137" s="10"/>
      <c r="JM137" s="10"/>
      <c r="JN137" s="10"/>
      <c r="JO137" s="10"/>
      <c r="JP137" s="10"/>
      <c r="JQ137" s="10"/>
      <c r="JR137" s="10"/>
      <c r="JS137" s="10">
        <v>1</v>
      </c>
      <c r="JT137" s="10"/>
      <c r="JU137" s="10"/>
      <c r="JV137" s="10" t="s">
        <v>287</v>
      </c>
      <c r="JW137" s="10" t="s">
        <v>283</v>
      </c>
      <c r="JX137" s="10" t="s">
        <v>283</v>
      </c>
      <c r="JY137" s="10" t="s">
        <v>283</v>
      </c>
      <c r="JZ137" s="9"/>
    </row>
    <row r="138" spans="1:286" ht="15.75" customHeight="1">
      <c r="A138" s="7" t="s">
        <v>2333</v>
      </c>
      <c r="B138" s="8">
        <v>42116</v>
      </c>
      <c r="C138" s="9" t="s">
        <v>2334</v>
      </c>
      <c r="D138" s="10">
        <v>1</v>
      </c>
      <c r="E138" s="11">
        <v>41228</v>
      </c>
      <c r="F138" s="10" t="s">
        <v>302</v>
      </c>
      <c r="G138" s="10" t="s">
        <v>323</v>
      </c>
      <c r="H138" s="9" t="s">
        <v>934</v>
      </c>
      <c r="I138" s="9" t="s">
        <v>935</v>
      </c>
      <c r="J138" s="10" t="s">
        <v>280</v>
      </c>
      <c r="K138" s="9" t="s">
        <v>1436</v>
      </c>
      <c r="L138" s="9"/>
      <c r="M138" s="9"/>
      <c r="N138" s="9"/>
      <c r="O138" s="9"/>
      <c r="P138" s="9"/>
      <c r="Q138" s="9"/>
      <c r="R138" s="9"/>
      <c r="S138" s="9"/>
      <c r="T138" s="9"/>
      <c r="U138" s="9"/>
      <c r="V138" s="9"/>
      <c r="W138" s="9"/>
      <c r="X138" s="9"/>
      <c r="Y138" s="10">
        <v>1</v>
      </c>
      <c r="Z138" s="9"/>
      <c r="AA138" s="9"/>
      <c r="AB138" s="9"/>
      <c r="AC138" s="9" t="s">
        <v>2335</v>
      </c>
      <c r="AD138" s="10" t="s">
        <v>283</v>
      </c>
      <c r="AE138" s="11">
        <v>41232</v>
      </c>
      <c r="AF138" s="11">
        <v>42029</v>
      </c>
      <c r="AG138" s="10">
        <f t="shared" si="35"/>
        <v>797</v>
      </c>
      <c r="AH138" s="10">
        <f t="shared" si="36"/>
        <v>801</v>
      </c>
      <c r="AI138" s="10">
        <f t="shared" si="2"/>
        <v>888</v>
      </c>
      <c r="AJ138" s="10" t="s">
        <v>2336</v>
      </c>
      <c r="AK138" s="12">
        <v>3</v>
      </c>
      <c r="AL138" s="10" t="s">
        <v>755</v>
      </c>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v>1</v>
      </c>
      <c r="BK138" s="10"/>
      <c r="BL138" s="10"/>
      <c r="BM138" s="10"/>
      <c r="BN138" s="10"/>
      <c r="BO138" s="10"/>
      <c r="BP138" s="10"/>
      <c r="BQ138" s="10"/>
      <c r="BR138" s="10"/>
      <c r="BS138" s="10"/>
      <c r="BT138" s="10"/>
      <c r="BU138" s="10"/>
      <c r="BV138" s="10"/>
      <c r="BW138" s="10"/>
      <c r="BX138" s="10"/>
      <c r="BY138" s="10">
        <v>2</v>
      </c>
      <c r="BZ138" s="10"/>
      <c r="CA138" s="10"/>
      <c r="CB138" s="10"/>
      <c r="CC138" s="10"/>
      <c r="CD138" s="10"/>
      <c r="CE138" s="10"/>
      <c r="CF138" s="10"/>
      <c r="CG138" s="10"/>
      <c r="CH138" s="10"/>
      <c r="CI138" s="10"/>
      <c r="CJ138" s="10"/>
      <c r="CK138" s="10"/>
      <c r="CL138" s="10"/>
      <c r="CM138" s="10"/>
      <c r="CN138" s="10"/>
      <c r="CO138" s="10"/>
      <c r="CP138" s="10" t="s">
        <v>89</v>
      </c>
      <c r="CQ138" s="10" t="s">
        <v>286</v>
      </c>
      <c r="CR138" s="10">
        <v>1</v>
      </c>
      <c r="CS138" s="10"/>
      <c r="CT138" s="10"/>
      <c r="CU138" s="10"/>
      <c r="CV138" s="10"/>
      <c r="CW138" s="10"/>
      <c r="CX138" s="10" t="s">
        <v>287</v>
      </c>
      <c r="CY138" s="10" t="s">
        <v>287</v>
      </c>
      <c r="CZ138" s="10" t="s">
        <v>620</v>
      </c>
      <c r="DA138" s="10" t="s">
        <v>289</v>
      </c>
      <c r="DB138" s="10" t="s">
        <v>309</v>
      </c>
      <c r="DC138" s="10" t="s">
        <v>2337</v>
      </c>
      <c r="DD138" s="10" t="s">
        <v>2338</v>
      </c>
      <c r="DE138" s="10" t="s">
        <v>283</v>
      </c>
      <c r="DF138" s="10" t="s">
        <v>283</v>
      </c>
      <c r="DG138" s="10" t="s">
        <v>283</v>
      </c>
      <c r="DH138" s="10" t="s">
        <v>283</v>
      </c>
      <c r="DI138" s="10" t="s">
        <v>283</v>
      </c>
      <c r="DJ138" s="10" t="s">
        <v>283</v>
      </c>
      <c r="DK138" s="10" t="s">
        <v>283</v>
      </c>
      <c r="DL138" s="10" t="s">
        <v>283</v>
      </c>
      <c r="DM138" s="10" t="s">
        <v>283</v>
      </c>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0" t="s">
        <v>283</v>
      </c>
      <c r="ES138" s="10" t="s">
        <v>283</v>
      </c>
      <c r="ET138" s="10"/>
      <c r="EU138" s="10"/>
      <c r="EV138" s="10"/>
      <c r="EW138" s="10"/>
      <c r="EX138" s="10"/>
      <c r="EY138" s="10"/>
      <c r="EZ138" s="10"/>
      <c r="FA138" s="10"/>
      <c r="FB138" s="10"/>
      <c r="FC138" s="10"/>
      <c r="FD138" s="10"/>
      <c r="FE138" s="10"/>
      <c r="FF138" s="10"/>
      <c r="FG138" s="10"/>
      <c r="FH138" s="10"/>
      <c r="FI138" s="10"/>
      <c r="FJ138" s="10"/>
      <c r="FK138" s="10"/>
      <c r="FL138" s="10"/>
      <c r="FM138" s="10" t="s">
        <v>283</v>
      </c>
      <c r="FN138" s="10" t="s">
        <v>283</v>
      </c>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t="s">
        <v>2339</v>
      </c>
      <c r="GP138" s="10" t="s">
        <v>2340</v>
      </c>
      <c r="GQ138" s="41" t="s">
        <v>2341</v>
      </c>
      <c r="GR138" s="10" t="s">
        <v>2342</v>
      </c>
      <c r="GS138" s="10" t="s">
        <v>283</v>
      </c>
      <c r="GT138" s="10" t="s">
        <v>283</v>
      </c>
      <c r="GU138" s="10" t="s">
        <v>283</v>
      </c>
      <c r="GV138" s="10" t="s">
        <v>283</v>
      </c>
      <c r="GW138" s="10" t="s">
        <v>283</v>
      </c>
      <c r="GX138" s="10" t="s">
        <v>283</v>
      </c>
      <c r="GY138" s="10" t="s">
        <v>283</v>
      </c>
      <c r="GZ138" s="10" t="s">
        <v>283</v>
      </c>
      <c r="HA138" s="10" t="s">
        <v>283</v>
      </c>
      <c r="HB138" s="10" t="s">
        <v>283</v>
      </c>
      <c r="HC138" s="10" t="s">
        <v>283</v>
      </c>
      <c r="HD138" s="10" t="s">
        <v>2343</v>
      </c>
      <c r="HE138" s="10"/>
      <c r="HF138" s="10"/>
      <c r="HG138" s="10"/>
      <c r="HH138" s="10"/>
      <c r="HI138" s="10"/>
      <c r="HJ138" s="10"/>
      <c r="HK138" s="10"/>
      <c r="HL138" s="10"/>
      <c r="HM138" s="10">
        <v>1</v>
      </c>
      <c r="HN138" s="10"/>
      <c r="HO138" s="10"/>
      <c r="HP138" s="10"/>
      <c r="HQ138" s="10">
        <v>1</v>
      </c>
      <c r="HR138" s="10">
        <v>1</v>
      </c>
      <c r="HS138" s="10"/>
      <c r="HT138" s="10"/>
      <c r="HU138" s="10"/>
      <c r="HV138" s="10"/>
      <c r="HW138" s="10"/>
      <c r="HX138" s="10"/>
      <c r="HY138" s="10"/>
      <c r="HZ138" s="10"/>
      <c r="IA138" s="10"/>
      <c r="IB138" s="10"/>
      <c r="IC138" s="10"/>
      <c r="ID138" s="10"/>
      <c r="IE138" s="10"/>
      <c r="IF138" s="10"/>
      <c r="IG138" s="10"/>
      <c r="IH138" s="10"/>
      <c r="II138" s="10">
        <v>1</v>
      </c>
      <c r="IJ138" s="10"/>
      <c r="IK138" s="10"/>
      <c r="IL138" s="10"/>
      <c r="IM138" s="10"/>
      <c r="IN138" s="10"/>
      <c r="IO138" s="10"/>
      <c r="IP138" s="10"/>
      <c r="IQ138" s="10"/>
      <c r="IR138" s="10"/>
      <c r="IS138" s="10"/>
      <c r="IT138" s="10"/>
      <c r="IU138" s="10" t="s">
        <v>2344</v>
      </c>
      <c r="IV138" s="10" t="s">
        <v>2345</v>
      </c>
      <c r="IW138" s="10" t="s">
        <v>2346</v>
      </c>
      <c r="IX138" s="10" t="s">
        <v>264</v>
      </c>
      <c r="IY138" s="10"/>
      <c r="IZ138" s="10"/>
      <c r="JA138" s="10"/>
      <c r="JB138" s="10"/>
      <c r="JC138" s="10"/>
      <c r="JD138" s="10"/>
      <c r="JE138" s="10"/>
      <c r="JF138" s="10"/>
      <c r="JG138" s="10"/>
      <c r="JH138" s="10"/>
      <c r="JI138" s="10"/>
      <c r="JJ138" s="10"/>
      <c r="JK138" s="10"/>
      <c r="JL138" s="10"/>
      <c r="JM138" s="10"/>
      <c r="JN138" s="10"/>
      <c r="JO138" s="10"/>
      <c r="JP138" s="10">
        <v>1</v>
      </c>
      <c r="JQ138" s="10"/>
      <c r="JR138" s="10"/>
      <c r="JS138" s="10"/>
      <c r="JT138" s="10"/>
      <c r="JU138" s="10"/>
      <c r="JV138" s="10" t="s">
        <v>287</v>
      </c>
      <c r="JW138" s="10" t="s">
        <v>283</v>
      </c>
      <c r="JX138" s="10" t="s">
        <v>283</v>
      </c>
      <c r="JY138" s="10" t="s">
        <v>283</v>
      </c>
      <c r="JZ138" s="10" t="s">
        <v>2347</v>
      </c>
    </row>
    <row r="139" spans="1:286" ht="15.75" customHeight="1">
      <c r="A139" s="7" t="s">
        <v>2348</v>
      </c>
      <c r="B139" s="8">
        <v>42118</v>
      </c>
      <c r="C139" s="9" t="s">
        <v>2349</v>
      </c>
      <c r="D139" s="10">
        <v>1</v>
      </c>
      <c r="E139" s="11">
        <v>42008</v>
      </c>
      <c r="F139" s="10">
        <v>86</v>
      </c>
      <c r="G139" s="10" t="s">
        <v>277</v>
      </c>
      <c r="H139" s="9" t="s">
        <v>2350</v>
      </c>
      <c r="I139" s="9" t="s">
        <v>2351</v>
      </c>
      <c r="J139" s="10" t="s">
        <v>280</v>
      </c>
      <c r="K139" s="9" t="s">
        <v>344</v>
      </c>
      <c r="L139" s="9"/>
      <c r="M139" s="9"/>
      <c r="N139" s="9"/>
      <c r="O139" s="9"/>
      <c r="P139" s="9"/>
      <c r="Q139" s="9"/>
      <c r="R139" s="10">
        <v>1</v>
      </c>
      <c r="S139" s="9"/>
      <c r="T139" s="9"/>
      <c r="U139" s="9"/>
      <c r="V139" s="9"/>
      <c r="W139" s="9"/>
      <c r="X139" s="9"/>
      <c r="Y139" s="9"/>
      <c r="Z139" s="9"/>
      <c r="AA139" s="9"/>
      <c r="AB139" s="9"/>
      <c r="AC139" s="9" t="s">
        <v>2352</v>
      </c>
      <c r="AD139" s="10" t="s">
        <v>283</v>
      </c>
      <c r="AE139" s="11">
        <v>42020</v>
      </c>
      <c r="AF139" s="11">
        <v>42111</v>
      </c>
      <c r="AG139" s="10">
        <f t="shared" si="35"/>
        <v>91</v>
      </c>
      <c r="AH139" s="10">
        <f t="shared" si="36"/>
        <v>103</v>
      </c>
      <c r="AI139" s="10">
        <f t="shared" si="2"/>
        <v>110</v>
      </c>
      <c r="AJ139" s="10" t="s">
        <v>2353</v>
      </c>
      <c r="AK139" s="12">
        <v>3</v>
      </c>
      <c r="AL139" s="10" t="s">
        <v>2354</v>
      </c>
      <c r="AM139" s="10">
        <v>1</v>
      </c>
      <c r="AN139" s="10"/>
      <c r="AO139" s="9"/>
      <c r="AP139" s="9"/>
      <c r="AQ139" s="9"/>
      <c r="AR139" s="9"/>
      <c r="AS139" s="9"/>
      <c r="AT139" s="9"/>
      <c r="AU139" s="10">
        <v>1</v>
      </c>
      <c r="AV139" s="9"/>
      <c r="AW139" s="10"/>
      <c r="AX139" s="9"/>
      <c r="AY139" s="9"/>
      <c r="AZ139" s="9"/>
      <c r="BA139" s="9"/>
      <c r="BB139" s="9"/>
      <c r="BC139" s="9"/>
      <c r="BD139" s="9"/>
      <c r="BE139" s="9"/>
      <c r="BF139" s="9"/>
      <c r="BG139" s="9"/>
      <c r="BH139" s="9"/>
      <c r="BI139" s="9"/>
      <c r="BJ139" s="9"/>
      <c r="BK139" s="9"/>
      <c r="BL139" s="9"/>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v>1</v>
      </c>
      <c r="CP139" s="10" t="s">
        <v>89</v>
      </c>
      <c r="CQ139" s="10" t="s">
        <v>286</v>
      </c>
      <c r="CR139" s="10">
        <v>1</v>
      </c>
      <c r="CS139" s="10"/>
      <c r="CT139" s="10"/>
      <c r="CU139" s="10"/>
      <c r="CV139" s="10"/>
      <c r="CW139" s="10"/>
      <c r="CX139" s="10" t="s">
        <v>287</v>
      </c>
      <c r="CY139" s="10" t="s">
        <v>287</v>
      </c>
      <c r="CZ139" s="10" t="s">
        <v>12</v>
      </c>
      <c r="DA139" s="10" t="s">
        <v>136</v>
      </c>
      <c r="DB139" s="10" t="s">
        <v>309</v>
      </c>
      <c r="DC139" s="13" t="s">
        <v>2355</v>
      </c>
      <c r="DD139" s="13" t="s">
        <v>2356</v>
      </c>
      <c r="DE139" s="10" t="s">
        <v>2357</v>
      </c>
      <c r="DF139" s="10" t="s">
        <v>283</v>
      </c>
      <c r="DG139" s="10" t="s">
        <v>283</v>
      </c>
      <c r="DH139" s="10" t="s">
        <v>283</v>
      </c>
      <c r="DI139" s="10" t="s">
        <v>283</v>
      </c>
      <c r="DJ139" s="10" t="s">
        <v>283</v>
      </c>
      <c r="DK139" s="10" t="s">
        <v>283</v>
      </c>
      <c r="DL139" s="13" t="s">
        <v>2358</v>
      </c>
      <c r="DM139" s="13" t="s">
        <v>115</v>
      </c>
      <c r="DN139" s="14"/>
      <c r="DO139" s="14"/>
      <c r="DP139" s="14"/>
      <c r="DQ139" s="14"/>
      <c r="DR139" s="14"/>
      <c r="DS139" s="14">
        <v>1</v>
      </c>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0" t="s">
        <v>283</v>
      </c>
      <c r="ES139" s="10" t="s">
        <v>283</v>
      </c>
      <c r="ET139" s="10"/>
      <c r="EU139" s="10"/>
      <c r="EV139" s="10"/>
      <c r="EW139" s="10"/>
      <c r="EX139" s="10"/>
      <c r="EY139" s="10"/>
      <c r="EZ139" s="10"/>
      <c r="FA139" s="10"/>
      <c r="FB139" s="10"/>
      <c r="FC139" s="10"/>
      <c r="FD139" s="10"/>
      <c r="FE139" s="10"/>
      <c r="FF139" s="10"/>
      <c r="FG139" s="10"/>
      <c r="FH139" s="10"/>
      <c r="FI139" s="10"/>
      <c r="FJ139" s="10"/>
      <c r="FK139" s="10"/>
      <c r="FL139" s="10"/>
      <c r="FM139" s="10" t="s">
        <v>283</v>
      </c>
      <c r="FN139" s="10" t="s">
        <v>283</v>
      </c>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3" t="s">
        <v>2359</v>
      </c>
      <c r="GP139" s="13" t="s">
        <v>2360</v>
      </c>
      <c r="GQ139" s="10" t="s">
        <v>283</v>
      </c>
      <c r="GR139" s="10" t="s">
        <v>283</v>
      </c>
      <c r="GS139" s="10" t="s">
        <v>283</v>
      </c>
      <c r="GT139" s="10" t="s">
        <v>283</v>
      </c>
      <c r="GU139" s="10" t="s">
        <v>283</v>
      </c>
      <c r="GV139" s="10" t="s">
        <v>283</v>
      </c>
      <c r="GW139" s="10" t="s">
        <v>283</v>
      </c>
      <c r="GX139" s="10" t="s">
        <v>283</v>
      </c>
      <c r="GY139" s="10" t="s">
        <v>283</v>
      </c>
      <c r="GZ139" s="10" t="s">
        <v>283</v>
      </c>
      <c r="HA139" s="10" t="s">
        <v>283</v>
      </c>
      <c r="HB139" s="10" t="s">
        <v>283</v>
      </c>
      <c r="HC139" s="10" t="s">
        <v>283</v>
      </c>
      <c r="HD139" s="10" t="s">
        <v>212</v>
      </c>
      <c r="HE139" s="10"/>
      <c r="HF139" s="10"/>
      <c r="HG139" s="10"/>
      <c r="HH139" s="10"/>
      <c r="HI139" s="10"/>
      <c r="HJ139" s="10"/>
      <c r="HK139" s="10"/>
      <c r="HL139" s="10"/>
      <c r="HM139" s="10"/>
      <c r="HN139" s="10"/>
      <c r="HO139" s="10"/>
      <c r="HP139" s="10">
        <v>1</v>
      </c>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0"/>
      <c r="IS139" s="10"/>
      <c r="IT139" s="10"/>
      <c r="IU139" s="13" t="s">
        <v>2361</v>
      </c>
      <c r="IV139" s="13" t="s">
        <v>2362</v>
      </c>
      <c r="IW139" s="13" t="s">
        <v>1084</v>
      </c>
      <c r="IX139" s="10" t="s">
        <v>2363</v>
      </c>
      <c r="IY139" s="10"/>
      <c r="IZ139" s="10"/>
      <c r="JA139" s="10"/>
      <c r="JB139" s="10"/>
      <c r="JC139" s="10"/>
      <c r="JD139" s="10">
        <v>1</v>
      </c>
      <c r="JE139" s="10"/>
      <c r="JF139" s="10"/>
      <c r="JG139" s="10"/>
      <c r="JH139" s="10"/>
      <c r="JI139" s="10"/>
      <c r="JJ139" s="10"/>
      <c r="JK139" s="10"/>
      <c r="JL139" s="10"/>
      <c r="JM139" s="10"/>
      <c r="JN139" s="10"/>
      <c r="JO139" s="10"/>
      <c r="JP139" s="10"/>
      <c r="JQ139" s="10"/>
      <c r="JR139" s="10"/>
      <c r="JS139" s="10">
        <v>1</v>
      </c>
      <c r="JT139" s="10"/>
      <c r="JU139" s="10"/>
      <c r="JV139" s="10" t="s">
        <v>287</v>
      </c>
      <c r="JW139" s="10" t="s">
        <v>283</v>
      </c>
      <c r="JX139" s="10" t="s">
        <v>283</v>
      </c>
      <c r="JY139" s="10" t="s">
        <v>283</v>
      </c>
      <c r="JZ139" s="9"/>
    </row>
    <row r="140" spans="1:286" ht="15.75" customHeight="1">
      <c r="A140" s="7" t="s">
        <v>2364</v>
      </c>
      <c r="B140" s="8">
        <v>42123</v>
      </c>
      <c r="C140" s="9" t="s">
        <v>2365</v>
      </c>
      <c r="D140" s="10">
        <v>1</v>
      </c>
      <c r="E140" s="11">
        <v>41907</v>
      </c>
      <c r="F140" s="10">
        <v>87</v>
      </c>
      <c r="G140" s="10" t="s">
        <v>277</v>
      </c>
      <c r="H140" s="9" t="s">
        <v>452</v>
      </c>
      <c r="I140" s="9" t="s">
        <v>453</v>
      </c>
      <c r="J140" s="10" t="s">
        <v>280</v>
      </c>
      <c r="K140" s="9" t="s">
        <v>281</v>
      </c>
      <c r="L140" s="9"/>
      <c r="M140" s="9"/>
      <c r="N140" s="9"/>
      <c r="O140" s="9"/>
      <c r="P140" s="10">
        <v>1</v>
      </c>
      <c r="Q140" s="9"/>
      <c r="R140" s="9"/>
      <c r="S140" s="9"/>
      <c r="T140" s="9"/>
      <c r="U140" s="9"/>
      <c r="V140" s="9"/>
      <c r="W140" s="9"/>
      <c r="X140" s="9"/>
      <c r="Y140" s="9"/>
      <c r="Z140" s="9"/>
      <c r="AA140" s="9"/>
      <c r="AB140" s="9"/>
      <c r="AC140" s="9" t="s">
        <v>2366</v>
      </c>
      <c r="AD140" s="10" t="s">
        <v>283</v>
      </c>
      <c r="AE140" s="11">
        <v>42037</v>
      </c>
      <c r="AF140" s="11">
        <v>42117</v>
      </c>
      <c r="AG140" s="10">
        <f t="shared" si="35"/>
        <v>80</v>
      </c>
      <c r="AH140" s="10">
        <f t="shared" si="36"/>
        <v>210</v>
      </c>
      <c r="AI140" s="10">
        <f t="shared" si="2"/>
        <v>216</v>
      </c>
      <c r="AJ140" s="10" t="s">
        <v>2367</v>
      </c>
      <c r="AK140" s="12">
        <v>1</v>
      </c>
      <c r="AL140" s="10" t="s">
        <v>347</v>
      </c>
      <c r="AM140" s="10">
        <v>1</v>
      </c>
      <c r="AN140" s="10"/>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t="s">
        <v>89</v>
      </c>
      <c r="CQ140" s="10" t="s">
        <v>286</v>
      </c>
      <c r="CR140" s="10">
        <v>1</v>
      </c>
      <c r="CS140" s="10"/>
      <c r="CT140" s="10"/>
      <c r="CU140" s="10"/>
      <c r="CV140" s="10"/>
      <c r="CW140" s="10"/>
      <c r="CX140" s="10" t="s">
        <v>287</v>
      </c>
      <c r="CY140" s="10" t="s">
        <v>490</v>
      </c>
      <c r="CZ140" s="10" t="s">
        <v>12</v>
      </c>
      <c r="DA140" s="10" t="s">
        <v>136</v>
      </c>
      <c r="DB140" s="10" t="s">
        <v>621</v>
      </c>
      <c r="DC140" s="10" t="s">
        <v>283</v>
      </c>
      <c r="DD140" s="13" t="s">
        <v>2368</v>
      </c>
      <c r="DE140" s="10" t="s">
        <v>1007</v>
      </c>
      <c r="DF140" s="10" t="s">
        <v>283</v>
      </c>
      <c r="DG140" s="10" t="s">
        <v>283</v>
      </c>
      <c r="DH140" s="10" t="s">
        <v>283</v>
      </c>
      <c r="DI140" s="10" t="s">
        <v>283</v>
      </c>
      <c r="DJ140" s="10" t="s">
        <v>283</v>
      </c>
      <c r="DK140" s="10" t="s">
        <v>283</v>
      </c>
      <c r="DL140" s="13" t="s">
        <v>2369</v>
      </c>
      <c r="DM140" s="13" t="s">
        <v>115</v>
      </c>
      <c r="DN140" s="14"/>
      <c r="DO140" s="14"/>
      <c r="DP140" s="14"/>
      <c r="DQ140" s="14"/>
      <c r="DR140" s="14"/>
      <c r="DS140" s="14">
        <v>1</v>
      </c>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0" t="s">
        <v>283</v>
      </c>
      <c r="ES140" s="10" t="s">
        <v>283</v>
      </c>
      <c r="ET140" s="10"/>
      <c r="EU140" s="10"/>
      <c r="EV140" s="10"/>
      <c r="EW140" s="10"/>
      <c r="EX140" s="10"/>
      <c r="EY140" s="10"/>
      <c r="EZ140" s="10"/>
      <c r="FA140" s="10"/>
      <c r="FB140" s="10"/>
      <c r="FC140" s="10"/>
      <c r="FD140" s="10"/>
      <c r="FE140" s="10"/>
      <c r="FF140" s="10"/>
      <c r="FG140" s="10"/>
      <c r="FH140" s="10"/>
      <c r="FI140" s="10"/>
      <c r="FJ140" s="10"/>
      <c r="FK140" s="10"/>
      <c r="FL140" s="10"/>
      <c r="FM140" s="10" t="s">
        <v>283</v>
      </c>
      <c r="FN140" s="10" t="s">
        <v>283</v>
      </c>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3" t="s">
        <v>2370</v>
      </c>
      <c r="GP140" s="13" t="s">
        <v>2371</v>
      </c>
      <c r="GQ140" s="13" t="s">
        <v>2372</v>
      </c>
      <c r="GR140" s="10" t="s">
        <v>283</v>
      </c>
      <c r="GS140" s="10" t="s">
        <v>283</v>
      </c>
      <c r="GT140" s="10" t="s">
        <v>283</v>
      </c>
      <c r="GU140" s="10" t="s">
        <v>283</v>
      </c>
      <c r="GV140" s="10" t="s">
        <v>283</v>
      </c>
      <c r="GW140" s="10" t="s">
        <v>283</v>
      </c>
      <c r="GX140" s="10" t="s">
        <v>283</v>
      </c>
      <c r="GY140" s="10" t="s">
        <v>283</v>
      </c>
      <c r="GZ140" s="10" t="s">
        <v>283</v>
      </c>
      <c r="HA140" s="10" t="s">
        <v>283</v>
      </c>
      <c r="HB140" s="10" t="s">
        <v>283</v>
      </c>
      <c r="HC140" s="10" t="s">
        <v>283</v>
      </c>
      <c r="HD140" s="10" t="s">
        <v>214</v>
      </c>
      <c r="HE140" s="10"/>
      <c r="HF140" s="10"/>
      <c r="HG140" s="10"/>
      <c r="HH140" s="10"/>
      <c r="HI140" s="10"/>
      <c r="HJ140" s="10"/>
      <c r="HK140" s="10"/>
      <c r="HL140" s="10"/>
      <c r="HM140" s="10"/>
      <c r="HN140" s="10"/>
      <c r="HO140" s="10"/>
      <c r="HP140" s="10"/>
      <c r="HQ140" s="10"/>
      <c r="HR140" s="10">
        <v>1</v>
      </c>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0"/>
      <c r="IS140" s="10"/>
      <c r="IT140" s="10"/>
      <c r="IU140" s="13" t="s">
        <v>2373</v>
      </c>
      <c r="IV140" s="10" t="s">
        <v>283</v>
      </c>
      <c r="IW140" s="10" t="s">
        <v>283</v>
      </c>
      <c r="IX140" s="10" t="s">
        <v>267</v>
      </c>
      <c r="IY140" s="10"/>
      <c r="IZ140" s="10"/>
      <c r="JA140" s="10"/>
      <c r="JB140" s="10"/>
      <c r="JC140" s="10"/>
      <c r="JD140" s="10"/>
      <c r="JE140" s="10"/>
      <c r="JF140" s="10"/>
      <c r="JG140" s="10"/>
      <c r="JH140" s="10"/>
      <c r="JI140" s="10"/>
      <c r="JJ140" s="10"/>
      <c r="JK140" s="10"/>
      <c r="JL140" s="10"/>
      <c r="JM140" s="10"/>
      <c r="JN140" s="10"/>
      <c r="JO140" s="10"/>
      <c r="JP140" s="10"/>
      <c r="JQ140" s="10"/>
      <c r="JR140" s="10"/>
      <c r="JS140" s="10">
        <v>1</v>
      </c>
      <c r="JT140" s="10"/>
      <c r="JU140" s="10"/>
      <c r="JV140" s="10" t="s">
        <v>287</v>
      </c>
      <c r="JW140" s="10" t="s">
        <v>283</v>
      </c>
      <c r="JX140" s="10" t="s">
        <v>283</v>
      </c>
      <c r="JY140" s="10" t="s">
        <v>283</v>
      </c>
      <c r="JZ140" s="9"/>
    </row>
    <row r="141" spans="1:286" ht="15.75" customHeight="1">
      <c r="A141" s="7" t="s">
        <v>2374</v>
      </c>
      <c r="B141" s="8">
        <v>42135</v>
      </c>
      <c r="C141" s="9" t="s">
        <v>2375</v>
      </c>
      <c r="D141" s="10">
        <v>1</v>
      </c>
      <c r="E141" s="11">
        <v>41977</v>
      </c>
      <c r="F141" s="10">
        <v>30</v>
      </c>
      <c r="G141" s="10" t="s">
        <v>323</v>
      </c>
      <c r="H141" s="9" t="s">
        <v>785</v>
      </c>
      <c r="I141" s="9" t="s">
        <v>786</v>
      </c>
      <c r="J141" s="10" t="s">
        <v>280</v>
      </c>
      <c r="K141" s="9" t="s">
        <v>344</v>
      </c>
      <c r="L141" s="9"/>
      <c r="M141" s="9"/>
      <c r="N141" s="9"/>
      <c r="O141" s="9"/>
      <c r="P141" s="9"/>
      <c r="Q141" s="9"/>
      <c r="R141" s="10">
        <v>1</v>
      </c>
      <c r="S141" s="9"/>
      <c r="T141" s="9"/>
      <c r="U141" s="9"/>
      <c r="V141" s="9"/>
      <c r="W141" s="9"/>
      <c r="X141" s="9"/>
      <c r="Y141" s="9"/>
      <c r="Z141" s="9"/>
      <c r="AA141" s="9"/>
      <c r="AB141" s="9"/>
      <c r="AC141" s="9" t="s">
        <v>2376</v>
      </c>
      <c r="AD141" s="10" t="s">
        <v>283</v>
      </c>
      <c r="AE141" s="10" t="s">
        <v>329</v>
      </c>
      <c r="AF141" s="11">
        <v>42125</v>
      </c>
      <c r="AG141" s="10" t="s">
        <v>329</v>
      </c>
      <c r="AH141" s="10">
        <f t="shared" si="36"/>
        <v>148</v>
      </c>
      <c r="AI141" s="10">
        <f t="shared" si="2"/>
        <v>158</v>
      </c>
      <c r="AJ141" s="10" t="s">
        <v>2377</v>
      </c>
      <c r="AK141" s="12">
        <v>2</v>
      </c>
      <c r="AL141" s="10" t="s">
        <v>2378</v>
      </c>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v>1</v>
      </c>
      <c r="BZ141" s="10"/>
      <c r="CA141" s="10"/>
      <c r="CB141" s="10"/>
      <c r="CC141" s="10"/>
      <c r="CD141" s="10"/>
      <c r="CE141" s="10"/>
      <c r="CF141" s="10">
        <v>1</v>
      </c>
      <c r="CG141" s="10"/>
      <c r="CH141" s="10"/>
      <c r="CI141" s="10"/>
      <c r="CJ141" s="10"/>
      <c r="CK141" s="10"/>
      <c r="CL141" s="10"/>
      <c r="CM141" s="10"/>
      <c r="CN141" s="10"/>
      <c r="CO141" s="10"/>
      <c r="CP141" s="10" t="s">
        <v>90</v>
      </c>
      <c r="CQ141" s="10" t="s">
        <v>286</v>
      </c>
      <c r="CR141" s="10"/>
      <c r="CS141" s="10">
        <v>1</v>
      </c>
      <c r="CT141" s="10"/>
      <c r="CU141" s="10"/>
      <c r="CV141" s="10"/>
      <c r="CW141" s="10"/>
      <c r="CX141" s="10" t="s">
        <v>283</v>
      </c>
      <c r="CY141" s="10" t="s">
        <v>287</v>
      </c>
      <c r="CZ141" s="10" t="s">
        <v>288</v>
      </c>
      <c r="DA141" s="10" t="s">
        <v>289</v>
      </c>
      <c r="DB141" s="10" t="s">
        <v>329</v>
      </c>
      <c r="DC141" s="13" t="s">
        <v>2379</v>
      </c>
      <c r="DD141" s="10" t="s">
        <v>2380</v>
      </c>
      <c r="DE141" s="10" t="s">
        <v>283</v>
      </c>
      <c r="DF141" s="10" t="s">
        <v>283</v>
      </c>
      <c r="DG141" s="10" t="s">
        <v>283</v>
      </c>
      <c r="DH141" s="10" t="s">
        <v>283</v>
      </c>
      <c r="DI141" s="10" t="s">
        <v>283</v>
      </c>
      <c r="DJ141" s="10" t="s">
        <v>283</v>
      </c>
      <c r="DK141" s="10" t="s">
        <v>283</v>
      </c>
      <c r="DL141" s="10" t="s">
        <v>2381</v>
      </c>
      <c r="DM141" s="10" t="s">
        <v>2382</v>
      </c>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v>1</v>
      </c>
      <c r="EP141" s="15"/>
      <c r="EQ141" s="15">
        <v>1</v>
      </c>
      <c r="ER141" s="10" t="s">
        <v>2383</v>
      </c>
      <c r="ES141" s="13" t="s">
        <v>2383</v>
      </c>
      <c r="ET141" s="13"/>
      <c r="EU141" s="10">
        <v>1</v>
      </c>
      <c r="EV141" s="13"/>
      <c r="EW141" s="13"/>
      <c r="EX141" s="13"/>
      <c r="EY141" s="13"/>
      <c r="EZ141" s="13">
        <v>1</v>
      </c>
      <c r="FA141" s="13"/>
      <c r="FB141" s="13"/>
      <c r="FC141" s="13"/>
      <c r="FD141" s="13"/>
      <c r="FE141" s="13"/>
      <c r="FF141" s="13"/>
      <c r="FG141" s="13"/>
      <c r="FH141" s="13"/>
      <c r="FI141" s="13"/>
      <c r="FJ141" s="13"/>
      <c r="FK141" s="13"/>
      <c r="FL141" s="13"/>
      <c r="FM141" s="10" t="s">
        <v>2384</v>
      </c>
      <c r="FN141" s="10" t="s">
        <v>283</v>
      </c>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t="s">
        <v>2385</v>
      </c>
      <c r="GP141" s="10" t="s">
        <v>283</v>
      </c>
      <c r="GQ141" s="10" t="s">
        <v>283</v>
      </c>
      <c r="GR141" s="10" t="s">
        <v>283</v>
      </c>
      <c r="GS141" s="10" t="s">
        <v>283</v>
      </c>
      <c r="GT141" s="10" t="s">
        <v>283</v>
      </c>
      <c r="GU141" s="10" t="s">
        <v>283</v>
      </c>
      <c r="GV141" s="10" t="s">
        <v>283</v>
      </c>
      <c r="GW141" s="10" t="s">
        <v>283</v>
      </c>
      <c r="GX141" s="10" t="s">
        <v>283</v>
      </c>
      <c r="GY141" s="10" t="s">
        <v>283</v>
      </c>
      <c r="GZ141" s="10" t="s">
        <v>283</v>
      </c>
      <c r="HA141" s="10" t="s">
        <v>283</v>
      </c>
      <c r="HB141" s="10" t="s">
        <v>283</v>
      </c>
      <c r="HC141" s="10" t="s">
        <v>283</v>
      </c>
      <c r="HD141" s="10" t="s">
        <v>230</v>
      </c>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c r="IE141" s="10"/>
      <c r="IF141" s="10"/>
      <c r="IG141" s="10"/>
      <c r="IH141" s="25">
        <v>1</v>
      </c>
      <c r="II141" s="10"/>
      <c r="IJ141" s="10"/>
      <c r="IK141" s="10"/>
      <c r="IL141" s="10"/>
      <c r="IM141" s="10"/>
      <c r="IN141" s="10"/>
      <c r="IO141" s="10"/>
      <c r="IP141" s="10"/>
      <c r="IQ141" s="10"/>
      <c r="IR141" s="10"/>
      <c r="IS141" s="10"/>
      <c r="IT141" s="10"/>
      <c r="IU141" s="10" t="s">
        <v>2386</v>
      </c>
      <c r="IV141" s="10" t="s">
        <v>283</v>
      </c>
      <c r="IW141" s="10" t="s">
        <v>283</v>
      </c>
      <c r="IX141" s="10" t="s">
        <v>264</v>
      </c>
      <c r="IY141" s="10"/>
      <c r="IZ141" s="10"/>
      <c r="JA141" s="10"/>
      <c r="JB141" s="10"/>
      <c r="JC141" s="10"/>
      <c r="JD141" s="10"/>
      <c r="JE141" s="10"/>
      <c r="JF141" s="10"/>
      <c r="JG141" s="10"/>
      <c r="JH141" s="10"/>
      <c r="JI141" s="10"/>
      <c r="JJ141" s="10"/>
      <c r="JK141" s="10"/>
      <c r="JL141" s="10"/>
      <c r="JM141" s="10"/>
      <c r="JN141" s="10"/>
      <c r="JO141" s="10"/>
      <c r="JP141" s="10">
        <v>1</v>
      </c>
      <c r="JQ141" s="10"/>
      <c r="JR141" s="10"/>
      <c r="JS141" s="10"/>
      <c r="JT141" s="10"/>
      <c r="JU141" s="10"/>
      <c r="JV141" s="10" t="s">
        <v>287</v>
      </c>
      <c r="JW141" s="10" t="s">
        <v>283</v>
      </c>
      <c r="JX141" s="10" t="s">
        <v>283</v>
      </c>
      <c r="JY141" s="10" t="s">
        <v>283</v>
      </c>
      <c r="JZ141" s="10" t="s">
        <v>2387</v>
      </c>
    </row>
    <row r="142" spans="1:286" ht="15.75" customHeight="1">
      <c r="A142" s="7" t="s">
        <v>2388</v>
      </c>
      <c r="B142" s="8">
        <v>42138</v>
      </c>
      <c r="C142" s="9" t="s">
        <v>2389</v>
      </c>
      <c r="D142" s="10">
        <v>1</v>
      </c>
      <c r="E142" s="11">
        <v>41944</v>
      </c>
      <c r="F142" s="10">
        <v>44</v>
      </c>
      <c r="G142" s="10" t="s">
        <v>323</v>
      </c>
      <c r="H142" s="9" t="s">
        <v>1804</v>
      </c>
      <c r="I142" s="9" t="s">
        <v>1488</v>
      </c>
      <c r="J142" s="10" t="s">
        <v>280</v>
      </c>
      <c r="K142" s="9" t="s">
        <v>799</v>
      </c>
      <c r="L142" s="9"/>
      <c r="M142" s="9"/>
      <c r="N142" s="9"/>
      <c r="O142" s="9"/>
      <c r="P142" s="9"/>
      <c r="Q142" s="9"/>
      <c r="R142" s="9"/>
      <c r="S142" s="9"/>
      <c r="T142" s="9"/>
      <c r="U142" s="9"/>
      <c r="V142" s="10">
        <v>1</v>
      </c>
      <c r="W142" s="9"/>
      <c r="X142" s="9"/>
      <c r="Y142" s="9"/>
      <c r="Z142" s="9"/>
      <c r="AA142" s="9"/>
      <c r="AB142" s="9"/>
      <c r="AC142" s="9" t="s">
        <v>2390</v>
      </c>
      <c r="AD142" s="10" t="s">
        <v>283</v>
      </c>
      <c r="AE142" s="11">
        <v>41949</v>
      </c>
      <c r="AF142" s="11">
        <v>42122</v>
      </c>
      <c r="AG142" s="10">
        <f t="shared" ref="AG142:AG161" si="37">AF142-AE142</f>
        <v>173</v>
      </c>
      <c r="AH142" s="10">
        <f t="shared" si="36"/>
        <v>178</v>
      </c>
      <c r="AI142" s="10">
        <f t="shared" si="2"/>
        <v>194</v>
      </c>
      <c r="AJ142" s="10" t="s">
        <v>2391</v>
      </c>
      <c r="AK142" s="12">
        <v>1</v>
      </c>
      <c r="AL142" s="10" t="s">
        <v>86</v>
      </c>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v>1</v>
      </c>
      <c r="CP142" s="10" t="s">
        <v>329</v>
      </c>
      <c r="CQ142" s="10" t="s">
        <v>852</v>
      </c>
      <c r="CR142" s="10"/>
      <c r="CS142" s="10"/>
      <c r="CT142" s="10"/>
      <c r="CU142" s="10"/>
      <c r="CV142" s="10"/>
      <c r="CW142" s="10"/>
      <c r="CX142" s="10" t="s">
        <v>283</v>
      </c>
      <c r="CY142" s="10" t="s">
        <v>287</v>
      </c>
      <c r="CZ142" s="10" t="s">
        <v>288</v>
      </c>
      <c r="DA142" s="10" t="s">
        <v>120</v>
      </c>
      <c r="DB142" s="10" t="s">
        <v>951</v>
      </c>
      <c r="DC142" s="10" t="s">
        <v>283</v>
      </c>
      <c r="DD142" s="13" t="s">
        <v>2392</v>
      </c>
      <c r="DE142" s="10" t="s">
        <v>283</v>
      </c>
      <c r="DF142" s="10" t="s">
        <v>283</v>
      </c>
      <c r="DG142" s="10" t="s">
        <v>283</v>
      </c>
      <c r="DH142" s="10" t="s">
        <v>283</v>
      </c>
      <c r="DI142" s="10" t="s">
        <v>283</v>
      </c>
      <c r="DJ142" s="10" t="s">
        <v>283</v>
      </c>
      <c r="DK142" s="10" t="s">
        <v>283</v>
      </c>
      <c r="DL142" s="10" t="s">
        <v>283</v>
      </c>
      <c r="DM142" s="10" t="s">
        <v>283</v>
      </c>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0" t="s">
        <v>283</v>
      </c>
      <c r="ES142" s="10" t="s">
        <v>283</v>
      </c>
      <c r="ET142" s="10"/>
      <c r="EU142" s="10"/>
      <c r="EV142" s="10"/>
      <c r="EW142" s="10"/>
      <c r="EX142" s="10"/>
      <c r="EY142" s="10"/>
      <c r="EZ142" s="10"/>
      <c r="FA142" s="10"/>
      <c r="FB142" s="10"/>
      <c r="FC142" s="10"/>
      <c r="FD142" s="10"/>
      <c r="FE142" s="10"/>
      <c r="FF142" s="10"/>
      <c r="FG142" s="10"/>
      <c r="FH142" s="10"/>
      <c r="FI142" s="10"/>
      <c r="FJ142" s="10"/>
      <c r="FK142" s="10"/>
      <c r="FL142" s="10"/>
      <c r="FM142" s="10" t="s">
        <v>283</v>
      </c>
      <c r="FN142" s="10" t="s">
        <v>283</v>
      </c>
      <c r="FO142" s="10"/>
      <c r="FP142" s="10"/>
      <c r="FQ142" s="10"/>
      <c r="FR142" s="10"/>
      <c r="FS142" s="10"/>
      <c r="FT142" s="10"/>
      <c r="FU142" s="10"/>
      <c r="FV142" s="10"/>
      <c r="FW142" s="10"/>
      <c r="FX142" s="10"/>
      <c r="FY142" s="10"/>
      <c r="FZ142" s="10"/>
      <c r="GA142" s="10"/>
      <c r="GB142" s="10"/>
      <c r="GC142" s="10"/>
      <c r="GD142" s="10"/>
      <c r="GE142" s="10"/>
      <c r="GF142" s="10"/>
      <c r="GG142" s="10"/>
      <c r="GH142" s="10"/>
      <c r="GI142" s="10"/>
      <c r="GJ142" s="10"/>
      <c r="GK142" s="10"/>
      <c r="GL142" s="10"/>
      <c r="GM142" s="10"/>
      <c r="GN142" s="10"/>
      <c r="GO142" s="13" t="s">
        <v>2393</v>
      </c>
      <c r="GP142" s="10" t="s">
        <v>283</v>
      </c>
      <c r="GQ142" s="10" t="s">
        <v>283</v>
      </c>
      <c r="GR142" s="10" t="s">
        <v>283</v>
      </c>
      <c r="GS142" s="10" t="s">
        <v>283</v>
      </c>
      <c r="GT142" s="10" t="s">
        <v>283</v>
      </c>
      <c r="GU142" s="10" t="s">
        <v>283</v>
      </c>
      <c r="GV142" s="10" t="s">
        <v>283</v>
      </c>
      <c r="GW142" s="10" t="s">
        <v>283</v>
      </c>
      <c r="GX142" s="10" t="s">
        <v>283</v>
      </c>
      <c r="GY142" s="10" t="s">
        <v>283</v>
      </c>
      <c r="GZ142" s="10" t="s">
        <v>283</v>
      </c>
      <c r="HA142" s="10" t="s">
        <v>283</v>
      </c>
      <c r="HB142" s="10" t="s">
        <v>283</v>
      </c>
      <c r="HC142" s="10" t="s">
        <v>283</v>
      </c>
      <c r="HD142" s="10" t="s">
        <v>240</v>
      </c>
      <c r="HE142" s="10"/>
      <c r="HF142" s="10"/>
      <c r="HG142" s="10"/>
      <c r="HH142" s="10"/>
      <c r="HI142" s="10"/>
      <c r="HJ142" s="10"/>
      <c r="HK142" s="10"/>
      <c r="HL142" s="10"/>
      <c r="HM142" s="10"/>
      <c r="HN142" s="10"/>
      <c r="HO142" s="10"/>
      <c r="HP142" s="10"/>
      <c r="HQ142" s="10"/>
      <c r="HR142" s="10"/>
      <c r="HS142" s="10"/>
      <c r="HT142" s="10"/>
      <c r="HU142" s="10"/>
      <c r="HV142" s="10"/>
      <c r="HW142" s="10"/>
      <c r="HX142" s="10"/>
      <c r="HY142" s="10"/>
      <c r="HZ142" s="10"/>
      <c r="IA142" s="10"/>
      <c r="IB142" s="10"/>
      <c r="IC142" s="10"/>
      <c r="ID142" s="10"/>
      <c r="IE142" s="10"/>
      <c r="IF142" s="10"/>
      <c r="IG142" s="10"/>
      <c r="IH142" s="10"/>
      <c r="II142" s="10"/>
      <c r="IJ142" s="10"/>
      <c r="IK142" s="10"/>
      <c r="IL142" s="10"/>
      <c r="IM142" s="10"/>
      <c r="IN142" s="10"/>
      <c r="IO142" s="10"/>
      <c r="IP142" s="10"/>
      <c r="IQ142" s="10"/>
      <c r="IR142" s="10">
        <v>1</v>
      </c>
      <c r="IS142" s="10"/>
      <c r="IT142" s="10"/>
      <c r="IU142" s="13" t="s">
        <v>2394</v>
      </c>
      <c r="IV142" s="13" t="s">
        <v>2395</v>
      </c>
      <c r="IW142" s="10" t="s">
        <v>283</v>
      </c>
      <c r="IX142" s="10" t="s">
        <v>257</v>
      </c>
      <c r="IY142" s="10"/>
      <c r="IZ142" s="10"/>
      <c r="JA142" s="10"/>
      <c r="JB142" s="10"/>
      <c r="JC142" s="10"/>
      <c r="JD142" s="10"/>
      <c r="JE142" s="10"/>
      <c r="JF142" s="10"/>
      <c r="JG142" s="10"/>
      <c r="JH142" s="10"/>
      <c r="JI142" s="10">
        <v>1</v>
      </c>
      <c r="JJ142" s="10"/>
      <c r="JK142" s="10"/>
      <c r="JL142" s="10"/>
      <c r="JM142" s="10"/>
      <c r="JN142" s="10"/>
      <c r="JO142" s="10"/>
      <c r="JP142" s="10"/>
      <c r="JQ142" s="10"/>
      <c r="JR142" s="10"/>
      <c r="JS142" s="10"/>
      <c r="JT142" s="10"/>
      <c r="JU142" s="10"/>
      <c r="JV142" s="10" t="s">
        <v>287</v>
      </c>
      <c r="JW142" s="10" t="s">
        <v>283</v>
      </c>
      <c r="JX142" s="10" t="s">
        <v>283</v>
      </c>
      <c r="JY142" s="10" t="s">
        <v>283</v>
      </c>
      <c r="JZ142" s="9"/>
    </row>
    <row r="143" spans="1:286" ht="15.75" customHeight="1">
      <c r="A143" s="7" t="s">
        <v>2396</v>
      </c>
      <c r="B143" s="8">
        <v>42139</v>
      </c>
      <c r="C143" s="9" t="s">
        <v>2397</v>
      </c>
      <c r="D143" s="10">
        <v>2</v>
      </c>
      <c r="E143" s="11">
        <v>41974</v>
      </c>
      <c r="F143" s="10" t="s">
        <v>2398</v>
      </c>
      <c r="G143" s="10" t="s">
        <v>2399</v>
      </c>
      <c r="H143" s="9" t="s">
        <v>1214</v>
      </c>
      <c r="I143" s="9" t="s">
        <v>752</v>
      </c>
      <c r="J143" s="10" t="s">
        <v>577</v>
      </c>
      <c r="K143" s="9" t="s">
        <v>606</v>
      </c>
      <c r="L143" s="9"/>
      <c r="M143" s="10">
        <v>1</v>
      </c>
      <c r="N143" s="9"/>
      <c r="O143" s="9"/>
      <c r="P143" s="9"/>
      <c r="Q143" s="9"/>
      <c r="R143" s="9"/>
      <c r="S143" s="9"/>
      <c r="T143" s="9"/>
      <c r="U143" s="9"/>
      <c r="V143" s="9"/>
      <c r="W143" s="9"/>
      <c r="X143" s="9"/>
      <c r="Y143" s="9"/>
      <c r="Z143" s="9"/>
      <c r="AA143" s="9"/>
      <c r="AB143" s="9"/>
      <c r="AC143" s="9" t="s">
        <v>2400</v>
      </c>
      <c r="AD143" s="10" t="s">
        <v>283</v>
      </c>
      <c r="AE143" s="11">
        <v>41977</v>
      </c>
      <c r="AF143" s="11">
        <v>42122</v>
      </c>
      <c r="AG143" s="10">
        <f t="shared" si="37"/>
        <v>145</v>
      </c>
      <c r="AH143" s="10">
        <f t="shared" si="36"/>
        <v>148</v>
      </c>
      <c r="AI143" s="10">
        <f t="shared" si="2"/>
        <v>165</v>
      </c>
      <c r="AJ143" s="10" t="s">
        <v>2401</v>
      </c>
      <c r="AK143" s="12">
        <v>1</v>
      </c>
      <c r="AL143" s="10" t="s">
        <v>609</v>
      </c>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10"/>
      <c r="BN143" s="10"/>
      <c r="BO143" s="10"/>
      <c r="BP143" s="10"/>
      <c r="BQ143" s="10"/>
      <c r="BR143" s="10"/>
      <c r="BS143" s="10"/>
      <c r="BT143" s="10"/>
      <c r="BU143" s="10"/>
      <c r="BV143" s="10"/>
      <c r="BW143" s="10"/>
      <c r="BX143" s="10"/>
      <c r="BY143" s="10"/>
      <c r="BZ143" s="10"/>
      <c r="CA143" s="10"/>
      <c r="CB143" s="10"/>
      <c r="CC143" s="10">
        <v>1</v>
      </c>
      <c r="CD143" s="10"/>
      <c r="CE143" s="10"/>
      <c r="CF143" s="10"/>
      <c r="CG143" s="10"/>
      <c r="CH143" s="10"/>
      <c r="CI143" s="10"/>
      <c r="CJ143" s="10"/>
      <c r="CK143" s="10"/>
      <c r="CL143" s="10"/>
      <c r="CM143" s="10"/>
      <c r="CN143" s="10"/>
      <c r="CO143" s="10"/>
      <c r="CP143" s="10" t="s">
        <v>90</v>
      </c>
      <c r="CQ143" s="10" t="s">
        <v>286</v>
      </c>
      <c r="CR143" s="10"/>
      <c r="CS143" s="10">
        <v>1</v>
      </c>
      <c r="CT143" s="10"/>
      <c r="CU143" s="10"/>
      <c r="CV143" s="10"/>
      <c r="CW143" s="10"/>
      <c r="CX143" s="10" t="s">
        <v>490</v>
      </c>
      <c r="CY143" s="10" t="s">
        <v>287</v>
      </c>
      <c r="CZ143" s="10" t="s">
        <v>596</v>
      </c>
      <c r="DA143" s="10" t="s">
        <v>289</v>
      </c>
      <c r="DB143" s="13" t="s">
        <v>412</v>
      </c>
      <c r="DC143" s="10" t="s">
        <v>283</v>
      </c>
      <c r="DD143" s="13" t="s">
        <v>2402</v>
      </c>
      <c r="DE143" s="10" t="s">
        <v>283</v>
      </c>
      <c r="DF143" s="10" t="s">
        <v>283</v>
      </c>
      <c r="DG143" s="10" t="s">
        <v>283</v>
      </c>
      <c r="DH143" s="10" t="s">
        <v>283</v>
      </c>
      <c r="DI143" s="10" t="s">
        <v>283</v>
      </c>
      <c r="DJ143" s="10" t="s">
        <v>283</v>
      </c>
      <c r="DK143" s="10" t="s">
        <v>283</v>
      </c>
      <c r="DL143" s="10" t="s">
        <v>283</v>
      </c>
      <c r="DM143" s="10" t="s">
        <v>283</v>
      </c>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0" t="s">
        <v>283</v>
      </c>
      <c r="ES143" s="10" t="s">
        <v>283</v>
      </c>
      <c r="ET143" s="10"/>
      <c r="EU143" s="10"/>
      <c r="EV143" s="10"/>
      <c r="EW143" s="10"/>
      <c r="EX143" s="10"/>
      <c r="EY143" s="10"/>
      <c r="EZ143" s="10"/>
      <c r="FA143" s="10"/>
      <c r="FB143" s="10"/>
      <c r="FC143" s="10"/>
      <c r="FD143" s="10"/>
      <c r="FE143" s="10"/>
      <c r="FF143" s="10"/>
      <c r="FG143" s="10"/>
      <c r="FH143" s="10"/>
      <c r="FI143" s="10"/>
      <c r="FJ143" s="10"/>
      <c r="FK143" s="10"/>
      <c r="FL143" s="10"/>
      <c r="FM143" s="10" t="s">
        <v>283</v>
      </c>
      <c r="FN143" s="10" t="s">
        <v>283</v>
      </c>
      <c r="FO143" s="10"/>
      <c r="FP143" s="10"/>
      <c r="FQ143" s="10"/>
      <c r="FR143" s="10"/>
      <c r="FS143" s="10"/>
      <c r="FT143" s="10"/>
      <c r="FU143" s="10"/>
      <c r="FV143" s="10"/>
      <c r="FW143" s="10"/>
      <c r="FX143" s="10"/>
      <c r="FY143" s="10"/>
      <c r="FZ143" s="10"/>
      <c r="GA143" s="10"/>
      <c r="GB143" s="10"/>
      <c r="GC143" s="10"/>
      <c r="GD143" s="10"/>
      <c r="GE143" s="10"/>
      <c r="GF143" s="10"/>
      <c r="GG143" s="10"/>
      <c r="GH143" s="10"/>
      <c r="GI143" s="10"/>
      <c r="GJ143" s="10"/>
      <c r="GK143" s="10"/>
      <c r="GL143" s="10"/>
      <c r="GM143" s="10"/>
      <c r="GN143" s="10"/>
      <c r="GO143" s="13" t="s">
        <v>2403</v>
      </c>
      <c r="GP143" s="13" t="s">
        <v>2404</v>
      </c>
      <c r="GQ143" s="13" t="s">
        <v>2405</v>
      </c>
      <c r="GR143" s="13" t="s">
        <v>2406</v>
      </c>
      <c r="GS143" s="13" t="s">
        <v>2407</v>
      </c>
      <c r="GT143" s="13" t="s">
        <v>2408</v>
      </c>
      <c r="GU143" s="13" t="s">
        <v>2409</v>
      </c>
      <c r="GV143" s="10" t="s">
        <v>283</v>
      </c>
      <c r="GW143" s="10" t="s">
        <v>283</v>
      </c>
      <c r="GX143" s="10" t="s">
        <v>283</v>
      </c>
      <c r="GY143" s="10" t="s">
        <v>283</v>
      </c>
      <c r="GZ143" s="10" t="s">
        <v>283</v>
      </c>
      <c r="HA143" s="10" t="s">
        <v>283</v>
      </c>
      <c r="HB143" s="10" t="s">
        <v>283</v>
      </c>
      <c r="HC143" s="10" t="s">
        <v>283</v>
      </c>
      <c r="HD143" s="10" t="s">
        <v>221</v>
      </c>
      <c r="HE143" s="10"/>
      <c r="HF143" s="10"/>
      <c r="HG143" s="10"/>
      <c r="HH143" s="10"/>
      <c r="HI143" s="10"/>
      <c r="HJ143" s="10"/>
      <c r="HK143" s="10"/>
      <c r="HL143" s="10"/>
      <c r="HM143" s="10"/>
      <c r="HN143" s="10"/>
      <c r="HO143" s="10"/>
      <c r="HP143" s="10"/>
      <c r="HQ143" s="10"/>
      <c r="HR143" s="10"/>
      <c r="HS143" s="10"/>
      <c r="HT143" s="10"/>
      <c r="HU143" s="10"/>
      <c r="HV143" s="10"/>
      <c r="HW143" s="10"/>
      <c r="HX143" s="10"/>
      <c r="HY143" s="10">
        <v>1</v>
      </c>
      <c r="HZ143" s="10"/>
      <c r="IA143" s="10"/>
      <c r="IB143" s="10"/>
      <c r="IC143" s="10"/>
      <c r="ID143" s="10"/>
      <c r="IE143" s="10"/>
      <c r="IF143" s="10"/>
      <c r="IG143" s="10"/>
      <c r="IH143" s="10"/>
      <c r="II143" s="10"/>
      <c r="IJ143" s="10"/>
      <c r="IK143" s="10"/>
      <c r="IL143" s="10"/>
      <c r="IM143" s="10"/>
      <c r="IN143" s="10"/>
      <c r="IO143" s="10"/>
      <c r="IP143" s="10"/>
      <c r="IQ143" s="10"/>
      <c r="IR143" s="10"/>
      <c r="IS143" s="10"/>
      <c r="IT143" s="10"/>
      <c r="IU143" s="13" t="s">
        <v>2174</v>
      </c>
      <c r="IV143" s="10" t="s">
        <v>283</v>
      </c>
      <c r="IW143" s="10" t="s">
        <v>283</v>
      </c>
      <c r="IX143" s="10" t="s">
        <v>267</v>
      </c>
      <c r="IY143" s="10"/>
      <c r="IZ143" s="10"/>
      <c r="JA143" s="10"/>
      <c r="JB143" s="10"/>
      <c r="JC143" s="10"/>
      <c r="JD143" s="10"/>
      <c r="JE143" s="10"/>
      <c r="JF143" s="10"/>
      <c r="JG143" s="10"/>
      <c r="JH143" s="10"/>
      <c r="JI143" s="10"/>
      <c r="JJ143" s="10"/>
      <c r="JK143" s="10"/>
      <c r="JL143" s="10"/>
      <c r="JM143" s="10"/>
      <c r="JN143" s="10"/>
      <c r="JO143" s="10"/>
      <c r="JP143" s="10"/>
      <c r="JQ143" s="10"/>
      <c r="JR143" s="10"/>
      <c r="JS143" s="10">
        <v>1</v>
      </c>
      <c r="JT143" s="10"/>
      <c r="JU143" s="10"/>
      <c r="JV143" s="10" t="s">
        <v>287</v>
      </c>
      <c r="JW143" s="10" t="s">
        <v>283</v>
      </c>
      <c r="JX143" s="10" t="s">
        <v>283</v>
      </c>
      <c r="JY143" s="10" t="s">
        <v>283</v>
      </c>
      <c r="JZ143" s="9"/>
    </row>
    <row r="144" spans="1:286" ht="15.75" customHeight="1">
      <c r="A144" s="7" t="s">
        <v>2410</v>
      </c>
      <c r="B144" s="8">
        <v>42132</v>
      </c>
      <c r="C144" s="9" t="s">
        <v>2411</v>
      </c>
      <c r="D144" s="10">
        <v>1</v>
      </c>
      <c r="E144" s="11">
        <v>42044</v>
      </c>
      <c r="F144" s="10" t="s">
        <v>302</v>
      </c>
      <c r="G144" s="10" t="s">
        <v>323</v>
      </c>
      <c r="H144" s="9" t="s">
        <v>2412</v>
      </c>
      <c r="I144" s="9" t="s">
        <v>2413</v>
      </c>
      <c r="J144" s="10" t="s">
        <v>577</v>
      </c>
      <c r="K144" s="9" t="s">
        <v>606</v>
      </c>
      <c r="L144" s="9"/>
      <c r="M144" s="10">
        <v>1</v>
      </c>
      <c r="N144" s="9"/>
      <c r="O144" s="9"/>
      <c r="P144" s="9"/>
      <c r="Q144" s="9"/>
      <c r="R144" s="9"/>
      <c r="S144" s="9"/>
      <c r="T144" s="9"/>
      <c r="U144" s="9"/>
      <c r="V144" s="9"/>
      <c r="W144" s="9"/>
      <c r="X144" s="9"/>
      <c r="Y144" s="9"/>
      <c r="Z144" s="9"/>
      <c r="AA144" s="9"/>
      <c r="AB144" s="9"/>
      <c r="AC144" s="9" t="s">
        <v>2414</v>
      </c>
      <c r="AD144" s="10" t="s">
        <v>283</v>
      </c>
      <c r="AE144" s="11">
        <v>42051</v>
      </c>
      <c r="AF144" s="11">
        <v>42130</v>
      </c>
      <c r="AG144" s="10">
        <f t="shared" si="37"/>
        <v>79</v>
      </c>
      <c r="AH144" s="10">
        <f t="shared" si="36"/>
        <v>86</v>
      </c>
      <c r="AI144" s="10">
        <f t="shared" si="2"/>
        <v>88</v>
      </c>
      <c r="AJ144" s="10" t="s">
        <v>2415</v>
      </c>
      <c r="AK144" s="12">
        <v>1</v>
      </c>
      <c r="AL144" s="10" t="s">
        <v>70</v>
      </c>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v>1</v>
      </c>
      <c r="BZ144" s="10"/>
      <c r="CA144" s="10"/>
      <c r="CB144" s="10"/>
      <c r="CC144" s="10"/>
      <c r="CD144" s="10"/>
      <c r="CE144" s="10"/>
      <c r="CF144" s="10"/>
      <c r="CG144" s="10"/>
      <c r="CH144" s="10"/>
      <c r="CI144" s="10"/>
      <c r="CJ144" s="10"/>
      <c r="CK144" s="10"/>
      <c r="CL144" s="10"/>
      <c r="CM144" s="10"/>
      <c r="CN144" s="10"/>
      <c r="CO144" s="10"/>
      <c r="CP144" s="10" t="s">
        <v>90</v>
      </c>
      <c r="CQ144" s="10" t="s">
        <v>286</v>
      </c>
      <c r="CR144" s="10"/>
      <c r="CS144" s="10">
        <v>1</v>
      </c>
      <c r="CT144" s="10"/>
      <c r="CU144" s="10"/>
      <c r="CV144" s="10"/>
      <c r="CW144" s="10"/>
      <c r="CX144" s="10" t="s">
        <v>490</v>
      </c>
      <c r="CY144" s="10" t="s">
        <v>287</v>
      </c>
      <c r="CZ144" s="10" t="s">
        <v>288</v>
      </c>
      <c r="DA144" s="10" t="s">
        <v>289</v>
      </c>
      <c r="DB144" s="10" t="s">
        <v>1771</v>
      </c>
      <c r="DC144" s="10" t="s">
        <v>283</v>
      </c>
      <c r="DD144" s="10" t="s">
        <v>2416</v>
      </c>
      <c r="DE144" s="10" t="s">
        <v>283</v>
      </c>
      <c r="DF144" s="10" t="s">
        <v>283</v>
      </c>
      <c r="DG144" s="10" t="s">
        <v>283</v>
      </c>
      <c r="DH144" s="10" t="s">
        <v>283</v>
      </c>
      <c r="DI144" s="10" t="s">
        <v>283</v>
      </c>
      <c r="DJ144" s="10" t="s">
        <v>283</v>
      </c>
      <c r="DK144" s="10" t="s">
        <v>283</v>
      </c>
      <c r="DL144" s="10" t="s">
        <v>283</v>
      </c>
      <c r="DM144" s="10" t="s">
        <v>283</v>
      </c>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0" t="s">
        <v>283</v>
      </c>
      <c r="ES144" s="10" t="s">
        <v>283</v>
      </c>
      <c r="ET144" s="10"/>
      <c r="EU144" s="10"/>
      <c r="EV144" s="10"/>
      <c r="EW144" s="10"/>
      <c r="EX144" s="10"/>
      <c r="EY144" s="10"/>
      <c r="EZ144" s="10"/>
      <c r="FA144" s="10"/>
      <c r="FB144" s="10"/>
      <c r="FC144" s="10"/>
      <c r="FD144" s="10"/>
      <c r="FE144" s="10"/>
      <c r="FF144" s="10"/>
      <c r="FG144" s="10"/>
      <c r="FH144" s="10"/>
      <c r="FI144" s="10"/>
      <c r="FJ144" s="10"/>
      <c r="FK144" s="10"/>
      <c r="FL144" s="10"/>
      <c r="FM144" s="10" t="s">
        <v>2417</v>
      </c>
      <c r="FN144" s="10" t="s">
        <v>166</v>
      </c>
      <c r="FO144" s="10"/>
      <c r="FP144" s="10"/>
      <c r="FQ144" s="10"/>
      <c r="FR144" s="10"/>
      <c r="FS144" s="10"/>
      <c r="FT144" s="10"/>
      <c r="FU144" s="13">
        <v>1</v>
      </c>
      <c r="FV144" s="10"/>
      <c r="FW144" s="10"/>
      <c r="FX144" s="10"/>
      <c r="FY144" s="10"/>
      <c r="FZ144" s="10"/>
      <c r="GA144" s="10"/>
      <c r="GB144" s="10"/>
      <c r="GC144" s="10"/>
      <c r="GD144" s="10"/>
      <c r="GE144" s="10"/>
      <c r="GF144" s="10"/>
      <c r="GG144" s="10"/>
      <c r="GH144" s="10"/>
      <c r="GI144" s="10"/>
      <c r="GJ144" s="10"/>
      <c r="GK144" s="10"/>
      <c r="GL144" s="10"/>
      <c r="GM144" s="10"/>
      <c r="GN144" s="10"/>
      <c r="GO144" s="10" t="s">
        <v>2418</v>
      </c>
      <c r="GP144" s="13" t="s">
        <v>2419</v>
      </c>
      <c r="GQ144" s="13" t="s">
        <v>2420</v>
      </c>
      <c r="GR144" s="10" t="s">
        <v>283</v>
      </c>
      <c r="GS144" s="10" t="s">
        <v>283</v>
      </c>
      <c r="GT144" s="10" t="s">
        <v>283</v>
      </c>
      <c r="GU144" s="10" t="s">
        <v>283</v>
      </c>
      <c r="GV144" s="10" t="s">
        <v>283</v>
      </c>
      <c r="GW144" s="10" t="s">
        <v>283</v>
      </c>
      <c r="GX144" s="10" t="s">
        <v>283</v>
      </c>
      <c r="GY144" s="10" t="s">
        <v>283</v>
      </c>
      <c r="GZ144" s="10" t="s">
        <v>283</v>
      </c>
      <c r="HA144" s="10" t="s">
        <v>283</v>
      </c>
      <c r="HB144" s="10" t="s">
        <v>283</v>
      </c>
      <c r="HC144" s="10" t="s">
        <v>283</v>
      </c>
      <c r="HD144" s="10" t="s">
        <v>221</v>
      </c>
      <c r="HE144" s="10"/>
      <c r="HF144" s="10"/>
      <c r="HG144" s="10"/>
      <c r="HH144" s="10"/>
      <c r="HI144" s="10"/>
      <c r="HJ144" s="10"/>
      <c r="HK144" s="10"/>
      <c r="HL144" s="10"/>
      <c r="HM144" s="10"/>
      <c r="HN144" s="10"/>
      <c r="HO144" s="10"/>
      <c r="HP144" s="10"/>
      <c r="HQ144" s="10"/>
      <c r="HR144" s="10"/>
      <c r="HS144" s="10"/>
      <c r="HT144" s="10"/>
      <c r="HU144" s="10"/>
      <c r="HV144" s="10"/>
      <c r="HW144" s="10"/>
      <c r="HX144" s="10"/>
      <c r="HY144" s="10">
        <v>1</v>
      </c>
      <c r="HZ144" s="10"/>
      <c r="IA144" s="10"/>
      <c r="IB144" s="10"/>
      <c r="IC144" s="10"/>
      <c r="ID144" s="10"/>
      <c r="IE144" s="10"/>
      <c r="IF144" s="10"/>
      <c r="IG144" s="10"/>
      <c r="IH144" s="10"/>
      <c r="II144" s="10"/>
      <c r="IJ144" s="10"/>
      <c r="IK144" s="10"/>
      <c r="IL144" s="10"/>
      <c r="IM144" s="10"/>
      <c r="IN144" s="10"/>
      <c r="IO144" s="10"/>
      <c r="IP144" s="10"/>
      <c r="IQ144" s="10"/>
      <c r="IR144" s="10"/>
      <c r="IS144" s="10"/>
      <c r="IT144" s="10"/>
      <c r="IU144" s="13" t="s">
        <v>1147</v>
      </c>
      <c r="IV144" s="10" t="s">
        <v>283</v>
      </c>
      <c r="IW144" s="10" t="s">
        <v>283</v>
      </c>
      <c r="IX144" s="10" t="s">
        <v>264</v>
      </c>
      <c r="IY144" s="10"/>
      <c r="IZ144" s="10"/>
      <c r="JA144" s="10"/>
      <c r="JB144" s="10"/>
      <c r="JC144" s="10"/>
      <c r="JD144" s="10"/>
      <c r="JE144" s="10"/>
      <c r="JF144" s="10"/>
      <c r="JG144" s="10"/>
      <c r="JH144" s="10"/>
      <c r="JI144" s="10"/>
      <c r="JJ144" s="10"/>
      <c r="JK144" s="10"/>
      <c r="JL144" s="10"/>
      <c r="JM144" s="10"/>
      <c r="JN144" s="10"/>
      <c r="JO144" s="10"/>
      <c r="JP144" s="10">
        <v>1</v>
      </c>
      <c r="JQ144" s="10"/>
      <c r="JR144" s="10"/>
      <c r="JS144" s="10"/>
      <c r="JT144" s="10"/>
      <c r="JU144" s="10"/>
      <c r="JV144" s="10" t="s">
        <v>287</v>
      </c>
      <c r="JW144" s="10" t="s">
        <v>283</v>
      </c>
      <c r="JX144" s="10" t="s">
        <v>283</v>
      </c>
      <c r="JY144" s="10" t="s">
        <v>283</v>
      </c>
      <c r="JZ144" s="10" t="s">
        <v>2421</v>
      </c>
    </row>
    <row r="145" spans="1:286" ht="15.75" customHeight="1">
      <c r="A145" s="7" t="s">
        <v>2422</v>
      </c>
      <c r="B145" s="8">
        <v>42137</v>
      </c>
      <c r="C145" s="9" t="s">
        <v>2423</v>
      </c>
      <c r="D145" s="10">
        <v>1</v>
      </c>
      <c r="E145" s="11">
        <v>41794</v>
      </c>
      <c r="F145" s="10">
        <v>25</v>
      </c>
      <c r="G145" s="10" t="s">
        <v>277</v>
      </c>
      <c r="H145" s="9" t="s">
        <v>438</v>
      </c>
      <c r="I145" s="9" t="s">
        <v>439</v>
      </c>
      <c r="J145" s="10" t="s">
        <v>280</v>
      </c>
      <c r="K145" s="9" t="s">
        <v>606</v>
      </c>
      <c r="L145" s="9"/>
      <c r="M145" s="10">
        <v>1</v>
      </c>
      <c r="N145" s="9"/>
      <c r="O145" s="9"/>
      <c r="P145" s="9"/>
      <c r="Q145" s="9"/>
      <c r="R145" s="9"/>
      <c r="S145" s="9"/>
      <c r="T145" s="9"/>
      <c r="U145" s="9"/>
      <c r="V145" s="9"/>
      <c r="W145" s="9"/>
      <c r="X145" s="9"/>
      <c r="Y145" s="9"/>
      <c r="Z145" s="9"/>
      <c r="AA145" s="9"/>
      <c r="AB145" s="9"/>
      <c r="AC145" s="9" t="s">
        <v>2424</v>
      </c>
      <c r="AD145" s="10" t="s">
        <v>283</v>
      </c>
      <c r="AE145" s="11">
        <v>41799</v>
      </c>
      <c r="AF145" s="11">
        <v>42131</v>
      </c>
      <c r="AG145" s="10">
        <f t="shared" si="37"/>
        <v>332</v>
      </c>
      <c r="AH145" s="10">
        <f t="shared" si="36"/>
        <v>337</v>
      </c>
      <c r="AI145" s="10">
        <f t="shared" si="2"/>
        <v>343</v>
      </c>
      <c r="AJ145" s="10" t="s">
        <v>918</v>
      </c>
      <c r="AK145" s="12">
        <v>1</v>
      </c>
      <c r="AL145" s="10" t="s">
        <v>769</v>
      </c>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10">
        <v>1</v>
      </c>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t="s">
        <v>89</v>
      </c>
      <c r="CQ145" s="10" t="s">
        <v>286</v>
      </c>
      <c r="CR145" s="10">
        <v>1</v>
      </c>
      <c r="CS145" s="10"/>
      <c r="CT145" s="10"/>
      <c r="CU145" s="10"/>
      <c r="CV145" s="10"/>
      <c r="CW145" s="10"/>
      <c r="CX145" s="10" t="s">
        <v>287</v>
      </c>
      <c r="CY145" s="10" t="s">
        <v>287</v>
      </c>
      <c r="CZ145" s="10" t="s">
        <v>12</v>
      </c>
      <c r="DA145" s="10" t="s">
        <v>412</v>
      </c>
      <c r="DB145" s="10" t="s">
        <v>309</v>
      </c>
      <c r="DC145" s="13" t="s">
        <v>2425</v>
      </c>
      <c r="DD145" s="13" t="s">
        <v>2426</v>
      </c>
      <c r="DE145" s="13" t="s">
        <v>2427</v>
      </c>
      <c r="DF145" s="10" t="s">
        <v>283</v>
      </c>
      <c r="DG145" s="10" t="s">
        <v>283</v>
      </c>
      <c r="DH145" s="10" t="s">
        <v>283</v>
      </c>
      <c r="DI145" s="10" t="s">
        <v>283</v>
      </c>
      <c r="DJ145" s="10" t="s">
        <v>283</v>
      </c>
      <c r="DK145" s="10" t="s">
        <v>283</v>
      </c>
      <c r="DL145" s="10" t="s">
        <v>2428</v>
      </c>
      <c r="DM145" s="10" t="s">
        <v>2429</v>
      </c>
      <c r="DN145" s="15"/>
      <c r="DO145" s="15"/>
      <c r="DP145" s="15"/>
      <c r="DQ145" s="15"/>
      <c r="DR145" s="15"/>
      <c r="DS145" s="15"/>
      <c r="DT145" s="15"/>
      <c r="DU145" s="15">
        <v>1</v>
      </c>
      <c r="DV145" s="15"/>
      <c r="DW145" s="15"/>
      <c r="DX145" s="15"/>
      <c r="DY145" s="15"/>
      <c r="DZ145" s="15"/>
      <c r="EA145" s="15"/>
      <c r="EB145" s="15"/>
      <c r="EC145" s="15"/>
      <c r="ED145" s="15"/>
      <c r="EE145" s="15"/>
      <c r="EF145" s="15">
        <v>1</v>
      </c>
      <c r="EG145" s="15"/>
      <c r="EH145" s="15"/>
      <c r="EI145" s="15"/>
      <c r="EJ145" s="15"/>
      <c r="EK145" s="15"/>
      <c r="EL145" s="15"/>
      <c r="EM145" s="15"/>
      <c r="EN145" s="15"/>
      <c r="EO145" s="15"/>
      <c r="EP145" s="15"/>
      <c r="EQ145" s="15"/>
      <c r="ER145" s="13" t="s">
        <v>2430</v>
      </c>
      <c r="ES145" s="10" t="s">
        <v>86</v>
      </c>
      <c r="ET145" s="10"/>
      <c r="EU145" s="10"/>
      <c r="EV145" s="10"/>
      <c r="EW145" s="10"/>
      <c r="EX145" s="10"/>
      <c r="EY145" s="10"/>
      <c r="EZ145" s="10"/>
      <c r="FA145" s="10"/>
      <c r="FB145" s="10"/>
      <c r="FC145" s="10"/>
      <c r="FD145" s="10"/>
      <c r="FE145" s="10"/>
      <c r="FF145" s="10"/>
      <c r="FG145" s="10"/>
      <c r="FH145" s="10"/>
      <c r="FI145" s="10"/>
      <c r="FJ145" s="10"/>
      <c r="FK145" s="10"/>
      <c r="FL145" s="13">
        <v>1</v>
      </c>
      <c r="FM145" s="10" t="s">
        <v>283</v>
      </c>
      <c r="FN145" s="10" t="s">
        <v>283</v>
      </c>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3" t="s">
        <v>2431</v>
      </c>
      <c r="GP145" s="10" t="s">
        <v>283</v>
      </c>
      <c r="GQ145" s="10" t="s">
        <v>283</v>
      </c>
      <c r="GR145" s="10" t="s">
        <v>283</v>
      </c>
      <c r="GS145" s="10" t="s">
        <v>283</v>
      </c>
      <c r="GT145" s="10" t="s">
        <v>283</v>
      </c>
      <c r="GU145" s="10" t="s">
        <v>283</v>
      </c>
      <c r="GV145" s="10" t="s">
        <v>283</v>
      </c>
      <c r="GW145" s="10" t="s">
        <v>283</v>
      </c>
      <c r="GX145" s="10" t="s">
        <v>283</v>
      </c>
      <c r="GY145" s="10" t="s">
        <v>283</v>
      </c>
      <c r="GZ145" s="10" t="s">
        <v>283</v>
      </c>
      <c r="HA145" s="10" t="s">
        <v>283</v>
      </c>
      <c r="HB145" s="10" t="s">
        <v>283</v>
      </c>
      <c r="HC145" s="10" t="s">
        <v>283</v>
      </c>
      <c r="HD145" s="10" t="s">
        <v>214</v>
      </c>
      <c r="HE145" s="10"/>
      <c r="HF145" s="10"/>
      <c r="HG145" s="10"/>
      <c r="HH145" s="10"/>
      <c r="HI145" s="10"/>
      <c r="HJ145" s="10"/>
      <c r="HK145" s="10"/>
      <c r="HL145" s="10"/>
      <c r="HM145" s="10"/>
      <c r="HN145" s="10"/>
      <c r="HO145" s="10"/>
      <c r="HP145" s="10"/>
      <c r="HQ145" s="10"/>
      <c r="HR145" s="10">
        <v>1</v>
      </c>
      <c r="HS145" s="10"/>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c r="IQ145" s="10"/>
      <c r="IR145" s="10"/>
      <c r="IS145" s="10"/>
      <c r="IT145" s="10"/>
      <c r="IU145" s="13" t="s">
        <v>1697</v>
      </c>
      <c r="IV145" s="10" t="s">
        <v>283</v>
      </c>
      <c r="IW145" s="10" t="s">
        <v>283</v>
      </c>
      <c r="IX145" s="10" t="s">
        <v>264</v>
      </c>
      <c r="IY145" s="10"/>
      <c r="IZ145" s="10"/>
      <c r="JA145" s="10"/>
      <c r="JB145" s="10"/>
      <c r="JC145" s="10"/>
      <c r="JD145" s="10"/>
      <c r="JE145" s="10"/>
      <c r="JF145" s="10"/>
      <c r="JG145" s="10"/>
      <c r="JH145" s="10"/>
      <c r="JI145" s="10"/>
      <c r="JJ145" s="10"/>
      <c r="JK145" s="10"/>
      <c r="JL145" s="10"/>
      <c r="JM145" s="10"/>
      <c r="JN145" s="10"/>
      <c r="JO145" s="10"/>
      <c r="JP145" s="10">
        <v>1</v>
      </c>
      <c r="JQ145" s="10"/>
      <c r="JR145" s="10"/>
      <c r="JS145" s="10"/>
      <c r="JT145" s="10"/>
      <c r="JU145" s="10"/>
      <c r="JV145" s="10" t="s">
        <v>287</v>
      </c>
      <c r="JW145" s="10" t="s">
        <v>283</v>
      </c>
      <c r="JX145" s="10" t="s">
        <v>283</v>
      </c>
      <c r="JY145" s="10" t="s">
        <v>283</v>
      </c>
      <c r="JZ145" s="9"/>
    </row>
    <row r="146" spans="1:286" ht="15.75" customHeight="1">
      <c r="A146" s="18" t="s">
        <v>2432</v>
      </c>
      <c r="B146" s="8">
        <v>42165</v>
      </c>
      <c r="C146" s="9" t="s">
        <v>2433</v>
      </c>
      <c r="D146" s="35">
        <v>1</v>
      </c>
      <c r="E146" s="11">
        <v>42017</v>
      </c>
      <c r="F146" s="35">
        <v>25</v>
      </c>
      <c r="G146" s="35" t="s">
        <v>277</v>
      </c>
      <c r="H146" s="9" t="s">
        <v>438</v>
      </c>
      <c r="I146" s="9" t="s">
        <v>439</v>
      </c>
      <c r="J146" s="10" t="s">
        <v>280</v>
      </c>
      <c r="K146" s="9" t="s">
        <v>344</v>
      </c>
      <c r="L146" s="9"/>
      <c r="M146" s="9"/>
      <c r="N146" s="9"/>
      <c r="O146" s="9"/>
      <c r="P146" s="9"/>
      <c r="Q146" s="9"/>
      <c r="R146" s="10">
        <v>1</v>
      </c>
      <c r="S146" s="9"/>
      <c r="T146" s="9"/>
      <c r="U146" s="9"/>
      <c r="V146" s="9"/>
      <c r="W146" s="9"/>
      <c r="X146" s="9"/>
      <c r="Y146" s="9"/>
      <c r="Z146" s="9"/>
      <c r="AA146" s="9"/>
      <c r="AB146" s="9"/>
      <c r="AC146" s="9" t="s">
        <v>2434</v>
      </c>
      <c r="AD146" s="10" t="s">
        <v>283</v>
      </c>
      <c r="AE146" s="11">
        <v>42012</v>
      </c>
      <c r="AF146" s="11">
        <v>42146</v>
      </c>
      <c r="AG146" s="10">
        <f t="shared" si="37"/>
        <v>134</v>
      </c>
      <c r="AH146" s="10">
        <f t="shared" si="36"/>
        <v>129</v>
      </c>
      <c r="AI146" s="10">
        <f t="shared" si="2"/>
        <v>148</v>
      </c>
      <c r="AJ146" s="35" t="s">
        <v>2435</v>
      </c>
      <c r="AK146" s="12">
        <v>1</v>
      </c>
      <c r="AL146" s="10" t="s">
        <v>562</v>
      </c>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35"/>
      <c r="BN146" s="35"/>
      <c r="BO146" s="35"/>
      <c r="BP146" s="35"/>
      <c r="BQ146" s="35"/>
      <c r="BR146" s="35"/>
      <c r="BS146" s="35"/>
      <c r="BT146" s="35"/>
      <c r="BU146" s="35"/>
      <c r="BV146" s="35"/>
      <c r="BW146" s="35"/>
      <c r="BX146" s="35"/>
      <c r="BY146" s="35"/>
      <c r="BZ146" s="35"/>
      <c r="CA146" s="35"/>
      <c r="CB146" s="35">
        <v>1</v>
      </c>
      <c r="CC146" s="35"/>
      <c r="CD146" s="35"/>
      <c r="CE146" s="35"/>
      <c r="CF146" s="35"/>
      <c r="CG146" s="35"/>
      <c r="CH146" s="35"/>
      <c r="CI146" s="35"/>
      <c r="CJ146" s="35"/>
      <c r="CK146" s="35"/>
      <c r="CL146" s="35"/>
      <c r="CM146" s="35"/>
      <c r="CN146" s="35"/>
      <c r="CO146" s="35"/>
      <c r="CP146" s="10" t="s">
        <v>92</v>
      </c>
      <c r="CQ146" s="10" t="s">
        <v>286</v>
      </c>
      <c r="CR146" s="10"/>
      <c r="CS146" s="10"/>
      <c r="CT146" s="10"/>
      <c r="CU146" s="10">
        <v>1</v>
      </c>
      <c r="CV146" s="10"/>
      <c r="CW146" s="10"/>
      <c r="CX146" s="10" t="s">
        <v>287</v>
      </c>
      <c r="CY146" s="35" t="s">
        <v>287</v>
      </c>
      <c r="CZ146" s="35" t="s">
        <v>12</v>
      </c>
      <c r="DA146" s="35" t="s">
        <v>289</v>
      </c>
      <c r="DB146" s="35" t="s">
        <v>2436</v>
      </c>
      <c r="DC146" s="35" t="s">
        <v>283</v>
      </c>
      <c r="DD146" s="35" t="s">
        <v>2437</v>
      </c>
      <c r="DE146" s="35" t="s">
        <v>2438</v>
      </c>
      <c r="DF146" s="35" t="s">
        <v>2439</v>
      </c>
      <c r="DG146" s="35" t="s">
        <v>283</v>
      </c>
      <c r="DH146" s="35" t="s">
        <v>283</v>
      </c>
      <c r="DI146" s="35" t="s">
        <v>283</v>
      </c>
      <c r="DJ146" s="35" t="s">
        <v>283</v>
      </c>
      <c r="DK146" s="35" t="s">
        <v>283</v>
      </c>
      <c r="DL146" s="10" t="s">
        <v>283</v>
      </c>
      <c r="DM146" s="10" t="s">
        <v>283</v>
      </c>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0" t="s">
        <v>283</v>
      </c>
      <c r="ES146" s="10" t="s">
        <v>283</v>
      </c>
      <c r="ET146" s="10"/>
      <c r="EU146" s="10"/>
      <c r="EV146" s="10"/>
      <c r="EW146" s="10"/>
      <c r="EX146" s="10"/>
      <c r="EY146" s="10"/>
      <c r="EZ146" s="10"/>
      <c r="FA146" s="10"/>
      <c r="FB146" s="10"/>
      <c r="FC146" s="10"/>
      <c r="FD146" s="10"/>
      <c r="FE146" s="10"/>
      <c r="FF146" s="10"/>
      <c r="FG146" s="10"/>
      <c r="FH146" s="10"/>
      <c r="FI146" s="10"/>
      <c r="FJ146" s="10"/>
      <c r="FK146" s="10"/>
      <c r="FL146" s="10"/>
      <c r="FM146" s="10" t="s">
        <v>283</v>
      </c>
      <c r="FN146" s="10" t="s">
        <v>283</v>
      </c>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t="s">
        <v>2440</v>
      </c>
      <c r="GP146" s="10" t="s">
        <v>283</v>
      </c>
      <c r="GQ146" s="10" t="s">
        <v>283</v>
      </c>
      <c r="GR146" s="10" t="s">
        <v>283</v>
      </c>
      <c r="GS146" s="10" t="s">
        <v>283</v>
      </c>
      <c r="GT146" s="10" t="s">
        <v>283</v>
      </c>
      <c r="GU146" s="10" t="s">
        <v>283</v>
      </c>
      <c r="GV146" s="10" t="s">
        <v>283</v>
      </c>
      <c r="GW146" s="10" t="s">
        <v>283</v>
      </c>
      <c r="GX146" s="10" t="s">
        <v>283</v>
      </c>
      <c r="GY146" s="10" t="s">
        <v>283</v>
      </c>
      <c r="GZ146" s="10" t="s">
        <v>283</v>
      </c>
      <c r="HA146" s="10" t="s">
        <v>283</v>
      </c>
      <c r="HB146" s="10" t="s">
        <v>283</v>
      </c>
      <c r="HC146" s="10" t="s">
        <v>283</v>
      </c>
      <c r="HD146" s="10" t="s">
        <v>221</v>
      </c>
      <c r="HE146" s="10"/>
      <c r="HF146" s="10"/>
      <c r="HG146" s="10"/>
      <c r="HH146" s="10"/>
      <c r="HI146" s="10"/>
      <c r="HJ146" s="10"/>
      <c r="HK146" s="10"/>
      <c r="HL146" s="10"/>
      <c r="HM146" s="10"/>
      <c r="HN146" s="10"/>
      <c r="HO146" s="10"/>
      <c r="HP146" s="10"/>
      <c r="HQ146" s="10"/>
      <c r="HR146" s="10"/>
      <c r="HS146" s="10"/>
      <c r="HT146" s="10"/>
      <c r="HU146" s="10"/>
      <c r="HV146" s="10"/>
      <c r="HW146" s="10"/>
      <c r="HX146" s="10"/>
      <c r="HY146" s="10">
        <v>1</v>
      </c>
      <c r="HZ146" s="10"/>
      <c r="IA146" s="10"/>
      <c r="IB146" s="10"/>
      <c r="IC146" s="10"/>
      <c r="ID146" s="10"/>
      <c r="IE146" s="10"/>
      <c r="IF146" s="10"/>
      <c r="IG146" s="10"/>
      <c r="IH146" s="10"/>
      <c r="II146" s="10"/>
      <c r="IJ146" s="10"/>
      <c r="IK146" s="10"/>
      <c r="IL146" s="10"/>
      <c r="IM146" s="10"/>
      <c r="IN146" s="10"/>
      <c r="IO146" s="10"/>
      <c r="IP146" s="10"/>
      <c r="IQ146" s="10"/>
      <c r="IR146" s="10"/>
      <c r="IS146" s="10"/>
      <c r="IT146" s="10"/>
      <c r="IU146" s="10" t="s">
        <v>1697</v>
      </c>
      <c r="IV146" s="10" t="s">
        <v>283</v>
      </c>
      <c r="IW146" s="10" t="s">
        <v>283</v>
      </c>
      <c r="IX146" s="10" t="s">
        <v>264</v>
      </c>
      <c r="IY146" s="10"/>
      <c r="IZ146" s="10"/>
      <c r="JA146" s="10"/>
      <c r="JB146" s="10"/>
      <c r="JC146" s="10"/>
      <c r="JD146" s="10"/>
      <c r="JE146" s="10"/>
      <c r="JF146" s="10"/>
      <c r="JG146" s="10"/>
      <c r="JH146" s="10"/>
      <c r="JI146" s="10"/>
      <c r="JJ146" s="10"/>
      <c r="JK146" s="10"/>
      <c r="JL146" s="10"/>
      <c r="JM146" s="10"/>
      <c r="JN146" s="10"/>
      <c r="JO146" s="10"/>
      <c r="JP146" s="10">
        <v>1</v>
      </c>
      <c r="JQ146" s="10"/>
      <c r="JR146" s="10"/>
      <c r="JS146" s="10"/>
      <c r="JT146" s="10"/>
      <c r="JU146" s="10"/>
      <c r="JV146" s="10" t="s">
        <v>287</v>
      </c>
      <c r="JW146" s="10" t="s">
        <v>283</v>
      </c>
      <c r="JX146" s="10" t="s">
        <v>283</v>
      </c>
      <c r="JY146" s="10" t="s">
        <v>2441</v>
      </c>
      <c r="JZ146" s="10" t="s">
        <v>2442</v>
      </c>
    </row>
    <row r="147" spans="1:286" ht="15.75" customHeight="1">
      <c r="A147" s="7" t="s">
        <v>2443</v>
      </c>
      <c r="B147" s="8">
        <v>42165</v>
      </c>
      <c r="C147" s="9" t="s">
        <v>2444</v>
      </c>
      <c r="D147" s="10">
        <v>1</v>
      </c>
      <c r="E147" s="10" t="s">
        <v>302</v>
      </c>
      <c r="F147" s="10" t="s">
        <v>302</v>
      </c>
      <c r="G147" s="10" t="s">
        <v>277</v>
      </c>
      <c r="H147" s="9" t="s">
        <v>386</v>
      </c>
      <c r="I147" s="9" t="s">
        <v>786</v>
      </c>
      <c r="J147" s="10" t="s">
        <v>280</v>
      </c>
      <c r="K147" s="9" t="s">
        <v>388</v>
      </c>
      <c r="L147" s="9"/>
      <c r="M147" s="9"/>
      <c r="N147" s="9"/>
      <c r="O147" s="9"/>
      <c r="P147" s="9"/>
      <c r="Q147" s="9"/>
      <c r="R147" s="9"/>
      <c r="S147" s="9"/>
      <c r="T147" s="9"/>
      <c r="U147" s="10">
        <v>1</v>
      </c>
      <c r="V147" s="9"/>
      <c r="W147" s="9"/>
      <c r="X147" s="9"/>
      <c r="Y147" s="9"/>
      <c r="Z147" s="9"/>
      <c r="AA147" s="9"/>
      <c r="AB147" s="9"/>
      <c r="AC147" s="9" t="s">
        <v>2445</v>
      </c>
      <c r="AD147" s="10" t="s">
        <v>283</v>
      </c>
      <c r="AE147" s="11">
        <v>41403</v>
      </c>
      <c r="AF147" s="11">
        <v>42165</v>
      </c>
      <c r="AG147" s="10">
        <f t="shared" si="37"/>
        <v>762</v>
      </c>
      <c r="AH147" s="10" t="s">
        <v>283</v>
      </c>
      <c r="AI147" s="16" t="e">
        <f t="shared" si="2"/>
        <v>#VALUE!</v>
      </c>
      <c r="AJ147" s="10" t="s">
        <v>77</v>
      </c>
      <c r="AK147" s="12">
        <v>1</v>
      </c>
      <c r="AL147" s="10" t="s">
        <v>77</v>
      </c>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10"/>
      <c r="BN147" s="10"/>
      <c r="BO147" s="10"/>
      <c r="BP147" s="10"/>
      <c r="BQ147" s="10"/>
      <c r="BR147" s="10"/>
      <c r="BS147" s="10"/>
      <c r="BT147" s="10"/>
      <c r="BU147" s="10"/>
      <c r="BV147" s="10"/>
      <c r="BW147" s="10"/>
      <c r="BX147" s="10"/>
      <c r="BY147" s="10"/>
      <c r="BZ147" s="10"/>
      <c r="CA147" s="10"/>
      <c r="CB147" s="10"/>
      <c r="CC147" s="10"/>
      <c r="CD147" s="10"/>
      <c r="CE147" s="10"/>
      <c r="CF147" s="10">
        <v>1</v>
      </c>
      <c r="CG147" s="10"/>
      <c r="CH147" s="10"/>
      <c r="CI147" s="10"/>
      <c r="CJ147" s="10"/>
      <c r="CK147" s="10"/>
      <c r="CL147" s="10"/>
      <c r="CM147" s="10"/>
      <c r="CN147" s="10"/>
      <c r="CO147" s="10"/>
      <c r="CP147" s="10" t="s">
        <v>90</v>
      </c>
      <c r="CQ147" s="10" t="s">
        <v>286</v>
      </c>
      <c r="CR147" s="10"/>
      <c r="CS147" s="10">
        <v>1</v>
      </c>
      <c r="CT147" s="10"/>
      <c r="CU147" s="10"/>
      <c r="CV147" s="10"/>
      <c r="CW147" s="10"/>
      <c r="CX147" s="10" t="s">
        <v>283</v>
      </c>
      <c r="CY147" s="10" t="s">
        <v>287</v>
      </c>
      <c r="CZ147" s="10" t="s">
        <v>329</v>
      </c>
      <c r="DA147" s="10" t="s">
        <v>412</v>
      </c>
      <c r="DB147" s="10" t="s">
        <v>309</v>
      </c>
      <c r="DC147" s="13" t="s">
        <v>2446</v>
      </c>
      <c r="DD147" s="13" t="s">
        <v>2447</v>
      </c>
      <c r="DE147" s="13" t="s">
        <v>2448</v>
      </c>
      <c r="DF147" s="13" t="s">
        <v>2449</v>
      </c>
      <c r="DG147" s="10" t="s">
        <v>283</v>
      </c>
      <c r="DH147" s="10" t="s">
        <v>283</v>
      </c>
      <c r="DI147" s="10" t="s">
        <v>283</v>
      </c>
      <c r="DJ147" s="10" t="s">
        <v>283</v>
      </c>
      <c r="DK147" s="10" t="s">
        <v>283</v>
      </c>
      <c r="DL147" s="10" t="s">
        <v>283</v>
      </c>
      <c r="DM147" s="10" t="s">
        <v>283</v>
      </c>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0" t="s">
        <v>283</v>
      </c>
      <c r="ES147" s="10" t="s">
        <v>283</v>
      </c>
      <c r="ET147" s="10"/>
      <c r="EU147" s="10"/>
      <c r="EV147" s="10"/>
      <c r="EW147" s="10"/>
      <c r="EX147" s="10"/>
      <c r="EY147" s="10"/>
      <c r="EZ147" s="10"/>
      <c r="FA147" s="10"/>
      <c r="FB147" s="10"/>
      <c r="FC147" s="10"/>
      <c r="FD147" s="10"/>
      <c r="FE147" s="10"/>
      <c r="FF147" s="10"/>
      <c r="FG147" s="10"/>
      <c r="FH147" s="10"/>
      <c r="FI147" s="10"/>
      <c r="FJ147" s="10"/>
      <c r="FK147" s="10"/>
      <c r="FL147" s="10"/>
      <c r="FM147" s="10" t="s">
        <v>2450</v>
      </c>
      <c r="FN147" s="10" t="s">
        <v>166</v>
      </c>
      <c r="FO147" s="10"/>
      <c r="FP147" s="10"/>
      <c r="FQ147" s="10"/>
      <c r="FR147" s="10"/>
      <c r="FS147" s="10"/>
      <c r="FT147" s="10"/>
      <c r="FU147" s="13">
        <v>1</v>
      </c>
      <c r="FV147" s="10"/>
      <c r="FW147" s="10"/>
      <c r="FX147" s="10"/>
      <c r="FY147" s="10"/>
      <c r="FZ147" s="10"/>
      <c r="GA147" s="10"/>
      <c r="GB147" s="10"/>
      <c r="GC147" s="10"/>
      <c r="GD147" s="10"/>
      <c r="GE147" s="10"/>
      <c r="GF147" s="10"/>
      <c r="GG147" s="10"/>
      <c r="GH147" s="10"/>
      <c r="GI147" s="10"/>
      <c r="GJ147" s="10"/>
      <c r="GK147" s="10"/>
      <c r="GL147" s="10"/>
      <c r="GM147" s="10"/>
      <c r="GN147" s="10"/>
      <c r="GO147" s="13" t="s">
        <v>2451</v>
      </c>
      <c r="GP147" s="10" t="s">
        <v>283</v>
      </c>
      <c r="GQ147" s="10" t="s">
        <v>283</v>
      </c>
      <c r="GR147" s="10" t="s">
        <v>283</v>
      </c>
      <c r="GS147" s="10" t="s">
        <v>283</v>
      </c>
      <c r="GT147" s="10" t="s">
        <v>283</v>
      </c>
      <c r="GU147" s="10" t="s">
        <v>283</v>
      </c>
      <c r="GV147" s="10" t="s">
        <v>283</v>
      </c>
      <c r="GW147" s="10" t="s">
        <v>283</v>
      </c>
      <c r="GX147" s="10" t="s">
        <v>283</v>
      </c>
      <c r="GY147" s="10" t="s">
        <v>283</v>
      </c>
      <c r="GZ147" s="10" t="s">
        <v>283</v>
      </c>
      <c r="HA147" s="10" t="s">
        <v>283</v>
      </c>
      <c r="HB147" s="10" t="s">
        <v>283</v>
      </c>
      <c r="HC147" s="10" t="s">
        <v>283</v>
      </c>
      <c r="HD147" s="10" t="s">
        <v>209</v>
      </c>
      <c r="HE147" s="10"/>
      <c r="HF147" s="10"/>
      <c r="HG147" s="10"/>
      <c r="HH147" s="10"/>
      <c r="HI147" s="10"/>
      <c r="HJ147" s="10"/>
      <c r="HK147" s="10"/>
      <c r="HL147" s="10"/>
      <c r="HM147" s="10">
        <v>1</v>
      </c>
      <c r="HN147" s="10"/>
      <c r="HO147" s="10"/>
      <c r="HP147" s="10"/>
      <c r="HQ147" s="10"/>
      <c r="HR147" s="10"/>
      <c r="HS147" s="10"/>
      <c r="HT147" s="10"/>
      <c r="HU147" s="10"/>
      <c r="HV147" s="10"/>
      <c r="HW147" s="10"/>
      <c r="HX147" s="10"/>
      <c r="HY147" s="10"/>
      <c r="HZ147" s="10"/>
      <c r="IA147" s="10"/>
      <c r="IB147" s="10"/>
      <c r="IC147" s="10"/>
      <c r="ID147" s="10"/>
      <c r="IE147" s="10"/>
      <c r="IF147" s="10"/>
      <c r="IG147" s="10"/>
      <c r="IH147" s="10"/>
      <c r="II147" s="10"/>
      <c r="IJ147" s="10"/>
      <c r="IK147" s="10"/>
      <c r="IL147" s="10"/>
      <c r="IM147" s="10"/>
      <c r="IN147" s="10"/>
      <c r="IO147" s="10"/>
      <c r="IP147" s="10"/>
      <c r="IQ147" s="10"/>
      <c r="IR147" s="10"/>
      <c r="IS147" s="10"/>
      <c r="IT147" s="10"/>
      <c r="IU147" s="13" t="s">
        <v>2452</v>
      </c>
      <c r="IV147" s="10" t="s">
        <v>283</v>
      </c>
      <c r="IW147" s="10" t="s">
        <v>283</v>
      </c>
      <c r="IX147" s="10" t="s">
        <v>264</v>
      </c>
      <c r="IY147" s="10"/>
      <c r="IZ147" s="10"/>
      <c r="JA147" s="10"/>
      <c r="JB147" s="10"/>
      <c r="JC147" s="10"/>
      <c r="JD147" s="10"/>
      <c r="JE147" s="10"/>
      <c r="JF147" s="10"/>
      <c r="JG147" s="10"/>
      <c r="JH147" s="10"/>
      <c r="JI147" s="10"/>
      <c r="JJ147" s="10"/>
      <c r="JK147" s="10"/>
      <c r="JL147" s="10"/>
      <c r="JM147" s="10"/>
      <c r="JN147" s="10"/>
      <c r="JO147" s="10"/>
      <c r="JP147" s="10">
        <v>1</v>
      </c>
      <c r="JQ147" s="10"/>
      <c r="JR147" s="10"/>
      <c r="JS147" s="10"/>
      <c r="JT147" s="10"/>
      <c r="JU147" s="10"/>
      <c r="JV147" s="10" t="s">
        <v>287</v>
      </c>
      <c r="JW147" s="10" t="s">
        <v>283</v>
      </c>
      <c r="JX147" s="10" t="s">
        <v>283</v>
      </c>
      <c r="JY147" s="10" t="s">
        <v>283</v>
      </c>
      <c r="JZ147" s="9"/>
    </row>
    <row r="148" spans="1:286" ht="15.75" customHeight="1">
      <c r="A148" s="7" t="s">
        <v>2453</v>
      </c>
      <c r="B148" s="8">
        <v>42170</v>
      </c>
      <c r="C148" s="9" t="s">
        <v>2454</v>
      </c>
      <c r="D148" s="10">
        <v>1</v>
      </c>
      <c r="E148" s="11">
        <v>41956</v>
      </c>
      <c r="F148" s="10" t="s">
        <v>302</v>
      </c>
      <c r="G148" s="10" t="s">
        <v>323</v>
      </c>
      <c r="H148" s="9" t="s">
        <v>2455</v>
      </c>
      <c r="I148" s="9" t="s">
        <v>2456</v>
      </c>
      <c r="J148" s="10" t="s">
        <v>280</v>
      </c>
      <c r="K148" s="9" t="s">
        <v>344</v>
      </c>
      <c r="L148" s="9"/>
      <c r="M148" s="9"/>
      <c r="N148" s="9"/>
      <c r="O148" s="9"/>
      <c r="P148" s="9"/>
      <c r="Q148" s="9"/>
      <c r="R148" s="10">
        <v>1</v>
      </c>
      <c r="S148" s="9"/>
      <c r="T148" s="9"/>
      <c r="U148" s="9"/>
      <c r="V148" s="9"/>
      <c r="W148" s="9"/>
      <c r="X148" s="9"/>
      <c r="Y148" s="9"/>
      <c r="Z148" s="9"/>
      <c r="AA148" s="9"/>
      <c r="AB148" s="9"/>
      <c r="AC148" s="9" t="s">
        <v>2457</v>
      </c>
      <c r="AD148" s="10" t="s">
        <v>283</v>
      </c>
      <c r="AE148" s="11">
        <v>42135</v>
      </c>
      <c r="AF148" s="11">
        <v>42138</v>
      </c>
      <c r="AG148" s="10">
        <f t="shared" si="37"/>
        <v>3</v>
      </c>
      <c r="AH148" s="10">
        <f t="shared" ref="AH148:AH154" si="38">AF148-E148</f>
        <v>182</v>
      </c>
      <c r="AI148" s="10">
        <f t="shared" si="2"/>
        <v>214</v>
      </c>
      <c r="AJ148" s="10" t="s">
        <v>2458</v>
      </c>
      <c r="AK148" s="12">
        <v>2</v>
      </c>
      <c r="AL148" s="10" t="s">
        <v>2459</v>
      </c>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10"/>
      <c r="BN148" s="10"/>
      <c r="BO148" s="10"/>
      <c r="BP148" s="10"/>
      <c r="BQ148" s="10"/>
      <c r="BR148" s="10"/>
      <c r="BS148" s="10"/>
      <c r="BT148" s="10"/>
      <c r="BU148" s="10"/>
      <c r="BV148" s="10"/>
      <c r="BW148" s="10">
        <v>1</v>
      </c>
      <c r="BX148" s="10"/>
      <c r="BY148" s="10">
        <v>1</v>
      </c>
      <c r="BZ148" s="10"/>
      <c r="CA148" s="10"/>
      <c r="CB148" s="10"/>
      <c r="CC148" s="10"/>
      <c r="CD148" s="10"/>
      <c r="CE148" s="10"/>
      <c r="CF148" s="10"/>
      <c r="CG148" s="10"/>
      <c r="CH148" s="10"/>
      <c r="CI148" s="10"/>
      <c r="CJ148" s="10"/>
      <c r="CK148" s="10"/>
      <c r="CL148" s="10"/>
      <c r="CM148" s="10"/>
      <c r="CN148" s="10"/>
      <c r="CO148" s="10"/>
      <c r="CP148" s="10" t="s">
        <v>89</v>
      </c>
      <c r="CQ148" s="10" t="s">
        <v>286</v>
      </c>
      <c r="CR148" s="10">
        <v>1</v>
      </c>
      <c r="CS148" s="10"/>
      <c r="CT148" s="10"/>
      <c r="CU148" s="10"/>
      <c r="CV148" s="10"/>
      <c r="CW148" s="10"/>
      <c r="CX148" s="10" t="s">
        <v>287</v>
      </c>
      <c r="CY148" s="10" t="s">
        <v>490</v>
      </c>
      <c r="CZ148" s="10" t="s">
        <v>12</v>
      </c>
      <c r="DA148" s="10" t="s">
        <v>289</v>
      </c>
      <c r="DB148" s="10" t="s">
        <v>309</v>
      </c>
      <c r="DC148" s="13" t="s">
        <v>2460</v>
      </c>
      <c r="DD148" s="10" t="s">
        <v>2461</v>
      </c>
      <c r="DE148" s="10" t="s">
        <v>2462</v>
      </c>
      <c r="DF148" s="10" t="s">
        <v>2463</v>
      </c>
      <c r="DG148" s="10" t="s">
        <v>283</v>
      </c>
      <c r="DH148" s="10" t="s">
        <v>283</v>
      </c>
      <c r="DI148" s="10" t="s">
        <v>283</v>
      </c>
      <c r="DJ148" s="10" t="s">
        <v>283</v>
      </c>
      <c r="DK148" s="10" t="s">
        <v>283</v>
      </c>
      <c r="DL148" s="13" t="s">
        <v>2464</v>
      </c>
      <c r="DM148" s="13" t="s">
        <v>2465</v>
      </c>
      <c r="DN148" s="14"/>
      <c r="DO148" s="14"/>
      <c r="DP148" s="14"/>
      <c r="DQ148" s="14"/>
      <c r="DR148" s="14"/>
      <c r="DS148" s="14"/>
      <c r="DT148" s="14"/>
      <c r="DU148" s="14"/>
      <c r="DV148" s="14"/>
      <c r="DW148" s="14"/>
      <c r="DX148" s="14"/>
      <c r="DY148" s="14"/>
      <c r="DZ148" s="14"/>
      <c r="EA148" s="14"/>
      <c r="EB148" s="14"/>
      <c r="EC148" s="14"/>
      <c r="ED148" s="14">
        <v>1</v>
      </c>
      <c r="EE148" s="14"/>
      <c r="EF148" s="14">
        <v>1</v>
      </c>
      <c r="EG148" s="14"/>
      <c r="EH148" s="14"/>
      <c r="EI148" s="14"/>
      <c r="EJ148" s="14"/>
      <c r="EK148" s="14"/>
      <c r="EL148" s="14"/>
      <c r="EM148" s="14"/>
      <c r="EN148" s="14"/>
      <c r="EO148" s="14"/>
      <c r="EP148" s="14">
        <v>1</v>
      </c>
      <c r="EQ148" s="14"/>
      <c r="ER148" s="13" t="s">
        <v>2466</v>
      </c>
      <c r="ES148" s="13" t="s">
        <v>1885</v>
      </c>
      <c r="ET148" s="13"/>
      <c r="EU148" s="13"/>
      <c r="EV148" s="13"/>
      <c r="EW148" s="13"/>
      <c r="EX148" s="13">
        <v>1</v>
      </c>
      <c r="EY148" s="13"/>
      <c r="EZ148" s="13"/>
      <c r="FA148" s="13"/>
      <c r="FB148" s="13"/>
      <c r="FC148" s="13"/>
      <c r="FD148" s="13"/>
      <c r="FE148" s="13"/>
      <c r="FF148" s="13"/>
      <c r="FG148" s="13"/>
      <c r="FH148" s="13"/>
      <c r="FI148" s="13"/>
      <c r="FJ148" s="13"/>
      <c r="FK148" s="13"/>
      <c r="FL148" s="13"/>
      <c r="FM148" s="13" t="s">
        <v>2467</v>
      </c>
      <c r="FN148" s="13" t="s">
        <v>173</v>
      </c>
      <c r="FO148" s="13"/>
      <c r="FP148" s="13"/>
      <c r="FQ148" s="13"/>
      <c r="FR148" s="13"/>
      <c r="FS148" s="13"/>
      <c r="FT148" s="13"/>
      <c r="FU148" s="13"/>
      <c r="FV148" s="13"/>
      <c r="FW148" s="13"/>
      <c r="FX148" s="13"/>
      <c r="FY148" s="13"/>
      <c r="FZ148" s="13"/>
      <c r="GA148" s="13"/>
      <c r="GB148" s="13"/>
      <c r="GC148" s="10">
        <v>1</v>
      </c>
      <c r="GD148" s="13"/>
      <c r="GE148" s="13"/>
      <c r="GF148" s="13"/>
      <c r="GG148" s="13"/>
      <c r="GH148" s="13"/>
      <c r="GI148" s="13"/>
      <c r="GJ148" s="13"/>
      <c r="GK148" s="13"/>
      <c r="GL148" s="13"/>
      <c r="GM148" s="13"/>
      <c r="GN148" s="13"/>
      <c r="GO148" s="13" t="s">
        <v>2468</v>
      </c>
      <c r="GP148" s="13" t="s">
        <v>2469</v>
      </c>
      <c r="GQ148" s="13" t="s">
        <v>2470</v>
      </c>
      <c r="GR148" s="13" t="s">
        <v>2471</v>
      </c>
      <c r="GS148" s="10" t="s">
        <v>283</v>
      </c>
      <c r="GT148" s="10" t="s">
        <v>283</v>
      </c>
      <c r="GU148" s="10" t="s">
        <v>283</v>
      </c>
      <c r="GV148" s="10" t="s">
        <v>283</v>
      </c>
      <c r="GW148" s="10" t="s">
        <v>283</v>
      </c>
      <c r="GX148" s="10" t="s">
        <v>283</v>
      </c>
      <c r="GY148" s="10" t="s">
        <v>283</v>
      </c>
      <c r="GZ148" s="10" t="s">
        <v>283</v>
      </c>
      <c r="HA148" s="10" t="s">
        <v>283</v>
      </c>
      <c r="HB148" s="10" t="s">
        <v>283</v>
      </c>
      <c r="HC148" s="10" t="s">
        <v>283</v>
      </c>
      <c r="HD148" s="10" t="s">
        <v>2472</v>
      </c>
      <c r="HE148" s="10"/>
      <c r="HF148" s="10"/>
      <c r="HG148" s="10"/>
      <c r="HH148" s="10"/>
      <c r="HI148" s="10"/>
      <c r="HJ148" s="10"/>
      <c r="HK148" s="10"/>
      <c r="HL148" s="10"/>
      <c r="HM148" s="10">
        <v>1</v>
      </c>
      <c r="HN148" s="10"/>
      <c r="HO148" s="10"/>
      <c r="HP148" s="10"/>
      <c r="HQ148" s="10"/>
      <c r="HR148" s="10"/>
      <c r="HS148" s="10"/>
      <c r="HT148" s="10"/>
      <c r="HU148" s="10"/>
      <c r="HV148" s="10"/>
      <c r="HW148" s="10"/>
      <c r="HX148" s="10"/>
      <c r="HY148" s="10"/>
      <c r="HZ148" s="10"/>
      <c r="IA148" s="10">
        <v>1</v>
      </c>
      <c r="IB148" s="10">
        <v>1</v>
      </c>
      <c r="IC148" s="10"/>
      <c r="ID148" s="10"/>
      <c r="IE148" s="10"/>
      <c r="IF148" s="10"/>
      <c r="IG148" s="10"/>
      <c r="IH148" s="10"/>
      <c r="II148" s="10"/>
      <c r="IJ148" s="10"/>
      <c r="IK148" s="10"/>
      <c r="IL148" s="10"/>
      <c r="IM148" s="10"/>
      <c r="IN148" s="10"/>
      <c r="IO148" s="10"/>
      <c r="IP148" s="10"/>
      <c r="IQ148" s="10"/>
      <c r="IR148" s="10"/>
      <c r="IS148" s="10"/>
      <c r="IT148" s="10"/>
      <c r="IU148" s="13" t="s">
        <v>2473</v>
      </c>
      <c r="IV148" s="10" t="s">
        <v>283</v>
      </c>
      <c r="IW148" s="10" t="s">
        <v>283</v>
      </c>
      <c r="IX148" s="10" t="s">
        <v>264</v>
      </c>
      <c r="IY148" s="10"/>
      <c r="IZ148" s="10"/>
      <c r="JA148" s="10"/>
      <c r="JB148" s="10"/>
      <c r="JC148" s="10"/>
      <c r="JD148" s="10"/>
      <c r="JE148" s="10"/>
      <c r="JF148" s="10"/>
      <c r="JG148" s="10"/>
      <c r="JH148" s="10"/>
      <c r="JI148" s="10"/>
      <c r="JJ148" s="10"/>
      <c r="JK148" s="10"/>
      <c r="JL148" s="10"/>
      <c r="JM148" s="10"/>
      <c r="JN148" s="10"/>
      <c r="JO148" s="10"/>
      <c r="JP148" s="10">
        <v>1</v>
      </c>
      <c r="JQ148" s="10"/>
      <c r="JR148" s="10"/>
      <c r="JS148" s="10"/>
      <c r="JT148" s="10"/>
      <c r="JU148" s="10"/>
      <c r="JV148" s="10" t="s">
        <v>287</v>
      </c>
      <c r="JW148" s="10" t="s">
        <v>283</v>
      </c>
      <c r="JX148" s="10" t="s">
        <v>283</v>
      </c>
      <c r="JY148" s="10" t="s">
        <v>283</v>
      </c>
      <c r="JZ148" s="9"/>
    </row>
    <row r="149" spans="1:286" ht="15.75" customHeight="1">
      <c r="A149" s="7" t="s">
        <v>2474</v>
      </c>
      <c r="B149" s="8">
        <v>42172</v>
      </c>
      <c r="C149" s="9" t="s">
        <v>2475</v>
      </c>
      <c r="D149" s="10">
        <v>1</v>
      </c>
      <c r="E149" s="11">
        <v>42058</v>
      </c>
      <c r="F149" s="10">
        <v>36</v>
      </c>
      <c r="G149" s="10" t="s">
        <v>323</v>
      </c>
      <c r="H149" s="9" t="s">
        <v>2476</v>
      </c>
      <c r="I149" s="9" t="s">
        <v>486</v>
      </c>
      <c r="J149" s="10" t="s">
        <v>280</v>
      </c>
      <c r="K149" s="9" t="s">
        <v>606</v>
      </c>
      <c r="L149" s="9"/>
      <c r="M149" s="10">
        <v>1</v>
      </c>
      <c r="N149" s="9"/>
      <c r="O149" s="9"/>
      <c r="P149" s="9"/>
      <c r="Q149" s="9"/>
      <c r="R149" s="9"/>
      <c r="S149" s="9"/>
      <c r="T149" s="9"/>
      <c r="U149" s="9"/>
      <c r="V149" s="9"/>
      <c r="W149" s="9"/>
      <c r="X149" s="9"/>
      <c r="Y149" s="9"/>
      <c r="Z149" s="9"/>
      <c r="AA149" s="9"/>
      <c r="AB149" s="9"/>
      <c r="AC149" s="9" t="s">
        <v>2477</v>
      </c>
      <c r="AD149" s="10" t="s">
        <v>283</v>
      </c>
      <c r="AE149" s="11">
        <v>42072</v>
      </c>
      <c r="AF149" s="11">
        <v>42172</v>
      </c>
      <c r="AG149" s="10">
        <f t="shared" si="37"/>
        <v>100</v>
      </c>
      <c r="AH149" s="10">
        <f t="shared" si="38"/>
        <v>114</v>
      </c>
      <c r="AI149" s="10">
        <f t="shared" si="2"/>
        <v>114</v>
      </c>
      <c r="AJ149" s="10" t="s">
        <v>2478</v>
      </c>
      <c r="AK149" s="12">
        <v>6</v>
      </c>
      <c r="AL149" s="10" t="s">
        <v>2479</v>
      </c>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10">
        <v>1</v>
      </c>
      <c r="BK149" s="9"/>
      <c r="BL149" s="10">
        <v>1</v>
      </c>
      <c r="BM149" s="10"/>
      <c r="BN149" s="10"/>
      <c r="BO149" s="10">
        <v>1</v>
      </c>
      <c r="BP149" s="10"/>
      <c r="BQ149" s="10"/>
      <c r="BR149" s="10"/>
      <c r="BS149" s="10"/>
      <c r="BT149" s="10"/>
      <c r="BU149" s="10"/>
      <c r="BV149" s="10"/>
      <c r="BW149" s="10"/>
      <c r="BX149" s="10"/>
      <c r="BY149" s="10">
        <v>2</v>
      </c>
      <c r="BZ149" s="10"/>
      <c r="CA149" s="10"/>
      <c r="CB149" s="10"/>
      <c r="CC149" s="10"/>
      <c r="CD149" s="10"/>
      <c r="CE149" s="10"/>
      <c r="CF149" s="10">
        <v>1</v>
      </c>
      <c r="CG149" s="10"/>
      <c r="CH149" s="10"/>
      <c r="CI149" s="10"/>
      <c r="CJ149" s="10"/>
      <c r="CK149" s="10"/>
      <c r="CL149" s="10"/>
      <c r="CM149" s="10"/>
      <c r="CN149" s="10"/>
      <c r="CO149" s="10"/>
      <c r="CP149" s="10" t="s">
        <v>509</v>
      </c>
      <c r="CQ149" s="10" t="s">
        <v>286</v>
      </c>
      <c r="CR149" s="13">
        <v>1</v>
      </c>
      <c r="CS149" s="13">
        <v>1</v>
      </c>
      <c r="CT149" s="10"/>
      <c r="CU149" s="10"/>
      <c r="CV149" s="10"/>
      <c r="CW149" s="10"/>
      <c r="CX149" s="10" t="s">
        <v>283</v>
      </c>
      <c r="CY149" s="10" t="s">
        <v>287</v>
      </c>
      <c r="CZ149" s="10" t="s">
        <v>12</v>
      </c>
      <c r="DA149" s="10" t="s">
        <v>289</v>
      </c>
      <c r="DB149" s="10" t="s">
        <v>309</v>
      </c>
      <c r="DC149" s="13" t="s">
        <v>2480</v>
      </c>
      <c r="DD149" s="13" t="s">
        <v>2481</v>
      </c>
      <c r="DE149" s="10" t="s">
        <v>2482</v>
      </c>
      <c r="DF149" s="10" t="s">
        <v>283</v>
      </c>
      <c r="DG149" s="10" t="s">
        <v>283</v>
      </c>
      <c r="DH149" s="10" t="s">
        <v>283</v>
      </c>
      <c r="DI149" s="10" t="s">
        <v>283</v>
      </c>
      <c r="DJ149" s="10" t="s">
        <v>283</v>
      </c>
      <c r="DK149" s="10" t="s">
        <v>283</v>
      </c>
      <c r="DL149" s="10" t="s">
        <v>283</v>
      </c>
      <c r="DM149" s="10" t="s">
        <v>283</v>
      </c>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0" t="s">
        <v>283</v>
      </c>
      <c r="ES149" s="10" t="s">
        <v>283</v>
      </c>
      <c r="ET149" s="10"/>
      <c r="EU149" s="10"/>
      <c r="EV149" s="10"/>
      <c r="EW149" s="10"/>
      <c r="EX149" s="10"/>
      <c r="EY149" s="10"/>
      <c r="EZ149" s="10"/>
      <c r="FA149" s="10"/>
      <c r="FB149" s="10"/>
      <c r="FC149" s="10"/>
      <c r="FD149" s="10"/>
      <c r="FE149" s="10"/>
      <c r="FF149" s="10"/>
      <c r="FG149" s="10"/>
      <c r="FH149" s="10"/>
      <c r="FI149" s="10"/>
      <c r="FJ149" s="10"/>
      <c r="FK149" s="10"/>
      <c r="FL149" s="10"/>
      <c r="FM149" s="13" t="s">
        <v>2483</v>
      </c>
      <c r="FN149" s="13" t="s">
        <v>166</v>
      </c>
      <c r="FO149" s="13"/>
      <c r="FP149" s="13"/>
      <c r="FQ149" s="13"/>
      <c r="FR149" s="13"/>
      <c r="FS149" s="13"/>
      <c r="FT149" s="13"/>
      <c r="FU149" s="13">
        <v>1</v>
      </c>
      <c r="FV149" s="13"/>
      <c r="FW149" s="13"/>
      <c r="FX149" s="13"/>
      <c r="FY149" s="13"/>
      <c r="FZ149" s="13"/>
      <c r="GA149" s="13"/>
      <c r="GB149" s="13"/>
      <c r="GC149" s="13"/>
      <c r="GD149" s="13"/>
      <c r="GE149" s="13"/>
      <c r="GF149" s="13"/>
      <c r="GG149" s="13"/>
      <c r="GH149" s="13"/>
      <c r="GI149" s="13"/>
      <c r="GJ149" s="13"/>
      <c r="GK149" s="13"/>
      <c r="GL149" s="13"/>
      <c r="GM149" s="13"/>
      <c r="GN149" s="13"/>
      <c r="GO149" s="13" t="s">
        <v>2484</v>
      </c>
      <c r="GP149" s="10" t="s">
        <v>283</v>
      </c>
      <c r="GQ149" s="10" t="s">
        <v>283</v>
      </c>
      <c r="GR149" s="10" t="s">
        <v>283</v>
      </c>
      <c r="GS149" s="10" t="s">
        <v>283</v>
      </c>
      <c r="GT149" s="10" t="s">
        <v>283</v>
      </c>
      <c r="GU149" s="10" t="s">
        <v>283</v>
      </c>
      <c r="GV149" s="10" t="s">
        <v>283</v>
      </c>
      <c r="GW149" s="10" t="s">
        <v>283</v>
      </c>
      <c r="GX149" s="10" t="s">
        <v>283</v>
      </c>
      <c r="GY149" s="10" t="s">
        <v>283</v>
      </c>
      <c r="GZ149" s="10" t="s">
        <v>283</v>
      </c>
      <c r="HA149" s="10" t="s">
        <v>283</v>
      </c>
      <c r="HB149" s="10" t="s">
        <v>283</v>
      </c>
      <c r="HC149" s="10" t="s">
        <v>283</v>
      </c>
      <c r="HD149" s="10" t="s">
        <v>242</v>
      </c>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0"/>
      <c r="IS149" s="10"/>
      <c r="IT149" s="10">
        <v>1</v>
      </c>
      <c r="IU149" s="13" t="s">
        <v>1134</v>
      </c>
      <c r="IV149" s="10" t="s">
        <v>283</v>
      </c>
      <c r="IW149" s="10" t="s">
        <v>283</v>
      </c>
      <c r="IX149" s="10" t="s">
        <v>264</v>
      </c>
      <c r="IY149" s="10"/>
      <c r="IZ149" s="10"/>
      <c r="JA149" s="10"/>
      <c r="JB149" s="10"/>
      <c r="JC149" s="10"/>
      <c r="JD149" s="10"/>
      <c r="JE149" s="10"/>
      <c r="JF149" s="10"/>
      <c r="JG149" s="10"/>
      <c r="JH149" s="10"/>
      <c r="JI149" s="10"/>
      <c r="JJ149" s="10"/>
      <c r="JK149" s="10"/>
      <c r="JL149" s="10"/>
      <c r="JM149" s="10"/>
      <c r="JN149" s="10"/>
      <c r="JO149" s="10"/>
      <c r="JP149" s="10">
        <v>1</v>
      </c>
      <c r="JQ149" s="10"/>
      <c r="JR149" s="10"/>
      <c r="JS149" s="10"/>
      <c r="JT149" s="10"/>
      <c r="JU149" s="10"/>
      <c r="JV149" s="10" t="s">
        <v>287</v>
      </c>
      <c r="JW149" s="10" t="s">
        <v>283</v>
      </c>
      <c r="JX149" s="10" t="s">
        <v>283</v>
      </c>
      <c r="JY149" s="10" t="s">
        <v>283</v>
      </c>
      <c r="JZ149" s="9"/>
    </row>
    <row r="150" spans="1:286" ht="15.75" customHeight="1">
      <c r="A150" s="7" t="s">
        <v>2485</v>
      </c>
      <c r="B150" s="8">
        <v>42177</v>
      </c>
      <c r="C150" s="9" t="s">
        <v>2486</v>
      </c>
      <c r="D150" s="10">
        <v>1</v>
      </c>
      <c r="E150" s="11">
        <v>41500</v>
      </c>
      <c r="F150" s="10" t="s">
        <v>302</v>
      </c>
      <c r="G150" s="10" t="s">
        <v>323</v>
      </c>
      <c r="H150" s="9" t="s">
        <v>1505</v>
      </c>
      <c r="I150" s="9" t="s">
        <v>469</v>
      </c>
      <c r="J150" s="10" t="s">
        <v>280</v>
      </c>
      <c r="K150" s="9" t="s">
        <v>388</v>
      </c>
      <c r="L150" s="9"/>
      <c r="M150" s="9"/>
      <c r="N150" s="9"/>
      <c r="O150" s="9"/>
      <c r="P150" s="9"/>
      <c r="Q150" s="9"/>
      <c r="R150" s="9"/>
      <c r="S150" s="9"/>
      <c r="T150" s="9"/>
      <c r="U150" s="10">
        <v>1</v>
      </c>
      <c r="V150" s="9"/>
      <c r="W150" s="9"/>
      <c r="X150" s="9"/>
      <c r="Y150" s="9"/>
      <c r="Z150" s="9"/>
      <c r="AA150" s="9"/>
      <c r="AB150" s="9"/>
      <c r="AC150" s="9" t="s">
        <v>2487</v>
      </c>
      <c r="AD150" s="10" t="s">
        <v>283</v>
      </c>
      <c r="AE150" s="11">
        <v>41506</v>
      </c>
      <c r="AF150" s="11">
        <v>42171</v>
      </c>
      <c r="AG150" s="10">
        <f t="shared" si="37"/>
        <v>665</v>
      </c>
      <c r="AH150" s="10">
        <f t="shared" si="38"/>
        <v>671</v>
      </c>
      <c r="AI150" s="10">
        <f t="shared" si="2"/>
        <v>677</v>
      </c>
      <c r="AJ150" s="10" t="s">
        <v>2488</v>
      </c>
      <c r="AK150" s="12">
        <v>3</v>
      </c>
      <c r="AL150" s="10" t="s">
        <v>2489</v>
      </c>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10">
        <v>1</v>
      </c>
      <c r="BL150" s="9"/>
      <c r="BM150" s="10"/>
      <c r="BN150" s="10"/>
      <c r="BO150" s="10"/>
      <c r="BP150" s="10"/>
      <c r="BQ150" s="10"/>
      <c r="BR150" s="10"/>
      <c r="BS150" s="10"/>
      <c r="BT150" s="10"/>
      <c r="BU150" s="10"/>
      <c r="BV150" s="10"/>
      <c r="BW150" s="10"/>
      <c r="BX150" s="10"/>
      <c r="BY150" s="10"/>
      <c r="BZ150" s="10"/>
      <c r="CA150" s="10"/>
      <c r="CB150" s="10"/>
      <c r="CC150" s="10">
        <v>1</v>
      </c>
      <c r="CD150" s="10"/>
      <c r="CE150" s="10"/>
      <c r="CF150" s="10">
        <v>1</v>
      </c>
      <c r="CG150" s="10"/>
      <c r="CH150" s="10"/>
      <c r="CI150" s="10"/>
      <c r="CJ150" s="10"/>
      <c r="CK150" s="10"/>
      <c r="CL150" s="10"/>
      <c r="CM150" s="10"/>
      <c r="CN150" s="10"/>
      <c r="CO150" s="10"/>
      <c r="CP150" s="10" t="s">
        <v>90</v>
      </c>
      <c r="CQ150" s="10" t="s">
        <v>286</v>
      </c>
      <c r="CR150" s="10"/>
      <c r="CS150" s="10">
        <v>1</v>
      </c>
      <c r="CT150" s="10"/>
      <c r="CU150" s="10"/>
      <c r="CV150" s="10"/>
      <c r="CW150" s="10"/>
      <c r="CX150" s="10" t="s">
        <v>283</v>
      </c>
      <c r="CY150" s="10" t="s">
        <v>287</v>
      </c>
      <c r="CZ150" s="10" t="s">
        <v>12</v>
      </c>
      <c r="DA150" s="10" t="s">
        <v>289</v>
      </c>
      <c r="DB150" s="10" t="s">
        <v>412</v>
      </c>
      <c r="DC150" s="10" t="s">
        <v>283</v>
      </c>
      <c r="DD150" s="13" t="s">
        <v>2490</v>
      </c>
      <c r="DE150" s="10" t="s">
        <v>283</v>
      </c>
      <c r="DF150" s="10" t="s">
        <v>283</v>
      </c>
      <c r="DG150" s="10" t="s">
        <v>283</v>
      </c>
      <c r="DH150" s="10" t="s">
        <v>283</v>
      </c>
      <c r="DI150" s="10" t="s">
        <v>283</v>
      </c>
      <c r="DJ150" s="10" t="s">
        <v>283</v>
      </c>
      <c r="DK150" s="10" t="s">
        <v>283</v>
      </c>
      <c r="DL150" s="10" t="s">
        <v>283</v>
      </c>
      <c r="DM150" s="10" t="s">
        <v>283</v>
      </c>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0" t="s">
        <v>2491</v>
      </c>
      <c r="ES150" s="10" t="s">
        <v>157</v>
      </c>
      <c r="ET150" s="10"/>
      <c r="EU150" s="10"/>
      <c r="EV150" s="10"/>
      <c r="EW150" s="10"/>
      <c r="EX150" s="10"/>
      <c r="EY150" s="10"/>
      <c r="EZ150" s="10"/>
      <c r="FA150" s="10"/>
      <c r="FB150" s="10"/>
      <c r="FC150" s="10"/>
      <c r="FD150" s="10"/>
      <c r="FE150" s="10"/>
      <c r="FF150" s="10"/>
      <c r="FG150" s="10"/>
      <c r="FH150" s="10"/>
      <c r="FI150" s="10"/>
      <c r="FJ150" s="10">
        <v>1</v>
      </c>
      <c r="FK150" s="10"/>
      <c r="FL150" s="10"/>
      <c r="FM150" s="13" t="s">
        <v>2492</v>
      </c>
      <c r="FN150" s="13" t="s">
        <v>166</v>
      </c>
      <c r="FO150" s="13"/>
      <c r="FP150" s="13"/>
      <c r="FQ150" s="13"/>
      <c r="FR150" s="13"/>
      <c r="FS150" s="13"/>
      <c r="FT150" s="13"/>
      <c r="FU150" s="13">
        <v>1</v>
      </c>
      <c r="FV150" s="13"/>
      <c r="FW150" s="13"/>
      <c r="FX150" s="13"/>
      <c r="FY150" s="13"/>
      <c r="FZ150" s="13"/>
      <c r="GA150" s="13"/>
      <c r="GB150" s="13"/>
      <c r="GC150" s="13"/>
      <c r="GD150" s="13"/>
      <c r="GE150" s="13"/>
      <c r="GF150" s="13"/>
      <c r="GG150" s="13"/>
      <c r="GH150" s="13"/>
      <c r="GI150" s="13"/>
      <c r="GJ150" s="13"/>
      <c r="GK150" s="13"/>
      <c r="GL150" s="13"/>
      <c r="GM150" s="13"/>
      <c r="GN150" s="13"/>
      <c r="GO150" s="13" t="s">
        <v>2493</v>
      </c>
      <c r="GP150" s="10" t="s">
        <v>283</v>
      </c>
      <c r="GQ150" s="10" t="s">
        <v>283</v>
      </c>
      <c r="GR150" s="10" t="s">
        <v>283</v>
      </c>
      <c r="GS150" s="10" t="s">
        <v>283</v>
      </c>
      <c r="GT150" s="10" t="s">
        <v>283</v>
      </c>
      <c r="GU150" s="10" t="s">
        <v>283</v>
      </c>
      <c r="GV150" s="10" t="s">
        <v>283</v>
      </c>
      <c r="GW150" s="10" t="s">
        <v>283</v>
      </c>
      <c r="GX150" s="10" t="s">
        <v>283</v>
      </c>
      <c r="GY150" s="10" t="s">
        <v>283</v>
      </c>
      <c r="GZ150" s="10" t="s">
        <v>283</v>
      </c>
      <c r="HA150" s="10" t="s">
        <v>283</v>
      </c>
      <c r="HB150" s="10" t="s">
        <v>283</v>
      </c>
      <c r="HC150" s="10" t="s">
        <v>283</v>
      </c>
      <c r="HD150" s="10" t="s">
        <v>223</v>
      </c>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v>1</v>
      </c>
      <c r="IB150" s="10"/>
      <c r="IC150" s="10"/>
      <c r="ID150" s="10"/>
      <c r="IE150" s="10"/>
      <c r="IF150" s="10"/>
      <c r="IG150" s="10"/>
      <c r="IH150" s="10"/>
      <c r="II150" s="10"/>
      <c r="IJ150" s="10"/>
      <c r="IK150" s="10"/>
      <c r="IL150" s="10"/>
      <c r="IM150" s="10"/>
      <c r="IN150" s="10"/>
      <c r="IO150" s="10"/>
      <c r="IP150" s="10"/>
      <c r="IQ150" s="10"/>
      <c r="IR150" s="10"/>
      <c r="IS150" s="10"/>
      <c r="IT150" s="10"/>
      <c r="IU150" s="13" t="s">
        <v>2494</v>
      </c>
      <c r="IV150" s="10" t="s">
        <v>283</v>
      </c>
      <c r="IW150" s="10" t="s">
        <v>283</v>
      </c>
      <c r="IX150" s="10" t="s">
        <v>264</v>
      </c>
      <c r="IY150" s="10"/>
      <c r="IZ150" s="10"/>
      <c r="JA150" s="10"/>
      <c r="JB150" s="10"/>
      <c r="JC150" s="10"/>
      <c r="JD150" s="10"/>
      <c r="JE150" s="10"/>
      <c r="JF150" s="10"/>
      <c r="JG150" s="10"/>
      <c r="JH150" s="10"/>
      <c r="JI150" s="10"/>
      <c r="JJ150" s="10"/>
      <c r="JK150" s="10"/>
      <c r="JL150" s="10"/>
      <c r="JM150" s="10"/>
      <c r="JN150" s="10"/>
      <c r="JO150" s="10"/>
      <c r="JP150" s="10">
        <v>1</v>
      </c>
      <c r="JQ150" s="10"/>
      <c r="JR150" s="10"/>
      <c r="JS150" s="10"/>
      <c r="JT150" s="10"/>
      <c r="JU150" s="10"/>
      <c r="JV150" s="10" t="s">
        <v>287</v>
      </c>
      <c r="JW150" s="10" t="s">
        <v>283</v>
      </c>
      <c r="JX150" s="10" t="s">
        <v>283</v>
      </c>
      <c r="JY150" s="10" t="s">
        <v>283</v>
      </c>
      <c r="JZ150" s="9"/>
    </row>
    <row r="151" spans="1:286" ht="15.75" customHeight="1">
      <c r="A151" s="7" t="s">
        <v>2495</v>
      </c>
      <c r="B151" s="8">
        <v>42180</v>
      </c>
      <c r="C151" s="9" t="s">
        <v>2496</v>
      </c>
      <c r="D151" s="10">
        <v>1</v>
      </c>
      <c r="E151" s="11">
        <v>42033</v>
      </c>
      <c r="F151" s="10">
        <v>95</v>
      </c>
      <c r="G151" s="10" t="s">
        <v>277</v>
      </c>
      <c r="H151" s="9" t="s">
        <v>718</v>
      </c>
      <c r="I151" s="9" t="s">
        <v>375</v>
      </c>
      <c r="J151" s="10" t="s">
        <v>280</v>
      </c>
      <c r="K151" s="9" t="s">
        <v>344</v>
      </c>
      <c r="L151" s="9"/>
      <c r="M151" s="9"/>
      <c r="N151" s="9"/>
      <c r="O151" s="9"/>
      <c r="P151" s="9"/>
      <c r="Q151" s="9"/>
      <c r="R151" s="10">
        <v>1</v>
      </c>
      <c r="S151" s="9"/>
      <c r="T151" s="9"/>
      <c r="U151" s="9"/>
      <c r="V151" s="9"/>
      <c r="W151" s="9"/>
      <c r="X151" s="9"/>
      <c r="Y151" s="9"/>
      <c r="Z151" s="9"/>
      <c r="AA151" s="9"/>
      <c r="AB151" s="9"/>
      <c r="AC151" s="9" t="s">
        <v>2497</v>
      </c>
      <c r="AD151" s="10" t="s">
        <v>283</v>
      </c>
      <c r="AE151" s="11">
        <v>42037</v>
      </c>
      <c r="AF151" s="11">
        <v>42178</v>
      </c>
      <c r="AG151" s="10">
        <f t="shared" si="37"/>
        <v>141</v>
      </c>
      <c r="AH151" s="10">
        <f t="shared" si="38"/>
        <v>145</v>
      </c>
      <c r="AI151" s="10">
        <f t="shared" si="2"/>
        <v>147</v>
      </c>
      <c r="AJ151" s="10" t="s">
        <v>2062</v>
      </c>
      <c r="AK151" s="12">
        <v>1</v>
      </c>
      <c r="AL151" s="10" t="s">
        <v>347</v>
      </c>
      <c r="AM151" s="10">
        <v>1</v>
      </c>
      <c r="AN151" s="10"/>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t="s">
        <v>89</v>
      </c>
      <c r="CQ151" s="10" t="s">
        <v>286</v>
      </c>
      <c r="CR151" s="10">
        <v>1</v>
      </c>
      <c r="CS151" s="10"/>
      <c r="CT151" s="10"/>
      <c r="CU151" s="10"/>
      <c r="CV151" s="10"/>
      <c r="CW151" s="10"/>
      <c r="CX151" s="10" t="s">
        <v>287</v>
      </c>
      <c r="CY151" s="10" t="s">
        <v>287</v>
      </c>
      <c r="CZ151" s="10" t="s">
        <v>12</v>
      </c>
      <c r="DA151" s="10" t="s">
        <v>621</v>
      </c>
      <c r="DB151" s="10" t="s">
        <v>309</v>
      </c>
      <c r="DC151" s="13" t="s">
        <v>2498</v>
      </c>
      <c r="DD151" s="13" t="s">
        <v>2499</v>
      </c>
      <c r="DE151" s="10" t="s">
        <v>2500</v>
      </c>
      <c r="DF151" s="10" t="s">
        <v>2501</v>
      </c>
      <c r="DG151" s="10" t="s">
        <v>283</v>
      </c>
      <c r="DH151" s="10" t="s">
        <v>283</v>
      </c>
      <c r="DI151" s="10" t="s">
        <v>283</v>
      </c>
      <c r="DJ151" s="10" t="s">
        <v>283</v>
      </c>
      <c r="DK151" s="10" t="s">
        <v>283</v>
      </c>
      <c r="DL151" s="10" t="s">
        <v>2502</v>
      </c>
      <c r="DM151" s="10" t="s">
        <v>2503</v>
      </c>
      <c r="DN151" s="15"/>
      <c r="DO151" s="15"/>
      <c r="DP151" s="15"/>
      <c r="DQ151" s="15"/>
      <c r="DR151" s="15"/>
      <c r="DS151" s="14">
        <v>1</v>
      </c>
      <c r="DT151" s="15"/>
      <c r="DU151" s="15"/>
      <c r="DV151" s="15"/>
      <c r="DW151" s="15"/>
      <c r="DX151" s="15"/>
      <c r="DY151" s="15">
        <v>1</v>
      </c>
      <c r="DZ151" s="15"/>
      <c r="EA151" s="15">
        <v>1</v>
      </c>
      <c r="EB151" s="15"/>
      <c r="EC151" s="15"/>
      <c r="ED151" s="15">
        <v>1</v>
      </c>
      <c r="EE151" s="15"/>
      <c r="EF151" s="15"/>
      <c r="EG151" s="15"/>
      <c r="EH151" s="15"/>
      <c r="EI151" s="15"/>
      <c r="EJ151" s="15"/>
      <c r="EK151" s="15"/>
      <c r="EL151" s="15"/>
      <c r="EM151" s="15"/>
      <c r="EN151" s="15"/>
      <c r="EO151" s="15"/>
      <c r="EP151" s="15"/>
      <c r="EQ151" s="15"/>
      <c r="ER151" s="10" t="s">
        <v>283</v>
      </c>
      <c r="ES151" s="10" t="s">
        <v>283</v>
      </c>
      <c r="ET151" s="10"/>
      <c r="EU151" s="10"/>
      <c r="EV151" s="10"/>
      <c r="EW151" s="10"/>
      <c r="EX151" s="10"/>
      <c r="EY151" s="10"/>
      <c r="EZ151" s="10"/>
      <c r="FA151" s="10"/>
      <c r="FB151" s="10"/>
      <c r="FC151" s="10"/>
      <c r="FD151" s="10"/>
      <c r="FE151" s="10"/>
      <c r="FF151" s="10"/>
      <c r="FG151" s="10"/>
      <c r="FH151" s="10"/>
      <c r="FI151" s="10"/>
      <c r="FJ151" s="10"/>
      <c r="FK151" s="10"/>
      <c r="FL151" s="10"/>
      <c r="FM151" s="10" t="s">
        <v>283</v>
      </c>
      <c r="FN151" s="10" t="s">
        <v>283</v>
      </c>
      <c r="FO151" s="10"/>
      <c r="FP151" s="10"/>
      <c r="FQ151" s="10"/>
      <c r="FR151" s="10"/>
      <c r="FS151" s="10"/>
      <c r="FT151" s="10"/>
      <c r="FU151" s="10"/>
      <c r="FV151" s="10"/>
      <c r="FW151" s="10"/>
      <c r="FX151" s="10"/>
      <c r="FY151" s="10"/>
      <c r="FZ151" s="10"/>
      <c r="GA151" s="10"/>
      <c r="GB151" s="10"/>
      <c r="GC151" s="10"/>
      <c r="GD151" s="10"/>
      <c r="GE151" s="10"/>
      <c r="GF151" s="10"/>
      <c r="GG151" s="10"/>
      <c r="GH151" s="10"/>
      <c r="GI151" s="10"/>
      <c r="GJ151" s="10"/>
      <c r="GK151" s="10"/>
      <c r="GL151" s="10"/>
      <c r="GM151" s="10"/>
      <c r="GN151" s="10"/>
      <c r="GO151" s="13" t="s">
        <v>2504</v>
      </c>
      <c r="GP151" s="13" t="s">
        <v>2505</v>
      </c>
      <c r="GQ151" s="10" t="s">
        <v>283</v>
      </c>
      <c r="GR151" s="10" t="s">
        <v>283</v>
      </c>
      <c r="GS151" s="10" t="s">
        <v>283</v>
      </c>
      <c r="GT151" s="10" t="s">
        <v>283</v>
      </c>
      <c r="GU151" s="10" t="s">
        <v>283</v>
      </c>
      <c r="GV151" s="10" t="s">
        <v>283</v>
      </c>
      <c r="GW151" s="10" t="s">
        <v>283</v>
      </c>
      <c r="GX151" s="10" t="s">
        <v>283</v>
      </c>
      <c r="GY151" s="10" t="s">
        <v>283</v>
      </c>
      <c r="GZ151" s="10" t="s">
        <v>283</v>
      </c>
      <c r="HA151" s="10" t="s">
        <v>283</v>
      </c>
      <c r="HB151" s="10" t="s">
        <v>283</v>
      </c>
      <c r="HC151" s="10" t="s">
        <v>283</v>
      </c>
      <c r="HD151" s="10" t="s">
        <v>2506</v>
      </c>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v>1</v>
      </c>
      <c r="ID151" s="10"/>
      <c r="IE151" s="10"/>
      <c r="IF151" s="10"/>
      <c r="IG151" s="10"/>
      <c r="IH151" s="10"/>
      <c r="II151" s="10"/>
      <c r="IJ151" s="10"/>
      <c r="IK151" s="10"/>
      <c r="IL151" s="10"/>
      <c r="IM151" s="10"/>
      <c r="IN151" s="10">
        <v>1</v>
      </c>
      <c r="IO151" s="10"/>
      <c r="IP151" s="10"/>
      <c r="IQ151" s="10"/>
      <c r="IR151" s="10"/>
      <c r="IS151" s="10"/>
      <c r="IT151" s="10"/>
      <c r="IU151" s="13" t="s">
        <v>2507</v>
      </c>
      <c r="IV151" s="10" t="s">
        <v>283</v>
      </c>
      <c r="IW151" s="10" t="s">
        <v>283</v>
      </c>
      <c r="IX151" s="10" t="s">
        <v>264</v>
      </c>
      <c r="IY151" s="10"/>
      <c r="IZ151" s="10"/>
      <c r="JA151" s="10"/>
      <c r="JB151" s="10"/>
      <c r="JC151" s="10"/>
      <c r="JD151" s="10"/>
      <c r="JE151" s="10"/>
      <c r="JF151" s="10"/>
      <c r="JG151" s="10"/>
      <c r="JH151" s="10"/>
      <c r="JI151" s="10"/>
      <c r="JJ151" s="10"/>
      <c r="JK151" s="10"/>
      <c r="JL151" s="10"/>
      <c r="JM151" s="10"/>
      <c r="JN151" s="10"/>
      <c r="JO151" s="10"/>
      <c r="JP151" s="10">
        <v>1</v>
      </c>
      <c r="JQ151" s="10"/>
      <c r="JR151" s="10"/>
      <c r="JS151" s="10"/>
      <c r="JT151" s="10"/>
      <c r="JU151" s="10"/>
      <c r="JV151" s="10" t="s">
        <v>287</v>
      </c>
      <c r="JW151" s="10" t="s">
        <v>283</v>
      </c>
      <c r="JX151" s="10" t="s">
        <v>283</v>
      </c>
      <c r="JY151" s="10" t="s">
        <v>283</v>
      </c>
      <c r="JZ151" s="9"/>
    </row>
    <row r="152" spans="1:286" ht="15.75" customHeight="1">
      <c r="A152" s="7" t="s">
        <v>2508</v>
      </c>
      <c r="B152" s="8">
        <v>42181</v>
      </c>
      <c r="C152" s="9" t="s">
        <v>2509</v>
      </c>
      <c r="D152" s="10">
        <v>1</v>
      </c>
      <c r="E152" s="11">
        <v>42083</v>
      </c>
      <c r="F152" s="10">
        <v>79</v>
      </c>
      <c r="G152" s="10" t="s">
        <v>323</v>
      </c>
      <c r="H152" s="9" t="s">
        <v>1214</v>
      </c>
      <c r="I152" s="9" t="s">
        <v>752</v>
      </c>
      <c r="J152" s="10" t="s">
        <v>280</v>
      </c>
      <c r="K152" s="9" t="s">
        <v>344</v>
      </c>
      <c r="L152" s="9"/>
      <c r="M152" s="9"/>
      <c r="N152" s="9"/>
      <c r="O152" s="9"/>
      <c r="P152" s="9"/>
      <c r="Q152" s="9"/>
      <c r="R152" s="10">
        <v>1</v>
      </c>
      <c r="S152" s="9"/>
      <c r="T152" s="9"/>
      <c r="U152" s="9"/>
      <c r="V152" s="9"/>
      <c r="W152" s="9"/>
      <c r="X152" s="9"/>
      <c r="Y152" s="9"/>
      <c r="Z152" s="9"/>
      <c r="AA152" s="9"/>
      <c r="AB152" s="9"/>
      <c r="AC152" s="9" t="s">
        <v>2510</v>
      </c>
      <c r="AD152" s="10" t="s">
        <v>283</v>
      </c>
      <c r="AE152" s="11">
        <v>42094</v>
      </c>
      <c r="AF152" s="11">
        <v>42166</v>
      </c>
      <c r="AG152" s="10">
        <f t="shared" si="37"/>
        <v>72</v>
      </c>
      <c r="AH152" s="10">
        <f t="shared" si="38"/>
        <v>83</v>
      </c>
      <c r="AI152" s="10">
        <f t="shared" si="2"/>
        <v>98</v>
      </c>
      <c r="AJ152" s="10" t="s">
        <v>2511</v>
      </c>
      <c r="AK152" s="12">
        <v>2</v>
      </c>
      <c r="AL152" s="10" t="s">
        <v>2512</v>
      </c>
      <c r="AM152" s="9"/>
      <c r="AN152" s="9"/>
      <c r="AO152" s="9"/>
      <c r="AP152" s="9"/>
      <c r="AQ152" s="9"/>
      <c r="AR152" s="9"/>
      <c r="AS152" s="9"/>
      <c r="AT152" s="9"/>
      <c r="AU152" s="9"/>
      <c r="AV152" s="9"/>
      <c r="AW152" s="9"/>
      <c r="AX152" s="9"/>
      <c r="AY152" s="9"/>
      <c r="AZ152" s="9"/>
      <c r="BA152" s="9"/>
      <c r="BB152" s="9"/>
      <c r="BC152" s="9"/>
      <c r="BD152" s="9"/>
      <c r="BE152" s="9"/>
      <c r="BF152" s="9"/>
      <c r="BG152" s="9"/>
      <c r="BH152" s="10">
        <v>1</v>
      </c>
      <c r="BI152" s="9"/>
      <c r="BJ152" s="9"/>
      <c r="BK152" s="9"/>
      <c r="BL152" s="9"/>
      <c r="BM152" s="10"/>
      <c r="BN152" s="10"/>
      <c r="BO152" s="10"/>
      <c r="BP152" s="10">
        <v>1</v>
      </c>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t="s">
        <v>89</v>
      </c>
      <c r="CQ152" s="10" t="s">
        <v>286</v>
      </c>
      <c r="CR152" s="10">
        <v>1</v>
      </c>
      <c r="CS152" s="10"/>
      <c r="CT152" s="10"/>
      <c r="CU152" s="10"/>
      <c r="CV152" s="10"/>
      <c r="CW152" s="10"/>
      <c r="CX152" s="10" t="s">
        <v>287</v>
      </c>
      <c r="CY152" s="10" t="s">
        <v>287</v>
      </c>
      <c r="CZ152" s="10" t="s">
        <v>12</v>
      </c>
      <c r="DA152" s="10" t="s">
        <v>2513</v>
      </c>
      <c r="DB152" s="13" t="s">
        <v>2514</v>
      </c>
      <c r="DC152" s="10" t="s">
        <v>283</v>
      </c>
      <c r="DD152" s="13" t="s">
        <v>2515</v>
      </c>
      <c r="DE152" s="13" t="s">
        <v>2516</v>
      </c>
      <c r="DF152" s="10" t="s">
        <v>283</v>
      </c>
      <c r="DG152" s="10" t="s">
        <v>283</v>
      </c>
      <c r="DH152" s="10" t="s">
        <v>283</v>
      </c>
      <c r="DI152" s="10" t="s">
        <v>283</v>
      </c>
      <c r="DJ152" s="10" t="s">
        <v>283</v>
      </c>
      <c r="DK152" s="10" t="s">
        <v>283</v>
      </c>
      <c r="DL152" s="10" t="s">
        <v>2517</v>
      </c>
      <c r="DM152" s="10" t="s">
        <v>128</v>
      </c>
      <c r="DN152" s="15"/>
      <c r="DO152" s="15"/>
      <c r="DP152" s="15"/>
      <c r="DQ152" s="15"/>
      <c r="DR152" s="15"/>
      <c r="DS152" s="15"/>
      <c r="DT152" s="15"/>
      <c r="DU152" s="15"/>
      <c r="DV152" s="15"/>
      <c r="DW152" s="15"/>
      <c r="DX152" s="15"/>
      <c r="DY152" s="15"/>
      <c r="DZ152" s="15"/>
      <c r="EA152" s="15"/>
      <c r="EB152" s="15"/>
      <c r="EC152" s="15"/>
      <c r="ED152" s="15"/>
      <c r="EE152" s="15"/>
      <c r="EF152" s="15">
        <v>1</v>
      </c>
      <c r="EG152" s="15"/>
      <c r="EH152" s="15"/>
      <c r="EI152" s="15"/>
      <c r="EJ152" s="15"/>
      <c r="EK152" s="15"/>
      <c r="EL152" s="15"/>
      <c r="EM152" s="15"/>
      <c r="EN152" s="15"/>
      <c r="EO152" s="15"/>
      <c r="EP152" s="15"/>
      <c r="EQ152" s="15"/>
      <c r="ER152" s="10" t="s">
        <v>283</v>
      </c>
      <c r="ES152" s="10" t="s">
        <v>283</v>
      </c>
      <c r="ET152" s="10"/>
      <c r="EU152" s="10"/>
      <c r="EV152" s="10"/>
      <c r="EW152" s="10"/>
      <c r="EX152" s="10"/>
      <c r="EY152" s="10"/>
      <c r="EZ152" s="10"/>
      <c r="FA152" s="10"/>
      <c r="FB152" s="10"/>
      <c r="FC152" s="10"/>
      <c r="FD152" s="10"/>
      <c r="FE152" s="10"/>
      <c r="FF152" s="10"/>
      <c r="FG152" s="10"/>
      <c r="FH152" s="10"/>
      <c r="FI152" s="10"/>
      <c r="FJ152" s="10"/>
      <c r="FK152" s="10"/>
      <c r="FL152" s="10"/>
      <c r="FM152" s="13" t="s">
        <v>2518</v>
      </c>
      <c r="FN152" s="13" t="s">
        <v>283</v>
      </c>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t="s">
        <v>2519</v>
      </c>
      <c r="GP152" s="13" t="s">
        <v>2520</v>
      </c>
      <c r="GQ152" s="13" t="s">
        <v>2521</v>
      </c>
      <c r="GR152" s="13" t="s">
        <v>2522</v>
      </c>
      <c r="GS152" s="13" t="s">
        <v>2523</v>
      </c>
      <c r="GT152" s="13" t="s">
        <v>2524</v>
      </c>
      <c r="GU152" s="13" t="s">
        <v>2525</v>
      </c>
      <c r="GV152" s="13" t="s">
        <v>2526</v>
      </c>
      <c r="GW152" s="10" t="s">
        <v>283</v>
      </c>
      <c r="GX152" s="10" t="s">
        <v>283</v>
      </c>
      <c r="GY152" s="10" t="s">
        <v>283</v>
      </c>
      <c r="GZ152" s="10" t="s">
        <v>283</v>
      </c>
      <c r="HA152" s="10" t="s">
        <v>283</v>
      </c>
      <c r="HB152" s="10" t="s">
        <v>283</v>
      </c>
      <c r="HC152" s="10" t="s">
        <v>283</v>
      </c>
      <c r="HD152" s="10" t="s">
        <v>2527</v>
      </c>
      <c r="HE152" s="10"/>
      <c r="HF152" s="10"/>
      <c r="HG152" s="10"/>
      <c r="HH152" s="10"/>
      <c r="HI152" s="10"/>
      <c r="HJ152" s="10"/>
      <c r="HK152" s="10"/>
      <c r="HL152" s="10"/>
      <c r="HM152" s="10"/>
      <c r="HN152" s="10"/>
      <c r="HO152" s="10"/>
      <c r="HP152" s="10"/>
      <c r="HQ152" s="10"/>
      <c r="HR152" s="10">
        <v>1</v>
      </c>
      <c r="HS152" s="10"/>
      <c r="HT152" s="10"/>
      <c r="HU152" s="10"/>
      <c r="HV152" s="10"/>
      <c r="HW152" s="10"/>
      <c r="HX152" s="10"/>
      <c r="HY152" s="10"/>
      <c r="HZ152" s="10"/>
      <c r="IA152" s="10">
        <v>1</v>
      </c>
      <c r="IB152" s="10"/>
      <c r="IC152" s="10"/>
      <c r="ID152" s="10"/>
      <c r="IE152" s="10"/>
      <c r="IF152" s="10"/>
      <c r="IG152" s="10"/>
      <c r="IH152" s="10"/>
      <c r="II152" s="10"/>
      <c r="IJ152" s="10"/>
      <c r="IK152" s="10"/>
      <c r="IL152" s="10">
        <v>1</v>
      </c>
      <c r="IM152" s="10"/>
      <c r="IN152" s="10"/>
      <c r="IO152" s="10"/>
      <c r="IP152" s="10"/>
      <c r="IQ152" s="10"/>
      <c r="IR152" s="10"/>
      <c r="IS152" s="10"/>
      <c r="IT152" s="10"/>
      <c r="IU152" s="13" t="s">
        <v>2174</v>
      </c>
      <c r="IV152" s="13" t="s">
        <v>2528</v>
      </c>
      <c r="IW152" s="10" t="s">
        <v>283</v>
      </c>
      <c r="IX152" s="10" t="s">
        <v>267</v>
      </c>
      <c r="IY152" s="10"/>
      <c r="IZ152" s="10"/>
      <c r="JA152" s="10"/>
      <c r="JB152" s="10"/>
      <c r="JC152" s="10"/>
      <c r="JD152" s="10"/>
      <c r="JE152" s="10"/>
      <c r="JF152" s="10"/>
      <c r="JG152" s="10"/>
      <c r="JH152" s="10"/>
      <c r="JI152" s="10"/>
      <c r="JJ152" s="10"/>
      <c r="JK152" s="10"/>
      <c r="JL152" s="10"/>
      <c r="JM152" s="10"/>
      <c r="JN152" s="10"/>
      <c r="JO152" s="10"/>
      <c r="JP152" s="10"/>
      <c r="JQ152" s="10"/>
      <c r="JR152" s="10"/>
      <c r="JS152" s="10">
        <v>1</v>
      </c>
      <c r="JT152" s="10"/>
      <c r="JU152" s="10"/>
      <c r="JV152" s="10" t="s">
        <v>287</v>
      </c>
      <c r="JW152" s="10" t="s">
        <v>283</v>
      </c>
      <c r="JX152" s="10" t="s">
        <v>283</v>
      </c>
      <c r="JY152" s="10" t="s">
        <v>283</v>
      </c>
      <c r="JZ152" s="9"/>
    </row>
    <row r="153" spans="1:286" ht="15.75" customHeight="1">
      <c r="A153" s="7" t="s">
        <v>2529</v>
      </c>
      <c r="B153" s="8">
        <v>42181</v>
      </c>
      <c r="C153" s="9" t="s">
        <v>2530</v>
      </c>
      <c r="D153" s="10">
        <v>1</v>
      </c>
      <c r="E153" s="11">
        <v>41873</v>
      </c>
      <c r="F153" s="10">
        <v>78</v>
      </c>
      <c r="G153" s="10" t="s">
        <v>323</v>
      </c>
      <c r="H153" s="9" t="s">
        <v>1726</v>
      </c>
      <c r="I153" s="9" t="s">
        <v>1525</v>
      </c>
      <c r="J153" s="10" t="s">
        <v>280</v>
      </c>
      <c r="K153" s="9" t="s">
        <v>344</v>
      </c>
      <c r="L153" s="9"/>
      <c r="M153" s="9"/>
      <c r="N153" s="9"/>
      <c r="O153" s="9"/>
      <c r="P153" s="9"/>
      <c r="Q153" s="9"/>
      <c r="R153" s="10">
        <v>1</v>
      </c>
      <c r="S153" s="9"/>
      <c r="T153" s="9"/>
      <c r="U153" s="9"/>
      <c r="V153" s="9"/>
      <c r="W153" s="9"/>
      <c r="X153" s="9"/>
      <c r="Y153" s="9"/>
      <c r="Z153" s="9"/>
      <c r="AA153" s="9"/>
      <c r="AB153" s="9"/>
      <c r="AC153" s="9" t="s">
        <v>2531</v>
      </c>
      <c r="AD153" s="10" t="s">
        <v>283</v>
      </c>
      <c r="AE153" s="11">
        <v>41919</v>
      </c>
      <c r="AF153" s="11">
        <v>42179</v>
      </c>
      <c r="AG153" s="10">
        <f t="shared" si="37"/>
        <v>260</v>
      </c>
      <c r="AH153" s="10">
        <f t="shared" si="38"/>
        <v>306</v>
      </c>
      <c r="AI153" s="10">
        <f t="shared" si="2"/>
        <v>308</v>
      </c>
      <c r="AJ153" s="10" t="s">
        <v>2532</v>
      </c>
      <c r="AK153" s="12">
        <v>1</v>
      </c>
      <c r="AL153" s="10" t="s">
        <v>489</v>
      </c>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10"/>
      <c r="BN153" s="10"/>
      <c r="BO153" s="10"/>
      <c r="BP153" s="10">
        <v>1</v>
      </c>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t="s">
        <v>89</v>
      </c>
      <c r="CQ153" s="10" t="s">
        <v>286</v>
      </c>
      <c r="CR153" s="10">
        <v>1</v>
      </c>
      <c r="CS153" s="10"/>
      <c r="CT153" s="10"/>
      <c r="CU153" s="10"/>
      <c r="CV153" s="10"/>
      <c r="CW153" s="10"/>
      <c r="CX153" s="10" t="s">
        <v>287</v>
      </c>
      <c r="CY153" s="10" t="s">
        <v>287</v>
      </c>
      <c r="CZ153" s="10" t="s">
        <v>329</v>
      </c>
      <c r="DA153" s="10" t="s">
        <v>289</v>
      </c>
      <c r="DB153" s="10" t="s">
        <v>290</v>
      </c>
      <c r="DC153" s="10" t="s">
        <v>283</v>
      </c>
      <c r="DD153" s="13" t="s">
        <v>2533</v>
      </c>
      <c r="DE153" s="10" t="s">
        <v>2534</v>
      </c>
      <c r="DF153" s="10" t="s">
        <v>2535</v>
      </c>
      <c r="DG153" s="27" t="s">
        <v>2536</v>
      </c>
      <c r="DH153" s="10" t="s">
        <v>283</v>
      </c>
      <c r="DI153" s="10" t="s">
        <v>283</v>
      </c>
      <c r="DJ153" s="10" t="s">
        <v>283</v>
      </c>
      <c r="DK153" s="10" t="s">
        <v>283</v>
      </c>
      <c r="DL153" s="13" t="s">
        <v>2537</v>
      </c>
      <c r="DM153" s="13" t="s">
        <v>114</v>
      </c>
      <c r="DN153" s="14"/>
      <c r="DO153" s="14"/>
      <c r="DP153" s="14"/>
      <c r="DQ153" s="14"/>
      <c r="DR153" s="14">
        <v>1</v>
      </c>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0" t="s">
        <v>283</v>
      </c>
      <c r="ES153" s="10" t="s">
        <v>283</v>
      </c>
      <c r="ET153" s="10"/>
      <c r="EU153" s="10"/>
      <c r="EV153" s="10"/>
      <c r="EW153" s="10"/>
      <c r="EX153" s="10"/>
      <c r="EY153" s="10"/>
      <c r="EZ153" s="10"/>
      <c r="FA153" s="10"/>
      <c r="FB153" s="10"/>
      <c r="FC153" s="10"/>
      <c r="FD153" s="10"/>
      <c r="FE153" s="10"/>
      <c r="FF153" s="10"/>
      <c r="FG153" s="10"/>
      <c r="FH153" s="10"/>
      <c r="FI153" s="10"/>
      <c r="FJ153" s="10"/>
      <c r="FK153" s="10"/>
      <c r="FL153" s="10"/>
      <c r="FM153" s="10" t="s">
        <v>283</v>
      </c>
      <c r="FN153" s="10" t="s">
        <v>283</v>
      </c>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3" t="s">
        <v>2538</v>
      </c>
      <c r="GP153" s="13" t="s">
        <v>2539</v>
      </c>
      <c r="GQ153" s="10" t="s">
        <v>283</v>
      </c>
      <c r="GR153" s="10" t="s">
        <v>283</v>
      </c>
      <c r="GS153" s="10" t="s">
        <v>283</v>
      </c>
      <c r="GT153" s="10" t="s">
        <v>283</v>
      </c>
      <c r="GU153" s="10" t="s">
        <v>283</v>
      </c>
      <c r="GV153" s="10" t="s">
        <v>283</v>
      </c>
      <c r="GW153" s="10" t="s">
        <v>283</v>
      </c>
      <c r="GX153" s="10" t="s">
        <v>283</v>
      </c>
      <c r="GY153" s="10" t="s">
        <v>283</v>
      </c>
      <c r="GZ153" s="10" t="s">
        <v>283</v>
      </c>
      <c r="HA153" s="10" t="s">
        <v>283</v>
      </c>
      <c r="HB153" s="10" t="s">
        <v>283</v>
      </c>
      <c r="HC153" s="10" t="s">
        <v>283</v>
      </c>
      <c r="HD153" s="10" t="s">
        <v>2540</v>
      </c>
      <c r="HE153" s="10"/>
      <c r="HF153" s="10"/>
      <c r="HG153" s="10"/>
      <c r="HH153" s="10"/>
      <c r="HI153" s="10"/>
      <c r="HJ153" s="10"/>
      <c r="HK153" s="10"/>
      <c r="HL153" s="10"/>
      <c r="HM153" s="10"/>
      <c r="HN153" s="10"/>
      <c r="HO153" s="10"/>
      <c r="HP153" s="10">
        <v>1</v>
      </c>
      <c r="HQ153" s="10"/>
      <c r="HR153" s="10"/>
      <c r="HS153" s="10"/>
      <c r="HT153" s="10"/>
      <c r="HU153" s="10"/>
      <c r="HV153" s="10"/>
      <c r="HW153" s="10"/>
      <c r="HX153" s="10"/>
      <c r="HY153" s="10"/>
      <c r="HZ153" s="10"/>
      <c r="IA153" s="10"/>
      <c r="IB153" s="10"/>
      <c r="IC153" s="10"/>
      <c r="ID153" s="10"/>
      <c r="IE153" s="10"/>
      <c r="IF153" s="10"/>
      <c r="IG153" s="10"/>
      <c r="IH153" s="10"/>
      <c r="II153" s="10"/>
      <c r="IJ153" s="10"/>
      <c r="IK153" s="10">
        <v>1</v>
      </c>
      <c r="IL153" s="10"/>
      <c r="IM153" s="10"/>
      <c r="IN153" s="10"/>
      <c r="IO153" s="10"/>
      <c r="IP153" s="10"/>
      <c r="IQ153" s="10"/>
      <c r="IR153" s="10"/>
      <c r="IS153" s="10"/>
      <c r="IT153" s="10"/>
      <c r="IU153" s="13" t="s">
        <v>434</v>
      </c>
      <c r="IV153" s="10" t="s">
        <v>283</v>
      </c>
      <c r="IW153" s="10" t="s">
        <v>283</v>
      </c>
      <c r="IX153" s="10" t="s">
        <v>264</v>
      </c>
      <c r="IY153" s="10"/>
      <c r="IZ153" s="10"/>
      <c r="JA153" s="10"/>
      <c r="JB153" s="10"/>
      <c r="JC153" s="10"/>
      <c r="JD153" s="10"/>
      <c r="JE153" s="10"/>
      <c r="JF153" s="10"/>
      <c r="JG153" s="10"/>
      <c r="JH153" s="10"/>
      <c r="JI153" s="10"/>
      <c r="JJ153" s="10"/>
      <c r="JK153" s="10"/>
      <c r="JL153" s="10"/>
      <c r="JM153" s="10"/>
      <c r="JN153" s="10"/>
      <c r="JO153" s="10"/>
      <c r="JP153" s="10">
        <v>1</v>
      </c>
      <c r="JQ153" s="10"/>
      <c r="JR153" s="10"/>
      <c r="JS153" s="10"/>
      <c r="JT153" s="10"/>
      <c r="JU153" s="10"/>
      <c r="JV153" s="10" t="s">
        <v>287</v>
      </c>
      <c r="JW153" s="10" t="s">
        <v>283</v>
      </c>
      <c r="JX153" s="10" t="s">
        <v>283</v>
      </c>
      <c r="JY153" s="10" t="s">
        <v>283</v>
      </c>
      <c r="JZ153" s="9"/>
    </row>
    <row r="154" spans="1:286" ht="15.75" customHeight="1">
      <c r="A154" s="7" t="s">
        <v>2541</v>
      </c>
      <c r="B154" s="8">
        <v>42187</v>
      </c>
      <c r="C154" s="9" t="s">
        <v>2542</v>
      </c>
      <c r="D154" s="10">
        <v>1</v>
      </c>
      <c r="E154" s="11">
        <v>42039</v>
      </c>
      <c r="F154" s="10" t="s">
        <v>302</v>
      </c>
      <c r="G154" s="10" t="s">
        <v>277</v>
      </c>
      <c r="H154" s="9" t="s">
        <v>2543</v>
      </c>
      <c r="I154" s="9" t="s">
        <v>2544</v>
      </c>
      <c r="J154" s="10" t="s">
        <v>280</v>
      </c>
      <c r="K154" s="9" t="s">
        <v>344</v>
      </c>
      <c r="L154" s="9"/>
      <c r="M154" s="9"/>
      <c r="N154" s="9"/>
      <c r="O154" s="9"/>
      <c r="P154" s="9"/>
      <c r="Q154" s="9"/>
      <c r="R154" s="10">
        <v>1</v>
      </c>
      <c r="S154" s="9"/>
      <c r="T154" s="9"/>
      <c r="U154" s="9"/>
      <c r="V154" s="9"/>
      <c r="W154" s="9"/>
      <c r="X154" s="9"/>
      <c r="Y154" s="9"/>
      <c r="Z154" s="9"/>
      <c r="AA154" s="9"/>
      <c r="AB154" s="9"/>
      <c r="AC154" s="9" t="s">
        <v>2545</v>
      </c>
      <c r="AD154" s="10" t="s">
        <v>283</v>
      </c>
      <c r="AE154" s="11">
        <v>42047</v>
      </c>
      <c r="AF154" s="11">
        <v>42179</v>
      </c>
      <c r="AG154" s="10">
        <f t="shared" si="37"/>
        <v>132</v>
      </c>
      <c r="AH154" s="10">
        <f t="shared" si="38"/>
        <v>140</v>
      </c>
      <c r="AI154" s="10">
        <f t="shared" si="2"/>
        <v>148</v>
      </c>
      <c r="AJ154" s="10" t="s">
        <v>2062</v>
      </c>
      <c r="AK154" s="12">
        <v>1</v>
      </c>
      <c r="AL154" s="10" t="s">
        <v>347</v>
      </c>
      <c r="AM154" s="10">
        <v>1</v>
      </c>
      <c r="AN154" s="10"/>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t="s">
        <v>89</v>
      </c>
      <c r="CQ154" s="10" t="s">
        <v>286</v>
      </c>
      <c r="CR154" s="10">
        <v>1</v>
      </c>
      <c r="CS154" s="10"/>
      <c r="CT154" s="10"/>
      <c r="CU154" s="10"/>
      <c r="CV154" s="10"/>
      <c r="CW154" s="10"/>
      <c r="CX154" s="10" t="s">
        <v>287</v>
      </c>
      <c r="CY154" s="10" t="s">
        <v>287</v>
      </c>
      <c r="CZ154" s="10" t="s">
        <v>12</v>
      </c>
      <c r="DA154" s="10" t="s">
        <v>429</v>
      </c>
      <c r="DB154" s="10" t="s">
        <v>429</v>
      </c>
      <c r="DC154" s="10" t="s">
        <v>283</v>
      </c>
      <c r="DD154" s="13" t="s">
        <v>2546</v>
      </c>
      <c r="DE154" s="13" t="s">
        <v>2547</v>
      </c>
      <c r="DF154" s="13" t="s">
        <v>2548</v>
      </c>
      <c r="DG154" s="10" t="s">
        <v>283</v>
      </c>
      <c r="DH154" s="10" t="s">
        <v>283</v>
      </c>
      <c r="DI154" s="10" t="s">
        <v>283</v>
      </c>
      <c r="DJ154" s="10" t="s">
        <v>283</v>
      </c>
      <c r="DK154" s="10" t="s">
        <v>283</v>
      </c>
      <c r="DL154" s="10" t="s">
        <v>2549</v>
      </c>
      <c r="DM154" s="10" t="s">
        <v>115</v>
      </c>
      <c r="DN154" s="15"/>
      <c r="DO154" s="15"/>
      <c r="DP154" s="15"/>
      <c r="DQ154" s="15"/>
      <c r="DR154" s="15"/>
      <c r="DS154" s="14">
        <v>1</v>
      </c>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0" t="s">
        <v>283</v>
      </c>
      <c r="ES154" s="10" t="s">
        <v>283</v>
      </c>
      <c r="ET154" s="10"/>
      <c r="EU154" s="10"/>
      <c r="EV154" s="10"/>
      <c r="EW154" s="10"/>
      <c r="EX154" s="10"/>
      <c r="EY154" s="10"/>
      <c r="EZ154" s="10"/>
      <c r="FA154" s="10"/>
      <c r="FB154" s="10"/>
      <c r="FC154" s="10"/>
      <c r="FD154" s="10"/>
      <c r="FE154" s="10"/>
      <c r="FF154" s="10"/>
      <c r="FG154" s="10"/>
      <c r="FH154" s="10"/>
      <c r="FI154" s="10"/>
      <c r="FJ154" s="10"/>
      <c r="FK154" s="10"/>
      <c r="FL154" s="10"/>
      <c r="FM154" s="10" t="s">
        <v>283</v>
      </c>
      <c r="FN154" s="10" t="s">
        <v>283</v>
      </c>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3" t="s">
        <v>2550</v>
      </c>
      <c r="GP154" s="10" t="s">
        <v>283</v>
      </c>
      <c r="GQ154" s="10" t="s">
        <v>283</v>
      </c>
      <c r="GR154" s="10" t="s">
        <v>283</v>
      </c>
      <c r="GS154" s="10" t="s">
        <v>283</v>
      </c>
      <c r="GT154" s="10" t="s">
        <v>283</v>
      </c>
      <c r="GU154" s="10" t="s">
        <v>283</v>
      </c>
      <c r="GV154" s="10" t="s">
        <v>283</v>
      </c>
      <c r="GW154" s="10" t="s">
        <v>283</v>
      </c>
      <c r="GX154" s="10" t="s">
        <v>283</v>
      </c>
      <c r="GY154" s="10" t="s">
        <v>283</v>
      </c>
      <c r="GZ154" s="10" t="s">
        <v>283</v>
      </c>
      <c r="HA154" s="10" t="s">
        <v>283</v>
      </c>
      <c r="HB154" s="10" t="s">
        <v>283</v>
      </c>
      <c r="HC154" s="10" t="s">
        <v>283</v>
      </c>
      <c r="HD154" s="10" t="s">
        <v>218</v>
      </c>
      <c r="HE154" s="10"/>
      <c r="HF154" s="10"/>
      <c r="HG154" s="10"/>
      <c r="HH154" s="10"/>
      <c r="HI154" s="10"/>
      <c r="HJ154" s="10"/>
      <c r="HK154" s="10"/>
      <c r="HL154" s="10"/>
      <c r="HM154" s="10"/>
      <c r="HN154" s="10"/>
      <c r="HO154" s="10"/>
      <c r="HP154" s="10"/>
      <c r="HQ154" s="10"/>
      <c r="HR154" s="10"/>
      <c r="HS154" s="10"/>
      <c r="HT154" s="10"/>
      <c r="HU154" s="10"/>
      <c r="HV154" s="10">
        <v>1</v>
      </c>
      <c r="HW154" s="10"/>
      <c r="HX154" s="10"/>
      <c r="HY154" s="10"/>
      <c r="HZ154" s="10"/>
      <c r="IA154" s="10"/>
      <c r="IB154" s="10"/>
      <c r="IC154" s="10"/>
      <c r="ID154" s="10"/>
      <c r="IE154" s="10"/>
      <c r="IF154" s="10"/>
      <c r="IG154" s="10"/>
      <c r="IH154" s="10"/>
      <c r="II154" s="10"/>
      <c r="IJ154" s="10"/>
      <c r="IK154" s="10"/>
      <c r="IL154" s="10"/>
      <c r="IM154" s="10"/>
      <c r="IN154" s="10"/>
      <c r="IO154" s="10"/>
      <c r="IP154" s="10"/>
      <c r="IQ154" s="10"/>
      <c r="IR154" s="10"/>
      <c r="IS154" s="10"/>
      <c r="IT154" s="10"/>
      <c r="IU154" s="13" t="s">
        <v>2551</v>
      </c>
      <c r="IV154" s="10" t="s">
        <v>283</v>
      </c>
      <c r="IW154" s="10" t="s">
        <v>283</v>
      </c>
      <c r="IX154" s="10" t="s">
        <v>249</v>
      </c>
      <c r="IY154" s="10"/>
      <c r="IZ154" s="10"/>
      <c r="JA154" s="10">
        <v>1</v>
      </c>
      <c r="JB154" s="10"/>
      <c r="JC154" s="10"/>
      <c r="JD154" s="10"/>
      <c r="JE154" s="10"/>
      <c r="JF154" s="10"/>
      <c r="JG154" s="10"/>
      <c r="JH154" s="10"/>
      <c r="JI154" s="10"/>
      <c r="JJ154" s="10"/>
      <c r="JK154" s="10"/>
      <c r="JL154" s="10"/>
      <c r="JM154" s="10"/>
      <c r="JN154" s="10"/>
      <c r="JO154" s="10"/>
      <c r="JP154" s="10"/>
      <c r="JQ154" s="10"/>
      <c r="JR154" s="10"/>
      <c r="JS154" s="10"/>
      <c r="JT154" s="10"/>
      <c r="JU154" s="10"/>
      <c r="JV154" s="10" t="s">
        <v>287</v>
      </c>
      <c r="JW154" s="10" t="s">
        <v>283</v>
      </c>
      <c r="JX154" s="10" t="s">
        <v>283</v>
      </c>
      <c r="JY154" s="10" t="s">
        <v>283</v>
      </c>
      <c r="JZ154" s="9"/>
    </row>
    <row r="155" spans="1:286" ht="15.75" customHeight="1">
      <c r="A155" s="7" t="s">
        <v>2552</v>
      </c>
      <c r="B155" s="8">
        <v>42192</v>
      </c>
      <c r="C155" s="9" t="s">
        <v>2553</v>
      </c>
      <c r="D155" s="10">
        <v>1</v>
      </c>
      <c r="E155" s="10" t="s">
        <v>302</v>
      </c>
      <c r="F155" s="9">
        <f>2015-1968</f>
        <v>47</v>
      </c>
      <c r="G155" s="10" t="s">
        <v>323</v>
      </c>
      <c r="H155" s="9" t="s">
        <v>900</v>
      </c>
      <c r="I155" s="9" t="s">
        <v>901</v>
      </c>
      <c r="J155" s="10" t="s">
        <v>280</v>
      </c>
      <c r="K155" s="9" t="s">
        <v>1601</v>
      </c>
      <c r="L155" s="9"/>
      <c r="M155" s="9"/>
      <c r="N155" s="9"/>
      <c r="O155" s="9"/>
      <c r="P155" s="10">
        <v>1</v>
      </c>
      <c r="Q155" s="9"/>
      <c r="R155" s="9"/>
      <c r="S155" s="9"/>
      <c r="T155" s="9"/>
      <c r="U155" s="9"/>
      <c r="V155" s="9"/>
      <c r="W155" s="9"/>
      <c r="X155" s="9"/>
      <c r="Y155" s="9"/>
      <c r="Z155" s="9"/>
      <c r="AA155" s="9"/>
      <c r="AB155" s="9"/>
      <c r="AC155" s="9" t="s">
        <v>2554</v>
      </c>
      <c r="AD155" s="10" t="s">
        <v>283</v>
      </c>
      <c r="AE155" s="11">
        <v>42044</v>
      </c>
      <c r="AF155" s="11">
        <v>42180</v>
      </c>
      <c r="AG155" s="10">
        <f t="shared" si="37"/>
        <v>136</v>
      </c>
      <c r="AH155" s="10" t="s">
        <v>283</v>
      </c>
      <c r="AI155" s="16" t="e">
        <f t="shared" si="2"/>
        <v>#VALUE!</v>
      </c>
      <c r="AJ155" s="10" t="s">
        <v>2555</v>
      </c>
      <c r="AK155" s="12">
        <v>1</v>
      </c>
      <c r="AL155" s="10" t="s">
        <v>70</v>
      </c>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10"/>
      <c r="BN155" s="10"/>
      <c r="BO155" s="10"/>
      <c r="BP155" s="10"/>
      <c r="BQ155" s="10"/>
      <c r="BR155" s="10"/>
      <c r="BS155" s="10"/>
      <c r="BT155" s="10"/>
      <c r="BU155" s="10"/>
      <c r="BV155" s="10"/>
      <c r="BW155" s="10"/>
      <c r="BX155" s="10"/>
      <c r="BY155" s="10">
        <v>1</v>
      </c>
      <c r="BZ155" s="10"/>
      <c r="CA155" s="10"/>
      <c r="CB155" s="10"/>
      <c r="CC155" s="10"/>
      <c r="CD155" s="10"/>
      <c r="CE155" s="10"/>
      <c r="CF155" s="10"/>
      <c r="CG155" s="10"/>
      <c r="CH155" s="10"/>
      <c r="CI155" s="10"/>
      <c r="CJ155" s="10"/>
      <c r="CK155" s="10"/>
      <c r="CL155" s="10"/>
      <c r="CM155" s="10"/>
      <c r="CN155" s="10"/>
      <c r="CO155" s="10"/>
      <c r="CP155" s="10" t="s">
        <v>329</v>
      </c>
      <c r="CQ155" s="13" t="s">
        <v>852</v>
      </c>
      <c r="CR155" s="10"/>
      <c r="CS155" s="10"/>
      <c r="CT155" s="10"/>
      <c r="CU155" s="10"/>
      <c r="CV155" s="10"/>
      <c r="CW155" s="10"/>
      <c r="CX155" s="10" t="s">
        <v>283</v>
      </c>
      <c r="CY155" s="10" t="s">
        <v>287</v>
      </c>
      <c r="CZ155" s="10" t="s">
        <v>288</v>
      </c>
      <c r="DA155" s="10" t="s">
        <v>1321</v>
      </c>
      <c r="DB155" s="10" t="s">
        <v>329</v>
      </c>
      <c r="DC155" s="13" t="s">
        <v>2556</v>
      </c>
      <c r="DD155" s="13" t="s">
        <v>2557</v>
      </c>
      <c r="DE155" s="10" t="s">
        <v>283</v>
      </c>
      <c r="DF155" s="10" t="s">
        <v>283</v>
      </c>
      <c r="DG155" s="10" t="s">
        <v>283</v>
      </c>
      <c r="DH155" s="10" t="s">
        <v>283</v>
      </c>
      <c r="DI155" s="10" t="s">
        <v>283</v>
      </c>
      <c r="DJ155" s="10" t="s">
        <v>283</v>
      </c>
      <c r="DK155" s="10" t="s">
        <v>283</v>
      </c>
      <c r="DL155" s="10" t="s">
        <v>283</v>
      </c>
      <c r="DM155" s="10" t="s">
        <v>283</v>
      </c>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0" t="s">
        <v>283</v>
      </c>
      <c r="ES155" s="10" t="s">
        <v>283</v>
      </c>
      <c r="ET155" s="10"/>
      <c r="EU155" s="10"/>
      <c r="EV155" s="10"/>
      <c r="EW155" s="10"/>
      <c r="EX155" s="10"/>
      <c r="EY155" s="10"/>
      <c r="EZ155" s="10"/>
      <c r="FA155" s="10"/>
      <c r="FB155" s="10"/>
      <c r="FC155" s="10"/>
      <c r="FD155" s="10"/>
      <c r="FE155" s="10"/>
      <c r="FF155" s="10"/>
      <c r="FG155" s="10"/>
      <c r="FH155" s="10"/>
      <c r="FI155" s="10"/>
      <c r="FJ155" s="10"/>
      <c r="FK155" s="10"/>
      <c r="FL155" s="10"/>
      <c r="FM155" s="10" t="s">
        <v>283</v>
      </c>
      <c r="FN155" s="10" t="s">
        <v>283</v>
      </c>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3" t="s">
        <v>2558</v>
      </c>
      <c r="GP155" s="13" t="s">
        <v>2559</v>
      </c>
      <c r="GQ155" s="13" t="s">
        <v>2560</v>
      </c>
      <c r="GR155" s="13" t="s">
        <v>2561</v>
      </c>
      <c r="GS155" s="13" t="s">
        <v>2562</v>
      </c>
      <c r="GT155" s="13" t="s">
        <v>2563</v>
      </c>
      <c r="GU155" s="10" t="s">
        <v>283</v>
      </c>
      <c r="GV155" s="10" t="s">
        <v>283</v>
      </c>
      <c r="GW155" s="10" t="s">
        <v>283</v>
      </c>
      <c r="GX155" s="10" t="s">
        <v>283</v>
      </c>
      <c r="GY155" s="10" t="s">
        <v>283</v>
      </c>
      <c r="GZ155" s="10" t="s">
        <v>283</v>
      </c>
      <c r="HA155" s="10" t="s">
        <v>283</v>
      </c>
      <c r="HB155" s="10" t="s">
        <v>283</v>
      </c>
      <c r="HC155" s="10" t="s">
        <v>283</v>
      </c>
      <c r="HD155" s="10" t="s">
        <v>2564</v>
      </c>
      <c r="HE155" s="10"/>
      <c r="HF155" s="10"/>
      <c r="HG155" s="10"/>
      <c r="HH155" s="10">
        <v>1</v>
      </c>
      <c r="HI155" s="10"/>
      <c r="HJ155" s="10"/>
      <c r="HK155" s="10"/>
      <c r="HL155" s="10"/>
      <c r="HM155" s="10"/>
      <c r="HN155" s="10"/>
      <c r="HO155" s="10"/>
      <c r="HP155" s="10"/>
      <c r="HQ155" s="10"/>
      <c r="HR155" s="10"/>
      <c r="HS155" s="10"/>
      <c r="HT155" s="10"/>
      <c r="HU155" s="10"/>
      <c r="HV155" s="10"/>
      <c r="HW155" s="10"/>
      <c r="HX155" s="10"/>
      <c r="HY155" s="10"/>
      <c r="HZ155" s="10"/>
      <c r="IA155" s="10"/>
      <c r="IB155" s="10"/>
      <c r="IC155" s="10"/>
      <c r="ID155" s="10"/>
      <c r="IE155" s="10">
        <v>1</v>
      </c>
      <c r="IF155" s="10"/>
      <c r="IG155" s="10"/>
      <c r="IH155" s="10"/>
      <c r="II155" s="10"/>
      <c r="IJ155" s="10"/>
      <c r="IK155" s="10"/>
      <c r="IL155" s="10"/>
      <c r="IM155" s="10"/>
      <c r="IN155" s="10"/>
      <c r="IO155" s="10"/>
      <c r="IP155" s="10"/>
      <c r="IQ155" s="10"/>
      <c r="IR155" s="10"/>
      <c r="IS155" s="10"/>
      <c r="IT155" s="10"/>
      <c r="IU155" s="13" t="s">
        <v>2565</v>
      </c>
      <c r="IV155" s="10" t="s">
        <v>283</v>
      </c>
      <c r="IW155" s="10" t="s">
        <v>283</v>
      </c>
      <c r="IX155" s="10" t="s">
        <v>264</v>
      </c>
      <c r="IY155" s="10"/>
      <c r="IZ155" s="10"/>
      <c r="JA155" s="10"/>
      <c r="JB155" s="10"/>
      <c r="JC155" s="10"/>
      <c r="JD155" s="10"/>
      <c r="JE155" s="10"/>
      <c r="JF155" s="10"/>
      <c r="JG155" s="10"/>
      <c r="JH155" s="10"/>
      <c r="JI155" s="10"/>
      <c r="JJ155" s="10"/>
      <c r="JK155" s="10"/>
      <c r="JL155" s="10"/>
      <c r="JM155" s="10"/>
      <c r="JN155" s="10"/>
      <c r="JO155" s="10"/>
      <c r="JP155" s="10">
        <v>1</v>
      </c>
      <c r="JQ155" s="10"/>
      <c r="JR155" s="10"/>
      <c r="JS155" s="10"/>
      <c r="JT155" s="10"/>
      <c r="JU155" s="10"/>
      <c r="JV155" s="10" t="s">
        <v>287</v>
      </c>
      <c r="JW155" s="10" t="s">
        <v>283</v>
      </c>
      <c r="JX155" s="10" t="s">
        <v>283</v>
      </c>
      <c r="JY155" s="10" t="s">
        <v>283</v>
      </c>
      <c r="JZ155" s="9"/>
    </row>
    <row r="156" spans="1:286" ht="15.75" customHeight="1">
      <c r="A156" s="7" t="s">
        <v>2566</v>
      </c>
      <c r="B156" s="8">
        <v>42194</v>
      </c>
      <c r="C156" s="9" t="s">
        <v>2567</v>
      </c>
      <c r="D156" s="35">
        <v>1</v>
      </c>
      <c r="E156" s="10" t="s">
        <v>302</v>
      </c>
      <c r="F156" s="35" t="s">
        <v>302</v>
      </c>
      <c r="G156" s="29" t="s">
        <v>323</v>
      </c>
      <c r="H156" s="9" t="s">
        <v>2568</v>
      </c>
      <c r="I156" s="9" t="s">
        <v>2569</v>
      </c>
      <c r="J156" s="10" t="s">
        <v>280</v>
      </c>
      <c r="K156" s="9" t="s">
        <v>344</v>
      </c>
      <c r="L156" s="9"/>
      <c r="M156" s="9"/>
      <c r="N156" s="9"/>
      <c r="O156" s="9"/>
      <c r="P156" s="9"/>
      <c r="Q156" s="9"/>
      <c r="R156" s="10">
        <v>1</v>
      </c>
      <c r="S156" s="9"/>
      <c r="T156" s="9"/>
      <c r="U156" s="9"/>
      <c r="V156" s="9"/>
      <c r="W156" s="9"/>
      <c r="X156" s="9"/>
      <c r="Y156" s="9"/>
      <c r="Z156" s="9"/>
      <c r="AA156" s="9"/>
      <c r="AB156" s="9"/>
      <c r="AC156" s="9" t="s">
        <v>2570</v>
      </c>
      <c r="AD156" s="10" t="s">
        <v>283</v>
      </c>
      <c r="AE156" s="11">
        <v>42090</v>
      </c>
      <c r="AF156" s="11">
        <v>42181</v>
      </c>
      <c r="AG156" s="10">
        <f t="shared" si="37"/>
        <v>91</v>
      </c>
      <c r="AH156" s="10" t="s">
        <v>283</v>
      </c>
      <c r="AI156" s="16" t="e">
        <f t="shared" si="2"/>
        <v>#VALUE!</v>
      </c>
      <c r="AJ156" s="42" t="s">
        <v>2571</v>
      </c>
      <c r="AK156" s="12">
        <v>1</v>
      </c>
      <c r="AL156" s="10" t="s">
        <v>347</v>
      </c>
      <c r="AM156" s="10">
        <v>1</v>
      </c>
      <c r="AN156" s="10"/>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42"/>
      <c r="BN156" s="42"/>
      <c r="BO156" s="42"/>
      <c r="BP156" s="42"/>
      <c r="BQ156" s="42"/>
      <c r="BR156" s="42"/>
      <c r="BS156" s="42"/>
      <c r="BT156" s="42"/>
      <c r="BU156" s="42"/>
      <c r="BV156" s="42"/>
      <c r="BW156" s="42"/>
      <c r="BX156" s="42"/>
      <c r="BY156" s="42"/>
      <c r="BZ156" s="42"/>
      <c r="CA156" s="42"/>
      <c r="CB156" s="42"/>
      <c r="CC156" s="42"/>
      <c r="CD156" s="42"/>
      <c r="CE156" s="42"/>
      <c r="CF156" s="42"/>
      <c r="CG156" s="42"/>
      <c r="CH156" s="42"/>
      <c r="CI156" s="42"/>
      <c r="CJ156" s="42"/>
      <c r="CK156" s="42"/>
      <c r="CL156" s="42"/>
      <c r="CM156" s="42"/>
      <c r="CN156" s="42"/>
      <c r="CO156" s="42"/>
      <c r="CP156" s="10" t="s">
        <v>89</v>
      </c>
      <c r="CQ156" s="10" t="s">
        <v>286</v>
      </c>
      <c r="CR156" s="10">
        <v>1</v>
      </c>
      <c r="CS156" s="10"/>
      <c r="CT156" s="10"/>
      <c r="CU156" s="10"/>
      <c r="CV156" s="10"/>
      <c r="CW156" s="10"/>
      <c r="CX156" s="10" t="s">
        <v>287</v>
      </c>
      <c r="CY156" s="35" t="s">
        <v>287</v>
      </c>
      <c r="CZ156" s="35" t="s">
        <v>329</v>
      </c>
      <c r="DA156" s="42" t="s">
        <v>289</v>
      </c>
      <c r="DB156" s="13" t="s">
        <v>309</v>
      </c>
      <c r="DC156" s="13" t="s">
        <v>2572</v>
      </c>
      <c r="DD156" s="42" t="s">
        <v>2573</v>
      </c>
      <c r="DE156" s="42" t="s">
        <v>2574</v>
      </c>
      <c r="DF156" s="42" t="s">
        <v>2575</v>
      </c>
      <c r="DG156" s="35" t="s">
        <v>283</v>
      </c>
      <c r="DH156" s="35" t="s">
        <v>283</v>
      </c>
      <c r="DI156" s="35" t="s">
        <v>283</v>
      </c>
      <c r="DJ156" s="35" t="s">
        <v>283</v>
      </c>
      <c r="DK156" s="35" t="s">
        <v>283</v>
      </c>
      <c r="DL156" s="13" t="s">
        <v>2576</v>
      </c>
      <c r="DM156" s="13" t="s">
        <v>137</v>
      </c>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5">
        <v>1</v>
      </c>
      <c r="EP156" s="14"/>
      <c r="EQ156" s="14"/>
      <c r="ER156" s="13" t="s">
        <v>2577</v>
      </c>
      <c r="ES156" s="13" t="s">
        <v>86</v>
      </c>
      <c r="ET156" s="13"/>
      <c r="EU156" s="13"/>
      <c r="EV156" s="13"/>
      <c r="EW156" s="13"/>
      <c r="EX156" s="13"/>
      <c r="EY156" s="13"/>
      <c r="EZ156" s="13"/>
      <c r="FA156" s="13"/>
      <c r="FB156" s="13"/>
      <c r="FC156" s="13"/>
      <c r="FD156" s="13"/>
      <c r="FE156" s="13"/>
      <c r="FF156" s="13"/>
      <c r="FG156" s="13"/>
      <c r="FH156" s="13"/>
      <c r="FI156" s="13"/>
      <c r="FJ156" s="13"/>
      <c r="FK156" s="13"/>
      <c r="FL156" s="13">
        <v>1</v>
      </c>
      <c r="FM156" s="13" t="s">
        <v>2578</v>
      </c>
      <c r="FN156" s="13" t="s">
        <v>166</v>
      </c>
      <c r="FO156" s="13"/>
      <c r="FP156" s="13"/>
      <c r="FQ156" s="13"/>
      <c r="FR156" s="13"/>
      <c r="FS156" s="13"/>
      <c r="FT156" s="13"/>
      <c r="FU156" s="13">
        <v>1</v>
      </c>
      <c r="FV156" s="13"/>
      <c r="FW156" s="13"/>
      <c r="FX156" s="13"/>
      <c r="FY156" s="13"/>
      <c r="FZ156" s="13"/>
      <c r="GA156" s="13"/>
      <c r="GB156" s="13"/>
      <c r="GC156" s="13"/>
      <c r="GD156" s="13"/>
      <c r="GE156" s="13"/>
      <c r="GF156" s="13"/>
      <c r="GG156" s="13"/>
      <c r="GH156" s="13"/>
      <c r="GI156" s="13"/>
      <c r="GJ156" s="13"/>
      <c r="GK156" s="13"/>
      <c r="GL156" s="13"/>
      <c r="GM156" s="13"/>
      <c r="GN156" s="13"/>
      <c r="GO156" s="13" t="s">
        <v>2579</v>
      </c>
      <c r="GP156" s="13" t="s">
        <v>2580</v>
      </c>
      <c r="GQ156" s="13" t="s">
        <v>2581</v>
      </c>
      <c r="GR156" s="13" t="s">
        <v>2582</v>
      </c>
      <c r="GS156" s="10" t="s">
        <v>283</v>
      </c>
      <c r="GT156" s="10" t="s">
        <v>283</v>
      </c>
      <c r="GU156" s="10" t="s">
        <v>283</v>
      </c>
      <c r="GV156" s="10" t="s">
        <v>283</v>
      </c>
      <c r="GW156" s="10" t="s">
        <v>283</v>
      </c>
      <c r="GX156" s="10" t="s">
        <v>283</v>
      </c>
      <c r="GY156" s="10" t="s">
        <v>283</v>
      </c>
      <c r="GZ156" s="10" t="s">
        <v>283</v>
      </c>
      <c r="HA156" s="10" t="s">
        <v>283</v>
      </c>
      <c r="HB156" s="10" t="s">
        <v>283</v>
      </c>
      <c r="HC156" s="10" t="s">
        <v>283</v>
      </c>
      <c r="HD156" s="10" t="s">
        <v>214</v>
      </c>
      <c r="HE156" s="10"/>
      <c r="HF156" s="10"/>
      <c r="HG156" s="10"/>
      <c r="HH156" s="10"/>
      <c r="HI156" s="10"/>
      <c r="HJ156" s="10"/>
      <c r="HK156" s="10"/>
      <c r="HL156" s="10"/>
      <c r="HM156" s="10"/>
      <c r="HN156" s="10"/>
      <c r="HO156" s="10"/>
      <c r="HP156" s="10"/>
      <c r="HQ156" s="10"/>
      <c r="HR156" s="10">
        <v>1</v>
      </c>
      <c r="HS156" s="10"/>
      <c r="HT156" s="10"/>
      <c r="HU156" s="10"/>
      <c r="HV156" s="10"/>
      <c r="HW156" s="10"/>
      <c r="HX156" s="10"/>
      <c r="HY156" s="10"/>
      <c r="HZ156" s="10"/>
      <c r="IA156" s="10"/>
      <c r="IB156" s="10"/>
      <c r="IC156" s="10"/>
      <c r="ID156" s="10"/>
      <c r="IE156" s="10"/>
      <c r="IF156" s="10"/>
      <c r="IG156" s="10"/>
      <c r="IH156" s="10"/>
      <c r="II156" s="10"/>
      <c r="IJ156" s="10"/>
      <c r="IK156" s="10"/>
      <c r="IL156" s="10"/>
      <c r="IM156" s="10"/>
      <c r="IN156" s="10"/>
      <c r="IO156" s="10"/>
      <c r="IP156" s="10"/>
      <c r="IQ156" s="10"/>
      <c r="IR156" s="10"/>
      <c r="IS156" s="10"/>
      <c r="IT156" s="10"/>
      <c r="IU156" s="13" t="s">
        <v>2583</v>
      </c>
      <c r="IV156" s="13" t="s">
        <v>283</v>
      </c>
      <c r="IW156" s="10" t="s">
        <v>283</v>
      </c>
      <c r="IX156" s="10" t="s">
        <v>253</v>
      </c>
      <c r="IY156" s="10"/>
      <c r="IZ156" s="10"/>
      <c r="JA156" s="10"/>
      <c r="JB156" s="10"/>
      <c r="JC156" s="10"/>
      <c r="JD156" s="10"/>
      <c r="JE156" s="10">
        <v>1</v>
      </c>
      <c r="JF156" s="10"/>
      <c r="JG156" s="10"/>
      <c r="JH156" s="10"/>
      <c r="JI156" s="10"/>
      <c r="JJ156" s="10"/>
      <c r="JK156" s="10"/>
      <c r="JL156" s="10"/>
      <c r="JM156" s="10"/>
      <c r="JN156" s="10"/>
      <c r="JO156" s="10"/>
      <c r="JP156" s="10"/>
      <c r="JQ156" s="10"/>
      <c r="JR156" s="10"/>
      <c r="JS156" s="10"/>
      <c r="JT156" s="10"/>
      <c r="JU156" s="10"/>
      <c r="JV156" s="10" t="s">
        <v>287</v>
      </c>
      <c r="JW156" s="10" t="s">
        <v>283</v>
      </c>
      <c r="JX156" s="10" t="s">
        <v>283</v>
      </c>
      <c r="JY156" s="10" t="s">
        <v>283</v>
      </c>
      <c r="JZ156" s="42"/>
    </row>
    <row r="157" spans="1:286" ht="15.75" customHeight="1">
      <c r="A157" s="7" t="s">
        <v>2584</v>
      </c>
      <c r="B157" s="8">
        <v>42201</v>
      </c>
      <c r="C157" s="9" t="s">
        <v>2585</v>
      </c>
      <c r="D157" s="35">
        <v>1</v>
      </c>
      <c r="E157" s="11">
        <v>42062</v>
      </c>
      <c r="F157" s="35" t="s">
        <v>302</v>
      </c>
      <c r="G157" s="29" t="s">
        <v>323</v>
      </c>
      <c r="H157" s="9" t="s">
        <v>2036</v>
      </c>
      <c r="I157" s="9" t="s">
        <v>2586</v>
      </c>
      <c r="J157" s="10" t="s">
        <v>280</v>
      </c>
      <c r="K157" s="9" t="s">
        <v>344</v>
      </c>
      <c r="L157" s="9"/>
      <c r="M157" s="9"/>
      <c r="N157" s="9"/>
      <c r="O157" s="9"/>
      <c r="P157" s="9"/>
      <c r="Q157" s="9"/>
      <c r="R157" s="10">
        <v>1</v>
      </c>
      <c r="S157" s="9"/>
      <c r="T157" s="9"/>
      <c r="U157" s="9"/>
      <c r="V157" s="9"/>
      <c r="W157" s="9"/>
      <c r="X157" s="9"/>
      <c r="Y157" s="9"/>
      <c r="Z157" s="9"/>
      <c r="AA157" s="9"/>
      <c r="AB157" s="9"/>
      <c r="AC157" s="9" t="s">
        <v>2587</v>
      </c>
      <c r="AD157" s="10" t="s">
        <v>283</v>
      </c>
      <c r="AE157" s="11">
        <v>42067</v>
      </c>
      <c r="AF157" s="11">
        <v>42201</v>
      </c>
      <c r="AG157" s="10">
        <f t="shared" si="37"/>
        <v>134</v>
      </c>
      <c r="AH157" s="10">
        <f t="shared" ref="AH157:AH164" si="39">AF157-E157</f>
        <v>139</v>
      </c>
      <c r="AI157" s="10">
        <f t="shared" si="2"/>
        <v>139</v>
      </c>
      <c r="AJ157" s="35" t="s">
        <v>2588</v>
      </c>
      <c r="AK157" s="12">
        <v>2</v>
      </c>
      <c r="AL157" s="10" t="s">
        <v>1425</v>
      </c>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10">
        <v>1</v>
      </c>
      <c r="BM157" s="10"/>
      <c r="BN157" s="10"/>
      <c r="BO157" s="10"/>
      <c r="BP157" s="10"/>
      <c r="BQ157" s="10"/>
      <c r="BR157" s="10"/>
      <c r="BS157" s="10"/>
      <c r="BT157" s="10"/>
      <c r="BU157" s="10"/>
      <c r="BV157" s="10"/>
      <c r="BW157" s="10"/>
      <c r="BX157" s="10"/>
      <c r="BY157" s="10">
        <v>1</v>
      </c>
      <c r="BZ157" s="10"/>
      <c r="CA157" s="10"/>
      <c r="CB157" s="10"/>
      <c r="CC157" s="10"/>
      <c r="CD157" s="10"/>
      <c r="CE157" s="10"/>
      <c r="CF157" s="10"/>
      <c r="CG157" s="10"/>
      <c r="CH157" s="10"/>
      <c r="CI157" s="10"/>
      <c r="CJ157" s="10"/>
      <c r="CK157" s="10"/>
      <c r="CL157" s="10"/>
      <c r="CM157" s="10"/>
      <c r="CN157" s="10"/>
      <c r="CO157" s="10"/>
      <c r="CP157" s="10" t="s">
        <v>89</v>
      </c>
      <c r="CQ157" s="10" t="s">
        <v>286</v>
      </c>
      <c r="CR157" s="10">
        <v>1</v>
      </c>
      <c r="CS157" s="10"/>
      <c r="CT157" s="10"/>
      <c r="CU157" s="10"/>
      <c r="CV157" s="10"/>
      <c r="CW157" s="10"/>
      <c r="CX157" s="10" t="s">
        <v>287</v>
      </c>
      <c r="CY157" s="35" t="s">
        <v>287</v>
      </c>
      <c r="CZ157" s="42" t="s">
        <v>12</v>
      </c>
      <c r="DA157" s="42" t="s">
        <v>289</v>
      </c>
      <c r="DB157" s="35" t="s">
        <v>429</v>
      </c>
      <c r="DC157" s="35" t="s">
        <v>283</v>
      </c>
      <c r="DD157" s="42" t="s">
        <v>2589</v>
      </c>
      <c r="DE157" s="42" t="s">
        <v>2590</v>
      </c>
      <c r="DF157" s="35" t="s">
        <v>283</v>
      </c>
      <c r="DG157" s="35" t="s">
        <v>283</v>
      </c>
      <c r="DH157" s="35" t="s">
        <v>283</v>
      </c>
      <c r="DI157" s="35" t="s">
        <v>283</v>
      </c>
      <c r="DJ157" s="35" t="s">
        <v>283</v>
      </c>
      <c r="DK157" s="35" t="s">
        <v>283</v>
      </c>
      <c r="DL157" s="13" t="s">
        <v>2591</v>
      </c>
      <c r="DM157" s="13" t="s">
        <v>2592</v>
      </c>
      <c r="DN157" s="14"/>
      <c r="DO157" s="14"/>
      <c r="DP157" s="14"/>
      <c r="DQ157" s="14"/>
      <c r="DR157" s="14"/>
      <c r="DS157" s="14"/>
      <c r="DT157" s="14">
        <v>1</v>
      </c>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v>1</v>
      </c>
      <c r="EQ157" s="14"/>
      <c r="ER157" s="10" t="s">
        <v>283</v>
      </c>
      <c r="ES157" s="10" t="s">
        <v>283</v>
      </c>
      <c r="ET157" s="10"/>
      <c r="EU157" s="10"/>
      <c r="EV157" s="10"/>
      <c r="EW157" s="10"/>
      <c r="EX157" s="10"/>
      <c r="EY157" s="10"/>
      <c r="EZ157" s="10"/>
      <c r="FA157" s="10"/>
      <c r="FB157" s="10"/>
      <c r="FC157" s="10"/>
      <c r="FD157" s="10"/>
      <c r="FE157" s="10"/>
      <c r="FF157" s="10"/>
      <c r="FG157" s="10"/>
      <c r="FH157" s="10"/>
      <c r="FI157" s="10"/>
      <c r="FJ157" s="10"/>
      <c r="FK157" s="10"/>
      <c r="FL157" s="10"/>
      <c r="FM157" s="10" t="s">
        <v>2593</v>
      </c>
      <c r="FN157" s="10" t="s">
        <v>178</v>
      </c>
      <c r="FO157" s="10"/>
      <c r="FP157" s="10"/>
      <c r="FQ157" s="10"/>
      <c r="FR157" s="10"/>
      <c r="FS157" s="10"/>
      <c r="FT157" s="10"/>
      <c r="FU157" s="10"/>
      <c r="FV157" s="10"/>
      <c r="FW157" s="10"/>
      <c r="FX157" s="10"/>
      <c r="FY157" s="10"/>
      <c r="FZ157" s="10"/>
      <c r="GA157" s="10"/>
      <c r="GB157" s="10"/>
      <c r="GC157" s="10"/>
      <c r="GD157" s="10"/>
      <c r="GE157" s="10"/>
      <c r="GF157" s="10"/>
      <c r="GG157" s="10"/>
      <c r="GH157" s="10">
        <v>1</v>
      </c>
      <c r="GI157" s="10"/>
      <c r="GJ157" s="10"/>
      <c r="GK157" s="10"/>
      <c r="GL157" s="10"/>
      <c r="GM157" s="10"/>
      <c r="GN157" s="10"/>
      <c r="GO157" s="13" t="s">
        <v>2594</v>
      </c>
      <c r="GP157" s="13" t="s">
        <v>2595</v>
      </c>
      <c r="GQ157" s="13" t="s">
        <v>2596</v>
      </c>
      <c r="GR157" s="13" t="s">
        <v>2597</v>
      </c>
      <c r="GS157" s="13" t="s">
        <v>2598</v>
      </c>
      <c r="GT157" s="10" t="s">
        <v>283</v>
      </c>
      <c r="GU157" s="10" t="s">
        <v>283</v>
      </c>
      <c r="GV157" s="10" t="s">
        <v>283</v>
      </c>
      <c r="GW157" s="10" t="s">
        <v>283</v>
      </c>
      <c r="GX157" s="10" t="s">
        <v>283</v>
      </c>
      <c r="GY157" s="10" t="s">
        <v>283</v>
      </c>
      <c r="GZ157" s="10" t="s">
        <v>283</v>
      </c>
      <c r="HA157" s="10" t="s">
        <v>283</v>
      </c>
      <c r="HB157" s="10" t="s">
        <v>283</v>
      </c>
      <c r="HC157" s="10" t="s">
        <v>283</v>
      </c>
      <c r="HD157" s="10" t="s">
        <v>2002</v>
      </c>
      <c r="HE157" s="10"/>
      <c r="HF157" s="10"/>
      <c r="HG157" s="10"/>
      <c r="HH157" s="10"/>
      <c r="HI157" s="10"/>
      <c r="HJ157" s="10"/>
      <c r="HK157" s="10"/>
      <c r="HL157" s="10"/>
      <c r="HM157" s="10">
        <v>1</v>
      </c>
      <c r="HN157" s="10"/>
      <c r="HO157" s="10"/>
      <c r="HP157" s="10"/>
      <c r="HQ157" s="10"/>
      <c r="HR157" s="10"/>
      <c r="HS157" s="10"/>
      <c r="HT157" s="10"/>
      <c r="HU157" s="10"/>
      <c r="HV157" s="10"/>
      <c r="HW157" s="10"/>
      <c r="HX157" s="10"/>
      <c r="HY157" s="10"/>
      <c r="HZ157" s="10"/>
      <c r="IA157" s="10"/>
      <c r="IB157" s="10"/>
      <c r="IC157" s="10"/>
      <c r="ID157" s="10"/>
      <c r="IE157" s="10"/>
      <c r="IF157" s="10"/>
      <c r="IG157" s="10"/>
      <c r="IH157" s="10"/>
      <c r="II157" s="10"/>
      <c r="IJ157" s="10"/>
      <c r="IK157" s="10">
        <v>1</v>
      </c>
      <c r="IL157" s="10"/>
      <c r="IM157" s="10"/>
      <c r="IN157" s="10"/>
      <c r="IO157" s="10"/>
      <c r="IP157" s="10"/>
      <c r="IQ157" s="10"/>
      <c r="IR157" s="10"/>
      <c r="IS157" s="10"/>
      <c r="IT157" s="10"/>
      <c r="IU157" s="13" t="s">
        <v>2599</v>
      </c>
      <c r="IV157" s="10" t="s">
        <v>283</v>
      </c>
      <c r="IW157" s="10" t="s">
        <v>283</v>
      </c>
      <c r="IX157" s="10" t="s">
        <v>264</v>
      </c>
      <c r="IY157" s="10"/>
      <c r="IZ157" s="10"/>
      <c r="JA157" s="10"/>
      <c r="JB157" s="10"/>
      <c r="JC157" s="10"/>
      <c r="JD157" s="10"/>
      <c r="JE157" s="10"/>
      <c r="JF157" s="10"/>
      <c r="JG157" s="10"/>
      <c r="JH157" s="10"/>
      <c r="JI157" s="10"/>
      <c r="JJ157" s="10"/>
      <c r="JK157" s="10"/>
      <c r="JL157" s="10"/>
      <c r="JM157" s="10"/>
      <c r="JN157" s="10"/>
      <c r="JO157" s="10"/>
      <c r="JP157" s="10">
        <v>1</v>
      </c>
      <c r="JQ157" s="10"/>
      <c r="JR157" s="10"/>
      <c r="JS157" s="10"/>
      <c r="JT157" s="10"/>
      <c r="JU157" s="10"/>
      <c r="JV157" s="10" t="s">
        <v>287</v>
      </c>
      <c r="JW157" s="10" t="s">
        <v>283</v>
      </c>
      <c r="JX157" s="10" t="s">
        <v>283</v>
      </c>
      <c r="JY157" s="10" t="s">
        <v>283</v>
      </c>
      <c r="JZ157" s="35"/>
    </row>
    <row r="158" spans="1:286" ht="15.75" customHeight="1">
      <c r="A158" s="7" t="s">
        <v>2600</v>
      </c>
      <c r="B158" s="8">
        <v>42208</v>
      </c>
      <c r="C158" s="9" t="s">
        <v>2601</v>
      </c>
      <c r="D158" s="29">
        <v>1</v>
      </c>
      <c r="E158" s="11">
        <v>41720</v>
      </c>
      <c r="F158" s="43">
        <v>56</v>
      </c>
      <c r="G158" s="29" t="s">
        <v>277</v>
      </c>
      <c r="H158" s="9" t="s">
        <v>2476</v>
      </c>
      <c r="I158" s="9" t="s">
        <v>1457</v>
      </c>
      <c r="J158" s="10" t="s">
        <v>280</v>
      </c>
      <c r="K158" s="9" t="s">
        <v>344</v>
      </c>
      <c r="L158" s="9"/>
      <c r="M158" s="9"/>
      <c r="N158" s="9"/>
      <c r="O158" s="9"/>
      <c r="P158" s="9"/>
      <c r="Q158" s="9"/>
      <c r="R158" s="10">
        <v>1</v>
      </c>
      <c r="S158" s="9"/>
      <c r="T158" s="9"/>
      <c r="U158" s="9"/>
      <c r="V158" s="9"/>
      <c r="W158" s="9"/>
      <c r="X158" s="9"/>
      <c r="Y158" s="9"/>
      <c r="Z158" s="9"/>
      <c r="AA158" s="9"/>
      <c r="AB158" s="9"/>
      <c r="AC158" s="9" t="s">
        <v>2602</v>
      </c>
      <c r="AD158" s="10" t="s">
        <v>283</v>
      </c>
      <c r="AE158" s="11">
        <v>41729</v>
      </c>
      <c r="AF158" s="11">
        <v>42207</v>
      </c>
      <c r="AG158" s="10">
        <f t="shared" si="37"/>
        <v>478</v>
      </c>
      <c r="AH158" s="10">
        <f t="shared" si="39"/>
        <v>487</v>
      </c>
      <c r="AI158" s="10">
        <f t="shared" si="2"/>
        <v>488</v>
      </c>
      <c r="AJ158" s="35" t="s">
        <v>2603</v>
      </c>
      <c r="AK158" s="12">
        <v>2</v>
      </c>
      <c r="AL158" s="10" t="s">
        <v>2604</v>
      </c>
      <c r="AM158" s="9"/>
      <c r="AN158" s="9"/>
      <c r="AO158" s="9"/>
      <c r="AP158" s="9"/>
      <c r="AQ158" s="9"/>
      <c r="AR158" s="9"/>
      <c r="AS158" s="10">
        <v>2</v>
      </c>
      <c r="AT158" s="9"/>
      <c r="AU158" s="9"/>
      <c r="AV158" s="9"/>
      <c r="AW158" s="9"/>
      <c r="AX158" s="9"/>
      <c r="AY158" s="9"/>
      <c r="AZ158" s="9"/>
      <c r="BA158" s="9"/>
      <c r="BB158" s="9"/>
      <c r="BC158" s="9"/>
      <c r="BD158" s="9"/>
      <c r="BE158" s="9"/>
      <c r="BF158" s="9"/>
      <c r="BG158" s="9"/>
      <c r="BH158" s="9"/>
      <c r="BI158" s="9"/>
      <c r="BJ158" s="9"/>
      <c r="BK158" s="9"/>
      <c r="BL158" s="9"/>
      <c r="BM158" s="42"/>
      <c r="BN158" s="42"/>
      <c r="BO158" s="42"/>
      <c r="BP158" s="42"/>
      <c r="BQ158" s="42"/>
      <c r="BR158" s="42"/>
      <c r="BS158" s="42"/>
      <c r="BT158" s="42"/>
      <c r="BU158" s="42"/>
      <c r="BV158" s="42"/>
      <c r="BW158" s="42"/>
      <c r="BX158" s="42"/>
      <c r="BY158" s="42"/>
      <c r="BZ158" s="42"/>
      <c r="CA158" s="42"/>
      <c r="CB158" s="42"/>
      <c r="CC158" s="42"/>
      <c r="CD158" s="42"/>
      <c r="CE158" s="42"/>
      <c r="CF158" s="42"/>
      <c r="CG158" s="42"/>
      <c r="CH158" s="42"/>
      <c r="CI158" s="42"/>
      <c r="CJ158" s="42"/>
      <c r="CK158" s="42"/>
      <c r="CL158" s="42"/>
      <c r="CM158" s="42"/>
      <c r="CN158" s="42"/>
      <c r="CO158" s="42"/>
      <c r="CP158" s="10" t="s">
        <v>89</v>
      </c>
      <c r="CQ158" s="10" t="s">
        <v>286</v>
      </c>
      <c r="CR158" s="10">
        <v>1</v>
      </c>
      <c r="CS158" s="10"/>
      <c r="CT158" s="10"/>
      <c r="CU158" s="10"/>
      <c r="CV158" s="10"/>
      <c r="CW158" s="10"/>
      <c r="CX158" s="10" t="s">
        <v>287</v>
      </c>
      <c r="CY158" s="35" t="s">
        <v>287</v>
      </c>
      <c r="CZ158" s="42" t="s">
        <v>12</v>
      </c>
      <c r="DA158" s="35" t="s">
        <v>412</v>
      </c>
      <c r="DB158" s="35" t="s">
        <v>429</v>
      </c>
      <c r="DC158" s="35" t="s">
        <v>283</v>
      </c>
      <c r="DD158" s="42" t="s">
        <v>2605</v>
      </c>
      <c r="DE158" s="42" t="s">
        <v>2606</v>
      </c>
      <c r="DF158" s="42" t="s">
        <v>2607</v>
      </c>
      <c r="DG158" s="35" t="s">
        <v>283</v>
      </c>
      <c r="DH158" s="35" t="s">
        <v>283</v>
      </c>
      <c r="DI158" s="35" t="s">
        <v>283</v>
      </c>
      <c r="DJ158" s="35" t="s">
        <v>283</v>
      </c>
      <c r="DK158" s="35" t="s">
        <v>283</v>
      </c>
      <c r="DL158" s="13" t="s">
        <v>2608</v>
      </c>
      <c r="DM158" s="13" t="s">
        <v>2609</v>
      </c>
      <c r="DN158" s="14"/>
      <c r="DO158" s="14"/>
      <c r="DP158" s="14"/>
      <c r="DQ158" s="14"/>
      <c r="DR158" s="14"/>
      <c r="DS158" s="14">
        <v>1</v>
      </c>
      <c r="DT158" s="14">
        <v>1</v>
      </c>
      <c r="DU158" s="14">
        <v>1</v>
      </c>
      <c r="DV158" s="14"/>
      <c r="DW158" s="14"/>
      <c r="DX158" s="14"/>
      <c r="DY158" s="14"/>
      <c r="DZ158" s="14"/>
      <c r="EA158" s="14"/>
      <c r="EB158" s="14"/>
      <c r="EC158" s="14"/>
      <c r="ED158" s="14">
        <v>1</v>
      </c>
      <c r="EE158" s="14">
        <v>1</v>
      </c>
      <c r="EF158" s="14"/>
      <c r="EG158" s="14"/>
      <c r="EH158" s="14"/>
      <c r="EI158" s="14"/>
      <c r="EJ158" s="14"/>
      <c r="EK158" s="14"/>
      <c r="EL158" s="14"/>
      <c r="EM158" s="14"/>
      <c r="EN158" s="14"/>
      <c r="EO158" s="14"/>
      <c r="EP158" s="14"/>
      <c r="EQ158" s="14"/>
      <c r="ER158" s="10" t="s">
        <v>283</v>
      </c>
      <c r="ES158" s="10" t="s">
        <v>283</v>
      </c>
      <c r="ET158" s="10"/>
      <c r="EU158" s="10"/>
      <c r="EV158" s="10"/>
      <c r="EW158" s="10"/>
      <c r="EX158" s="10"/>
      <c r="EY158" s="10"/>
      <c r="EZ158" s="10"/>
      <c r="FA158" s="10"/>
      <c r="FB158" s="10"/>
      <c r="FC158" s="10"/>
      <c r="FD158" s="10"/>
      <c r="FE158" s="10"/>
      <c r="FF158" s="10"/>
      <c r="FG158" s="10"/>
      <c r="FH158" s="10"/>
      <c r="FI158" s="10"/>
      <c r="FJ158" s="10"/>
      <c r="FK158" s="10"/>
      <c r="FL158" s="10"/>
      <c r="FM158" s="10" t="s">
        <v>283</v>
      </c>
      <c r="FN158" s="10" t="s">
        <v>283</v>
      </c>
      <c r="FO158" s="10"/>
      <c r="FP158" s="10"/>
      <c r="FQ158" s="10"/>
      <c r="FR158" s="10"/>
      <c r="FS158" s="10"/>
      <c r="FT158" s="10"/>
      <c r="FU158" s="10"/>
      <c r="FV158" s="10"/>
      <c r="FW158" s="10"/>
      <c r="FX158" s="10"/>
      <c r="FY158" s="10"/>
      <c r="FZ158" s="10"/>
      <c r="GA158" s="10"/>
      <c r="GB158" s="10"/>
      <c r="GC158" s="10"/>
      <c r="GD158" s="10"/>
      <c r="GE158" s="10"/>
      <c r="GF158" s="10"/>
      <c r="GG158" s="10"/>
      <c r="GH158" s="10"/>
      <c r="GI158" s="10"/>
      <c r="GJ158" s="10"/>
      <c r="GK158" s="10"/>
      <c r="GL158" s="10"/>
      <c r="GM158" s="10"/>
      <c r="GN158" s="10"/>
      <c r="GO158" s="13" t="s">
        <v>2610</v>
      </c>
      <c r="GP158" s="13" t="s">
        <v>2611</v>
      </c>
      <c r="GQ158" s="13" t="s">
        <v>2612</v>
      </c>
      <c r="GR158" s="10" t="s">
        <v>283</v>
      </c>
      <c r="GS158" s="10" t="s">
        <v>283</v>
      </c>
      <c r="GT158" s="10" t="s">
        <v>283</v>
      </c>
      <c r="GU158" s="10" t="s">
        <v>283</v>
      </c>
      <c r="GV158" s="10" t="s">
        <v>283</v>
      </c>
      <c r="GW158" s="10" t="s">
        <v>283</v>
      </c>
      <c r="GX158" s="10" t="s">
        <v>283</v>
      </c>
      <c r="GY158" s="10" t="s">
        <v>283</v>
      </c>
      <c r="GZ158" s="10" t="s">
        <v>283</v>
      </c>
      <c r="HA158" s="10" t="s">
        <v>283</v>
      </c>
      <c r="HB158" s="10" t="s">
        <v>283</v>
      </c>
      <c r="HC158" s="10" t="s">
        <v>283</v>
      </c>
      <c r="HD158" s="10" t="s">
        <v>242</v>
      </c>
      <c r="HE158" s="10"/>
      <c r="HF158" s="10"/>
      <c r="HG158" s="10"/>
      <c r="HH158" s="10"/>
      <c r="HI158" s="10"/>
      <c r="HJ158" s="10"/>
      <c r="HK158" s="10"/>
      <c r="HL158" s="10"/>
      <c r="HM158" s="10"/>
      <c r="HN158" s="10"/>
      <c r="HO158" s="10"/>
      <c r="HP158" s="10"/>
      <c r="HQ158" s="10"/>
      <c r="HR158" s="10"/>
      <c r="HS158" s="10"/>
      <c r="HT158" s="10"/>
      <c r="HU158" s="10"/>
      <c r="HV158" s="10"/>
      <c r="HW158" s="10"/>
      <c r="HX158" s="10"/>
      <c r="HY158" s="10"/>
      <c r="HZ158" s="10"/>
      <c r="IA158" s="10"/>
      <c r="IB158" s="10"/>
      <c r="IC158" s="10"/>
      <c r="ID158" s="10"/>
      <c r="IE158" s="10"/>
      <c r="IF158" s="10"/>
      <c r="IG158" s="10"/>
      <c r="IH158" s="10"/>
      <c r="II158" s="10"/>
      <c r="IJ158" s="10"/>
      <c r="IK158" s="10"/>
      <c r="IL158" s="10"/>
      <c r="IM158" s="10"/>
      <c r="IN158" s="10"/>
      <c r="IO158" s="10"/>
      <c r="IP158" s="10"/>
      <c r="IQ158" s="10"/>
      <c r="IR158" s="10"/>
      <c r="IS158" s="10"/>
      <c r="IT158" s="10">
        <v>1</v>
      </c>
      <c r="IU158" s="13" t="s">
        <v>2612</v>
      </c>
      <c r="IV158" s="13" t="s">
        <v>356</v>
      </c>
      <c r="IW158" s="10" t="s">
        <v>283</v>
      </c>
      <c r="IX158" s="10" t="s">
        <v>267</v>
      </c>
      <c r="IY158" s="10"/>
      <c r="IZ158" s="10"/>
      <c r="JA158" s="10"/>
      <c r="JB158" s="10"/>
      <c r="JC158" s="10"/>
      <c r="JD158" s="10"/>
      <c r="JE158" s="10"/>
      <c r="JF158" s="10"/>
      <c r="JG158" s="10"/>
      <c r="JH158" s="10"/>
      <c r="JI158" s="10"/>
      <c r="JJ158" s="10"/>
      <c r="JK158" s="10"/>
      <c r="JL158" s="10"/>
      <c r="JM158" s="10"/>
      <c r="JN158" s="10"/>
      <c r="JO158" s="10"/>
      <c r="JP158" s="10"/>
      <c r="JQ158" s="10"/>
      <c r="JR158" s="10"/>
      <c r="JS158" s="10">
        <v>1</v>
      </c>
      <c r="JT158" s="10"/>
      <c r="JU158" s="10"/>
      <c r="JV158" s="10" t="s">
        <v>287</v>
      </c>
      <c r="JW158" s="10" t="s">
        <v>283</v>
      </c>
      <c r="JX158" s="10" t="s">
        <v>283</v>
      </c>
      <c r="JY158" s="10" t="s">
        <v>283</v>
      </c>
      <c r="JZ158" s="42"/>
    </row>
    <row r="159" spans="1:286" ht="15.75" customHeight="1">
      <c r="A159" s="7" t="s">
        <v>2613</v>
      </c>
      <c r="B159" s="8">
        <v>42209</v>
      </c>
      <c r="C159" s="9" t="s">
        <v>2614</v>
      </c>
      <c r="D159" s="29">
        <v>1</v>
      </c>
      <c r="E159" s="11">
        <v>41235</v>
      </c>
      <c r="F159" s="43">
        <v>35</v>
      </c>
      <c r="G159" s="29" t="s">
        <v>323</v>
      </c>
      <c r="H159" s="9" t="s">
        <v>1726</v>
      </c>
      <c r="I159" s="9" t="s">
        <v>1525</v>
      </c>
      <c r="J159" s="10" t="s">
        <v>280</v>
      </c>
      <c r="K159" s="9" t="s">
        <v>2615</v>
      </c>
      <c r="L159" s="9"/>
      <c r="M159" s="10">
        <v>1</v>
      </c>
      <c r="N159" s="9"/>
      <c r="O159" s="9"/>
      <c r="P159" s="9"/>
      <c r="Q159" s="9"/>
      <c r="R159" s="9"/>
      <c r="S159" s="9"/>
      <c r="T159" s="9"/>
      <c r="U159" s="9"/>
      <c r="V159" s="9"/>
      <c r="W159" s="9"/>
      <c r="X159" s="9"/>
      <c r="Y159" s="10">
        <v>1</v>
      </c>
      <c r="Z159" s="9"/>
      <c r="AA159" s="9"/>
      <c r="AB159" s="9"/>
      <c r="AC159" s="9" t="s">
        <v>2616</v>
      </c>
      <c r="AD159" s="10" t="s">
        <v>283</v>
      </c>
      <c r="AE159" s="11">
        <v>41242</v>
      </c>
      <c r="AF159" s="11">
        <v>42207</v>
      </c>
      <c r="AG159" s="10">
        <f t="shared" si="37"/>
        <v>965</v>
      </c>
      <c r="AH159" s="10">
        <f t="shared" si="39"/>
        <v>972</v>
      </c>
      <c r="AI159" s="10">
        <f t="shared" si="2"/>
        <v>974</v>
      </c>
      <c r="AJ159" s="35" t="s">
        <v>2617</v>
      </c>
      <c r="AK159" s="12">
        <v>5</v>
      </c>
      <c r="AL159" s="10" t="s">
        <v>2618</v>
      </c>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10">
        <v>1</v>
      </c>
      <c r="BK159" s="10">
        <v>1</v>
      </c>
      <c r="BL159" s="9"/>
      <c r="BM159" s="10"/>
      <c r="BN159" s="10"/>
      <c r="BO159" s="10"/>
      <c r="BP159" s="10"/>
      <c r="BQ159" s="10"/>
      <c r="BR159" s="10"/>
      <c r="BS159" s="10"/>
      <c r="BT159" s="10"/>
      <c r="BU159" s="10"/>
      <c r="BV159" s="10"/>
      <c r="BW159" s="10"/>
      <c r="BX159" s="10"/>
      <c r="BY159" s="10">
        <v>2</v>
      </c>
      <c r="BZ159" s="10">
        <v>1</v>
      </c>
      <c r="CA159" s="10"/>
      <c r="CB159" s="10"/>
      <c r="CC159" s="10"/>
      <c r="CD159" s="10"/>
      <c r="CE159" s="10"/>
      <c r="CF159" s="10"/>
      <c r="CG159" s="10"/>
      <c r="CH159" s="10"/>
      <c r="CI159" s="10"/>
      <c r="CJ159" s="10"/>
      <c r="CK159" s="10"/>
      <c r="CL159" s="10"/>
      <c r="CM159" s="10"/>
      <c r="CN159" s="10"/>
      <c r="CO159" s="10"/>
      <c r="CP159" s="10" t="s">
        <v>90</v>
      </c>
      <c r="CQ159" s="10" t="s">
        <v>286</v>
      </c>
      <c r="CR159" s="10"/>
      <c r="CS159" s="10">
        <v>1</v>
      </c>
      <c r="CT159" s="10"/>
      <c r="CU159" s="10"/>
      <c r="CV159" s="10"/>
      <c r="CW159" s="10"/>
      <c r="CX159" s="10" t="s">
        <v>287</v>
      </c>
      <c r="CY159" s="35" t="s">
        <v>287</v>
      </c>
      <c r="CZ159" s="42" t="s">
        <v>620</v>
      </c>
      <c r="DA159" s="42" t="s">
        <v>289</v>
      </c>
      <c r="DB159" s="35" t="s">
        <v>412</v>
      </c>
      <c r="DC159" s="35" t="s">
        <v>283</v>
      </c>
      <c r="DD159" s="42" t="s">
        <v>2619</v>
      </c>
      <c r="DE159" s="35" t="s">
        <v>283</v>
      </c>
      <c r="DF159" s="35" t="s">
        <v>283</v>
      </c>
      <c r="DG159" s="35" t="s">
        <v>283</v>
      </c>
      <c r="DH159" s="35" t="s">
        <v>283</v>
      </c>
      <c r="DI159" s="35" t="s">
        <v>283</v>
      </c>
      <c r="DJ159" s="35" t="s">
        <v>283</v>
      </c>
      <c r="DK159" s="35" t="s">
        <v>283</v>
      </c>
      <c r="DL159" s="10" t="s">
        <v>112</v>
      </c>
      <c r="DM159" s="10" t="s">
        <v>112</v>
      </c>
      <c r="DN159" s="15"/>
      <c r="DO159" s="15"/>
      <c r="DP159" s="15">
        <v>1</v>
      </c>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0" t="s">
        <v>2383</v>
      </c>
      <c r="ES159" s="13" t="s">
        <v>2383</v>
      </c>
      <c r="ET159" s="13"/>
      <c r="EU159" s="10">
        <v>1</v>
      </c>
      <c r="EV159" s="13"/>
      <c r="EW159" s="13"/>
      <c r="EX159" s="13"/>
      <c r="EY159" s="13"/>
      <c r="EZ159" s="13">
        <v>1</v>
      </c>
      <c r="FA159" s="13"/>
      <c r="FB159" s="13"/>
      <c r="FC159" s="13"/>
      <c r="FD159" s="13"/>
      <c r="FE159" s="13"/>
      <c r="FF159" s="13"/>
      <c r="FG159" s="13"/>
      <c r="FH159" s="13"/>
      <c r="FI159" s="13"/>
      <c r="FJ159" s="13"/>
      <c r="FK159" s="13"/>
      <c r="FL159" s="13"/>
      <c r="FM159" s="13" t="s">
        <v>2620</v>
      </c>
      <c r="FN159" s="13" t="s">
        <v>2621</v>
      </c>
      <c r="FO159" s="13"/>
      <c r="FP159" s="13"/>
      <c r="FQ159" s="13"/>
      <c r="FR159" s="13"/>
      <c r="FS159" s="13"/>
      <c r="FT159" s="13"/>
      <c r="FU159" s="13">
        <v>1</v>
      </c>
      <c r="FV159" s="13"/>
      <c r="FW159" s="13"/>
      <c r="FX159" s="13"/>
      <c r="FY159" s="13"/>
      <c r="FZ159" s="13"/>
      <c r="GA159" s="13"/>
      <c r="GB159" s="13"/>
      <c r="GC159" s="13"/>
      <c r="GD159" s="13"/>
      <c r="GE159" s="13"/>
      <c r="GF159" s="13"/>
      <c r="GG159" s="13"/>
      <c r="GH159" s="13"/>
      <c r="GI159" s="13"/>
      <c r="GJ159" s="13">
        <v>1</v>
      </c>
      <c r="GK159" s="13"/>
      <c r="GL159" s="13"/>
      <c r="GM159" s="13"/>
      <c r="GN159" s="13"/>
      <c r="GO159" s="13" t="s">
        <v>2622</v>
      </c>
      <c r="GP159" s="10" t="s">
        <v>283</v>
      </c>
      <c r="GQ159" s="10" t="s">
        <v>283</v>
      </c>
      <c r="GR159" s="10" t="s">
        <v>283</v>
      </c>
      <c r="GS159" s="10" t="s">
        <v>283</v>
      </c>
      <c r="GT159" s="10" t="s">
        <v>283</v>
      </c>
      <c r="GU159" s="10" t="s">
        <v>283</v>
      </c>
      <c r="GV159" s="10" t="s">
        <v>283</v>
      </c>
      <c r="GW159" s="10" t="s">
        <v>283</v>
      </c>
      <c r="GX159" s="10" t="s">
        <v>283</v>
      </c>
      <c r="GY159" s="10" t="s">
        <v>283</v>
      </c>
      <c r="GZ159" s="10" t="s">
        <v>283</v>
      </c>
      <c r="HA159" s="10" t="s">
        <v>283</v>
      </c>
      <c r="HB159" s="10" t="s">
        <v>283</v>
      </c>
      <c r="HC159" s="10" t="s">
        <v>283</v>
      </c>
      <c r="HD159" s="10" t="s">
        <v>214</v>
      </c>
      <c r="HE159" s="10"/>
      <c r="HF159" s="10"/>
      <c r="HG159" s="10"/>
      <c r="HH159" s="10"/>
      <c r="HI159" s="10"/>
      <c r="HJ159" s="10"/>
      <c r="HK159" s="10"/>
      <c r="HL159" s="10"/>
      <c r="HM159" s="10"/>
      <c r="HN159" s="10"/>
      <c r="HO159" s="10"/>
      <c r="HP159" s="10"/>
      <c r="HQ159" s="10"/>
      <c r="HR159" s="10">
        <v>1</v>
      </c>
      <c r="HS159" s="10"/>
      <c r="HT159" s="10"/>
      <c r="HU159" s="10"/>
      <c r="HV159" s="10"/>
      <c r="HW159" s="10"/>
      <c r="HX159" s="10"/>
      <c r="HY159" s="10"/>
      <c r="HZ159" s="10"/>
      <c r="IA159" s="10"/>
      <c r="IB159" s="10"/>
      <c r="IC159" s="10"/>
      <c r="ID159" s="10"/>
      <c r="IE159" s="10"/>
      <c r="IF159" s="10"/>
      <c r="IG159" s="10"/>
      <c r="IH159" s="10"/>
      <c r="II159" s="10"/>
      <c r="IJ159" s="10"/>
      <c r="IK159" s="10"/>
      <c r="IL159" s="10"/>
      <c r="IM159" s="10"/>
      <c r="IN159" s="10"/>
      <c r="IO159" s="10"/>
      <c r="IP159" s="10"/>
      <c r="IQ159" s="10"/>
      <c r="IR159" s="10"/>
      <c r="IS159" s="10"/>
      <c r="IT159" s="10"/>
      <c r="IU159" s="13" t="s">
        <v>2623</v>
      </c>
      <c r="IV159" s="13" t="s">
        <v>2624</v>
      </c>
      <c r="IW159" s="10" t="s">
        <v>283</v>
      </c>
      <c r="IX159" s="10" t="s">
        <v>2625</v>
      </c>
      <c r="IY159" s="10"/>
      <c r="IZ159" s="10"/>
      <c r="JA159" s="10"/>
      <c r="JB159" s="10"/>
      <c r="JC159" s="10"/>
      <c r="JD159" s="10"/>
      <c r="JE159" s="10">
        <v>1</v>
      </c>
      <c r="JF159" s="10"/>
      <c r="JG159" s="10"/>
      <c r="JH159" s="10"/>
      <c r="JI159" s="10"/>
      <c r="JJ159" s="10"/>
      <c r="JK159" s="10"/>
      <c r="JL159" s="10"/>
      <c r="JM159" s="10"/>
      <c r="JN159" s="10">
        <v>1</v>
      </c>
      <c r="JO159" s="10"/>
      <c r="JP159" s="10"/>
      <c r="JQ159" s="10"/>
      <c r="JR159" s="10"/>
      <c r="JS159" s="10"/>
      <c r="JT159" s="10"/>
      <c r="JU159" s="10"/>
      <c r="JV159" s="10" t="s">
        <v>287</v>
      </c>
      <c r="JW159" s="10" t="s">
        <v>283</v>
      </c>
      <c r="JX159" s="10" t="s">
        <v>283</v>
      </c>
      <c r="JY159" s="10" t="s">
        <v>283</v>
      </c>
      <c r="JZ159" s="42"/>
    </row>
    <row r="160" spans="1:286" ht="15.75" customHeight="1">
      <c r="A160" s="7" t="s">
        <v>2626</v>
      </c>
      <c r="B160" s="8">
        <v>42213</v>
      </c>
      <c r="C160" s="9" t="s">
        <v>2627</v>
      </c>
      <c r="D160" s="29">
        <v>1</v>
      </c>
      <c r="E160" s="11">
        <v>42019</v>
      </c>
      <c r="F160" s="43">
        <v>85</v>
      </c>
      <c r="G160" s="29" t="s">
        <v>323</v>
      </c>
      <c r="H160" s="9" t="s">
        <v>2626</v>
      </c>
      <c r="I160" s="9" t="s">
        <v>2628</v>
      </c>
      <c r="J160" s="10" t="s">
        <v>280</v>
      </c>
      <c r="K160" s="9" t="s">
        <v>344</v>
      </c>
      <c r="L160" s="9"/>
      <c r="M160" s="9"/>
      <c r="N160" s="9"/>
      <c r="O160" s="9"/>
      <c r="P160" s="9"/>
      <c r="Q160" s="9"/>
      <c r="R160" s="10">
        <v>1</v>
      </c>
      <c r="S160" s="9"/>
      <c r="T160" s="9"/>
      <c r="U160" s="9"/>
      <c r="V160" s="9"/>
      <c r="W160" s="9"/>
      <c r="X160" s="9"/>
      <c r="Y160" s="9"/>
      <c r="Z160" s="9"/>
      <c r="AA160" s="9"/>
      <c r="AB160" s="9"/>
      <c r="AC160" s="9" t="s">
        <v>2629</v>
      </c>
      <c r="AD160" s="10" t="s">
        <v>283</v>
      </c>
      <c r="AE160" s="11">
        <v>42032</v>
      </c>
      <c r="AF160" s="11">
        <v>42213</v>
      </c>
      <c r="AG160" s="10">
        <f t="shared" si="37"/>
        <v>181</v>
      </c>
      <c r="AH160" s="10">
        <f t="shared" si="39"/>
        <v>194</v>
      </c>
      <c r="AI160" s="10">
        <f t="shared" si="2"/>
        <v>194</v>
      </c>
      <c r="AJ160" s="42" t="s">
        <v>327</v>
      </c>
      <c r="AK160" s="12">
        <v>1</v>
      </c>
      <c r="AL160" s="10" t="s">
        <v>2630</v>
      </c>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42"/>
      <c r="BN160" s="42"/>
      <c r="BO160" s="42"/>
      <c r="BP160" s="42"/>
      <c r="BQ160" s="42"/>
      <c r="BR160" s="42"/>
      <c r="BS160" s="42"/>
      <c r="BT160" s="35">
        <v>1</v>
      </c>
      <c r="BU160" s="42"/>
      <c r="BV160" s="42"/>
      <c r="BW160" s="42"/>
      <c r="BX160" s="42"/>
      <c r="BY160" s="42"/>
      <c r="BZ160" s="42"/>
      <c r="CA160" s="42"/>
      <c r="CB160" s="42"/>
      <c r="CC160" s="42"/>
      <c r="CD160" s="42"/>
      <c r="CE160" s="42"/>
      <c r="CF160" s="42"/>
      <c r="CG160" s="42"/>
      <c r="CH160" s="42"/>
      <c r="CI160" s="42"/>
      <c r="CJ160" s="42"/>
      <c r="CK160" s="42"/>
      <c r="CL160" s="42"/>
      <c r="CM160" s="42"/>
      <c r="CN160" s="42"/>
      <c r="CO160" s="42"/>
      <c r="CP160" s="10" t="s">
        <v>89</v>
      </c>
      <c r="CQ160" s="10" t="s">
        <v>286</v>
      </c>
      <c r="CR160" s="10">
        <v>1</v>
      </c>
      <c r="CS160" s="10"/>
      <c r="CT160" s="10"/>
      <c r="CU160" s="10"/>
      <c r="CV160" s="10"/>
      <c r="CW160" s="10"/>
      <c r="CX160" s="10" t="s">
        <v>287</v>
      </c>
      <c r="CY160" s="35" t="s">
        <v>287</v>
      </c>
      <c r="CZ160" s="42" t="s">
        <v>12</v>
      </c>
      <c r="DA160" s="42" t="s">
        <v>289</v>
      </c>
      <c r="DB160" s="35" t="s">
        <v>309</v>
      </c>
      <c r="DC160" s="13" t="s">
        <v>2631</v>
      </c>
      <c r="DD160" s="42" t="s">
        <v>2426</v>
      </c>
      <c r="DE160" s="42" t="s">
        <v>2632</v>
      </c>
      <c r="DF160" s="42" t="s">
        <v>2633</v>
      </c>
      <c r="DG160" s="42" t="s">
        <v>2634</v>
      </c>
      <c r="DH160" s="42" t="s">
        <v>2635</v>
      </c>
      <c r="DI160" s="42" t="s">
        <v>2636</v>
      </c>
      <c r="DJ160" s="35" t="s">
        <v>283</v>
      </c>
      <c r="DK160" s="35" t="s">
        <v>283</v>
      </c>
      <c r="DL160" s="13" t="s">
        <v>2637</v>
      </c>
      <c r="DM160" s="13" t="s">
        <v>2638</v>
      </c>
      <c r="DN160" s="14"/>
      <c r="DO160" s="14"/>
      <c r="DP160" s="14"/>
      <c r="DQ160" s="14"/>
      <c r="DR160" s="14"/>
      <c r="DS160" s="14">
        <v>1</v>
      </c>
      <c r="DT160" s="14">
        <v>1</v>
      </c>
      <c r="DU160" s="14"/>
      <c r="DV160" s="14"/>
      <c r="DW160" s="14"/>
      <c r="DX160" s="14"/>
      <c r="DY160" s="14"/>
      <c r="DZ160" s="14"/>
      <c r="EA160" s="14"/>
      <c r="EB160" s="14"/>
      <c r="EC160" s="14"/>
      <c r="ED160" s="14"/>
      <c r="EE160" s="14"/>
      <c r="EF160" s="14"/>
      <c r="EG160" s="14"/>
      <c r="EH160" s="14"/>
      <c r="EI160" s="14"/>
      <c r="EJ160" s="14"/>
      <c r="EK160" s="14"/>
      <c r="EL160" s="14"/>
      <c r="EM160" s="14"/>
      <c r="EN160" s="14"/>
      <c r="EO160" s="14">
        <v>1</v>
      </c>
      <c r="EP160" s="14"/>
      <c r="EQ160" s="14"/>
      <c r="ER160" s="10" t="s">
        <v>283</v>
      </c>
      <c r="ES160" s="10" t="s">
        <v>283</v>
      </c>
      <c r="ET160" s="10"/>
      <c r="EU160" s="10"/>
      <c r="EV160" s="10"/>
      <c r="EW160" s="10"/>
      <c r="EX160" s="10"/>
      <c r="EY160" s="10"/>
      <c r="EZ160" s="10"/>
      <c r="FA160" s="10"/>
      <c r="FB160" s="10"/>
      <c r="FC160" s="10"/>
      <c r="FD160" s="10"/>
      <c r="FE160" s="10"/>
      <c r="FF160" s="10"/>
      <c r="FG160" s="10"/>
      <c r="FH160" s="10"/>
      <c r="FI160" s="10"/>
      <c r="FJ160" s="10"/>
      <c r="FK160" s="10"/>
      <c r="FL160" s="10"/>
      <c r="FM160" s="10" t="s">
        <v>283</v>
      </c>
      <c r="FN160" s="10" t="s">
        <v>283</v>
      </c>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3" t="s">
        <v>2639</v>
      </c>
      <c r="GP160" s="13" t="s">
        <v>2640</v>
      </c>
      <c r="GQ160" s="10" t="s">
        <v>283</v>
      </c>
      <c r="GR160" s="10" t="s">
        <v>283</v>
      </c>
      <c r="GS160" s="10" t="s">
        <v>283</v>
      </c>
      <c r="GT160" s="10" t="s">
        <v>283</v>
      </c>
      <c r="GU160" s="10" t="s">
        <v>283</v>
      </c>
      <c r="GV160" s="10" t="s">
        <v>283</v>
      </c>
      <c r="GW160" s="10" t="s">
        <v>283</v>
      </c>
      <c r="GX160" s="10" t="s">
        <v>283</v>
      </c>
      <c r="GY160" s="10" t="s">
        <v>283</v>
      </c>
      <c r="GZ160" s="10" t="s">
        <v>283</v>
      </c>
      <c r="HA160" s="10" t="s">
        <v>283</v>
      </c>
      <c r="HB160" s="10" t="s">
        <v>283</v>
      </c>
      <c r="HC160" s="10" t="s">
        <v>283</v>
      </c>
      <c r="HD160" s="10" t="s">
        <v>2641</v>
      </c>
      <c r="HE160" s="10"/>
      <c r="HF160" s="10"/>
      <c r="HG160" s="10"/>
      <c r="HH160" s="10"/>
      <c r="HI160" s="10"/>
      <c r="HJ160" s="10"/>
      <c r="HK160" s="10"/>
      <c r="HL160" s="10"/>
      <c r="HM160" s="10"/>
      <c r="HN160" s="10"/>
      <c r="HO160" s="10"/>
      <c r="HP160" s="10"/>
      <c r="HQ160" s="10"/>
      <c r="HR160" s="10">
        <v>1</v>
      </c>
      <c r="HS160" s="10"/>
      <c r="HT160" s="10"/>
      <c r="HU160" s="10"/>
      <c r="HV160" s="10"/>
      <c r="HW160" s="10"/>
      <c r="HX160" s="10"/>
      <c r="HY160" s="10"/>
      <c r="HZ160" s="10"/>
      <c r="IA160" s="10"/>
      <c r="IB160" s="10"/>
      <c r="IC160" s="10"/>
      <c r="ID160" s="10"/>
      <c r="IE160" s="10">
        <v>1</v>
      </c>
      <c r="IF160" s="10"/>
      <c r="IG160" s="10"/>
      <c r="IH160" s="10"/>
      <c r="II160" s="10"/>
      <c r="IJ160" s="10"/>
      <c r="IK160" s="10"/>
      <c r="IL160" s="10"/>
      <c r="IM160" s="10"/>
      <c r="IN160" s="10"/>
      <c r="IO160" s="10"/>
      <c r="IP160" s="10"/>
      <c r="IQ160" s="10"/>
      <c r="IR160" s="10"/>
      <c r="IS160" s="10"/>
      <c r="IT160" s="10"/>
      <c r="IU160" s="13" t="s">
        <v>2642</v>
      </c>
      <c r="IV160" s="10" t="s">
        <v>283</v>
      </c>
      <c r="IW160" s="10" t="s">
        <v>283</v>
      </c>
      <c r="IX160" s="10" t="s">
        <v>267</v>
      </c>
      <c r="IY160" s="10"/>
      <c r="IZ160" s="10"/>
      <c r="JA160" s="10"/>
      <c r="JB160" s="10"/>
      <c r="JC160" s="10"/>
      <c r="JD160" s="10"/>
      <c r="JE160" s="10"/>
      <c r="JF160" s="10"/>
      <c r="JG160" s="10"/>
      <c r="JH160" s="10"/>
      <c r="JI160" s="10"/>
      <c r="JJ160" s="10"/>
      <c r="JK160" s="10"/>
      <c r="JL160" s="10"/>
      <c r="JM160" s="10"/>
      <c r="JN160" s="10"/>
      <c r="JO160" s="10"/>
      <c r="JP160" s="10"/>
      <c r="JQ160" s="10"/>
      <c r="JR160" s="10"/>
      <c r="JS160" s="10">
        <v>1</v>
      </c>
      <c r="JT160" s="10"/>
      <c r="JU160" s="10"/>
      <c r="JV160" s="10" t="s">
        <v>287</v>
      </c>
      <c r="JW160" s="10" t="s">
        <v>283</v>
      </c>
      <c r="JX160" s="10" t="s">
        <v>283</v>
      </c>
      <c r="JY160" s="10" t="s">
        <v>283</v>
      </c>
      <c r="JZ160" s="42"/>
    </row>
    <row r="161" spans="1:286" ht="15.75" customHeight="1">
      <c r="A161" s="7" t="s">
        <v>2643</v>
      </c>
      <c r="B161" s="8">
        <v>42226</v>
      </c>
      <c r="C161" s="9" t="s">
        <v>2644</v>
      </c>
      <c r="D161" s="29">
        <v>1</v>
      </c>
      <c r="E161" s="11">
        <v>41895</v>
      </c>
      <c r="F161" s="43">
        <v>67</v>
      </c>
      <c r="G161" s="29" t="s">
        <v>277</v>
      </c>
      <c r="H161" s="9" t="s">
        <v>2006</v>
      </c>
      <c r="I161" s="9" t="s">
        <v>2645</v>
      </c>
      <c r="J161" s="10" t="s">
        <v>280</v>
      </c>
      <c r="K161" s="9" t="s">
        <v>344</v>
      </c>
      <c r="L161" s="9"/>
      <c r="M161" s="9"/>
      <c r="N161" s="9"/>
      <c r="O161" s="9"/>
      <c r="P161" s="9"/>
      <c r="Q161" s="9"/>
      <c r="R161" s="10">
        <v>1</v>
      </c>
      <c r="S161" s="9"/>
      <c r="T161" s="9"/>
      <c r="U161" s="9"/>
      <c r="V161" s="9"/>
      <c r="W161" s="9"/>
      <c r="X161" s="9"/>
      <c r="Y161" s="9"/>
      <c r="Z161" s="9"/>
      <c r="AA161" s="9"/>
      <c r="AB161" s="9"/>
      <c r="AC161" s="9" t="s">
        <v>2646</v>
      </c>
      <c r="AD161" s="10" t="s">
        <v>283</v>
      </c>
      <c r="AE161" s="11">
        <v>41898</v>
      </c>
      <c r="AF161" s="11">
        <v>42221</v>
      </c>
      <c r="AG161" s="10">
        <f t="shared" si="37"/>
        <v>323</v>
      </c>
      <c r="AH161" s="10">
        <f t="shared" si="39"/>
        <v>326</v>
      </c>
      <c r="AI161" s="10">
        <f t="shared" si="2"/>
        <v>331</v>
      </c>
      <c r="AJ161" s="42" t="s">
        <v>2647</v>
      </c>
      <c r="AK161" s="12">
        <v>1</v>
      </c>
      <c r="AL161" s="10" t="s">
        <v>1163</v>
      </c>
      <c r="AM161" s="9"/>
      <c r="AN161" s="9"/>
      <c r="AO161" s="9"/>
      <c r="AP161" s="10">
        <v>1</v>
      </c>
      <c r="AQ161" s="9"/>
      <c r="AR161" s="9"/>
      <c r="AS161" s="9"/>
      <c r="AT161" s="9"/>
      <c r="AU161" s="9"/>
      <c r="AV161" s="9"/>
      <c r="AW161" s="9"/>
      <c r="AX161" s="9"/>
      <c r="AY161" s="9"/>
      <c r="AZ161" s="9"/>
      <c r="BA161" s="9"/>
      <c r="BB161" s="9"/>
      <c r="BC161" s="9"/>
      <c r="BD161" s="9"/>
      <c r="BE161" s="9"/>
      <c r="BF161" s="9"/>
      <c r="BG161" s="9"/>
      <c r="BH161" s="9"/>
      <c r="BI161" s="9"/>
      <c r="BJ161" s="9"/>
      <c r="BK161" s="9"/>
      <c r="BL161" s="9"/>
      <c r="BM161" s="42"/>
      <c r="BN161" s="42"/>
      <c r="BO161" s="42"/>
      <c r="BP161" s="42"/>
      <c r="BQ161" s="42"/>
      <c r="BR161" s="42"/>
      <c r="BS161" s="42"/>
      <c r="BT161" s="42"/>
      <c r="BU161" s="42"/>
      <c r="BV161" s="42"/>
      <c r="BW161" s="42"/>
      <c r="BX161" s="42"/>
      <c r="BY161" s="42"/>
      <c r="BZ161" s="42"/>
      <c r="CA161" s="42"/>
      <c r="CB161" s="42"/>
      <c r="CC161" s="42"/>
      <c r="CD161" s="42"/>
      <c r="CE161" s="42"/>
      <c r="CF161" s="42"/>
      <c r="CG161" s="42"/>
      <c r="CH161" s="42"/>
      <c r="CI161" s="42"/>
      <c r="CJ161" s="42"/>
      <c r="CK161" s="42"/>
      <c r="CL161" s="42"/>
      <c r="CM161" s="42"/>
      <c r="CN161" s="42"/>
      <c r="CO161" s="42"/>
      <c r="CP161" s="10" t="s">
        <v>89</v>
      </c>
      <c r="CQ161" s="10" t="s">
        <v>286</v>
      </c>
      <c r="CR161" s="10">
        <v>1</v>
      </c>
      <c r="CS161" s="10"/>
      <c r="CT161" s="10"/>
      <c r="CU161" s="10"/>
      <c r="CV161" s="10"/>
      <c r="CW161" s="10"/>
      <c r="CX161" s="10" t="s">
        <v>287</v>
      </c>
      <c r="CY161" s="35" t="s">
        <v>287</v>
      </c>
      <c r="CZ161" s="42" t="s">
        <v>288</v>
      </c>
      <c r="DA161" s="42" t="s">
        <v>120</v>
      </c>
      <c r="DB161" s="35" t="s">
        <v>309</v>
      </c>
      <c r="DC161" s="13" t="s">
        <v>2648</v>
      </c>
      <c r="DD161" s="42" t="s">
        <v>2042</v>
      </c>
      <c r="DE161" s="42" t="s">
        <v>2649</v>
      </c>
      <c r="DF161" s="35" t="s">
        <v>283</v>
      </c>
      <c r="DG161" s="35" t="s">
        <v>283</v>
      </c>
      <c r="DH161" s="35" t="s">
        <v>283</v>
      </c>
      <c r="DI161" s="35" t="s">
        <v>283</v>
      </c>
      <c r="DJ161" s="35" t="s">
        <v>283</v>
      </c>
      <c r="DK161" s="35" t="s">
        <v>283</v>
      </c>
      <c r="DL161" s="10" t="s">
        <v>283</v>
      </c>
      <c r="DM161" s="10" t="s">
        <v>283</v>
      </c>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0" t="s">
        <v>283</v>
      </c>
      <c r="ES161" s="10" t="s">
        <v>283</v>
      </c>
      <c r="ET161" s="10"/>
      <c r="EU161" s="10"/>
      <c r="EV161" s="10"/>
      <c r="EW161" s="10"/>
      <c r="EX161" s="10"/>
      <c r="EY161" s="10"/>
      <c r="EZ161" s="10"/>
      <c r="FA161" s="10"/>
      <c r="FB161" s="10"/>
      <c r="FC161" s="10"/>
      <c r="FD161" s="10"/>
      <c r="FE161" s="10"/>
      <c r="FF161" s="10"/>
      <c r="FG161" s="10"/>
      <c r="FH161" s="10"/>
      <c r="FI161" s="10"/>
      <c r="FJ161" s="10"/>
      <c r="FK161" s="10"/>
      <c r="FL161" s="10"/>
      <c r="FM161" s="10" t="s">
        <v>283</v>
      </c>
      <c r="FN161" s="10" t="s">
        <v>283</v>
      </c>
      <c r="FO161" s="10"/>
      <c r="FP161" s="10"/>
      <c r="FQ161" s="10"/>
      <c r="FR161" s="10"/>
      <c r="FS161" s="10"/>
      <c r="FT161" s="10"/>
      <c r="FU161" s="10"/>
      <c r="FV161" s="10"/>
      <c r="FW161" s="10"/>
      <c r="FX161" s="10"/>
      <c r="FY161" s="10"/>
      <c r="FZ161" s="10"/>
      <c r="GA161" s="10"/>
      <c r="GB161" s="10"/>
      <c r="GC161" s="10"/>
      <c r="GD161" s="10"/>
      <c r="GE161" s="10"/>
      <c r="GF161" s="10"/>
      <c r="GG161" s="10"/>
      <c r="GH161" s="10"/>
      <c r="GI161" s="10"/>
      <c r="GJ161" s="10"/>
      <c r="GK161" s="10"/>
      <c r="GL161" s="10"/>
      <c r="GM161" s="10"/>
      <c r="GN161" s="10"/>
      <c r="GO161" s="13" t="s">
        <v>2650</v>
      </c>
      <c r="GP161" s="13" t="s">
        <v>2651</v>
      </c>
      <c r="GQ161" s="13" t="s">
        <v>2652</v>
      </c>
      <c r="GR161" s="13" t="s">
        <v>2653</v>
      </c>
      <c r="GS161" s="13" t="s">
        <v>2654</v>
      </c>
      <c r="GT161" s="10" t="s">
        <v>283</v>
      </c>
      <c r="GU161" s="10" t="s">
        <v>283</v>
      </c>
      <c r="GV161" s="10" t="s">
        <v>283</v>
      </c>
      <c r="GW161" s="10" t="s">
        <v>283</v>
      </c>
      <c r="GX161" s="10" t="s">
        <v>283</v>
      </c>
      <c r="GY161" s="10" t="s">
        <v>283</v>
      </c>
      <c r="GZ161" s="10" t="s">
        <v>283</v>
      </c>
      <c r="HA161" s="10" t="s">
        <v>283</v>
      </c>
      <c r="HB161" s="10" t="s">
        <v>283</v>
      </c>
      <c r="HC161" s="10" t="s">
        <v>283</v>
      </c>
      <c r="HD161" s="10" t="s">
        <v>1288</v>
      </c>
      <c r="HE161" s="10"/>
      <c r="HF161" s="10"/>
      <c r="HG161" s="10"/>
      <c r="HH161" s="10"/>
      <c r="HI161" s="10"/>
      <c r="HJ161" s="10"/>
      <c r="HK161" s="10"/>
      <c r="HL161" s="10"/>
      <c r="HM161" s="10"/>
      <c r="HN161" s="10"/>
      <c r="HO161" s="10"/>
      <c r="HP161" s="10"/>
      <c r="HQ161" s="10"/>
      <c r="HR161" s="10">
        <v>1</v>
      </c>
      <c r="HS161" s="10"/>
      <c r="HT161" s="10"/>
      <c r="HU161" s="10"/>
      <c r="HV161" s="10"/>
      <c r="HW161" s="10"/>
      <c r="HX161" s="10"/>
      <c r="HY161" s="10"/>
      <c r="HZ161" s="10"/>
      <c r="IA161" s="10"/>
      <c r="IB161" s="10"/>
      <c r="IC161" s="10"/>
      <c r="ID161" s="10"/>
      <c r="IE161" s="10">
        <v>1</v>
      </c>
      <c r="IF161" s="10"/>
      <c r="IG161" s="10"/>
      <c r="IH161" s="10"/>
      <c r="II161" s="10"/>
      <c r="IJ161" s="10"/>
      <c r="IK161" s="10"/>
      <c r="IL161" s="10"/>
      <c r="IM161" s="10"/>
      <c r="IN161" s="10"/>
      <c r="IO161" s="10"/>
      <c r="IP161" s="10"/>
      <c r="IQ161" s="10"/>
      <c r="IR161" s="10"/>
      <c r="IS161" s="10"/>
      <c r="IT161" s="10"/>
      <c r="IU161" s="13" t="s">
        <v>2655</v>
      </c>
      <c r="IV161" s="10" t="s">
        <v>283</v>
      </c>
      <c r="IW161" s="10" t="s">
        <v>283</v>
      </c>
      <c r="IX161" s="10" t="s">
        <v>264</v>
      </c>
      <c r="IY161" s="10"/>
      <c r="IZ161" s="10"/>
      <c r="JA161" s="10"/>
      <c r="JB161" s="10"/>
      <c r="JC161" s="10"/>
      <c r="JD161" s="10"/>
      <c r="JE161" s="10"/>
      <c r="JF161" s="10"/>
      <c r="JG161" s="10"/>
      <c r="JH161" s="10"/>
      <c r="JI161" s="10"/>
      <c r="JJ161" s="10"/>
      <c r="JK161" s="10"/>
      <c r="JL161" s="10"/>
      <c r="JM161" s="10"/>
      <c r="JN161" s="10"/>
      <c r="JO161" s="10"/>
      <c r="JP161" s="10">
        <v>1</v>
      </c>
      <c r="JQ161" s="10"/>
      <c r="JR161" s="10"/>
      <c r="JS161" s="10"/>
      <c r="JT161" s="10"/>
      <c r="JU161" s="10"/>
      <c r="JV161" s="10" t="s">
        <v>287</v>
      </c>
      <c r="JW161" s="10" t="s">
        <v>283</v>
      </c>
      <c r="JX161" s="10" t="s">
        <v>283</v>
      </c>
      <c r="JY161" s="10" t="s">
        <v>283</v>
      </c>
      <c r="JZ161" s="42"/>
    </row>
    <row r="162" spans="1:286" ht="15.75" customHeight="1">
      <c r="A162" s="18" t="s">
        <v>2656</v>
      </c>
      <c r="B162" s="8">
        <v>42223</v>
      </c>
      <c r="C162" s="9" t="s">
        <v>2657</v>
      </c>
      <c r="D162" s="35">
        <v>1</v>
      </c>
      <c r="E162" s="11">
        <v>41131</v>
      </c>
      <c r="F162" s="35" t="s">
        <v>302</v>
      </c>
      <c r="G162" s="29" t="s">
        <v>323</v>
      </c>
      <c r="H162" s="9" t="s">
        <v>2658</v>
      </c>
      <c r="I162" s="9" t="s">
        <v>2659</v>
      </c>
      <c r="J162" s="10" t="s">
        <v>280</v>
      </c>
      <c r="K162" s="9" t="s">
        <v>344</v>
      </c>
      <c r="L162" s="9"/>
      <c r="M162" s="9"/>
      <c r="N162" s="9"/>
      <c r="O162" s="9"/>
      <c r="P162" s="9"/>
      <c r="Q162" s="9"/>
      <c r="R162" s="10">
        <v>1</v>
      </c>
      <c r="S162" s="9"/>
      <c r="T162" s="9"/>
      <c r="U162" s="9"/>
      <c r="V162" s="9"/>
      <c r="W162" s="9"/>
      <c r="X162" s="9"/>
      <c r="Y162" s="9"/>
      <c r="Z162" s="9"/>
      <c r="AA162" s="9"/>
      <c r="AB162" s="9"/>
      <c r="AC162" s="28" t="s">
        <v>2660</v>
      </c>
      <c r="AD162" s="10" t="s">
        <v>283</v>
      </c>
      <c r="AE162" s="10" t="s">
        <v>329</v>
      </c>
      <c r="AF162" s="11">
        <v>42214</v>
      </c>
      <c r="AG162" s="10" t="s">
        <v>329</v>
      </c>
      <c r="AH162" s="10">
        <f t="shared" si="39"/>
        <v>1083</v>
      </c>
      <c r="AI162" s="10">
        <f t="shared" si="2"/>
        <v>1092</v>
      </c>
      <c r="AJ162" s="35" t="s">
        <v>2661</v>
      </c>
      <c r="AK162" s="12">
        <v>1</v>
      </c>
      <c r="AL162" s="10" t="s">
        <v>562</v>
      </c>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42"/>
      <c r="BN162" s="42"/>
      <c r="BO162" s="42"/>
      <c r="BP162" s="42"/>
      <c r="BQ162" s="42"/>
      <c r="BR162" s="42"/>
      <c r="BS162" s="42"/>
      <c r="BT162" s="42"/>
      <c r="BU162" s="42"/>
      <c r="BV162" s="42"/>
      <c r="BW162" s="42"/>
      <c r="BX162" s="42"/>
      <c r="BY162" s="42"/>
      <c r="BZ162" s="42"/>
      <c r="CA162" s="42"/>
      <c r="CB162" s="35">
        <v>1</v>
      </c>
      <c r="CC162" s="42"/>
      <c r="CD162" s="42"/>
      <c r="CE162" s="42"/>
      <c r="CF162" s="42"/>
      <c r="CG162" s="42"/>
      <c r="CH162" s="42"/>
      <c r="CI162" s="42"/>
      <c r="CJ162" s="42"/>
      <c r="CK162" s="42"/>
      <c r="CL162" s="42"/>
      <c r="CM162" s="42"/>
      <c r="CN162" s="42"/>
      <c r="CO162" s="42"/>
      <c r="CP162" s="10" t="s">
        <v>428</v>
      </c>
      <c r="CQ162" s="10" t="s">
        <v>286</v>
      </c>
      <c r="CR162" s="10"/>
      <c r="CS162" s="10"/>
      <c r="CT162" s="10">
        <v>1</v>
      </c>
      <c r="CU162" s="10"/>
      <c r="CV162" s="10"/>
      <c r="CW162" s="10"/>
      <c r="CX162" s="10" t="s">
        <v>287</v>
      </c>
      <c r="CY162" s="35" t="s">
        <v>287</v>
      </c>
      <c r="CZ162" s="42" t="s">
        <v>288</v>
      </c>
      <c r="DA162" s="42" t="s">
        <v>158</v>
      </c>
      <c r="DB162" s="35" t="s">
        <v>309</v>
      </c>
      <c r="DC162" s="13" t="s">
        <v>2662</v>
      </c>
      <c r="DD162" s="42" t="s">
        <v>2663</v>
      </c>
      <c r="DE162" s="42" t="s">
        <v>2664</v>
      </c>
      <c r="DF162" s="42" t="s">
        <v>2665</v>
      </c>
      <c r="DG162" s="42" t="s">
        <v>2666</v>
      </c>
      <c r="DH162" s="42" t="s">
        <v>2667</v>
      </c>
      <c r="DI162" s="35" t="s">
        <v>283</v>
      </c>
      <c r="DJ162" s="35" t="s">
        <v>283</v>
      </c>
      <c r="DK162" s="35" t="s">
        <v>283</v>
      </c>
      <c r="DL162" s="10" t="s">
        <v>283</v>
      </c>
      <c r="DM162" s="10" t="s">
        <v>283</v>
      </c>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3" t="s">
        <v>2668</v>
      </c>
      <c r="ES162" s="13" t="s">
        <v>2669</v>
      </c>
      <c r="ET162" s="13"/>
      <c r="EU162" s="13"/>
      <c r="EV162" s="13"/>
      <c r="EW162" s="13"/>
      <c r="EX162" s="13"/>
      <c r="EY162" s="13"/>
      <c r="EZ162" s="10">
        <v>1</v>
      </c>
      <c r="FA162" s="13"/>
      <c r="FB162" s="13"/>
      <c r="FC162" s="13"/>
      <c r="FD162" s="13"/>
      <c r="FE162" s="13"/>
      <c r="FF162" s="13">
        <v>1</v>
      </c>
      <c r="FG162" s="13"/>
      <c r="FH162" s="13"/>
      <c r="FI162" s="13"/>
      <c r="FJ162" s="13"/>
      <c r="FK162" s="13"/>
      <c r="FL162" s="13"/>
      <c r="FM162" s="10" t="s">
        <v>2670</v>
      </c>
      <c r="FN162" s="10" t="s">
        <v>166</v>
      </c>
      <c r="FO162" s="10"/>
      <c r="FP162" s="10"/>
      <c r="FQ162" s="10"/>
      <c r="FR162" s="10"/>
      <c r="FS162" s="10"/>
      <c r="FT162" s="10"/>
      <c r="FU162" s="13">
        <v>1</v>
      </c>
      <c r="FV162" s="10"/>
      <c r="FW162" s="10"/>
      <c r="FX162" s="10"/>
      <c r="FY162" s="10"/>
      <c r="FZ162" s="10"/>
      <c r="GA162" s="10"/>
      <c r="GB162" s="10"/>
      <c r="GC162" s="10"/>
      <c r="GD162" s="10"/>
      <c r="GE162" s="10"/>
      <c r="GF162" s="10"/>
      <c r="GG162" s="10"/>
      <c r="GH162" s="10"/>
      <c r="GI162" s="10"/>
      <c r="GJ162" s="10"/>
      <c r="GK162" s="10"/>
      <c r="GL162" s="10"/>
      <c r="GM162" s="10"/>
      <c r="GN162" s="10"/>
      <c r="GO162" s="13" t="s">
        <v>2671</v>
      </c>
      <c r="GP162" s="13" t="s">
        <v>2672</v>
      </c>
      <c r="GQ162" s="10" t="s">
        <v>283</v>
      </c>
      <c r="GR162" s="10" t="s">
        <v>283</v>
      </c>
      <c r="GS162" s="10" t="s">
        <v>283</v>
      </c>
      <c r="GT162" s="10" t="s">
        <v>283</v>
      </c>
      <c r="GU162" s="10" t="s">
        <v>283</v>
      </c>
      <c r="GV162" s="10" t="s">
        <v>283</v>
      </c>
      <c r="GW162" s="10" t="s">
        <v>283</v>
      </c>
      <c r="GX162" s="10" t="s">
        <v>283</v>
      </c>
      <c r="GY162" s="10" t="s">
        <v>283</v>
      </c>
      <c r="GZ162" s="10" t="s">
        <v>283</v>
      </c>
      <c r="HA162" s="10" t="s">
        <v>283</v>
      </c>
      <c r="HB162" s="10" t="s">
        <v>283</v>
      </c>
      <c r="HC162" s="10" t="s">
        <v>283</v>
      </c>
      <c r="HD162" s="10" t="s">
        <v>2673</v>
      </c>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c r="IE162" s="10"/>
      <c r="IF162" s="10">
        <v>1</v>
      </c>
      <c r="IG162" s="10"/>
      <c r="IH162" s="10"/>
      <c r="II162" s="10"/>
      <c r="IJ162" s="10"/>
      <c r="IK162" s="10"/>
      <c r="IL162" s="10"/>
      <c r="IM162" s="10"/>
      <c r="IN162" s="10"/>
      <c r="IO162" s="10"/>
      <c r="IP162" s="10"/>
      <c r="IQ162" s="10"/>
      <c r="IR162" s="10"/>
      <c r="IS162" s="10"/>
      <c r="IT162" s="10"/>
      <c r="IU162" s="13" t="s">
        <v>2674</v>
      </c>
      <c r="IV162" s="13" t="s">
        <v>1697</v>
      </c>
      <c r="IW162" s="10" t="s">
        <v>283</v>
      </c>
      <c r="IX162" s="10" t="s">
        <v>268</v>
      </c>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v>1</v>
      </c>
      <c r="JU162" s="10"/>
      <c r="JV162" s="10" t="s">
        <v>287</v>
      </c>
      <c r="JW162" s="10" t="s">
        <v>283</v>
      </c>
      <c r="JX162" s="10" t="s">
        <v>283</v>
      </c>
      <c r="JY162" s="10" t="s">
        <v>283</v>
      </c>
      <c r="JZ162" s="42"/>
    </row>
    <row r="163" spans="1:286" ht="15.75" customHeight="1">
      <c r="A163" s="7" t="s">
        <v>2675</v>
      </c>
      <c r="B163" s="8">
        <v>42227</v>
      </c>
      <c r="C163" s="9" t="s">
        <v>2676</v>
      </c>
      <c r="D163" s="29">
        <v>1</v>
      </c>
      <c r="E163" s="11">
        <v>42041</v>
      </c>
      <c r="F163" s="43">
        <v>84</v>
      </c>
      <c r="G163" s="29" t="s">
        <v>323</v>
      </c>
      <c r="H163" s="9" t="s">
        <v>2677</v>
      </c>
      <c r="I163" s="9" t="s">
        <v>766</v>
      </c>
      <c r="J163" s="10" t="s">
        <v>280</v>
      </c>
      <c r="K163" s="9" t="s">
        <v>543</v>
      </c>
      <c r="L163" s="9"/>
      <c r="M163" s="9"/>
      <c r="N163" s="9"/>
      <c r="O163" s="9"/>
      <c r="P163" s="9"/>
      <c r="Q163" s="9"/>
      <c r="R163" s="9"/>
      <c r="S163" s="9"/>
      <c r="T163" s="10">
        <v>1</v>
      </c>
      <c r="U163" s="9"/>
      <c r="V163" s="9"/>
      <c r="W163" s="9"/>
      <c r="X163" s="9"/>
      <c r="Y163" s="9"/>
      <c r="Z163" s="9"/>
      <c r="AA163" s="9"/>
      <c r="AB163" s="9"/>
      <c r="AC163" s="9" t="s">
        <v>2678</v>
      </c>
      <c r="AD163" s="10" t="s">
        <v>283</v>
      </c>
      <c r="AE163" s="11">
        <v>42051</v>
      </c>
      <c r="AF163" s="11">
        <v>42178</v>
      </c>
      <c r="AG163" s="10">
        <f t="shared" ref="AG163:AG164" si="40">AF163-AE163</f>
        <v>127</v>
      </c>
      <c r="AH163" s="10">
        <f t="shared" si="39"/>
        <v>137</v>
      </c>
      <c r="AI163" s="10">
        <f t="shared" si="2"/>
        <v>186</v>
      </c>
      <c r="AJ163" s="42" t="s">
        <v>2679</v>
      </c>
      <c r="AK163" s="12">
        <v>1</v>
      </c>
      <c r="AL163" s="10" t="s">
        <v>48</v>
      </c>
      <c r="AM163" s="9"/>
      <c r="AN163" s="9"/>
      <c r="AO163" s="9"/>
      <c r="AP163" s="9"/>
      <c r="AQ163" s="9"/>
      <c r="AR163" s="9"/>
      <c r="AS163" s="9"/>
      <c r="AT163" s="9"/>
      <c r="AU163" s="9"/>
      <c r="AV163" s="9"/>
      <c r="AW163" s="9"/>
      <c r="AX163" s="9"/>
      <c r="AY163" s="9"/>
      <c r="AZ163" s="9"/>
      <c r="BA163" s="9"/>
      <c r="BB163" s="9"/>
      <c r="BC163" s="10">
        <v>1</v>
      </c>
      <c r="BD163" s="9"/>
      <c r="BE163" s="9"/>
      <c r="BF163" s="9"/>
      <c r="BG163" s="9"/>
      <c r="BH163" s="9"/>
      <c r="BI163" s="9"/>
      <c r="BJ163" s="9"/>
      <c r="BK163" s="9"/>
      <c r="BL163" s="9"/>
      <c r="BM163" s="42"/>
      <c r="BN163" s="42"/>
      <c r="BO163" s="42"/>
      <c r="BP163" s="42"/>
      <c r="BQ163" s="42"/>
      <c r="BR163" s="42"/>
      <c r="BS163" s="42"/>
      <c r="BT163" s="42"/>
      <c r="BU163" s="42"/>
      <c r="BV163" s="42"/>
      <c r="BW163" s="42"/>
      <c r="BX163" s="42"/>
      <c r="BY163" s="42"/>
      <c r="BZ163" s="42"/>
      <c r="CA163" s="42"/>
      <c r="CB163" s="42"/>
      <c r="CC163" s="42"/>
      <c r="CD163" s="42"/>
      <c r="CE163" s="42"/>
      <c r="CF163" s="42"/>
      <c r="CG163" s="42"/>
      <c r="CH163" s="42"/>
      <c r="CI163" s="42"/>
      <c r="CJ163" s="42"/>
      <c r="CK163" s="42"/>
      <c r="CL163" s="42"/>
      <c r="CM163" s="42"/>
      <c r="CN163" s="42"/>
      <c r="CO163" s="42"/>
      <c r="CP163" s="10" t="s">
        <v>89</v>
      </c>
      <c r="CQ163" s="10" t="s">
        <v>286</v>
      </c>
      <c r="CR163" s="10">
        <v>1</v>
      </c>
      <c r="CS163" s="10"/>
      <c r="CT163" s="10"/>
      <c r="CU163" s="10"/>
      <c r="CV163" s="10"/>
      <c r="CW163" s="10"/>
      <c r="CX163" s="10" t="s">
        <v>287</v>
      </c>
      <c r="CY163" s="35" t="s">
        <v>490</v>
      </c>
      <c r="CZ163" s="42" t="s">
        <v>12</v>
      </c>
      <c r="DA163" s="42" t="s">
        <v>2680</v>
      </c>
      <c r="DB163" s="35" t="s">
        <v>429</v>
      </c>
      <c r="DC163" s="35" t="s">
        <v>283</v>
      </c>
      <c r="DD163" s="42" t="s">
        <v>2681</v>
      </c>
      <c r="DE163" s="42" t="s">
        <v>2462</v>
      </c>
      <c r="DF163" s="42" t="s">
        <v>2682</v>
      </c>
      <c r="DG163" s="35" t="s">
        <v>283</v>
      </c>
      <c r="DH163" s="35" t="s">
        <v>283</v>
      </c>
      <c r="DI163" s="35" t="s">
        <v>283</v>
      </c>
      <c r="DJ163" s="35" t="s">
        <v>283</v>
      </c>
      <c r="DK163" s="35" t="s">
        <v>283</v>
      </c>
      <c r="DL163" s="10" t="s">
        <v>2683</v>
      </c>
      <c r="DM163" s="10" t="s">
        <v>2684</v>
      </c>
      <c r="DN163" s="15"/>
      <c r="DO163" s="15"/>
      <c r="DP163" s="15"/>
      <c r="DQ163" s="15">
        <v>1</v>
      </c>
      <c r="DR163" s="15"/>
      <c r="DS163" s="15"/>
      <c r="DT163" s="15"/>
      <c r="DU163" s="15"/>
      <c r="DV163" s="15"/>
      <c r="DW163" s="15"/>
      <c r="DX163" s="15"/>
      <c r="DY163" s="15"/>
      <c r="DZ163" s="15"/>
      <c r="EA163" s="15"/>
      <c r="EB163" s="15"/>
      <c r="EC163" s="15"/>
      <c r="ED163" s="15"/>
      <c r="EE163" s="15"/>
      <c r="EF163" s="15"/>
      <c r="EG163" s="15"/>
      <c r="EH163" s="15">
        <v>1</v>
      </c>
      <c r="EI163" s="15"/>
      <c r="EJ163" s="15"/>
      <c r="EK163" s="15"/>
      <c r="EL163" s="15"/>
      <c r="EM163" s="15">
        <v>1</v>
      </c>
      <c r="EN163" s="15"/>
      <c r="EO163" s="15"/>
      <c r="EP163" s="15"/>
      <c r="EQ163" s="15"/>
      <c r="ER163" s="10" t="s">
        <v>657</v>
      </c>
      <c r="ES163" s="10" t="s">
        <v>657</v>
      </c>
      <c r="ET163" s="10"/>
      <c r="EU163" s="10"/>
      <c r="EV163" s="10"/>
      <c r="EW163" s="10"/>
      <c r="EX163" s="10"/>
      <c r="EY163" s="10"/>
      <c r="EZ163" s="10"/>
      <c r="FA163" s="10"/>
      <c r="FB163" s="10"/>
      <c r="FC163" s="10"/>
      <c r="FD163" s="10"/>
      <c r="FE163" s="10"/>
      <c r="FF163" s="10"/>
      <c r="FG163" s="10"/>
      <c r="FH163" s="13">
        <v>1</v>
      </c>
      <c r="FI163" s="10"/>
      <c r="FJ163" s="10"/>
      <c r="FK163" s="10"/>
      <c r="FL163" s="10"/>
      <c r="FM163" s="10" t="s">
        <v>2685</v>
      </c>
      <c r="FN163" s="10" t="s">
        <v>174</v>
      </c>
      <c r="FO163" s="10"/>
      <c r="FP163" s="10"/>
      <c r="FQ163" s="10"/>
      <c r="FR163" s="10"/>
      <c r="FS163" s="10"/>
      <c r="FT163" s="10"/>
      <c r="FU163" s="10"/>
      <c r="FV163" s="10"/>
      <c r="FW163" s="10"/>
      <c r="FX163" s="10"/>
      <c r="FY163" s="10"/>
      <c r="FZ163" s="10"/>
      <c r="GA163" s="10"/>
      <c r="GB163" s="10"/>
      <c r="GC163" s="10"/>
      <c r="GD163" s="10">
        <v>1</v>
      </c>
      <c r="GE163" s="10"/>
      <c r="GF163" s="10"/>
      <c r="GG163" s="10"/>
      <c r="GH163" s="10"/>
      <c r="GI163" s="10"/>
      <c r="GJ163" s="10"/>
      <c r="GK163" s="10"/>
      <c r="GL163" s="10"/>
      <c r="GM163" s="10"/>
      <c r="GN163" s="10"/>
      <c r="GO163" s="13" t="s">
        <v>2686</v>
      </c>
      <c r="GP163" s="13" t="s">
        <v>2687</v>
      </c>
      <c r="GQ163" s="13" t="s">
        <v>2688</v>
      </c>
      <c r="GR163" s="13" t="s">
        <v>2689</v>
      </c>
      <c r="GS163" s="13" t="s">
        <v>2690</v>
      </c>
      <c r="GT163" s="13" t="s">
        <v>2691</v>
      </c>
      <c r="GU163" s="13" t="s">
        <v>2692</v>
      </c>
      <c r="GV163" s="10" t="s">
        <v>283</v>
      </c>
      <c r="GW163" s="10" t="s">
        <v>283</v>
      </c>
      <c r="GX163" s="10" t="s">
        <v>283</v>
      </c>
      <c r="GY163" s="10" t="s">
        <v>283</v>
      </c>
      <c r="GZ163" s="10" t="s">
        <v>283</v>
      </c>
      <c r="HA163" s="10" t="s">
        <v>283</v>
      </c>
      <c r="HB163" s="10" t="s">
        <v>283</v>
      </c>
      <c r="HC163" s="10" t="s">
        <v>283</v>
      </c>
      <c r="HD163" s="10" t="s">
        <v>2693</v>
      </c>
      <c r="HE163" s="10"/>
      <c r="HF163" s="10"/>
      <c r="HG163" s="10"/>
      <c r="HH163" s="10"/>
      <c r="HI163" s="10"/>
      <c r="HJ163" s="10">
        <v>1</v>
      </c>
      <c r="HK163" s="10"/>
      <c r="HL163" s="10"/>
      <c r="HM163" s="10"/>
      <c r="HN163" s="10"/>
      <c r="HO163" s="10"/>
      <c r="HP163" s="10"/>
      <c r="HQ163" s="10"/>
      <c r="HR163" s="10"/>
      <c r="HS163" s="10"/>
      <c r="HT163" s="10"/>
      <c r="HU163" s="10"/>
      <c r="HV163" s="10"/>
      <c r="HW163" s="10"/>
      <c r="HX163" s="10"/>
      <c r="HY163" s="10"/>
      <c r="HZ163" s="10">
        <v>1</v>
      </c>
      <c r="IA163" s="10"/>
      <c r="IB163" s="10"/>
      <c r="IC163" s="10"/>
      <c r="ID163" s="10"/>
      <c r="IE163" s="10"/>
      <c r="IF163" s="10"/>
      <c r="IG163" s="10"/>
      <c r="IH163" s="10"/>
      <c r="II163" s="10"/>
      <c r="IJ163" s="10"/>
      <c r="IK163" s="10"/>
      <c r="IL163" s="10"/>
      <c r="IM163" s="10"/>
      <c r="IN163" s="10"/>
      <c r="IO163" s="10"/>
      <c r="IP163" s="10"/>
      <c r="IQ163" s="10"/>
      <c r="IR163" s="10"/>
      <c r="IS163" s="10"/>
      <c r="IT163" s="10"/>
      <c r="IU163" s="13" t="s">
        <v>2692</v>
      </c>
      <c r="IV163" s="13" t="s">
        <v>2507</v>
      </c>
      <c r="IW163" s="10" t="s">
        <v>283</v>
      </c>
      <c r="IX163" s="10" t="s">
        <v>251</v>
      </c>
      <c r="IY163" s="10"/>
      <c r="IZ163" s="10"/>
      <c r="JA163" s="10"/>
      <c r="JB163" s="10"/>
      <c r="JC163" s="10">
        <v>1</v>
      </c>
      <c r="JD163" s="10"/>
      <c r="JE163" s="10"/>
      <c r="JF163" s="10"/>
      <c r="JG163" s="10"/>
      <c r="JH163" s="10"/>
      <c r="JI163" s="10"/>
      <c r="JJ163" s="10"/>
      <c r="JK163" s="10"/>
      <c r="JL163" s="10"/>
      <c r="JM163" s="10"/>
      <c r="JN163" s="10"/>
      <c r="JO163" s="10"/>
      <c r="JP163" s="10"/>
      <c r="JQ163" s="10"/>
      <c r="JR163" s="10"/>
      <c r="JS163" s="10"/>
      <c r="JT163" s="10"/>
      <c r="JU163" s="10"/>
      <c r="JV163" s="10" t="s">
        <v>287</v>
      </c>
      <c r="JW163" s="10" t="s">
        <v>283</v>
      </c>
      <c r="JX163" s="10" t="s">
        <v>283</v>
      </c>
      <c r="JY163" s="10" t="s">
        <v>283</v>
      </c>
      <c r="JZ163" s="42"/>
    </row>
    <row r="164" spans="1:286" ht="15.75" customHeight="1">
      <c r="A164" s="7" t="s">
        <v>2694</v>
      </c>
      <c r="B164" s="8">
        <v>42290</v>
      </c>
      <c r="C164" s="9" t="s">
        <v>2695</v>
      </c>
      <c r="D164" s="29">
        <v>1</v>
      </c>
      <c r="E164" s="11">
        <v>42148</v>
      </c>
      <c r="F164" s="43">
        <f>2014-1977</f>
        <v>37</v>
      </c>
      <c r="G164" s="29" t="s">
        <v>277</v>
      </c>
      <c r="H164" s="9" t="s">
        <v>2696</v>
      </c>
      <c r="I164" s="9" t="s">
        <v>752</v>
      </c>
      <c r="J164" s="10" t="s">
        <v>280</v>
      </c>
      <c r="K164" s="9" t="s">
        <v>606</v>
      </c>
      <c r="L164" s="9"/>
      <c r="M164" s="10">
        <v>1</v>
      </c>
      <c r="N164" s="9"/>
      <c r="O164" s="9"/>
      <c r="P164" s="9"/>
      <c r="Q164" s="9"/>
      <c r="R164" s="9"/>
      <c r="S164" s="9"/>
      <c r="T164" s="9"/>
      <c r="U164" s="9"/>
      <c r="V164" s="9"/>
      <c r="W164" s="9"/>
      <c r="X164" s="9"/>
      <c r="Y164" s="9"/>
      <c r="Z164" s="9"/>
      <c r="AA164" s="9"/>
      <c r="AB164" s="9" t="s">
        <v>2697</v>
      </c>
      <c r="AC164" s="9" t="s">
        <v>2698</v>
      </c>
      <c r="AD164" s="10" t="s">
        <v>283</v>
      </c>
      <c r="AE164" s="11">
        <v>42151</v>
      </c>
      <c r="AF164" s="11">
        <v>42628</v>
      </c>
      <c r="AG164" s="10">
        <f t="shared" si="40"/>
        <v>477</v>
      </c>
      <c r="AH164" s="10">
        <f t="shared" si="39"/>
        <v>480</v>
      </c>
      <c r="AI164" s="10">
        <f t="shared" si="2"/>
        <v>142</v>
      </c>
      <c r="AJ164" s="35" t="s">
        <v>2699</v>
      </c>
      <c r="AK164" s="12">
        <v>2</v>
      </c>
      <c r="AL164" s="10" t="s">
        <v>2700</v>
      </c>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10">
        <v>1</v>
      </c>
      <c r="BK164" s="9"/>
      <c r="BL164" s="9"/>
      <c r="BM164" s="42"/>
      <c r="BN164" s="42"/>
      <c r="BO164" s="42"/>
      <c r="BP164" s="42"/>
      <c r="BQ164" s="42"/>
      <c r="BR164" s="42"/>
      <c r="BS164" s="42"/>
      <c r="BT164" s="42"/>
      <c r="BU164" s="42"/>
      <c r="BV164" s="42"/>
      <c r="BW164" s="42"/>
      <c r="BX164" s="42"/>
      <c r="BY164" s="42"/>
      <c r="BZ164" s="42"/>
      <c r="CA164" s="42"/>
      <c r="CB164" s="42"/>
      <c r="CC164" s="42"/>
      <c r="CD164" s="42"/>
      <c r="CE164" s="42"/>
      <c r="CF164" s="35">
        <v>1</v>
      </c>
      <c r="CG164" s="35"/>
      <c r="CH164" s="42"/>
      <c r="CI164" s="42"/>
      <c r="CJ164" s="42"/>
      <c r="CK164" s="42"/>
      <c r="CL164" s="42"/>
      <c r="CM164" s="42"/>
      <c r="CN164" s="42"/>
      <c r="CO164" s="42"/>
      <c r="CP164" s="10" t="s">
        <v>2701</v>
      </c>
      <c r="CQ164" s="10" t="s">
        <v>286</v>
      </c>
      <c r="CR164" s="10"/>
      <c r="CS164" s="10">
        <v>1</v>
      </c>
      <c r="CT164" s="10"/>
      <c r="CU164" s="10">
        <v>1</v>
      </c>
      <c r="CV164" s="10"/>
      <c r="CW164" s="10"/>
      <c r="CX164" s="10" t="s">
        <v>490</v>
      </c>
      <c r="CY164" s="35" t="s">
        <v>287</v>
      </c>
      <c r="CZ164" s="42" t="s">
        <v>288</v>
      </c>
      <c r="DA164" s="42" t="s">
        <v>289</v>
      </c>
      <c r="DB164" s="35" t="s">
        <v>412</v>
      </c>
      <c r="DC164" s="35" t="s">
        <v>283</v>
      </c>
      <c r="DD164" s="42" t="s">
        <v>2702</v>
      </c>
      <c r="DE164" s="35" t="s">
        <v>283</v>
      </c>
      <c r="DF164" s="35" t="s">
        <v>283</v>
      </c>
      <c r="DG164" s="35" t="s">
        <v>283</v>
      </c>
      <c r="DH164" s="35" t="s">
        <v>283</v>
      </c>
      <c r="DI164" s="35" t="s">
        <v>283</v>
      </c>
      <c r="DJ164" s="35" t="s">
        <v>283</v>
      </c>
      <c r="DK164" s="35" t="s">
        <v>283</v>
      </c>
      <c r="DL164" s="10" t="s">
        <v>283</v>
      </c>
      <c r="DM164" s="10" t="s">
        <v>283</v>
      </c>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0" t="s">
        <v>283</v>
      </c>
      <c r="ES164" s="10" t="s">
        <v>283</v>
      </c>
      <c r="ET164" s="10"/>
      <c r="EU164" s="10"/>
      <c r="EV164" s="10"/>
      <c r="EW164" s="10"/>
      <c r="EX164" s="10"/>
      <c r="EY164" s="10"/>
      <c r="EZ164" s="10"/>
      <c r="FA164" s="10"/>
      <c r="FB164" s="10"/>
      <c r="FC164" s="10"/>
      <c r="FD164" s="10"/>
      <c r="FE164" s="10"/>
      <c r="FF164" s="10"/>
      <c r="FG164" s="10"/>
      <c r="FH164" s="10"/>
      <c r="FI164" s="10"/>
      <c r="FJ164" s="10"/>
      <c r="FK164" s="10"/>
      <c r="FL164" s="10"/>
      <c r="FM164" s="10" t="s">
        <v>2703</v>
      </c>
      <c r="FN164" s="10" t="s">
        <v>166</v>
      </c>
      <c r="FO164" s="10"/>
      <c r="FP164" s="10"/>
      <c r="FQ164" s="10"/>
      <c r="FR164" s="10"/>
      <c r="FS164" s="10"/>
      <c r="FT164" s="10"/>
      <c r="FU164" s="13">
        <v>1</v>
      </c>
      <c r="FV164" s="10"/>
      <c r="FW164" s="10"/>
      <c r="FX164" s="10"/>
      <c r="FY164" s="10"/>
      <c r="FZ164" s="10"/>
      <c r="GA164" s="10"/>
      <c r="GB164" s="10"/>
      <c r="GC164" s="10"/>
      <c r="GD164" s="10"/>
      <c r="GE164" s="10"/>
      <c r="GF164" s="10"/>
      <c r="GG164" s="10"/>
      <c r="GH164" s="10"/>
      <c r="GI164" s="10"/>
      <c r="GJ164" s="10"/>
      <c r="GK164" s="10"/>
      <c r="GL164" s="10"/>
      <c r="GM164" s="10"/>
      <c r="GN164" s="10"/>
      <c r="GO164" s="13" t="s">
        <v>2704</v>
      </c>
      <c r="GP164" s="13" t="s">
        <v>2705</v>
      </c>
      <c r="GQ164" s="13" t="s">
        <v>2706</v>
      </c>
      <c r="GR164" s="13" t="s">
        <v>2707</v>
      </c>
      <c r="GS164" s="10" t="s">
        <v>283</v>
      </c>
      <c r="GT164" s="10" t="s">
        <v>283</v>
      </c>
      <c r="GU164" s="10" t="s">
        <v>283</v>
      </c>
      <c r="GV164" s="10" t="s">
        <v>283</v>
      </c>
      <c r="GW164" s="10" t="s">
        <v>283</v>
      </c>
      <c r="GX164" s="10" t="s">
        <v>283</v>
      </c>
      <c r="GY164" s="10" t="s">
        <v>283</v>
      </c>
      <c r="GZ164" s="10" t="s">
        <v>283</v>
      </c>
      <c r="HA164" s="10" t="s">
        <v>283</v>
      </c>
      <c r="HB164" s="10" t="s">
        <v>283</v>
      </c>
      <c r="HC164" s="10" t="s">
        <v>283</v>
      </c>
      <c r="HD164" s="10" t="s">
        <v>221</v>
      </c>
      <c r="HE164" s="10"/>
      <c r="HF164" s="10"/>
      <c r="HG164" s="10"/>
      <c r="HH164" s="10"/>
      <c r="HI164" s="10"/>
      <c r="HJ164" s="10"/>
      <c r="HK164" s="10"/>
      <c r="HL164" s="10"/>
      <c r="HM164" s="10"/>
      <c r="HN164" s="10"/>
      <c r="HO164" s="10"/>
      <c r="HP164" s="10"/>
      <c r="HQ164" s="10"/>
      <c r="HR164" s="10"/>
      <c r="HS164" s="10"/>
      <c r="HT164" s="10"/>
      <c r="HU164" s="10"/>
      <c r="HV164" s="10"/>
      <c r="HW164" s="10"/>
      <c r="HX164" s="10"/>
      <c r="HY164" s="10">
        <v>1</v>
      </c>
      <c r="HZ164" s="10"/>
      <c r="IA164" s="10"/>
      <c r="IB164" s="10"/>
      <c r="IC164" s="10"/>
      <c r="ID164" s="10"/>
      <c r="IE164" s="10"/>
      <c r="IF164" s="10"/>
      <c r="IG164" s="10"/>
      <c r="IH164" s="10"/>
      <c r="II164" s="10"/>
      <c r="IJ164" s="10"/>
      <c r="IK164" s="10"/>
      <c r="IL164" s="10"/>
      <c r="IM164" s="10"/>
      <c r="IN164" s="10"/>
      <c r="IO164" s="10"/>
      <c r="IP164" s="10"/>
      <c r="IQ164" s="10"/>
      <c r="IR164" s="10"/>
      <c r="IS164" s="10"/>
      <c r="IT164" s="10"/>
      <c r="IU164" s="13" t="s">
        <v>2707</v>
      </c>
      <c r="IV164" s="13" t="s">
        <v>2191</v>
      </c>
      <c r="IW164" s="10" t="s">
        <v>283</v>
      </c>
      <c r="IX164" s="10" t="s">
        <v>261</v>
      </c>
      <c r="IY164" s="10"/>
      <c r="IZ164" s="10"/>
      <c r="JA164" s="10"/>
      <c r="JB164" s="10"/>
      <c r="JC164" s="10"/>
      <c r="JD164" s="10"/>
      <c r="JE164" s="10"/>
      <c r="JF164" s="10"/>
      <c r="JG164" s="10"/>
      <c r="JH164" s="10"/>
      <c r="JI164" s="10"/>
      <c r="JJ164" s="10"/>
      <c r="JK164" s="10"/>
      <c r="JL164" s="10"/>
      <c r="JM164" s="10">
        <v>1</v>
      </c>
      <c r="JN164" s="10"/>
      <c r="JO164" s="10"/>
      <c r="JP164" s="10"/>
      <c r="JQ164" s="10"/>
      <c r="JR164" s="10"/>
      <c r="JS164" s="10"/>
      <c r="JT164" s="10"/>
      <c r="JU164" s="10"/>
      <c r="JV164" s="10" t="s">
        <v>287</v>
      </c>
      <c r="JW164" s="10" t="s">
        <v>283</v>
      </c>
      <c r="JX164" s="10" t="s">
        <v>283</v>
      </c>
      <c r="JY164" s="10" t="s">
        <v>283</v>
      </c>
      <c r="JZ164" s="42"/>
    </row>
    <row r="165" spans="1:286" ht="15.75" customHeight="1">
      <c r="A165" s="7" t="s">
        <v>2708</v>
      </c>
      <c r="B165" s="8">
        <v>42286</v>
      </c>
      <c r="C165" s="9" t="s">
        <v>2709</v>
      </c>
      <c r="D165" s="29">
        <v>1</v>
      </c>
      <c r="E165" s="11">
        <v>40944</v>
      </c>
      <c r="F165" s="43">
        <v>54</v>
      </c>
      <c r="G165" s="29" t="s">
        <v>323</v>
      </c>
      <c r="H165" s="9" t="s">
        <v>2710</v>
      </c>
      <c r="I165" s="9" t="s">
        <v>2711</v>
      </c>
      <c r="J165" s="10" t="s">
        <v>280</v>
      </c>
      <c r="K165" s="9" t="s">
        <v>344</v>
      </c>
      <c r="L165" s="9"/>
      <c r="M165" s="9"/>
      <c r="N165" s="9"/>
      <c r="O165" s="9"/>
      <c r="P165" s="9"/>
      <c r="Q165" s="9"/>
      <c r="R165" s="10">
        <v>1</v>
      </c>
      <c r="S165" s="9"/>
      <c r="T165" s="9"/>
      <c r="U165" s="9"/>
      <c r="V165" s="9"/>
      <c r="W165" s="9"/>
      <c r="X165" s="9"/>
      <c r="Y165" s="9"/>
      <c r="Z165" s="9"/>
      <c r="AA165" s="9"/>
      <c r="AB165" s="9" t="s">
        <v>2712</v>
      </c>
      <c r="AC165" s="9" t="s">
        <v>2713</v>
      </c>
      <c r="AD165" s="10" t="s">
        <v>283</v>
      </c>
      <c r="AE165" s="11">
        <v>40947</v>
      </c>
      <c r="AF165" s="10" t="s">
        <v>329</v>
      </c>
      <c r="AG165" s="10" t="s">
        <v>329</v>
      </c>
      <c r="AH165" s="10" t="s">
        <v>283</v>
      </c>
      <c r="AI165" s="10">
        <f t="shared" si="2"/>
        <v>1342</v>
      </c>
      <c r="AJ165" s="42" t="s">
        <v>1034</v>
      </c>
      <c r="AK165" s="12">
        <v>1</v>
      </c>
      <c r="AL165" s="10" t="s">
        <v>489</v>
      </c>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42"/>
      <c r="BN165" s="42"/>
      <c r="BO165" s="42"/>
      <c r="BP165" s="35">
        <v>1</v>
      </c>
      <c r="BQ165" s="42"/>
      <c r="BR165" s="42"/>
      <c r="BS165" s="42"/>
      <c r="BT165" s="42"/>
      <c r="BU165" s="42"/>
      <c r="BV165" s="42"/>
      <c r="BW165" s="42"/>
      <c r="BX165" s="42"/>
      <c r="BY165" s="42"/>
      <c r="BZ165" s="42"/>
      <c r="CA165" s="42"/>
      <c r="CB165" s="42"/>
      <c r="CC165" s="42"/>
      <c r="CD165" s="42"/>
      <c r="CE165" s="42"/>
      <c r="CF165" s="42"/>
      <c r="CG165" s="42"/>
      <c r="CH165" s="42"/>
      <c r="CI165" s="42"/>
      <c r="CJ165" s="42"/>
      <c r="CK165" s="42"/>
      <c r="CL165" s="42"/>
      <c r="CM165" s="42"/>
      <c r="CN165" s="42"/>
      <c r="CO165" s="42"/>
      <c r="CP165" s="10" t="s">
        <v>89</v>
      </c>
      <c r="CQ165" s="10" t="s">
        <v>286</v>
      </c>
      <c r="CR165" s="10">
        <v>1</v>
      </c>
      <c r="CS165" s="10"/>
      <c r="CT165" s="10"/>
      <c r="CU165" s="10"/>
      <c r="CV165" s="10"/>
      <c r="CW165" s="10"/>
      <c r="CX165" s="10" t="s">
        <v>287</v>
      </c>
      <c r="CY165" s="35" t="s">
        <v>287</v>
      </c>
      <c r="CZ165" s="42" t="s">
        <v>12</v>
      </c>
      <c r="DA165" s="42" t="s">
        <v>457</v>
      </c>
      <c r="DB165" s="13" t="s">
        <v>457</v>
      </c>
      <c r="DC165" s="35" t="s">
        <v>283</v>
      </c>
      <c r="DD165" s="42" t="s">
        <v>2714</v>
      </c>
      <c r="DE165" s="42" t="s">
        <v>2715</v>
      </c>
      <c r="DF165" s="35" t="s">
        <v>283</v>
      </c>
      <c r="DG165" s="35" t="s">
        <v>283</v>
      </c>
      <c r="DH165" s="35" t="s">
        <v>283</v>
      </c>
      <c r="DI165" s="35" t="s">
        <v>283</v>
      </c>
      <c r="DJ165" s="35" t="s">
        <v>283</v>
      </c>
      <c r="DK165" s="35" t="s">
        <v>283</v>
      </c>
      <c r="DL165" s="10" t="s">
        <v>283</v>
      </c>
      <c r="DM165" s="10" t="s">
        <v>283</v>
      </c>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0" t="s">
        <v>283</v>
      </c>
      <c r="ES165" s="10" t="s">
        <v>283</v>
      </c>
      <c r="ET165" s="10"/>
      <c r="EU165" s="10"/>
      <c r="EV165" s="10"/>
      <c r="EW165" s="10"/>
      <c r="EX165" s="10"/>
      <c r="EY165" s="10"/>
      <c r="EZ165" s="10"/>
      <c r="FA165" s="10"/>
      <c r="FB165" s="10"/>
      <c r="FC165" s="10"/>
      <c r="FD165" s="10"/>
      <c r="FE165" s="10"/>
      <c r="FF165" s="10"/>
      <c r="FG165" s="10"/>
      <c r="FH165" s="10"/>
      <c r="FI165" s="10"/>
      <c r="FJ165" s="10"/>
      <c r="FK165" s="10"/>
      <c r="FL165" s="10"/>
      <c r="FM165" s="10" t="s">
        <v>283</v>
      </c>
      <c r="FN165" s="10" t="s">
        <v>283</v>
      </c>
      <c r="FO165" s="10"/>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3" t="s">
        <v>2716</v>
      </c>
      <c r="GP165" s="13" t="s">
        <v>2717</v>
      </c>
      <c r="GQ165" s="13" t="s">
        <v>2718</v>
      </c>
      <c r="GR165" s="13" t="s">
        <v>2719</v>
      </c>
      <c r="GS165" s="10" t="s">
        <v>283</v>
      </c>
      <c r="GT165" s="10" t="s">
        <v>283</v>
      </c>
      <c r="GU165" s="10" t="s">
        <v>283</v>
      </c>
      <c r="GV165" s="10" t="s">
        <v>283</v>
      </c>
      <c r="GW165" s="10" t="s">
        <v>283</v>
      </c>
      <c r="GX165" s="10" t="s">
        <v>283</v>
      </c>
      <c r="GY165" s="10" t="s">
        <v>283</v>
      </c>
      <c r="GZ165" s="10" t="s">
        <v>283</v>
      </c>
      <c r="HA165" s="10" t="s">
        <v>283</v>
      </c>
      <c r="HB165" s="10" t="s">
        <v>283</v>
      </c>
      <c r="HC165" s="10" t="s">
        <v>283</v>
      </c>
      <c r="HD165" s="10" t="s">
        <v>2720</v>
      </c>
      <c r="HE165" s="10"/>
      <c r="HF165" s="10"/>
      <c r="HG165" s="10"/>
      <c r="HH165" s="10"/>
      <c r="HI165" s="10"/>
      <c r="HJ165" s="10"/>
      <c r="HK165" s="10"/>
      <c r="HL165" s="10"/>
      <c r="HM165" s="10">
        <v>1</v>
      </c>
      <c r="HN165" s="10"/>
      <c r="HO165" s="10"/>
      <c r="HP165" s="10">
        <v>1</v>
      </c>
      <c r="HQ165" s="10"/>
      <c r="HR165" s="10"/>
      <c r="HS165" s="10"/>
      <c r="HT165" s="10"/>
      <c r="HU165" s="10"/>
      <c r="HV165" s="10"/>
      <c r="HW165" s="10"/>
      <c r="HX165" s="10"/>
      <c r="HY165" s="10"/>
      <c r="HZ165" s="10"/>
      <c r="IA165" s="10"/>
      <c r="IB165" s="10"/>
      <c r="IC165" s="10"/>
      <c r="ID165" s="10"/>
      <c r="IE165" s="10"/>
      <c r="IF165" s="10"/>
      <c r="IG165" s="10"/>
      <c r="IH165" s="10"/>
      <c r="II165" s="10"/>
      <c r="IJ165" s="10"/>
      <c r="IK165" s="10"/>
      <c r="IL165" s="10"/>
      <c r="IM165" s="10"/>
      <c r="IN165" s="10"/>
      <c r="IO165" s="10"/>
      <c r="IP165" s="10"/>
      <c r="IQ165" s="10"/>
      <c r="IR165" s="10"/>
      <c r="IS165" s="10"/>
      <c r="IT165" s="10"/>
      <c r="IU165" s="13" t="s">
        <v>299</v>
      </c>
      <c r="IV165" s="10" t="s">
        <v>283</v>
      </c>
      <c r="IW165" s="10" t="s">
        <v>283</v>
      </c>
      <c r="IX165" s="10" t="s">
        <v>264</v>
      </c>
      <c r="IY165" s="10"/>
      <c r="IZ165" s="10"/>
      <c r="JA165" s="10"/>
      <c r="JB165" s="10"/>
      <c r="JC165" s="10"/>
      <c r="JD165" s="10"/>
      <c r="JE165" s="10"/>
      <c r="JF165" s="10"/>
      <c r="JG165" s="10"/>
      <c r="JH165" s="10"/>
      <c r="JI165" s="10"/>
      <c r="JJ165" s="10"/>
      <c r="JK165" s="10"/>
      <c r="JL165" s="10"/>
      <c r="JM165" s="10"/>
      <c r="JN165" s="10"/>
      <c r="JO165" s="10"/>
      <c r="JP165" s="10">
        <v>1</v>
      </c>
      <c r="JQ165" s="10"/>
      <c r="JR165" s="10"/>
      <c r="JS165" s="10"/>
      <c r="JT165" s="10"/>
      <c r="JU165" s="10"/>
      <c r="JV165" s="10" t="s">
        <v>287</v>
      </c>
      <c r="JW165" s="10" t="s">
        <v>283</v>
      </c>
      <c r="JX165" s="10" t="s">
        <v>283</v>
      </c>
      <c r="JY165" s="10" t="s">
        <v>283</v>
      </c>
      <c r="JZ165" s="42"/>
    </row>
    <row r="166" spans="1:286" ht="15.75" customHeight="1">
      <c r="A166" s="7" t="s">
        <v>2721</v>
      </c>
      <c r="B166" s="8">
        <v>42293</v>
      </c>
      <c r="C166" s="9" t="s">
        <v>2722</v>
      </c>
      <c r="D166" s="35">
        <v>1</v>
      </c>
      <c r="E166" s="11">
        <v>42163</v>
      </c>
      <c r="F166" s="35" t="s">
        <v>302</v>
      </c>
      <c r="G166" s="29" t="s">
        <v>323</v>
      </c>
      <c r="H166" s="9" t="s">
        <v>2723</v>
      </c>
      <c r="I166" s="9" t="s">
        <v>375</v>
      </c>
      <c r="J166" s="10" t="s">
        <v>280</v>
      </c>
      <c r="K166" s="9" t="s">
        <v>344</v>
      </c>
      <c r="L166" s="9"/>
      <c r="M166" s="9"/>
      <c r="N166" s="9"/>
      <c r="O166" s="9"/>
      <c r="P166" s="9"/>
      <c r="Q166" s="9"/>
      <c r="R166" s="10">
        <v>1</v>
      </c>
      <c r="S166" s="9"/>
      <c r="T166" s="9"/>
      <c r="U166" s="9"/>
      <c r="V166" s="9"/>
      <c r="W166" s="9"/>
      <c r="X166" s="9"/>
      <c r="Y166" s="9"/>
      <c r="Z166" s="9"/>
      <c r="AA166" s="9"/>
      <c r="AB166" s="9" t="s">
        <v>2724</v>
      </c>
      <c r="AC166" s="9" t="s">
        <v>2725</v>
      </c>
      <c r="AD166" s="10" t="s">
        <v>283</v>
      </c>
      <c r="AE166" s="11">
        <v>42163</v>
      </c>
      <c r="AF166" s="11">
        <v>42291</v>
      </c>
      <c r="AG166" s="10">
        <f t="shared" ref="AG166:AG167" si="41">AF166-AE166</f>
        <v>128</v>
      </c>
      <c r="AH166" s="10">
        <f t="shared" ref="AH166:AH167" si="42">AF166-E166</f>
        <v>128</v>
      </c>
      <c r="AI166" s="10">
        <f t="shared" si="2"/>
        <v>130</v>
      </c>
      <c r="AJ166" s="35" t="s">
        <v>2726</v>
      </c>
      <c r="AK166" s="12">
        <v>2</v>
      </c>
      <c r="AL166" s="10" t="s">
        <v>2727</v>
      </c>
      <c r="AM166" s="10">
        <v>1</v>
      </c>
      <c r="AN166" s="10"/>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42"/>
      <c r="BN166" s="42"/>
      <c r="BO166" s="42"/>
      <c r="BP166" s="35">
        <v>1</v>
      </c>
      <c r="BQ166" s="42"/>
      <c r="BR166" s="42"/>
      <c r="BS166" s="42"/>
      <c r="BT166" s="42"/>
      <c r="BU166" s="42"/>
      <c r="BV166" s="42"/>
      <c r="BW166" s="42"/>
      <c r="BX166" s="42"/>
      <c r="BY166" s="42"/>
      <c r="BZ166" s="42"/>
      <c r="CA166" s="42"/>
      <c r="CB166" s="42"/>
      <c r="CC166" s="42"/>
      <c r="CD166" s="42"/>
      <c r="CE166" s="42"/>
      <c r="CF166" s="42"/>
      <c r="CG166" s="42"/>
      <c r="CH166" s="42"/>
      <c r="CI166" s="42"/>
      <c r="CJ166" s="42"/>
      <c r="CK166" s="42"/>
      <c r="CL166" s="42"/>
      <c r="CM166" s="42"/>
      <c r="CN166" s="42"/>
      <c r="CO166" s="42"/>
      <c r="CP166" s="10" t="s">
        <v>89</v>
      </c>
      <c r="CQ166" s="10" t="s">
        <v>286</v>
      </c>
      <c r="CR166" s="10">
        <v>1</v>
      </c>
      <c r="CS166" s="10"/>
      <c r="CT166" s="10"/>
      <c r="CU166" s="10"/>
      <c r="CV166" s="10"/>
      <c r="CW166" s="10"/>
      <c r="CX166" s="10" t="s">
        <v>287</v>
      </c>
      <c r="CY166" s="35" t="s">
        <v>287</v>
      </c>
      <c r="CZ166" s="42" t="s">
        <v>12</v>
      </c>
      <c r="DA166" s="42" t="s">
        <v>289</v>
      </c>
      <c r="DB166" s="35" t="s">
        <v>309</v>
      </c>
      <c r="DC166" s="13" t="s">
        <v>2728</v>
      </c>
      <c r="DD166" s="42" t="s">
        <v>2729</v>
      </c>
      <c r="DE166" s="42" t="s">
        <v>2730</v>
      </c>
      <c r="DF166" s="35" t="s">
        <v>283</v>
      </c>
      <c r="DG166" s="35" t="s">
        <v>283</v>
      </c>
      <c r="DH166" s="35" t="s">
        <v>283</v>
      </c>
      <c r="DI166" s="35" t="s">
        <v>283</v>
      </c>
      <c r="DJ166" s="35" t="s">
        <v>283</v>
      </c>
      <c r="DK166" s="35" t="s">
        <v>283</v>
      </c>
      <c r="DL166" s="10" t="s">
        <v>2731</v>
      </c>
      <c r="DM166" s="10" t="s">
        <v>2732</v>
      </c>
      <c r="DN166" s="15"/>
      <c r="DO166" s="15"/>
      <c r="DP166" s="15"/>
      <c r="DQ166" s="15"/>
      <c r="DR166" s="15"/>
      <c r="DS166" s="15"/>
      <c r="DT166" s="15"/>
      <c r="DU166" s="15"/>
      <c r="DV166" s="15"/>
      <c r="DW166" s="15">
        <v>1</v>
      </c>
      <c r="DX166" s="15"/>
      <c r="DY166" s="15"/>
      <c r="DZ166" s="15"/>
      <c r="EA166" s="15"/>
      <c r="EB166" s="15"/>
      <c r="EC166" s="15">
        <v>1</v>
      </c>
      <c r="ED166" s="15"/>
      <c r="EE166" s="15"/>
      <c r="EF166" s="15"/>
      <c r="EG166" s="15"/>
      <c r="EH166" s="15"/>
      <c r="EI166" s="15"/>
      <c r="EJ166" s="15"/>
      <c r="EK166" s="15"/>
      <c r="EL166" s="15"/>
      <c r="EM166" s="15"/>
      <c r="EN166" s="15"/>
      <c r="EO166" s="15"/>
      <c r="EP166" s="15"/>
      <c r="EQ166" s="15"/>
      <c r="ER166" s="10" t="s">
        <v>283</v>
      </c>
      <c r="ES166" s="10" t="s">
        <v>283</v>
      </c>
      <c r="ET166" s="10"/>
      <c r="EU166" s="10"/>
      <c r="EV166" s="10"/>
      <c r="EW166" s="10"/>
      <c r="EX166" s="10"/>
      <c r="EY166" s="10"/>
      <c r="EZ166" s="10"/>
      <c r="FA166" s="10"/>
      <c r="FB166" s="10"/>
      <c r="FC166" s="10"/>
      <c r="FD166" s="10"/>
      <c r="FE166" s="10"/>
      <c r="FF166" s="10"/>
      <c r="FG166" s="10"/>
      <c r="FH166" s="10"/>
      <c r="FI166" s="10"/>
      <c r="FJ166" s="10"/>
      <c r="FK166" s="10"/>
      <c r="FL166" s="10"/>
      <c r="FM166" s="10" t="s">
        <v>283</v>
      </c>
      <c r="FN166" s="10" t="s">
        <v>283</v>
      </c>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3" t="s">
        <v>2733</v>
      </c>
      <c r="GP166" s="10" t="s">
        <v>283</v>
      </c>
      <c r="GQ166" s="10" t="s">
        <v>283</v>
      </c>
      <c r="GR166" s="10" t="s">
        <v>283</v>
      </c>
      <c r="GS166" s="10" t="s">
        <v>283</v>
      </c>
      <c r="GT166" s="10" t="s">
        <v>283</v>
      </c>
      <c r="GU166" s="10" t="s">
        <v>283</v>
      </c>
      <c r="GV166" s="10" t="s">
        <v>283</v>
      </c>
      <c r="GW166" s="10" t="s">
        <v>283</v>
      </c>
      <c r="GX166" s="10" t="s">
        <v>283</v>
      </c>
      <c r="GY166" s="10" t="s">
        <v>283</v>
      </c>
      <c r="GZ166" s="10" t="s">
        <v>283</v>
      </c>
      <c r="HA166" s="10" t="s">
        <v>283</v>
      </c>
      <c r="HB166" s="10" t="s">
        <v>283</v>
      </c>
      <c r="HC166" s="10" t="s">
        <v>283</v>
      </c>
      <c r="HD166" s="10" t="s">
        <v>208</v>
      </c>
      <c r="HE166" s="10"/>
      <c r="HF166" s="10"/>
      <c r="HG166" s="10"/>
      <c r="HH166" s="10"/>
      <c r="HI166" s="10"/>
      <c r="HJ166" s="10"/>
      <c r="HK166" s="10"/>
      <c r="HL166" s="10">
        <v>1</v>
      </c>
      <c r="HM166" s="10"/>
      <c r="HN166" s="10"/>
      <c r="HO166" s="10"/>
      <c r="HP166" s="10"/>
      <c r="HQ166" s="10"/>
      <c r="HR166" s="10"/>
      <c r="HS166" s="10"/>
      <c r="HT166" s="10"/>
      <c r="HU166" s="10"/>
      <c r="HV166" s="10"/>
      <c r="HW166" s="10"/>
      <c r="HX166" s="10"/>
      <c r="HY166" s="10"/>
      <c r="HZ166" s="10"/>
      <c r="IA166" s="10"/>
      <c r="IB166" s="10"/>
      <c r="IC166" s="10"/>
      <c r="ID166" s="10"/>
      <c r="IE166" s="10"/>
      <c r="IF166" s="10"/>
      <c r="IG166" s="10"/>
      <c r="IH166" s="10"/>
      <c r="II166" s="10"/>
      <c r="IJ166" s="10"/>
      <c r="IK166" s="10"/>
      <c r="IL166" s="10"/>
      <c r="IM166" s="10"/>
      <c r="IN166" s="10"/>
      <c r="IO166" s="10"/>
      <c r="IP166" s="10"/>
      <c r="IQ166" s="10"/>
      <c r="IR166" s="10"/>
      <c r="IS166" s="10"/>
      <c r="IT166" s="10"/>
      <c r="IU166" s="13" t="s">
        <v>299</v>
      </c>
      <c r="IV166" s="10" t="s">
        <v>283</v>
      </c>
      <c r="IW166" s="10" t="s">
        <v>283</v>
      </c>
      <c r="IX166" s="10" t="s">
        <v>264</v>
      </c>
      <c r="IY166" s="10"/>
      <c r="IZ166" s="10"/>
      <c r="JA166" s="10"/>
      <c r="JB166" s="10"/>
      <c r="JC166" s="10"/>
      <c r="JD166" s="10"/>
      <c r="JE166" s="10"/>
      <c r="JF166" s="10"/>
      <c r="JG166" s="10"/>
      <c r="JH166" s="10"/>
      <c r="JI166" s="10"/>
      <c r="JJ166" s="10"/>
      <c r="JK166" s="10"/>
      <c r="JL166" s="10"/>
      <c r="JM166" s="10"/>
      <c r="JN166" s="10"/>
      <c r="JO166" s="10"/>
      <c r="JP166" s="10">
        <v>1</v>
      </c>
      <c r="JQ166" s="10"/>
      <c r="JR166" s="10"/>
      <c r="JS166" s="10"/>
      <c r="JT166" s="10"/>
      <c r="JU166" s="10"/>
      <c r="JV166" s="10" t="s">
        <v>287</v>
      </c>
      <c r="JW166" s="10" t="s">
        <v>283</v>
      </c>
      <c r="JX166" s="10" t="s">
        <v>283</v>
      </c>
      <c r="JY166" s="10" t="s">
        <v>283</v>
      </c>
      <c r="JZ166" s="42"/>
    </row>
    <row r="167" spans="1:286" ht="15.75" customHeight="1">
      <c r="A167" s="7" t="s">
        <v>2734</v>
      </c>
      <c r="B167" s="8">
        <v>42264</v>
      </c>
      <c r="C167" s="9" t="s">
        <v>2735</v>
      </c>
      <c r="D167" s="35">
        <v>1</v>
      </c>
      <c r="E167" s="11">
        <v>41694</v>
      </c>
      <c r="F167" s="35" t="s">
        <v>302</v>
      </c>
      <c r="G167" s="29" t="s">
        <v>323</v>
      </c>
      <c r="H167" s="9" t="s">
        <v>934</v>
      </c>
      <c r="I167" s="9" t="s">
        <v>935</v>
      </c>
      <c r="J167" s="10" t="s">
        <v>280</v>
      </c>
      <c r="K167" s="9" t="s">
        <v>344</v>
      </c>
      <c r="L167" s="9"/>
      <c r="M167" s="9"/>
      <c r="N167" s="9"/>
      <c r="O167" s="9"/>
      <c r="P167" s="9"/>
      <c r="Q167" s="9"/>
      <c r="R167" s="10">
        <v>1</v>
      </c>
      <c r="S167" s="9"/>
      <c r="T167" s="9"/>
      <c r="U167" s="9"/>
      <c r="V167" s="9"/>
      <c r="W167" s="9"/>
      <c r="X167" s="9"/>
      <c r="Y167" s="9"/>
      <c r="Z167" s="9"/>
      <c r="AA167" s="9"/>
      <c r="AB167" s="9" t="s">
        <v>2736</v>
      </c>
      <c r="AC167" s="9" t="s">
        <v>2737</v>
      </c>
      <c r="AD167" s="10" t="s">
        <v>283</v>
      </c>
      <c r="AE167" s="11">
        <v>41732</v>
      </c>
      <c r="AF167" s="11">
        <v>42235</v>
      </c>
      <c r="AG167" s="10">
        <f t="shared" si="41"/>
        <v>503</v>
      </c>
      <c r="AH167" s="10">
        <f t="shared" si="42"/>
        <v>541</v>
      </c>
      <c r="AI167" s="10">
        <f t="shared" si="2"/>
        <v>570</v>
      </c>
      <c r="AJ167" s="35" t="s">
        <v>2738</v>
      </c>
      <c r="AK167" s="12">
        <v>2</v>
      </c>
      <c r="AL167" s="10" t="s">
        <v>2739</v>
      </c>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10">
        <v>2</v>
      </c>
      <c r="BK167" s="9"/>
      <c r="BL167" s="9"/>
      <c r="BM167" s="42"/>
      <c r="BN167" s="42"/>
      <c r="BO167" s="42"/>
      <c r="BP167" s="42"/>
      <c r="BQ167" s="42"/>
      <c r="BR167" s="42"/>
      <c r="BS167" s="42"/>
      <c r="BT167" s="42"/>
      <c r="BU167" s="42"/>
      <c r="BV167" s="42"/>
      <c r="BW167" s="42"/>
      <c r="BX167" s="42"/>
      <c r="BY167" s="42"/>
      <c r="BZ167" s="42"/>
      <c r="CA167" s="42"/>
      <c r="CB167" s="42"/>
      <c r="CC167" s="42"/>
      <c r="CD167" s="42"/>
      <c r="CE167" s="42"/>
      <c r="CF167" s="42"/>
      <c r="CG167" s="42"/>
      <c r="CH167" s="42"/>
      <c r="CI167" s="42"/>
      <c r="CJ167" s="42"/>
      <c r="CK167" s="42"/>
      <c r="CL167" s="42"/>
      <c r="CM167" s="42"/>
      <c r="CN167" s="42"/>
      <c r="CO167" s="42"/>
      <c r="CP167" s="10" t="s">
        <v>89</v>
      </c>
      <c r="CQ167" s="10" t="s">
        <v>286</v>
      </c>
      <c r="CR167" s="10">
        <v>1</v>
      </c>
      <c r="CS167" s="10"/>
      <c r="CT167" s="10"/>
      <c r="CU167" s="10"/>
      <c r="CV167" s="10"/>
      <c r="CW167" s="10"/>
      <c r="CX167" s="10" t="s">
        <v>287</v>
      </c>
      <c r="CY167" s="35" t="s">
        <v>287</v>
      </c>
      <c r="CZ167" s="42" t="s">
        <v>12</v>
      </c>
      <c r="DA167" s="42" t="s">
        <v>289</v>
      </c>
      <c r="DB167" s="35" t="s">
        <v>429</v>
      </c>
      <c r="DC167" s="35" t="s">
        <v>283</v>
      </c>
      <c r="DD167" s="42" t="s">
        <v>2740</v>
      </c>
      <c r="DE167" s="42" t="s">
        <v>2741</v>
      </c>
      <c r="DF167" s="42" t="s">
        <v>2742</v>
      </c>
      <c r="DG167" s="35" t="s">
        <v>283</v>
      </c>
      <c r="DH167" s="35" t="s">
        <v>283</v>
      </c>
      <c r="DI167" s="35" t="s">
        <v>283</v>
      </c>
      <c r="DJ167" s="35" t="s">
        <v>283</v>
      </c>
      <c r="DK167" s="35" t="s">
        <v>283</v>
      </c>
      <c r="DL167" s="10" t="s">
        <v>2743</v>
      </c>
      <c r="DM167" s="10" t="s">
        <v>132</v>
      </c>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v>1</v>
      </c>
      <c r="EK167" s="15"/>
      <c r="EL167" s="15"/>
      <c r="EM167" s="15"/>
      <c r="EN167" s="15"/>
      <c r="EO167" s="15"/>
      <c r="EP167" s="15"/>
      <c r="EQ167" s="15"/>
      <c r="ER167" s="10" t="s">
        <v>283</v>
      </c>
      <c r="ES167" s="10" t="s">
        <v>283</v>
      </c>
      <c r="ET167" s="10"/>
      <c r="EU167" s="10"/>
      <c r="EV167" s="10"/>
      <c r="EW167" s="10"/>
      <c r="EX167" s="10"/>
      <c r="EY167" s="10"/>
      <c r="EZ167" s="10"/>
      <c r="FA167" s="10"/>
      <c r="FB167" s="10"/>
      <c r="FC167" s="10"/>
      <c r="FD167" s="10"/>
      <c r="FE167" s="10"/>
      <c r="FF167" s="10"/>
      <c r="FG167" s="10"/>
      <c r="FH167" s="10"/>
      <c r="FI167" s="10"/>
      <c r="FJ167" s="10"/>
      <c r="FK167" s="10"/>
      <c r="FL167" s="10"/>
      <c r="FM167" s="10" t="s">
        <v>283</v>
      </c>
      <c r="FN167" s="10" t="s">
        <v>283</v>
      </c>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3" t="s">
        <v>2744</v>
      </c>
      <c r="GP167" s="13" t="s">
        <v>2745</v>
      </c>
      <c r="GQ167" s="13" t="s">
        <v>2746</v>
      </c>
      <c r="GR167" s="10" t="s">
        <v>283</v>
      </c>
      <c r="GS167" s="10" t="s">
        <v>283</v>
      </c>
      <c r="GT167" s="10" t="s">
        <v>283</v>
      </c>
      <c r="GU167" s="10" t="s">
        <v>283</v>
      </c>
      <c r="GV167" s="10" t="s">
        <v>283</v>
      </c>
      <c r="GW167" s="10" t="s">
        <v>283</v>
      </c>
      <c r="GX167" s="10" t="s">
        <v>283</v>
      </c>
      <c r="GY167" s="10" t="s">
        <v>283</v>
      </c>
      <c r="GZ167" s="10" t="s">
        <v>283</v>
      </c>
      <c r="HA167" s="10" t="s">
        <v>283</v>
      </c>
      <c r="HB167" s="10" t="s">
        <v>283</v>
      </c>
      <c r="HC167" s="10" t="s">
        <v>283</v>
      </c>
      <c r="HD167" s="10" t="s">
        <v>233</v>
      </c>
      <c r="HE167" s="10"/>
      <c r="HF167" s="10"/>
      <c r="HG167" s="10"/>
      <c r="HH167" s="10"/>
      <c r="HI167" s="10"/>
      <c r="HJ167" s="10"/>
      <c r="HK167" s="10"/>
      <c r="HL167" s="10"/>
      <c r="HM167" s="10"/>
      <c r="HN167" s="10"/>
      <c r="HO167" s="10"/>
      <c r="HP167" s="10"/>
      <c r="HQ167" s="10"/>
      <c r="HR167" s="10"/>
      <c r="HS167" s="10"/>
      <c r="HT167" s="10"/>
      <c r="HU167" s="10"/>
      <c r="HV167" s="10"/>
      <c r="HW167" s="10"/>
      <c r="HX167" s="10"/>
      <c r="HY167" s="10"/>
      <c r="HZ167" s="10"/>
      <c r="IA167" s="10"/>
      <c r="IB167" s="10"/>
      <c r="IC167" s="10"/>
      <c r="ID167" s="10"/>
      <c r="IE167" s="10"/>
      <c r="IF167" s="10"/>
      <c r="IG167" s="10"/>
      <c r="IH167" s="10"/>
      <c r="II167" s="10"/>
      <c r="IJ167" s="10"/>
      <c r="IK167" s="10">
        <v>1</v>
      </c>
      <c r="IL167" s="10"/>
      <c r="IM167" s="10"/>
      <c r="IN167" s="10"/>
      <c r="IO167" s="10"/>
      <c r="IP167" s="10"/>
      <c r="IQ167" s="10"/>
      <c r="IR167" s="10"/>
      <c r="IS167" s="10"/>
      <c r="IT167" s="10"/>
      <c r="IU167" s="13" t="s">
        <v>2747</v>
      </c>
      <c r="IV167" s="10" t="s">
        <v>283</v>
      </c>
      <c r="IW167" s="10" t="s">
        <v>283</v>
      </c>
      <c r="IX167" s="10" t="s">
        <v>264</v>
      </c>
      <c r="IY167" s="10"/>
      <c r="IZ167" s="10"/>
      <c r="JA167" s="10"/>
      <c r="JB167" s="10"/>
      <c r="JC167" s="10"/>
      <c r="JD167" s="10"/>
      <c r="JE167" s="10"/>
      <c r="JF167" s="10"/>
      <c r="JG167" s="10"/>
      <c r="JH167" s="10"/>
      <c r="JI167" s="10"/>
      <c r="JJ167" s="10"/>
      <c r="JK167" s="10"/>
      <c r="JL167" s="10"/>
      <c r="JM167" s="10"/>
      <c r="JN167" s="10"/>
      <c r="JO167" s="10"/>
      <c r="JP167" s="10">
        <v>1</v>
      </c>
      <c r="JQ167" s="10"/>
      <c r="JR167" s="10"/>
      <c r="JS167" s="10"/>
      <c r="JT167" s="10"/>
      <c r="JU167" s="10"/>
      <c r="JV167" s="10" t="s">
        <v>287</v>
      </c>
      <c r="JW167" s="10" t="s">
        <v>283</v>
      </c>
      <c r="JX167" s="10" t="s">
        <v>283</v>
      </c>
      <c r="JY167" s="10" t="s">
        <v>283</v>
      </c>
      <c r="JZ167" s="42"/>
    </row>
    <row r="168" spans="1:286" ht="15.75" customHeight="1">
      <c r="A168" s="7" t="s">
        <v>2748</v>
      </c>
      <c r="B168" s="8">
        <v>42265</v>
      </c>
      <c r="C168" s="9" t="s">
        <v>2749</v>
      </c>
      <c r="D168" s="29">
        <v>1</v>
      </c>
      <c r="E168" s="10" t="s">
        <v>302</v>
      </c>
      <c r="F168" s="43">
        <v>32</v>
      </c>
      <c r="G168" s="29" t="s">
        <v>323</v>
      </c>
      <c r="H168" s="9" t="s">
        <v>2098</v>
      </c>
      <c r="I168" s="9" t="s">
        <v>2099</v>
      </c>
      <c r="J168" s="10" t="s">
        <v>280</v>
      </c>
      <c r="K168" s="9" t="s">
        <v>2244</v>
      </c>
      <c r="L168" s="9"/>
      <c r="M168" s="9"/>
      <c r="N168" s="9"/>
      <c r="O168" s="9"/>
      <c r="P168" s="9"/>
      <c r="Q168" s="9"/>
      <c r="R168" s="10">
        <v>1</v>
      </c>
      <c r="S168" s="9"/>
      <c r="T168" s="9"/>
      <c r="U168" s="9"/>
      <c r="V168" s="9"/>
      <c r="W168" s="9"/>
      <c r="X168" s="9"/>
      <c r="Y168" s="10">
        <v>1</v>
      </c>
      <c r="Z168" s="9"/>
      <c r="AA168" s="9"/>
      <c r="AB168" s="9" t="s">
        <v>2750</v>
      </c>
      <c r="AC168" s="9" t="s">
        <v>2751</v>
      </c>
      <c r="AD168" s="10" t="s">
        <v>283</v>
      </c>
      <c r="AE168" s="11">
        <v>41865</v>
      </c>
      <c r="AF168" s="10" t="s">
        <v>329</v>
      </c>
      <c r="AG168" s="10" t="s">
        <v>329</v>
      </c>
      <c r="AH168" s="10" t="s">
        <v>283</v>
      </c>
      <c r="AI168" s="16" t="e">
        <f t="shared" si="2"/>
        <v>#VALUE!</v>
      </c>
      <c r="AJ168" s="35" t="s">
        <v>2752</v>
      </c>
      <c r="AK168" s="12">
        <v>4</v>
      </c>
      <c r="AL168" s="10" t="s">
        <v>2753</v>
      </c>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10">
        <v>1</v>
      </c>
      <c r="BK168" s="9"/>
      <c r="BL168" s="10">
        <v>1</v>
      </c>
      <c r="BM168" s="10">
        <v>1</v>
      </c>
      <c r="BN168" s="10"/>
      <c r="BO168" s="10"/>
      <c r="BP168" s="10"/>
      <c r="BQ168" s="10"/>
      <c r="BR168" s="10"/>
      <c r="BS168" s="10"/>
      <c r="BT168" s="10"/>
      <c r="BU168" s="10"/>
      <c r="BV168" s="10"/>
      <c r="BW168" s="10"/>
      <c r="BX168" s="10"/>
      <c r="BY168" s="10">
        <v>1</v>
      </c>
      <c r="BZ168" s="10"/>
      <c r="CA168" s="10"/>
      <c r="CB168" s="10"/>
      <c r="CC168" s="10"/>
      <c r="CD168" s="10"/>
      <c r="CE168" s="10"/>
      <c r="CF168" s="10"/>
      <c r="CG168" s="10"/>
      <c r="CH168" s="10"/>
      <c r="CI168" s="10"/>
      <c r="CJ168" s="10"/>
      <c r="CK168" s="10"/>
      <c r="CL168" s="10"/>
      <c r="CM168" s="10"/>
      <c r="CN168" s="10"/>
      <c r="CO168" s="10"/>
      <c r="CP168" s="10" t="s">
        <v>509</v>
      </c>
      <c r="CQ168" s="10" t="s">
        <v>286</v>
      </c>
      <c r="CR168" s="13">
        <v>1</v>
      </c>
      <c r="CS168" s="13">
        <v>1</v>
      </c>
      <c r="CT168" s="10"/>
      <c r="CU168" s="10"/>
      <c r="CV168" s="10"/>
      <c r="CW168" s="10"/>
      <c r="CX168" s="10" t="s">
        <v>283</v>
      </c>
      <c r="CY168" s="35" t="s">
        <v>287</v>
      </c>
      <c r="CZ168" s="42" t="s">
        <v>620</v>
      </c>
      <c r="DA168" s="42" t="s">
        <v>289</v>
      </c>
      <c r="DB168" s="35" t="s">
        <v>309</v>
      </c>
      <c r="DC168" s="13" t="s">
        <v>2754</v>
      </c>
      <c r="DD168" s="42" t="s">
        <v>2755</v>
      </c>
      <c r="DE168" s="35" t="s">
        <v>283</v>
      </c>
      <c r="DF168" s="35" t="s">
        <v>283</v>
      </c>
      <c r="DG168" s="35" t="s">
        <v>283</v>
      </c>
      <c r="DH168" s="35" t="s">
        <v>283</v>
      </c>
      <c r="DI168" s="35" t="s">
        <v>283</v>
      </c>
      <c r="DJ168" s="35" t="s">
        <v>283</v>
      </c>
      <c r="DK168" s="35" t="s">
        <v>283</v>
      </c>
      <c r="DL168" s="10" t="s">
        <v>283</v>
      </c>
      <c r="DM168" s="10" t="s">
        <v>283</v>
      </c>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0" t="s">
        <v>283</v>
      </c>
      <c r="ES168" s="10" t="s">
        <v>283</v>
      </c>
      <c r="ET168" s="10"/>
      <c r="EU168" s="10"/>
      <c r="EV168" s="10"/>
      <c r="EW168" s="10"/>
      <c r="EX168" s="10"/>
      <c r="EY168" s="10"/>
      <c r="EZ168" s="10"/>
      <c r="FA168" s="10"/>
      <c r="FB168" s="10"/>
      <c r="FC168" s="10"/>
      <c r="FD168" s="10"/>
      <c r="FE168" s="10"/>
      <c r="FF168" s="10"/>
      <c r="FG168" s="10"/>
      <c r="FH168" s="10"/>
      <c r="FI168" s="10"/>
      <c r="FJ168" s="10"/>
      <c r="FK168" s="10"/>
      <c r="FL168" s="10"/>
      <c r="FM168" s="10" t="s">
        <v>2756</v>
      </c>
      <c r="FN168" s="10" t="s">
        <v>1841</v>
      </c>
      <c r="FO168" s="10"/>
      <c r="FP168" s="10"/>
      <c r="FQ168" s="10"/>
      <c r="FR168" s="10"/>
      <c r="FS168" s="10"/>
      <c r="FT168" s="10"/>
      <c r="FU168" s="10">
        <v>1</v>
      </c>
      <c r="FV168" s="10"/>
      <c r="FW168" s="10"/>
      <c r="FX168" s="10"/>
      <c r="FY168" s="10"/>
      <c r="FZ168" s="10"/>
      <c r="GA168" s="10"/>
      <c r="GB168" s="10"/>
      <c r="GC168" s="10"/>
      <c r="GD168" s="10"/>
      <c r="GE168" s="10"/>
      <c r="GF168" s="10"/>
      <c r="GG168" s="10"/>
      <c r="GH168" s="10"/>
      <c r="GI168" s="10"/>
      <c r="GJ168" s="10">
        <v>1</v>
      </c>
      <c r="GK168" s="10"/>
      <c r="GL168" s="10"/>
      <c r="GM168" s="10"/>
      <c r="GN168" s="10"/>
      <c r="GO168" s="13" t="s">
        <v>2757</v>
      </c>
      <c r="GP168" s="13" t="s">
        <v>2758</v>
      </c>
      <c r="GQ168" s="13" t="s">
        <v>2759</v>
      </c>
      <c r="GR168" s="13" t="s">
        <v>2760</v>
      </c>
      <c r="GS168" s="10" t="s">
        <v>283</v>
      </c>
      <c r="GT168" s="10" t="s">
        <v>283</v>
      </c>
      <c r="GU168" s="10" t="s">
        <v>283</v>
      </c>
      <c r="GV168" s="10" t="s">
        <v>283</v>
      </c>
      <c r="GW168" s="10" t="s">
        <v>283</v>
      </c>
      <c r="GX168" s="10" t="s">
        <v>283</v>
      </c>
      <c r="GY168" s="10" t="s">
        <v>283</v>
      </c>
      <c r="GZ168" s="10" t="s">
        <v>283</v>
      </c>
      <c r="HA168" s="10" t="s">
        <v>283</v>
      </c>
      <c r="HB168" s="10" t="s">
        <v>283</v>
      </c>
      <c r="HC168" s="10" t="s">
        <v>283</v>
      </c>
      <c r="HD168" s="10" t="s">
        <v>2761</v>
      </c>
      <c r="HE168" s="10"/>
      <c r="HF168" s="10"/>
      <c r="HG168" s="10"/>
      <c r="HH168" s="10"/>
      <c r="HI168" s="10"/>
      <c r="HJ168" s="10"/>
      <c r="HK168" s="10"/>
      <c r="HL168" s="10">
        <v>1</v>
      </c>
      <c r="HM168" s="10"/>
      <c r="HN168" s="10"/>
      <c r="HO168" s="10"/>
      <c r="HP168" s="10"/>
      <c r="HQ168" s="10"/>
      <c r="HR168" s="10"/>
      <c r="HS168" s="10"/>
      <c r="HT168" s="10"/>
      <c r="HU168" s="10"/>
      <c r="HV168" s="10"/>
      <c r="HW168" s="10"/>
      <c r="HX168" s="10"/>
      <c r="HY168" s="10"/>
      <c r="HZ168" s="10"/>
      <c r="IA168" s="10"/>
      <c r="IB168" s="10"/>
      <c r="IC168" s="10"/>
      <c r="ID168" s="10"/>
      <c r="IE168" s="10"/>
      <c r="IF168" s="10"/>
      <c r="IG168" s="10"/>
      <c r="IH168" s="10"/>
      <c r="II168" s="10"/>
      <c r="IJ168" s="10"/>
      <c r="IK168" s="10">
        <v>1</v>
      </c>
      <c r="IL168" s="10"/>
      <c r="IM168" s="10"/>
      <c r="IN168" s="10"/>
      <c r="IO168" s="10">
        <v>1</v>
      </c>
      <c r="IP168" s="10"/>
      <c r="IQ168" s="10"/>
      <c r="IR168" s="10"/>
      <c r="IS168" s="10"/>
      <c r="IT168" s="10"/>
      <c r="IU168" s="13" t="s">
        <v>2762</v>
      </c>
      <c r="IV168" s="10" t="s">
        <v>283</v>
      </c>
      <c r="IW168" s="10" t="s">
        <v>283</v>
      </c>
      <c r="IX168" s="10" t="s">
        <v>267</v>
      </c>
      <c r="IY168" s="10"/>
      <c r="IZ168" s="10"/>
      <c r="JA168" s="10"/>
      <c r="JB168" s="10"/>
      <c r="JC168" s="10"/>
      <c r="JD168" s="10"/>
      <c r="JE168" s="10"/>
      <c r="JF168" s="10"/>
      <c r="JG168" s="10"/>
      <c r="JH168" s="10"/>
      <c r="JI168" s="10"/>
      <c r="JJ168" s="10"/>
      <c r="JK168" s="10"/>
      <c r="JL168" s="10"/>
      <c r="JM168" s="10"/>
      <c r="JN168" s="10"/>
      <c r="JO168" s="10"/>
      <c r="JP168" s="10"/>
      <c r="JQ168" s="10"/>
      <c r="JR168" s="10"/>
      <c r="JS168" s="10">
        <v>1</v>
      </c>
      <c r="JT168" s="10"/>
      <c r="JU168" s="10"/>
      <c r="JV168" s="10" t="s">
        <v>287</v>
      </c>
      <c r="JW168" s="10" t="s">
        <v>283</v>
      </c>
      <c r="JX168" s="10" t="s">
        <v>283</v>
      </c>
      <c r="JY168" s="10" t="s">
        <v>283</v>
      </c>
      <c r="JZ168" s="42"/>
    </row>
    <row r="169" spans="1:286" ht="15.75" customHeight="1">
      <c r="A169" s="7" t="s">
        <v>2763</v>
      </c>
      <c r="B169" s="8">
        <v>42275</v>
      </c>
      <c r="C169" s="9" t="s">
        <v>2764</v>
      </c>
      <c r="D169" s="29">
        <v>1</v>
      </c>
      <c r="E169" s="11">
        <v>42012</v>
      </c>
      <c r="F169" s="43">
        <v>84</v>
      </c>
      <c r="G169" s="29" t="s">
        <v>323</v>
      </c>
      <c r="H169" s="9" t="s">
        <v>1214</v>
      </c>
      <c r="I169" s="9" t="s">
        <v>752</v>
      </c>
      <c r="J169" s="10" t="s">
        <v>280</v>
      </c>
      <c r="K169" s="9" t="s">
        <v>344</v>
      </c>
      <c r="L169" s="9"/>
      <c r="M169" s="9"/>
      <c r="N169" s="9"/>
      <c r="O169" s="9"/>
      <c r="P169" s="9"/>
      <c r="Q169" s="9"/>
      <c r="R169" s="10">
        <v>1</v>
      </c>
      <c r="S169" s="9"/>
      <c r="T169" s="9"/>
      <c r="U169" s="9"/>
      <c r="V169" s="9"/>
      <c r="W169" s="9"/>
      <c r="X169" s="9"/>
      <c r="Y169" s="9"/>
      <c r="Z169" s="9"/>
      <c r="AA169" s="9"/>
      <c r="AB169" s="9" t="s">
        <v>2765</v>
      </c>
      <c r="AC169" s="9" t="s">
        <v>2766</v>
      </c>
      <c r="AD169" s="10" t="s">
        <v>283</v>
      </c>
      <c r="AE169" s="11">
        <v>42030</v>
      </c>
      <c r="AF169" s="11">
        <v>42251</v>
      </c>
      <c r="AG169" s="10">
        <f t="shared" ref="AG169:AG173" si="43">AF169-AE169</f>
        <v>221</v>
      </c>
      <c r="AH169" s="10">
        <f>AF169-E169</f>
        <v>239</v>
      </c>
      <c r="AI169" s="10">
        <f t="shared" si="2"/>
        <v>263</v>
      </c>
      <c r="AJ169" s="42" t="s">
        <v>1034</v>
      </c>
      <c r="AK169" s="12">
        <v>1</v>
      </c>
      <c r="AL169" s="10" t="s">
        <v>489</v>
      </c>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42"/>
      <c r="BN169" s="42"/>
      <c r="BO169" s="42"/>
      <c r="BP169" s="35">
        <v>1</v>
      </c>
      <c r="BQ169" s="42"/>
      <c r="BR169" s="42"/>
      <c r="BS169" s="42"/>
      <c r="BT169" s="42"/>
      <c r="BU169" s="42"/>
      <c r="BV169" s="42"/>
      <c r="BW169" s="42"/>
      <c r="BX169" s="42"/>
      <c r="BY169" s="42"/>
      <c r="BZ169" s="42"/>
      <c r="CA169" s="42"/>
      <c r="CB169" s="42"/>
      <c r="CC169" s="42"/>
      <c r="CD169" s="42"/>
      <c r="CE169" s="42"/>
      <c r="CF169" s="42"/>
      <c r="CG169" s="42"/>
      <c r="CH169" s="42"/>
      <c r="CI169" s="42"/>
      <c r="CJ169" s="42"/>
      <c r="CK169" s="42"/>
      <c r="CL169" s="42"/>
      <c r="CM169" s="42"/>
      <c r="CN169" s="42"/>
      <c r="CO169" s="42"/>
      <c r="CP169" s="10" t="s">
        <v>89</v>
      </c>
      <c r="CQ169" s="10" t="s">
        <v>286</v>
      </c>
      <c r="CR169" s="10">
        <v>1</v>
      </c>
      <c r="CS169" s="10"/>
      <c r="CT169" s="10"/>
      <c r="CU169" s="10"/>
      <c r="CV169" s="10"/>
      <c r="CW169" s="10"/>
      <c r="CX169" s="10" t="s">
        <v>287</v>
      </c>
      <c r="CY169" s="35" t="s">
        <v>287</v>
      </c>
      <c r="CZ169" s="42" t="s">
        <v>12</v>
      </c>
      <c r="DA169" s="42" t="s">
        <v>120</v>
      </c>
      <c r="DB169" s="35" t="s">
        <v>309</v>
      </c>
      <c r="DC169" s="13" t="s">
        <v>2767</v>
      </c>
      <c r="DD169" s="42" t="s">
        <v>2768</v>
      </c>
      <c r="DE169" s="42" t="s">
        <v>2769</v>
      </c>
      <c r="DF169" s="35" t="s">
        <v>283</v>
      </c>
      <c r="DG169" s="35" t="s">
        <v>283</v>
      </c>
      <c r="DH169" s="35" t="s">
        <v>283</v>
      </c>
      <c r="DI169" s="35" t="s">
        <v>283</v>
      </c>
      <c r="DJ169" s="35" t="s">
        <v>283</v>
      </c>
      <c r="DK169" s="35" t="s">
        <v>283</v>
      </c>
      <c r="DL169" s="10" t="s">
        <v>283</v>
      </c>
      <c r="DM169" s="10" t="s">
        <v>283</v>
      </c>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3" t="s">
        <v>2770</v>
      </c>
      <c r="ES169" s="13" t="s">
        <v>147</v>
      </c>
      <c r="ET169" s="13"/>
      <c r="EU169" s="13"/>
      <c r="EV169" s="13"/>
      <c r="EW169" s="13"/>
      <c r="EX169" s="13"/>
      <c r="EY169" s="13"/>
      <c r="EZ169" s="10">
        <v>1</v>
      </c>
      <c r="FA169" s="13"/>
      <c r="FB169" s="13"/>
      <c r="FC169" s="13"/>
      <c r="FD169" s="13"/>
      <c r="FE169" s="13"/>
      <c r="FF169" s="13"/>
      <c r="FG169" s="13"/>
      <c r="FH169" s="13"/>
      <c r="FI169" s="13"/>
      <c r="FJ169" s="13"/>
      <c r="FK169" s="13"/>
      <c r="FL169" s="13"/>
      <c r="FM169" s="10" t="s">
        <v>283</v>
      </c>
      <c r="FN169" s="10" t="s">
        <v>283</v>
      </c>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3" t="s">
        <v>2771</v>
      </c>
      <c r="GP169" s="13" t="s">
        <v>2772</v>
      </c>
      <c r="GQ169" s="13" t="s">
        <v>2773</v>
      </c>
      <c r="GR169" s="13" t="s">
        <v>2774</v>
      </c>
      <c r="GS169" s="13" t="s">
        <v>2775</v>
      </c>
      <c r="GT169" s="13" t="s">
        <v>2776</v>
      </c>
      <c r="GU169" s="13" t="s">
        <v>2777</v>
      </c>
      <c r="GV169" s="13" t="s">
        <v>2778</v>
      </c>
      <c r="GW169" s="13" t="s">
        <v>2779</v>
      </c>
      <c r="GX169" s="13" t="s">
        <v>2780</v>
      </c>
      <c r="GY169" s="13" t="s">
        <v>2781</v>
      </c>
      <c r="GZ169" s="13" t="s">
        <v>2782</v>
      </c>
      <c r="HA169" s="10" t="s">
        <v>283</v>
      </c>
      <c r="HB169" s="10" t="s">
        <v>283</v>
      </c>
      <c r="HC169" s="10" t="s">
        <v>283</v>
      </c>
      <c r="HD169" s="10" t="s">
        <v>2783</v>
      </c>
      <c r="HE169" s="10"/>
      <c r="HF169" s="10"/>
      <c r="HG169" s="10"/>
      <c r="HH169" s="10"/>
      <c r="HI169" s="10"/>
      <c r="HJ169" s="10"/>
      <c r="HK169" s="10"/>
      <c r="HL169" s="10"/>
      <c r="HM169" s="10"/>
      <c r="HN169" s="10"/>
      <c r="HO169" s="10"/>
      <c r="HP169" s="10">
        <v>1</v>
      </c>
      <c r="HQ169" s="10"/>
      <c r="HR169" s="10"/>
      <c r="HS169" s="10"/>
      <c r="HT169" s="10"/>
      <c r="HU169" s="10"/>
      <c r="HV169" s="10"/>
      <c r="HW169" s="10"/>
      <c r="HX169" s="10"/>
      <c r="HY169" s="10"/>
      <c r="HZ169" s="10"/>
      <c r="IA169" s="10"/>
      <c r="IB169" s="10"/>
      <c r="IC169" s="10"/>
      <c r="ID169" s="10"/>
      <c r="IE169" s="10">
        <v>1</v>
      </c>
      <c r="IF169" s="10">
        <v>1</v>
      </c>
      <c r="IG169" s="10"/>
      <c r="IH169" s="10"/>
      <c r="II169" s="10"/>
      <c r="IJ169" s="10"/>
      <c r="IK169" s="10">
        <v>1</v>
      </c>
      <c r="IL169" s="10"/>
      <c r="IM169" s="10"/>
      <c r="IN169" s="10"/>
      <c r="IO169" s="10"/>
      <c r="IP169" s="10"/>
      <c r="IQ169" s="10"/>
      <c r="IR169" s="10"/>
      <c r="IS169" s="10"/>
      <c r="IT169" s="10"/>
      <c r="IU169" s="13" t="s">
        <v>2191</v>
      </c>
      <c r="IV169" s="10" t="s">
        <v>283</v>
      </c>
      <c r="IW169" s="10" t="s">
        <v>283</v>
      </c>
      <c r="IX169" s="10" t="s">
        <v>2784</v>
      </c>
      <c r="IY169" s="10"/>
      <c r="IZ169" s="10"/>
      <c r="JA169" s="10"/>
      <c r="JB169" s="10"/>
      <c r="JC169" s="10"/>
      <c r="JD169" s="10"/>
      <c r="JE169" s="10"/>
      <c r="JF169" s="10"/>
      <c r="JG169" s="10"/>
      <c r="JH169" s="10"/>
      <c r="JI169" s="10"/>
      <c r="JJ169" s="10"/>
      <c r="JK169" s="10"/>
      <c r="JL169" s="10">
        <v>1</v>
      </c>
      <c r="JM169" s="10"/>
      <c r="JN169" s="10"/>
      <c r="JO169" s="10"/>
      <c r="JP169" s="10"/>
      <c r="JQ169" s="10"/>
      <c r="JR169" s="10"/>
      <c r="JS169" s="10">
        <v>1</v>
      </c>
      <c r="JT169" s="10"/>
      <c r="JU169" s="10"/>
      <c r="JV169" s="10" t="s">
        <v>287</v>
      </c>
      <c r="JW169" s="10" t="s">
        <v>283</v>
      </c>
      <c r="JX169" s="10" t="s">
        <v>283</v>
      </c>
      <c r="JY169" s="10" t="s">
        <v>283</v>
      </c>
      <c r="JZ169" s="42"/>
    </row>
    <row r="170" spans="1:286" ht="15.75" customHeight="1">
      <c r="A170" s="7" t="s">
        <v>2785</v>
      </c>
      <c r="B170" s="8">
        <v>42275</v>
      </c>
      <c r="C170" s="9" t="s">
        <v>2786</v>
      </c>
      <c r="D170" s="29">
        <v>1</v>
      </c>
      <c r="E170" s="10" t="s">
        <v>302</v>
      </c>
      <c r="F170" s="43">
        <v>50</v>
      </c>
      <c r="G170" s="29" t="s">
        <v>277</v>
      </c>
      <c r="H170" s="9" t="s">
        <v>2787</v>
      </c>
      <c r="I170" s="9" t="s">
        <v>576</v>
      </c>
      <c r="J170" s="10" t="s">
        <v>280</v>
      </c>
      <c r="K170" s="9" t="s">
        <v>281</v>
      </c>
      <c r="L170" s="9"/>
      <c r="M170" s="9"/>
      <c r="N170" s="9"/>
      <c r="O170" s="9"/>
      <c r="P170" s="10">
        <v>1</v>
      </c>
      <c r="Q170" s="9"/>
      <c r="R170" s="9"/>
      <c r="S170" s="9"/>
      <c r="T170" s="9"/>
      <c r="U170" s="9"/>
      <c r="V170" s="9"/>
      <c r="W170" s="9"/>
      <c r="X170" s="9"/>
      <c r="Y170" s="9"/>
      <c r="Z170" s="9"/>
      <c r="AA170" s="9"/>
      <c r="AB170" s="9" t="s">
        <v>2788</v>
      </c>
      <c r="AC170" s="9" t="s">
        <v>2789</v>
      </c>
      <c r="AD170" s="10" t="s">
        <v>283</v>
      </c>
      <c r="AE170" s="11">
        <v>41961</v>
      </c>
      <c r="AF170" s="11">
        <v>42130</v>
      </c>
      <c r="AG170" s="10">
        <f t="shared" si="43"/>
        <v>169</v>
      </c>
      <c r="AH170" s="10" t="s">
        <v>283</v>
      </c>
      <c r="AI170" s="16" t="e">
        <f t="shared" si="2"/>
        <v>#VALUE!</v>
      </c>
      <c r="AJ170" s="35" t="s">
        <v>2790</v>
      </c>
      <c r="AK170" s="12">
        <v>2</v>
      </c>
      <c r="AL170" s="10" t="s">
        <v>2791</v>
      </c>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10">
        <v>2</v>
      </c>
      <c r="BM170" s="42"/>
      <c r="BN170" s="42"/>
      <c r="BO170" s="42"/>
      <c r="BP170" s="42"/>
      <c r="BQ170" s="42"/>
      <c r="BR170" s="42"/>
      <c r="BS170" s="42"/>
      <c r="BT170" s="42"/>
      <c r="BU170" s="42"/>
      <c r="BV170" s="42"/>
      <c r="BW170" s="42"/>
      <c r="BX170" s="42"/>
      <c r="BY170" s="42"/>
      <c r="BZ170" s="42"/>
      <c r="CA170" s="42"/>
      <c r="CB170" s="42"/>
      <c r="CC170" s="42"/>
      <c r="CD170" s="42"/>
      <c r="CE170" s="42"/>
      <c r="CF170" s="42"/>
      <c r="CG170" s="42"/>
      <c r="CH170" s="42"/>
      <c r="CI170" s="42"/>
      <c r="CJ170" s="42"/>
      <c r="CK170" s="42"/>
      <c r="CL170" s="42"/>
      <c r="CM170" s="42"/>
      <c r="CN170" s="42"/>
      <c r="CO170" s="42"/>
      <c r="CP170" s="10" t="s">
        <v>89</v>
      </c>
      <c r="CQ170" s="10" t="s">
        <v>286</v>
      </c>
      <c r="CR170" s="10">
        <v>1</v>
      </c>
      <c r="CS170" s="10"/>
      <c r="CT170" s="10"/>
      <c r="CU170" s="10"/>
      <c r="CV170" s="10"/>
      <c r="CW170" s="10"/>
      <c r="CX170" s="10" t="s">
        <v>287</v>
      </c>
      <c r="CY170" s="35" t="s">
        <v>287</v>
      </c>
      <c r="CZ170" s="42" t="s">
        <v>288</v>
      </c>
      <c r="DA170" s="42" t="s">
        <v>158</v>
      </c>
      <c r="DB170" s="35" t="s">
        <v>158</v>
      </c>
      <c r="DC170" s="35" t="s">
        <v>283</v>
      </c>
      <c r="DD170" s="42" t="s">
        <v>2277</v>
      </c>
      <c r="DE170" s="42" t="s">
        <v>2792</v>
      </c>
      <c r="DF170" s="35" t="s">
        <v>283</v>
      </c>
      <c r="DG170" s="35" t="s">
        <v>283</v>
      </c>
      <c r="DH170" s="35" t="s">
        <v>283</v>
      </c>
      <c r="DI170" s="35" t="s">
        <v>283</v>
      </c>
      <c r="DJ170" s="35" t="s">
        <v>283</v>
      </c>
      <c r="DK170" s="35" t="s">
        <v>283</v>
      </c>
      <c r="DL170" s="10" t="s">
        <v>283</v>
      </c>
      <c r="DM170" s="10" t="s">
        <v>283</v>
      </c>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0" t="s">
        <v>147</v>
      </c>
      <c r="ES170" s="10" t="s">
        <v>147</v>
      </c>
      <c r="ET170" s="10"/>
      <c r="EU170" s="10"/>
      <c r="EV170" s="10"/>
      <c r="EW170" s="10"/>
      <c r="EX170" s="10"/>
      <c r="EY170" s="10"/>
      <c r="EZ170" s="10">
        <v>1</v>
      </c>
      <c r="FA170" s="10"/>
      <c r="FB170" s="10"/>
      <c r="FC170" s="10"/>
      <c r="FD170" s="10"/>
      <c r="FE170" s="10"/>
      <c r="FF170" s="10"/>
      <c r="FG170" s="10"/>
      <c r="FH170" s="10"/>
      <c r="FI170" s="10"/>
      <c r="FJ170" s="10"/>
      <c r="FK170" s="10"/>
      <c r="FL170" s="10"/>
      <c r="FM170" s="10" t="s">
        <v>2793</v>
      </c>
      <c r="FN170" s="10" t="s">
        <v>182</v>
      </c>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v>1</v>
      </c>
      <c r="GM170" s="10"/>
      <c r="GN170" s="10"/>
      <c r="GO170" s="13" t="s">
        <v>2794</v>
      </c>
      <c r="GP170" s="13" t="s">
        <v>2795</v>
      </c>
      <c r="GQ170" s="10" t="s">
        <v>283</v>
      </c>
      <c r="GR170" s="10" t="s">
        <v>283</v>
      </c>
      <c r="GS170" s="10" t="s">
        <v>283</v>
      </c>
      <c r="GT170" s="10" t="s">
        <v>283</v>
      </c>
      <c r="GU170" s="10" t="s">
        <v>283</v>
      </c>
      <c r="GV170" s="10" t="s">
        <v>283</v>
      </c>
      <c r="GW170" s="10" t="s">
        <v>283</v>
      </c>
      <c r="GX170" s="10" t="s">
        <v>283</v>
      </c>
      <c r="GY170" s="10" t="s">
        <v>283</v>
      </c>
      <c r="GZ170" s="10" t="s">
        <v>283</v>
      </c>
      <c r="HA170" s="10" t="s">
        <v>283</v>
      </c>
      <c r="HB170" s="10" t="s">
        <v>283</v>
      </c>
      <c r="HC170" s="10" t="s">
        <v>283</v>
      </c>
      <c r="HD170" s="10" t="s">
        <v>215</v>
      </c>
      <c r="HE170" s="10"/>
      <c r="HF170" s="10"/>
      <c r="HG170" s="10"/>
      <c r="HH170" s="10"/>
      <c r="HI170" s="10"/>
      <c r="HJ170" s="10"/>
      <c r="HK170" s="10"/>
      <c r="HL170" s="10"/>
      <c r="HM170" s="10"/>
      <c r="HN170" s="10"/>
      <c r="HO170" s="10"/>
      <c r="HP170" s="10"/>
      <c r="HQ170" s="10"/>
      <c r="HR170" s="10"/>
      <c r="HS170" s="10">
        <v>1</v>
      </c>
      <c r="HT170" s="10"/>
      <c r="HU170" s="10"/>
      <c r="HV170" s="10"/>
      <c r="HW170" s="10"/>
      <c r="HX170" s="10"/>
      <c r="HY170" s="10"/>
      <c r="HZ170" s="10"/>
      <c r="IA170" s="10"/>
      <c r="IB170" s="10"/>
      <c r="IC170" s="10"/>
      <c r="ID170" s="10"/>
      <c r="IE170" s="10"/>
      <c r="IF170" s="10"/>
      <c r="IG170" s="10"/>
      <c r="IH170" s="10"/>
      <c r="II170" s="10"/>
      <c r="IJ170" s="10"/>
      <c r="IK170" s="10"/>
      <c r="IL170" s="10"/>
      <c r="IM170" s="10"/>
      <c r="IN170" s="10"/>
      <c r="IO170" s="10"/>
      <c r="IP170" s="10"/>
      <c r="IQ170" s="10"/>
      <c r="IR170" s="10"/>
      <c r="IS170" s="10"/>
      <c r="IT170" s="10"/>
      <c r="IU170" s="13" t="s">
        <v>434</v>
      </c>
      <c r="IV170" s="10" t="s">
        <v>283</v>
      </c>
      <c r="IW170" s="10" t="s">
        <v>283</v>
      </c>
      <c r="IX170" s="10" t="s">
        <v>264</v>
      </c>
      <c r="IY170" s="10"/>
      <c r="IZ170" s="10"/>
      <c r="JA170" s="10"/>
      <c r="JB170" s="10"/>
      <c r="JC170" s="10"/>
      <c r="JD170" s="10"/>
      <c r="JE170" s="10"/>
      <c r="JF170" s="10"/>
      <c r="JG170" s="10"/>
      <c r="JH170" s="10"/>
      <c r="JI170" s="10"/>
      <c r="JJ170" s="10"/>
      <c r="JK170" s="10"/>
      <c r="JL170" s="10"/>
      <c r="JM170" s="10"/>
      <c r="JN170" s="10"/>
      <c r="JO170" s="10"/>
      <c r="JP170" s="10">
        <v>1</v>
      </c>
      <c r="JQ170" s="10"/>
      <c r="JR170" s="10"/>
      <c r="JS170" s="10"/>
      <c r="JT170" s="10"/>
      <c r="JU170" s="10"/>
      <c r="JV170" s="10" t="s">
        <v>287</v>
      </c>
      <c r="JW170" s="10" t="s">
        <v>283</v>
      </c>
      <c r="JX170" s="10" t="s">
        <v>283</v>
      </c>
      <c r="JY170" s="10" t="s">
        <v>283</v>
      </c>
      <c r="JZ170" s="42"/>
    </row>
    <row r="171" spans="1:286" ht="15.75" customHeight="1">
      <c r="A171" s="7" t="s">
        <v>2796</v>
      </c>
      <c r="B171" s="8">
        <v>42276</v>
      </c>
      <c r="C171" s="9" t="s">
        <v>2797</v>
      </c>
      <c r="D171" s="35">
        <v>1</v>
      </c>
      <c r="E171" s="11">
        <v>42049</v>
      </c>
      <c r="F171" s="35" t="s">
        <v>302</v>
      </c>
      <c r="G171" s="29" t="s">
        <v>323</v>
      </c>
      <c r="H171" s="9" t="s">
        <v>2006</v>
      </c>
      <c r="I171" s="9" t="s">
        <v>2798</v>
      </c>
      <c r="J171" s="10" t="s">
        <v>280</v>
      </c>
      <c r="K171" s="9" t="s">
        <v>543</v>
      </c>
      <c r="L171" s="9"/>
      <c r="M171" s="9"/>
      <c r="N171" s="9"/>
      <c r="O171" s="9"/>
      <c r="P171" s="9"/>
      <c r="Q171" s="9"/>
      <c r="R171" s="9"/>
      <c r="S171" s="9"/>
      <c r="T171" s="10">
        <v>1</v>
      </c>
      <c r="U171" s="9"/>
      <c r="V171" s="9"/>
      <c r="W171" s="9"/>
      <c r="X171" s="9"/>
      <c r="Y171" s="9"/>
      <c r="Z171" s="9"/>
      <c r="AA171" s="9"/>
      <c r="AB171" s="9" t="s">
        <v>2799</v>
      </c>
      <c r="AC171" s="9" t="s">
        <v>2800</v>
      </c>
      <c r="AD171" s="10" t="s">
        <v>283</v>
      </c>
      <c r="AE171" s="11">
        <v>42051</v>
      </c>
      <c r="AF171" s="11">
        <v>42255</v>
      </c>
      <c r="AG171" s="10">
        <f t="shared" si="43"/>
        <v>204</v>
      </c>
      <c r="AH171" s="10">
        <f t="shared" ref="AH171:AH173" si="44">AF171-E171</f>
        <v>206</v>
      </c>
      <c r="AI171" s="10">
        <f t="shared" si="2"/>
        <v>227</v>
      </c>
      <c r="AJ171" s="42" t="s">
        <v>411</v>
      </c>
      <c r="AK171" s="12">
        <v>1</v>
      </c>
      <c r="AL171" s="10" t="s">
        <v>70</v>
      </c>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10"/>
      <c r="BN171" s="10"/>
      <c r="BO171" s="10"/>
      <c r="BP171" s="10"/>
      <c r="BQ171" s="10"/>
      <c r="BR171" s="10"/>
      <c r="BS171" s="10"/>
      <c r="BT171" s="10"/>
      <c r="BU171" s="10"/>
      <c r="BV171" s="10"/>
      <c r="BW171" s="10"/>
      <c r="BX171" s="10"/>
      <c r="BY171" s="10">
        <v>1</v>
      </c>
      <c r="BZ171" s="10"/>
      <c r="CA171" s="10"/>
      <c r="CB171" s="10"/>
      <c r="CC171" s="10"/>
      <c r="CD171" s="10"/>
      <c r="CE171" s="10"/>
      <c r="CF171" s="10"/>
      <c r="CG171" s="10"/>
      <c r="CH171" s="10"/>
      <c r="CI171" s="10"/>
      <c r="CJ171" s="10"/>
      <c r="CK171" s="10"/>
      <c r="CL171" s="10"/>
      <c r="CM171" s="10"/>
      <c r="CN171" s="10"/>
      <c r="CO171" s="10"/>
      <c r="CP171" s="10" t="s">
        <v>90</v>
      </c>
      <c r="CQ171" s="10" t="s">
        <v>286</v>
      </c>
      <c r="CR171" s="10"/>
      <c r="CS171" s="10">
        <v>1</v>
      </c>
      <c r="CT171" s="10"/>
      <c r="CU171" s="10"/>
      <c r="CV171" s="10"/>
      <c r="CW171" s="10"/>
      <c r="CX171" s="10" t="s">
        <v>287</v>
      </c>
      <c r="CY171" s="35" t="s">
        <v>287</v>
      </c>
      <c r="CZ171" s="42" t="s">
        <v>2801</v>
      </c>
      <c r="DA171" s="42" t="s">
        <v>289</v>
      </c>
      <c r="DB171" s="13" t="s">
        <v>2310</v>
      </c>
      <c r="DC171" s="35" t="s">
        <v>283</v>
      </c>
      <c r="DD171" s="42" t="s">
        <v>2802</v>
      </c>
      <c r="DE171" s="42" t="s">
        <v>2803</v>
      </c>
      <c r="DF171" s="35" t="s">
        <v>283</v>
      </c>
      <c r="DG171" s="35" t="s">
        <v>283</v>
      </c>
      <c r="DH171" s="35" t="s">
        <v>283</v>
      </c>
      <c r="DI171" s="35" t="s">
        <v>283</v>
      </c>
      <c r="DJ171" s="35" t="s">
        <v>283</v>
      </c>
      <c r="DK171" s="35" t="s">
        <v>283</v>
      </c>
      <c r="DL171" s="10" t="s">
        <v>283</v>
      </c>
      <c r="DM171" s="10" t="s">
        <v>283</v>
      </c>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0" t="s">
        <v>283</v>
      </c>
      <c r="ES171" s="10" t="s">
        <v>283</v>
      </c>
      <c r="ET171" s="10"/>
      <c r="EU171" s="10"/>
      <c r="EV171" s="10"/>
      <c r="EW171" s="10"/>
      <c r="EX171" s="10"/>
      <c r="EY171" s="10"/>
      <c r="EZ171" s="10"/>
      <c r="FA171" s="10"/>
      <c r="FB171" s="10"/>
      <c r="FC171" s="10"/>
      <c r="FD171" s="10"/>
      <c r="FE171" s="10"/>
      <c r="FF171" s="10"/>
      <c r="FG171" s="10"/>
      <c r="FH171" s="10"/>
      <c r="FI171" s="10"/>
      <c r="FJ171" s="10"/>
      <c r="FK171" s="10"/>
      <c r="FL171" s="10"/>
      <c r="FM171" s="10" t="s">
        <v>2804</v>
      </c>
      <c r="FN171" s="10" t="s">
        <v>180</v>
      </c>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v>1</v>
      </c>
      <c r="GK171" s="10"/>
      <c r="GL171" s="10"/>
      <c r="GM171" s="10"/>
      <c r="GN171" s="10"/>
      <c r="GO171" s="13" t="s">
        <v>2805</v>
      </c>
      <c r="GP171" s="13" t="s">
        <v>2806</v>
      </c>
      <c r="GQ171" s="13" t="s">
        <v>2807</v>
      </c>
      <c r="GR171" s="13" t="s">
        <v>2808</v>
      </c>
      <c r="GS171" s="13" t="s">
        <v>2809</v>
      </c>
      <c r="GT171" s="10" t="s">
        <v>283</v>
      </c>
      <c r="GU171" s="10" t="s">
        <v>283</v>
      </c>
      <c r="GV171" s="10" t="s">
        <v>283</v>
      </c>
      <c r="GW171" s="10" t="s">
        <v>283</v>
      </c>
      <c r="GX171" s="10" t="s">
        <v>283</v>
      </c>
      <c r="GY171" s="10" t="s">
        <v>283</v>
      </c>
      <c r="GZ171" s="10" t="s">
        <v>283</v>
      </c>
      <c r="HA171" s="10" t="s">
        <v>283</v>
      </c>
      <c r="HB171" s="10" t="s">
        <v>283</v>
      </c>
      <c r="HC171" s="10" t="s">
        <v>283</v>
      </c>
      <c r="HD171" s="10" t="s">
        <v>2810</v>
      </c>
      <c r="HE171" s="10"/>
      <c r="HF171" s="10"/>
      <c r="HG171" s="10"/>
      <c r="HH171" s="10"/>
      <c r="HI171" s="10"/>
      <c r="HJ171" s="10"/>
      <c r="HK171" s="10"/>
      <c r="HL171" s="10"/>
      <c r="HM171" s="10"/>
      <c r="HN171" s="10"/>
      <c r="HO171" s="10">
        <v>1</v>
      </c>
      <c r="HP171" s="10"/>
      <c r="HQ171" s="10"/>
      <c r="HR171" s="10">
        <v>1</v>
      </c>
      <c r="HS171" s="10"/>
      <c r="HT171" s="10"/>
      <c r="HU171" s="10"/>
      <c r="HV171" s="10"/>
      <c r="HW171" s="10"/>
      <c r="HX171" s="10"/>
      <c r="HY171" s="10"/>
      <c r="HZ171" s="10"/>
      <c r="IA171" s="10"/>
      <c r="IB171" s="10"/>
      <c r="IC171" s="10"/>
      <c r="ID171" s="10"/>
      <c r="IE171" s="10">
        <v>1</v>
      </c>
      <c r="IF171" s="10"/>
      <c r="IG171" s="10"/>
      <c r="IH171" s="10"/>
      <c r="II171" s="10"/>
      <c r="IJ171" s="10"/>
      <c r="IK171" s="10"/>
      <c r="IL171" s="10"/>
      <c r="IM171" s="10"/>
      <c r="IN171" s="10"/>
      <c r="IO171" s="10"/>
      <c r="IP171" s="10"/>
      <c r="IQ171" s="10"/>
      <c r="IR171" s="10"/>
      <c r="IS171" s="10"/>
      <c r="IT171" s="10"/>
      <c r="IU171" s="13" t="s">
        <v>2811</v>
      </c>
      <c r="IV171" s="10" t="s">
        <v>283</v>
      </c>
      <c r="IW171" s="10" t="s">
        <v>283</v>
      </c>
      <c r="IX171" s="10" t="s">
        <v>264</v>
      </c>
      <c r="IY171" s="10"/>
      <c r="IZ171" s="10"/>
      <c r="JA171" s="10"/>
      <c r="JB171" s="10"/>
      <c r="JC171" s="10"/>
      <c r="JD171" s="10"/>
      <c r="JE171" s="10"/>
      <c r="JF171" s="10"/>
      <c r="JG171" s="10"/>
      <c r="JH171" s="10"/>
      <c r="JI171" s="10"/>
      <c r="JJ171" s="10"/>
      <c r="JK171" s="10"/>
      <c r="JL171" s="10"/>
      <c r="JM171" s="10"/>
      <c r="JN171" s="10"/>
      <c r="JO171" s="10"/>
      <c r="JP171" s="10">
        <v>1</v>
      </c>
      <c r="JQ171" s="10"/>
      <c r="JR171" s="10"/>
      <c r="JS171" s="10"/>
      <c r="JT171" s="10"/>
      <c r="JU171" s="10"/>
      <c r="JV171" s="10" t="s">
        <v>287</v>
      </c>
      <c r="JW171" s="10" t="s">
        <v>283</v>
      </c>
      <c r="JX171" s="10" t="s">
        <v>283</v>
      </c>
      <c r="JY171" s="10" t="s">
        <v>283</v>
      </c>
      <c r="JZ171" s="42"/>
    </row>
    <row r="172" spans="1:286" ht="15.75" customHeight="1">
      <c r="A172" s="7" t="s">
        <v>2812</v>
      </c>
      <c r="B172" s="8">
        <v>42270</v>
      </c>
      <c r="C172" s="9" t="s">
        <v>2813</v>
      </c>
      <c r="D172" s="29">
        <v>1</v>
      </c>
      <c r="E172" s="11">
        <v>42166</v>
      </c>
      <c r="F172" s="43">
        <f>2014-1928</f>
        <v>86</v>
      </c>
      <c r="G172" s="29" t="s">
        <v>277</v>
      </c>
      <c r="H172" s="9" t="s">
        <v>2323</v>
      </c>
      <c r="I172" s="9" t="s">
        <v>752</v>
      </c>
      <c r="J172" s="10" t="s">
        <v>280</v>
      </c>
      <c r="K172" s="9" t="s">
        <v>281</v>
      </c>
      <c r="L172" s="9"/>
      <c r="M172" s="9"/>
      <c r="N172" s="9"/>
      <c r="O172" s="9"/>
      <c r="P172" s="10">
        <v>1</v>
      </c>
      <c r="Q172" s="9"/>
      <c r="R172" s="9"/>
      <c r="S172" s="9"/>
      <c r="T172" s="9"/>
      <c r="U172" s="9"/>
      <c r="V172" s="9"/>
      <c r="W172" s="9"/>
      <c r="X172" s="9"/>
      <c r="Y172" s="9"/>
      <c r="Z172" s="9"/>
      <c r="AA172" s="9"/>
      <c r="AB172" s="9" t="s">
        <v>2814</v>
      </c>
      <c r="AC172" s="9" t="s">
        <v>2815</v>
      </c>
      <c r="AD172" s="10" t="s">
        <v>283</v>
      </c>
      <c r="AE172" s="11">
        <v>42173</v>
      </c>
      <c r="AF172" s="11">
        <v>42265</v>
      </c>
      <c r="AG172" s="10">
        <f t="shared" si="43"/>
        <v>92</v>
      </c>
      <c r="AH172" s="10">
        <f t="shared" si="44"/>
        <v>99</v>
      </c>
      <c r="AI172" s="10">
        <f t="shared" si="2"/>
        <v>104</v>
      </c>
      <c r="AJ172" s="35" t="s">
        <v>2816</v>
      </c>
      <c r="AK172" s="12">
        <v>2</v>
      </c>
      <c r="AL172" s="10" t="s">
        <v>1863</v>
      </c>
      <c r="AM172" s="10">
        <v>2</v>
      </c>
      <c r="AN172" s="10"/>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42"/>
      <c r="BN172" s="42"/>
      <c r="BO172" s="42"/>
      <c r="BP172" s="42"/>
      <c r="BQ172" s="42"/>
      <c r="BR172" s="42"/>
      <c r="BS172" s="42"/>
      <c r="BT172" s="42"/>
      <c r="BU172" s="42"/>
      <c r="BV172" s="42"/>
      <c r="BW172" s="42"/>
      <c r="BX172" s="42"/>
      <c r="BY172" s="42"/>
      <c r="BZ172" s="42"/>
      <c r="CA172" s="42"/>
      <c r="CB172" s="42"/>
      <c r="CC172" s="42"/>
      <c r="CD172" s="42"/>
      <c r="CE172" s="42"/>
      <c r="CF172" s="42"/>
      <c r="CG172" s="42"/>
      <c r="CH172" s="42"/>
      <c r="CI172" s="42"/>
      <c r="CJ172" s="42"/>
      <c r="CK172" s="42"/>
      <c r="CL172" s="42"/>
      <c r="CM172" s="42"/>
      <c r="CN172" s="42"/>
      <c r="CO172" s="42"/>
      <c r="CP172" s="10" t="s">
        <v>89</v>
      </c>
      <c r="CQ172" s="10" t="s">
        <v>286</v>
      </c>
      <c r="CR172" s="10">
        <v>1</v>
      </c>
      <c r="CS172" s="10"/>
      <c r="CT172" s="10"/>
      <c r="CU172" s="10"/>
      <c r="CV172" s="10"/>
      <c r="CW172" s="10"/>
      <c r="CX172" s="10" t="s">
        <v>287</v>
      </c>
      <c r="CY172" s="35" t="s">
        <v>490</v>
      </c>
      <c r="CZ172" s="42" t="s">
        <v>12</v>
      </c>
      <c r="DA172" s="42" t="s">
        <v>289</v>
      </c>
      <c r="DB172" s="35" t="s">
        <v>309</v>
      </c>
      <c r="DC172" s="13" t="s">
        <v>2817</v>
      </c>
      <c r="DD172" s="42" t="s">
        <v>2818</v>
      </c>
      <c r="DE172" s="42" t="s">
        <v>2819</v>
      </c>
      <c r="DF172" s="42" t="s">
        <v>2820</v>
      </c>
      <c r="DG172" s="42" t="s">
        <v>2821</v>
      </c>
      <c r="DH172" s="35" t="s">
        <v>283</v>
      </c>
      <c r="DI172" s="35" t="s">
        <v>283</v>
      </c>
      <c r="DJ172" s="35" t="s">
        <v>283</v>
      </c>
      <c r="DK172" s="35" t="s">
        <v>283</v>
      </c>
      <c r="DL172" s="13" t="s">
        <v>2822</v>
      </c>
      <c r="DM172" s="13" t="s">
        <v>115</v>
      </c>
      <c r="DN172" s="14"/>
      <c r="DO172" s="14"/>
      <c r="DP172" s="14"/>
      <c r="DQ172" s="14"/>
      <c r="DR172" s="14"/>
      <c r="DS172" s="14">
        <v>1</v>
      </c>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0" t="s">
        <v>283</v>
      </c>
      <c r="ES172" s="10" t="s">
        <v>283</v>
      </c>
      <c r="ET172" s="10"/>
      <c r="EU172" s="10"/>
      <c r="EV172" s="10"/>
      <c r="EW172" s="10"/>
      <c r="EX172" s="10"/>
      <c r="EY172" s="10"/>
      <c r="EZ172" s="10"/>
      <c r="FA172" s="10"/>
      <c r="FB172" s="10"/>
      <c r="FC172" s="10"/>
      <c r="FD172" s="10"/>
      <c r="FE172" s="10"/>
      <c r="FF172" s="10"/>
      <c r="FG172" s="10"/>
      <c r="FH172" s="10"/>
      <c r="FI172" s="10"/>
      <c r="FJ172" s="10"/>
      <c r="FK172" s="10"/>
      <c r="FL172" s="10"/>
      <c r="FM172" s="10" t="s">
        <v>283</v>
      </c>
      <c r="FN172" s="10" t="s">
        <v>283</v>
      </c>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3" t="s">
        <v>2823</v>
      </c>
      <c r="GP172" s="13" t="s">
        <v>2824</v>
      </c>
      <c r="GQ172" s="13" t="s">
        <v>2825</v>
      </c>
      <c r="GR172" s="13" t="s">
        <v>2826</v>
      </c>
      <c r="GS172" s="13" t="s">
        <v>2827</v>
      </c>
      <c r="GT172" s="13" t="s">
        <v>2828</v>
      </c>
      <c r="GU172" s="10" t="s">
        <v>283</v>
      </c>
      <c r="GV172" s="10" t="s">
        <v>283</v>
      </c>
      <c r="GW172" s="10" t="s">
        <v>283</v>
      </c>
      <c r="GX172" s="10" t="s">
        <v>283</v>
      </c>
      <c r="GY172" s="10" t="s">
        <v>283</v>
      </c>
      <c r="GZ172" s="10" t="s">
        <v>283</v>
      </c>
      <c r="HA172" s="10" t="s">
        <v>283</v>
      </c>
      <c r="HB172" s="10" t="s">
        <v>283</v>
      </c>
      <c r="HC172" s="10" t="s">
        <v>283</v>
      </c>
      <c r="HD172" s="10" t="s">
        <v>2829</v>
      </c>
      <c r="HE172" s="10"/>
      <c r="HF172" s="10"/>
      <c r="HG172" s="10"/>
      <c r="HH172" s="10"/>
      <c r="HI172" s="10"/>
      <c r="HJ172" s="10"/>
      <c r="HK172" s="10"/>
      <c r="HL172" s="10">
        <v>1</v>
      </c>
      <c r="HM172" s="10">
        <v>1</v>
      </c>
      <c r="HN172" s="10"/>
      <c r="HO172" s="10"/>
      <c r="HP172" s="10"/>
      <c r="HQ172" s="10"/>
      <c r="HR172" s="10"/>
      <c r="HS172" s="10"/>
      <c r="HT172" s="10"/>
      <c r="HU172" s="10"/>
      <c r="HV172" s="10"/>
      <c r="HW172" s="10"/>
      <c r="HX172" s="10"/>
      <c r="HY172" s="10"/>
      <c r="HZ172" s="10"/>
      <c r="IA172" s="10"/>
      <c r="IB172" s="10">
        <v>1</v>
      </c>
      <c r="IC172" s="10"/>
      <c r="ID172" s="10"/>
      <c r="IE172" s="10"/>
      <c r="IF172" s="10"/>
      <c r="IG172" s="10"/>
      <c r="IH172" s="10"/>
      <c r="II172" s="10"/>
      <c r="IJ172" s="10"/>
      <c r="IK172" s="10"/>
      <c r="IL172" s="10"/>
      <c r="IM172" s="10"/>
      <c r="IN172" s="10"/>
      <c r="IO172" s="10"/>
      <c r="IP172" s="10"/>
      <c r="IQ172" s="10"/>
      <c r="IR172" s="10"/>
      <c r="IS172" s="10"/>
      <c r="IT172" s="10"/>
      <c r="IU172" s="13" t="s">
        <v>2191</v>
      </c>
      <c r="IV172" s="13" t="s">
        <v>2828</v>
      </c>
      <c r="IW172" s="10" t="s">
        <v>283</v>
      </c>
      <c r="IX172" s="10" t="s">
        <v>258</v>
      </c>
      <c r="IY172" s="10"/>
      <c r="IZ172" s="10"/>
      <c r="JA172" s="10"/>
      <c r="JB172" s="10"/>
      <c r="JC172" s="10"/>
      <c r="JD172" s="10"/>
      <c r="JE172" s="10"/>
      <c r="JF172" s="10"/>
      <c r="JG172" s="10"/>
      <c r="JH172" s="10"/>
      <c r="JI172" s="10"/>
      <c r="JJ172" s="10">
        <v>1</v>
      </c>
      <c r="JK172" s="10"/>
      <c r="JL172" s="10"/>
      <c r="JM172" s="10"/>
      <c r="JN172" s="10"/>
      <c r="JO172" s="10"/>
      <c r="JP172" s="10"/>
      <c r="JQ172" s="10"/>
      <c r="JR172" s="10"/>
      <c r="JS172" s="10"/>
      <c r="JT172" s="10"/>
      <c r="JU172" s="10"/>
      <c r="JV172" s="10" t="s">
        <v>287</v>
      </c>
      <c r="JW172" s="10" t="s">
        <v>283</v>
      </c>
      <c r="JX172" s="10" t="s">
        <v>283</v>
      </c>
      <c r="JY172" s="10" t="s">
        <v>283</v>
      </c>
      <c r="JZ172" s="42"/>
    </row>
    <row r="173" spans="1:286" ht="15.75" customHeight="1">
      <c r="A173" s="7" t="s">
        <v>2830</v>
      </c>
      <c r="B173" s="8">
        <v>42299</v>
      </c>
      <c r="C173" s="9" t="s">
        <v>2831</v>
      </c>
      <c r="D173" s="29">
        <v>1</v>
      </c>
      <c r="E173" s="11">
        <v>42076</v>
      </c>
      <c r="F173" s="43">
        <v>50</v>
      </c>
      <c r="G173" s="29" t="s">
        <v>277</v>
      </c>
      <c r="H173" s="9" t="s">
        <v>452</v>
      </c>
      <c r="I173" s="9" t="s">
        <v>453</v>
      </c>
      <c r="J173" s="10" t="s">
        <v>280</v>
      </c>
      <c r="K173" s="9" t="s">
        <v>344</v>
      </c>
      <c r="L173" s="9"/>
      <c r="M173" s="9"/>
      <c r="N173" s="9"/>
      <c r="O173" s="9"/>
      <c r="P173" s="9"/>
      <c r="Q173" s="9"/>
      <c r="R173" s="10">
        <v>1</v>
      </c>
      <c r="S173" s="9"/>
      <c r="T173" s="9"/>
      <c r="U173" s="9"/>
      <c r="V173" s="9"/>
      <c r="W173" s="9"/>
      <c r="X173" s="9"/>
      <c r="Y173" s="9"/>
      <c r="Z173" s="9"/>
      <c r="AA173" s="9"/>
      <c r="AB173" s="9" t="s">
        <v>2832</v>
      </c>
      <c r="AC173" s="9" t="s">
        <v>2833</v>
      </c>
      <c r="AD173" s="10" t="s">
        <v>283</v>
      </c>
      <c r="AE173" s="11">
        <v>42181</v>
      </c>
      <c r="AF173" s="11">
        <v>42297</v>
      </c>
      <c r="AG173" s="10">
        <f t="shared" si="43"/>
        <v>116</v>
      </c>
      <c r="AH173" s="10">
        <f t="shared" si="44"/>
        <v>221</v>
      </c>
      <c r="AI173" s="10">
        <f t="shared" si="2"/>
        <v>223</v>
      </c>
      <c r="AJ173" s="35" t="s">
        <v>2834</v>
      </c>
      <c r="AK173" s="12">
        <v>2</v>
      </c>
      <c r="AL173" s="10" t="s">
        <v>769</v>
      </c>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10">
        <v>1</v>
      </c>
      <c r="BN173" s="10"/>
      <c r="BO173" s="10"/>
      <c r="BP173" s="10"/>
      <c r="BQ173" s="10"/>
      <c r="BR173" s="10"/>
      <c r="BS173" s="10"/>
      <c r="BT173" s="10"/>
      <c r="BU173" s="10"/>
      <c r="BV173" s="10"/>
      <c r="BW173" s="10"/>
      <c r="BX173" s="10"/>
      <c r="BY173" s="10">
        <v>1</v>
      </c>
      <c r="BZ173" s="10"/>
      <c r="CA173" s="10"/>
      <c r="CB173" s="10"/>
      <c r="CC173" s="10"/>
      <c r="CD173" s="10"/>
      <c r="CE173" s="10"/>
      <c r="CF173" s="10"/>
      <c r="CG173" s="10"/>
      <c r="CH173" s="10"/>
      <c r="CI173" s="10"/>
      <c r="CJ173" s="10"/>
      <c r="CK173" s="10"/>
      <c r="CL173" s="10"/>
      <c r="CM173" s="10"/>
      <c r="CN173" s="10"/>
      <c r="CO173" s="10"/>
      <c r="CP173" s="10" t="s">
        <v>329</v>
      </c>
      <c r="CQ173" s="13" t="s">
        <v>852</v>
      </c>
      <c r="CR173" s="10"/>
      <c r="CS173" s="10"/>
      <c r="CT173" s="10"/>
      <c r="CU173" s="10"/>
      <c r="CV173" s="10"/>
      <c r="CW173" s="10"/>
      <c r="CX173" s="10" t="s">
        <v>283</v>
      </c>
      <c r="CY173" s="35" t="s">
        <v>287</v>
      </c>
      <c r="CZ173" s="42" t="s">
        <v>288</v>
      </c>
      <c r="DA173" s="42" t="s">
        <v>158</v>
      </c>
      <c r="DB173" s="35" t="s">
        <v>158</v>
      </c>
      <c r="DC173" s="35" t="s">
        <v>283</v>
      </c>
      <c r="DD173" s="42" t="s">
        <v>2835</v>
      </c>
      <c r="DE173" s="35" t="s">
        <v>283</v>
      </c>
      <c r="DF173" s="35" t="s">
        <v>283</v>
      </c>
      <c r="DG173" s="35" t="s">
        <v>283</v>
      </c>
      <c r="DH173" s="35" t="s">
        <v>283</v>
      </c>
      <c r="DI173" s="35" t="s">
        <v>283</v>
      </c>
      <c r="DJ173" s="35" t="s">
        <v>283</v>
      </c>
      <c r="DK173" s="35" t="s">
        <v>283</v>
      </c>
      <c r="DL173" s="10" t="s">
        <v>283</v>
      </c>
      <c r="DM173" s="10" t="s">
        <v>283</v>
      </c>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0" t="s">
        <v>2836</v>
      </c>
      <c r="ES173" s="10" t="s">
        <v>86</v>
      </c>
      <c r="ET173" s="10"/>
      <c r="EU173" s="10"/>
      <c r="EV173" s="10"/>
      <c r="EW173" s="10"/>
      <c r="EX173" s="10"/>
      <c r="EY173" s="10"/>
      <c r="EZ173" s="10"/>
      <c r="FA173" s="10"/>
      <c r="FB173" s="10"/>
      <c r="FC173" s="10"/>
      <c r="FD173" s="10"/>
      <c r="FE173" s="10"/>
      <c r="FF173" s="10"/>
      <c r="FG173" s="10"/>
      <c r="FH173" s="10"/>
      <c r="FI173" s="10"/>
      <c r="FJ173" s="10"/>
      <c r="FK173" s="10"/>
      <c r="FL173" s="13">
        <v>1</v>
      </c>
      <c r="FM173" s="10" t="s">
        <v>1605</v>
      </c>
      <c r="FN173" s="10" t="s">
        <v>178</v>
      </c>
      <c r="FO173" s="10"/>
      <c r="FP173" s="10"/>
      <c r="FQ173" s="10"/>
      <c r="FR173" s="10"/>
      <c r="FS173" s="10"/>
      <c r="FT173" s="10"/>
      <c r="FU173" s="10"/>
      <c r="FV173" s="10"/>
      <c r="FW173" s="10"/>
      <c r="FX173" s="10"/>
      <c r="FY173" s="10"/>
      <c r="FZ173" s="10"/>
      <c r="GA173" s="10"/>
      <c r="GB173" s="10"/>
      <c r="GC173" s="10"/>
      <c r="GD173" s="10"/>
      <c r="GE173" s="10"/>
      <c r="GF173" s="10"/>
      <c r="GG173" s="10"/>
      <c r="GH173" s="10">
        <v>1</v>
      </c>
      <c r="GI173" s="10"/>
      <c r="GJ173" s="10"/>
      <c r="GK173" s="10"/>
      <c r="GL173" s="10"/>
      <c r="GM173" s="10"/>
      <c r="GN173" s="10"/>
      <c r="GO173" s="13" t="s">
        <v>2837</v>
      </c>
      <c r="GP173" s="13" t="s">
        <v>2838</v>
      </c>
      <c r="GQ173" s="13" t="s">
        <v>2839</v>
      </c>
      <c r="GR173" s="13" t="s">
        <v>2840</v>
      </c>
      <c r="GS173" s="13" t="s">
        <v>2841</v>
      </c>
      <c r="GT173" s="13" t="s">
        <v>2842</v>
      </c>
      <c r="GU173" s="13" t="s">
        <v>2843</v>
      </c>
      <c r="GV173" s="10" t="s">
        <v>283</v>
      </c>
      <c r="GW173" s="10" t="s">
        <v>283</v>
      </c>
      <c r="GX173" s="10" t="s">
        <v>283</v>
      </c>
      <c r="GY173" s="10" t="s">
        <v>283</v>
      </c>
      <c r="GZ173" s="10" t="s">
        <v>283</v>
      </c>
      <c r="HA173" s="10" t="s">
        <v>283</v>
      </c>
      <c r="HB173" s="10" t="s">
        <v>283</v>
      </c>
      <c r="HC173" s="10" t="s">
        <v>283</v>
      </c>
      <c r="HD173" s="10" t="s">
        <v>2109</v>
      </c>
      <c r="HE173" s="10"/>
      <c r="HF173" s="10"/>
      <c r="HG173" s="10"/>
      <c r="HH173" s="10"/>
      <c r="HI173" s="10"/>
      <c r="HJ173" s="10"/>
      <c r="HK173" s="10"/>
      <c r="HL173" s="10"/>
      <c r="HM173" s="10">
        <v>1</v>
      </c>
      <c r="HN173" s="10"/>
      <c r="HO173" s="10"/>
      <c r="HP173" s="10"/>
      <c r="HQ173" s="10"/>
      <c r="HR173" s="10">
        <v>1</v>
      </c>
      <c r="HS173" s="10"/>
      <c r="HT173" s="10"/>
      <c r="HU173" s="10"/>
      <c r="HV173" s="10"/>
      <c r="HW173" s="10"/>
      <c r="HX173" s="10"/>
      <c r="HY173" s="10"/>
      <c r="HZ173" s="10"/>
      <c r="IA173" s="10"/>
      <c r="IB173" s="10"/>
      <c r="IC173" s="10"/>
      <c r="ID173" s="10"/>
      <c r="IE173" s="10"/>
      <c r="IF173" s="10"/>
      <c r="IG173" s="10"/>
      <c r="IH173" s="10"/>
      <c r="II173" s="10"/>
      <c r="IJ173" s="10"/>
      <c r="IK173" s="10"/>
      <c r="IL173" s="10"/>
      <c r="IM173" s="10"/>
      <c r="IN173" s="10"/>
      <c r="IO173" s="10"/>
      <c r="IP173" s="10"/>
      <c r="IQ173" s="10"/>
      <c r="IR173" s="10"/>
      <c r="IS173" s="10"/>
      <c r="IT173" s="10"/>
      <c r="IU173" s="13" t="s">
        <v>434</v>
      </c>
      <c r="IV173" s="10" t="s">
        <v>283</v>
      </c>
      <c r="IW173" s="10" t="s">
        <v>283</v>
      </c>
      <c r="IX173" s="10" t="s">
        <v>264</v>
      </c>
      <c r="IY173" s="10"/>
      <c r="IZ173" s="10"/>
      <c r="JA173" s="10"/>
      <c r="JB173" s="10"/>
      <c r="JC173" s="10"/>
      <c r="JD173" s="10"/>
      <c r="JE173" s="10"/>
      <c r="JF173" s="10"/>
      <c r="JG173" s="10"/>
      <c r="JH173" s="10"/>
      <c r="JI173" s="10"/>
      <c r="JJ173" s="10"/>
      <c r="JK173" s="10"/>
      <c r="JL173" s="10"/>
      <c r="JM173" s="10"/>
      <c r="JN173" s="10"/>
      <c r="JO173" s="10"/>
      <c r="JP173" s="10">
        <v>1</v>
      </c>
      <c r="JQ173" s="10"/>
      <c r="JR173" s="10"/>
      <c r="JS173" s="10"/>
      <c r="JT173" s="10"/>
      <c r="JU173" s="10"/>
      <c r="JV173" s="10" t="s">
        <v>287</v>
      </c>
      <c r="JW173" s="10" t="s">
        <v>283</v>
      </c>
      <c r="JX173" s="10" t="s">
        <v>283</v>
      </c>
      <c r="JY173" s="10" t="s">
        <v>283</v>
      </c>
      <c r="JZ173" s="42"/>
    </row>
    <row r="174" spans="1:286" ht="15.75" customHeight="1">
      <c r="A174" s="7" t="s">
        <v>2844</v>
      </c>
      <c r="B174" s="8">
        <v>42320</v>
      </c>
      <c r="C174" s="9" t="s">
        <v>2845</v>
      </c>
      <c r="D174" s="29">
        <v>1</v>
      </c>
      <c r="E174" s="11">
        <v>41835</v>
      </c>
      <c r="F174" s="43">
        <v>31</v>
      </c>
      <c r="G174" s="29" t="s">
        <v>323</v>
      </c>
      <c r="H174" s="9" t="s">
        <v>871</v>
      </c>
      <c r="I174" s="9" t="s">
        <v>872</v>
      </c>
      <c r="J174" s="10" t="s">
        <v>280</v>
      </c>
      <c r="K174" s="9" t="s">
        <v>344</v>
      </c>
      <c r="L174" s="9"/>
      <c r="M174" s="9"/>
      <c r="N174" s="9"/>
      <c r="O174" s="9"/>
      <c r="P174" s="9"/>
      <c r="Q174" s="9"/>
      <c r="R174" s="10">
        <v>1</v>
      </c>
      <c r="S174" s="9"/>
      <c r="T174" s="9"/>
      <c r="U174" s="9"/>
      <c r="V174" s="9"/>
      <c r="W174" s="9"/>
      <c r="X174" s="9"/>
      <c r="Y174" s="9"/>
      <c r="Z174" s="9"/>
      <c r="AA174" s="9"/>
      <c r="AB174" s="9" t="s">
        <v>2846</v>
      </c>
      <c r="AC174" s="9" t="s">
        <v>2847</v>
      </c>
      <c r="AD174" s="10" t="s">
        <v>283</v>
      </c>
      <c r="AE174" s="11">
        <v>42311</v>
      </c>
      <c r="AF174" s="10" t="s">
        <v>329</v>
      </c>
      <c r="AG174" s="10" t="s">
        <v>329</v>
      </c>
      <c r="AH174" s="10" t="s">
        <v>283</v>
      </c>
      <c r="AI174" s="10">
        <f t="shared" si="2"/>
        <v>485</v>
      </c>
      <c r="AJ174" s="10" t="s">
        <v>619</v>
      </c>
      <c r="AK174" s="12">
        <v>1</v>
      </c>
      <c r="AL174" s="10" t="s">
        <v>70</v>
      </c>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0"/>
      <c r="BN174" s="10"/>
      <c r="BO174" s="10"/>
      <c r="BP174" s="10"/>
      <c r="BQ174" s="10"/>
      <c r="BR174" s="10"/>
      <c r="BS174" s="10"/>
      <c r="BT174" s="10"/>
      <c r="BU174" s="10"/>
      <c r="BV174" s="10"/>
      <c r="BW174" s="10"/>
      <c r="BX174" s="10"/>
      <c r="BY174" s="10">
        <v>1</v>
      </c>
      <c r="BZ174" s="10"/>
      <c r="CA174" s="10"/>
      <c r="CB174" s="10"/>
      <c r="CC174" s="10"/>
      <c r="CD174" s="10"/>
      <c r="CE174" s="10"/>
      <c r="CF174" s="10"/>
      <c r="CG174" s="10"/>
      <c r="CH174" s="10"/>
      <c r="CI174" s="10"/>
      <c r="CJ174" s="10"/>
      <c r="CK174" s="10"/>
      <c r="CL174" s="10"/>
      <c r="CM174" s="10"/>
      <c r="CN174" s="10"/>
      <c r="CO174" s="10"/>
      <c r="CP174" s="10" t="s">
        <v>90</v>
      </c>
      <c r="CQ174" s="10" t="s">
        <v>286</v>
      </c>
      <c r="CR174" s="10"/>
      <c r="CS174" s="10">
        <v>1</v>
      </c>
      <c r="CT174" s="10"/>
      <c r="CU174" s="10"/>
      <c r="CV174" s="10"/>
      <c r="CW174" s="10"/>
      <c r="CX174" s="10" t="s">
        <v>283</v>
      </c>
      <c r="CY174" s="35" t="s">
        <v>287</v>
      </c>
      <c r="CZ174" s="42" t="s">
        <v>596</v>
      </c>
      <c r="DA174" s="42" t="s">
        <v>289</v>
      </c>
      <c r="DB174" s="35" t="s">
        <v>329</v>
      </c>
      <c r="DC174" s="35" t="s">
        <v>283</v>
      </c>
      <c r="DD174" s="35" t="s">
        <v>659</v>
      </c>
      <c r="DE174" s="35" t="s">
        <v>2848</v>
      </c>
      <c r="DF174" s="35" t="s">
        <v>1332</v>
      </c>
      <c r="DG174" s="35" t="s">
        <v>2849</v>
      </c>
      <c r="DH174" s="35" t="s">
        <v>2850</v>
      </c>
      <c r="DI174" s="35" t="s">
        <v>2851</v>
      </c>
      <c r="DJ174" s="35" t="s">
        <v>283</v>
      </c>
      <c r="DK174" s="35" t="s">
        <v>283</v>
      </c>
      <c r="DL174" s="13" t="s">
        <v>2852</v>
      </c>
      <c r="DM174" s="13" t="s">
        <v>86</v>
      </c>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5">
        <v>1</v>
      </c>
      <c r="ER174" s="10" t="s">
        <v>2853</v>
      </c>
      <c r="ES174" s="10" t="s">
        <v>1336</v>
      </c>
      <c r="ET174" s="10"/>
      <c r="EU174" s="10"/>
      <c r="EV174" s="10"/>
      <c r="EW174" s="10"/>
      <c r="EX174" s="10"/>
      <c r="EY174" s="10"/>
      <c r="EZ174" s="10">
        <v>1</v>
      </c>
      <c r="FA174" s="10"/>
      <c r="FB174" s="10"/>
      <c r="FC174" s="10"/>
      <c r="FD174" s="10"/>
      <c r="FE174" s="10"/>
      <c r="FF174" s="13">
        <v>1</v>
      </c>
      <c r="FG174" s="10"/>
      <c r="FH174" s="10"/>
      <c r="FI174" s="10">
        <v>1</v>
      </c>
      <c r="FJ174" s="10"/>
      <c r="FK174" s="10"/>
      <c r="FL174" s="10"/>
      <c r="FM174" s="10" t="s">
        <v>166</v>
      </c>
      <c r="FN174" s="10" t="s">
        <v>166</v>
      </c>
      <c r="FO174" s="10"/>
      <c r="FP174" s="10"/>
      <c r="FQ174" s="10"/>
      <c r="FR174" s="10"/>
      <c r="FS174" s="10"/>
      <c r="FT174" s="10"/>
      <c r="FU174" s="13">
        <v>1</v>
      </c>
      <c r="FV174" s="10"/>
      <c r="FW174" s="10"/>
      <c r="FX174" s="10"/>
      <c r="FY174" s="10"/>
      <c r="FZ174" s="10"/>
      <c r="GA174" s="10"/>
      <c r="GB174" s="10"/>
      <c r="GC174" s="10"/>
      <c r="GD174" s="10"/>
      <c r="GE174" s="10"/>
      <c r="GF174" s="10"/>
      <c r="GG174" s="10"/>
      <c r="GH174" s="10"/>
      <c r="GI174" s="10"/>
      <c r="GJ174" s="10"/>
      <c r="GK174" s="10"/>
      <c r="GL174" s="10"/>
      <c r="GM174" s="10"/>
      <c r="GN174" s="10"/>
      <c r="GO174" s="13" t="s">
        <v>2854</v>
      </c>
      <c r="GP174" s="13" t="s">
        <v>2855</v>
      </c>
      <c r="GQ174" s="10" t="s">
        <v>283</v>
      </c>
      <c r="GR174" s="10" t="s">
        <v>283</v>
      </c>
      <c r="GS174" s="10" t="s">
        <v>283</v>
      </c>
      <c r="GT174" s="10" t="s">
        <v>283</v>
      </c>
      <c r="GU174" s="10" t="s">
        <v>283</v>
      </c>
      <c r="GV174" s="10" t="s">
        <v>283</v>
      </c>
      <c r="GW174" s="10" t="s">
        <v>283</v>
      </c>
      <c r="GX174" s="10" t="s">
        <v>283</v>
      </c>
      <c r="GY174" s="10" t="s">
        <v>283</v>
      </c>
      <c r="GZ174" s="10" t="s">
        <v>283</v>
      </c>
      <c r="HA174" s="10" t="s">
        <v>283</v>
      </c>
      <c r="HB174" s="10" t="s">
        <v>283</v>
      </c>
      <c r="HC174" s="10" t="s">
        <v>283</v>
      </c>
      <c r="HD174" s="10" t="s">
        <v>2856</v>
      </c>
      <c r="HE174" s="10"/>
      <c r="HF174" s="10"/>
      <c r="HG174" s="10"/>
      <c r="HH174" s="10"/>
      <c r="HI174" s="10"/>
      <c r="HJ174" s="10"/>
      <c r="HK174" s="10"/>
      <c r="HL174" s="10"/>
      <c r="HM174" s="10">
        <v>1</v>
      </c>
      <c r="HN174" s="10"/>
      <c r="HO174" s="10"/>
      <c r="HP174" s="10"/>
      <c r="HQ174" s="10"/>
      <c r="HR174" s="10"/>
      <c r="HS174" s="10"/>
      <c r="HT174" s="10"/>
      <c r="HU174" s="10"/>
      <c r="HV174" s="10"/>
      <c r="HW174" s="10"/>
      <c r="HX174" s="10"/>
      <c r="HY174" s="10"/>
      <c r="HZ174" s="10"/>
      <c r="IA174" s="10"/>
      <c r="IB174" s="10"/>
      <c r="IC174" s="10"/>
      <c r="ID174" s="10"/>
      <c r="IE174" s="10"/>
      <c r="IF174" s="10">
        <v>1</v>
      </c>
      <c r="IG174" s="10"/>
      <c r="IH174" s="10"/>
      <c r="II174" s="10"/>
      <c r="IJ174" s="10"/>
      <c r="IK174" s="10"/>
      <c r="IL174" s="10"/>
      <c r="IM174" s="10"/>
      <c r="IN174" s="10"/>
      <c r="IO174" s="10"/>
      <c r="IP174" s="10"/>
      <c r="IQ174" s="10"/>
      <c r="IR174" s="10"/>
      <c r="IS174" s="10"/>
      <c r="IT174" s="10"/>
      <c r="IU174" s="13" t="s">
        <v>1159</v>
      </c>
      <c r="IV174" s="10" t="s">
        <v>283</v>
      </c>
      <c r="IW174" s="10" t="s">
        <v>283</v>
      </c>
      <c r="IX174" s="10" t="s">
        <v>264</v>
      </c>
      <c r="IY174" s="10"/>
      <c r="IZ174" s="10"/>
      <c r="JA174" s="10"/>
      <c r="JB174" s="10"/>
      <c r="JC174" s="10"/>
      <c r="JD174" s="10"/>
      <c r="JE174" s="10"/>
      <c r="JF174" s="10"/>
      <c r="JG174" s="10"/>
      <c r="JH174" s="10"/>
      <c r="JI174" s="10"/>
      <c r="JJ174" s="10"/>
      <c r="JK174" s="10"/>
      <c r="JL174" s="10"/>
      <c r="JM174" s="10"/>
      <c r="JN174" s="10"/>
      <c r="JO174" s="10"/>
      <c r="JP174" s="10">
        <v>1</v>
      </c>
      <c r="JQ174" s="10"/>
      <c r="JR174" s="10"/>
      <c r="JS174" s="10"/>
      <c r="JT174" s="10"/>
      <c r="JU174" s="10"/>
      <c r="JV174" s="10" t="s">
        <v>287</v>
      </c>
      <c r="JW174" s="10" t="s">
        <v>283</v>
      </c>
      <c r="JX174" s="10" t="s">
        <v>283</v>
      </c>
      <c r="JY174" s="10" t="s">
        <v>283</v>
      </c>
      <c r="JZ174" s="35" t="s">
        <v>2857</v>
      </c>
    </row>
    <row r="175" spans="1:286" ht="15.75" customHeight="1">
      <c r="A175" s="7" t="s">
        <v>2858</v>
      </c>
      <c r="B175" s="8">
        <v>42319</v>
      </c>
      <c r="C175" s="9" t="s">
        <v>2859</v>
      </c>
      <c r="D175" s="35">
        <v>1</v>
      </c>
      <c r="E175" s="11">
        <v>42181</v>
      </c>
      <c r="F175" s="35" t="s">
        <v>302</v>
      </c>
      <c r="G175" s="29" t="s">
        <v>323</v>
      </c>
      <c r="H175" s="9" t="s">
        <v>2860</v>
      </c>
      <c r="I175" s="9" t="s">
        <v>786</v>
      </c>
      <c r="J175" s="10" t="s">
        <v>280</v>
      </c>
      <c r="K175" s="9" t="s">
        <v>344</v>
      </c>
      <c r="L175" s="9"/>
      <c r="M175" s="9"/>
      <c r="N175" s="9"/>
      <c r="O175" s="9"/>
      <c r="P175" s="9"/>
      <c r="Q175" s="9"/>
      <c r="R175" s="10">
        <v>1</v>
      </c>
      <c r="S175" s="9"/>
      <c r="T175" s="9"/>
      <c r="U175" s="9"/>
      <c r="V175" s="9"/>
      <c r="W175" s="9"/>
      <c r="X175" s="9"/>
      <c r="Y175" s="9"/>
      <c r="Z175" s="9"/>
      <c r="AA175" s="9"/>
      <c r="AB175" s="9" t="s">
        <v>2861</v>
      </c>
      <c r="AC175" s="9" t="s">
        <v>2862</v>
      </c>
      <c r="AD175" s="10" t="s">
        <v>283</v>
      </c>
      <c r="AE175" s="11">
        <v>42318</v>
      </c>
      <c r="AF175" s="11">
        <v>42319</v>
      </c>
      <c r="AG175" s="10">
        <f t="shared" ref="AG175:AG178" si="45">AF175-AE175</f>
        <v>1</v>
      </c>
      <c r="AH175" s="10">
        <f t="shared" ref="AH175:AH177" si="46">AF175-E175</f>
        <v>138</v>
      </c>
      <c r="AI175" s="10">
        <f t="shared" si="2"/>
        <v>138</v>
      </c>
      <c r="AJ175" s="35" t="s">
        <v>2863</v>
      </c>
      <c r="AK175" s="12">
        <v>2</v>
      </c>
      <c r="AL175" s="10" t="s">
        <v>1863</v>
      </c>
      <c r="AM175" s="10">
        <v>2</v>
      </c>
      <c r="AN175" s="10"/>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42"/>
      <c r="BN175" s="42"/>
      <c r="BO175" s="42"/>
      <c r="BP175" s="42"/>
      <c r="BQ175" s="42"/>
      <c r="BR175" s="42"/>
      <c r="BS175" s="42"/>
      <c r="BT175" s="42"/>
      <c r="BU175" s="42"/>
      <c r="BV175" s="42"/>
      <c r="BW175" s="42"/>
      <c r="BX175" s="42"/>
      <c r="BY175" s="42"/>
      <c r="BZ175" s="42"/>
      <c r="CA175" s="42"/>
      <c r="CB175" s="42"/>
      <c r="CC175" s="42"/>
      <c r="CD175" s="42"/>
      <c r="CE175" s="42"/>
      <c r="CF175" s="42"/>
      <c r="CG175" s="42"/>
      <c r="CH175" s="42"/>
      <c r="CI175" s="42"/>
      <c r="CJ175" s="42"/>
      <c r="CK175" s="42"/>
      <c r="CL175" s="42"/>
      <c r="CM175" s="42"/>
      <c r="CN175" s="42"/>
      <c r="CO175" s="42"/>
      <c r="CP175" s="10" t="s">
        <v>89</v>
      </c>
      <c r="CQ175" s="10" t="s">
        <v>286</v>
      </c>
      <c r="CR175" s="10">
        <v>1</v>
      </c>
      <c r="CS175" s="10"/>
      <c r="CT175" s="10"/>
      <c r="CU175" s="10"/>
      <c r="CV175" s="10"/>
      <c r="CW175" s="10"/>
      <c r="CX175" s="10" t="s">
        <v>287</v>
      </c>
      <c r="CY175" s="35" t="s">
        <v>287</v>
      </c>
      <c r="CZ175" s="42" t="s">
        <v>12</v>
      </c>
      <c r="DA175" s="42" t="s">
        <v>120</v>
      </c>
      <c r="DB175" s="35" t="s">
        <v>2864</v>
      </c>
      <c r="DC175" s="35" t="s">
        <v>283</v>
      </c>
      <c r="DD175" s="42" t="s">
        <v>2768</v>
      </c>
      <c r="DE175" s="42" t="s">
        <v>2865</v>
      </c>
      <c r="DF175" s="42" t="s">
        <v>2866</v>
      </c>
      <c r="DG175" s="42" t="s">
        <v>2867</v>
      </c>
      <c r="DH175" s="42" t="s">
        <v>2868</v>
      </c>
      <c r="DI175" s="35" t="s">
        <v>283</v>
      </c>
      <c r="DJ175" s="35" t="s">
        <v>283</v>
      </c>
      <c r="DK175" s="35" t="s">
        <v>283</v>
      </c>
      <c r="DL175" s="10" t="s">
        <v>2869</v>
      </c>
      <c r="DM175" s="10" t="s">
        <v>115</v>
      </c>
      <c r="DN175" s="15"/>
      <c r="DO175" s="15"/>
      <c r="DP175" s="15"/>
      <c r="DQ175" s="15"/>
      <c r="DR175" s="15"/>
      <c r="DS175" s="15">
        <v>1</v>
      </c>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0" t="s">
        <v>2870</v>
      </c>
      <c r="ES175" s="10" t="s">
        <v>1786</v>
      </c>
      <c r="ET175" s="10"/>
      <c r="EU175" s="10"/>
      <c r="EV175" s="10"/>
      <c r="EW175" s="10"/>
      <c r="EX175" s="10"/>
      <c r="EY175" s="10"/>
      <c r="EZ175" s="10"/>
      <c r="FA175" s="10"/>
      <c r="FB175" s="10"/>
      <c r="FC175" s="10"/>
      <c r="FD175" s="10"/>
      <c r="FE175" s="10"/>
      <c r="FF175" s="10"/>
      <c r="FG175" s="10"/>
      <c r="FH175" s="10">
        <v>1</v>
      </c>
      <c r="FI175" s="10"/>
      <c r="FJ175" s="10"/>
      <c r="FK175" s="10"/>
      <c r="FL175" s="10"/>
      <c r="FM175" s="10" t="s">
        <v>283</v>
      </c>
      <c r="FN175" s="10" t="s">
        <v>283</v>
      </c>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3" t="s">
        <v>2871</v>
      </c>
      <c r="GP175" s="13" t="s">
        <v>2872</v>
      </c>
      <c r="GQ175" s="13" t="s">
        <v>2873</v>
      </c>
      <c r="GR175" s="10" t="s">
        <v>283</v>
      </c>
      <c r="GS175" s="10" t="s">
        <v>283</v>
      </c>
      <c r="GT175" s="10" t="s">
        <v>283</v>
      </c>
      <c r="GU175" s="10" t="s">
        <v>283</v>
      </c>
      <c r="GV175" s="10" t="s">
        <v>283</v>
      </c>
      <c r="GW175" s="10" t="s">
        <v>283</v>
      </c>
      <c r="GX175" s="10" t="s">
        <v>283</v>
      </c>
      <c r="GY175" s="10" t="s">
        <v>283</v>
      </c>
      <c r="GZ175" s="10" t="s">
        <v>283</v>
      </c>
      <c r="HA175" s="10" t="s">
        <v>283</v>
      </c>
      <c r="HB175" s="10" t="s">
        <v>283</v>
      </c>
      <c r="HC175" s="10" t="s">
        <v>283</v>
      </c>
      <c r="HD175" s="10" t="s">
        <v>2874</v>
      </c>
      <c r="HE175" s="10"/>
      <c r="HF175" s="10"/>
      <c r="HG175" s="10"/>
      <c r="HH175" s="10"/>
      <c r="HI175" s="10"/>
      <c r="HJ175" s="10"/>
      <c r="HK175" s="10"/>
      <c r="HL175" s="10"/>
      <c r="HM175" s="10"/>
      <c r="HN175" s="10"/>
      <c r="HO175" s="10"/>
      <c r="HP175" s="10">
        <v>1</v>
      </c>
      <c r="HQ175" s="10"/>
      <c r="HR175" s="10">
        <v>1</v>
      </c>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0"/>
      <c r="IS175" s="10"/>
      <c r="IT175" s="10"/>
      <c r="IU175" s="13" t="s">
        <v>1084</v>
      </c>
      <c r="IV175" s="10" t="s">
        <v>283</v>
      </c>
      <c r="IW175" s="10" t="s">
        <v>283</v>
      </c>
      <c r="IX175" s="10" t="s">
        <v>264</v>
      </c>
      <c r="IY175" s="10"/>
      <c r="IZ175" s="10"/>
      <c r="JA175" s="10"/>
      <c r="JB175" s="10"/>
      <c r="JC175" s="10"/>
      <c r="JD175" s="10"/>
      <c r="JE175" s="10"/>
      <c r="JF175" s="10"/>
      <c r="JG175" s="10"/>
      <c r="JH175" s="10"/>
      <c r="JI175" s="10"/>
      <c r="JJ175" s="10"/>
      <c r="JK175" s="10"/>
      <c r="JL175" s="10"/>
      <c r="JM175" s="10"/>
      <c r="JN175" s="10"/>
      <c r="JO175" s="10"/>
      <c r="JP175" s="10">
        <v>1</v>
      </c>
      <c r="JQ175" s="10"/>
      <c r="JR175" s="10"/>
      <c r="JS175" s="10"/>
      <c r="JT175" s="10"/>
      <c r="JU175" s="10"/>
      <c r="JV175" s="10" t="s">
        <v>287</v>
      </c>
      <c r="JW175" s="10" t="s">
        <v>283</v>
      </c>
      <c r="JX175" s="10" t="s">
        <v>283</v>
      </c>
      <c r="JY175" s="10" t="s">
        <v>283</v>
      </c>
      <c r="JZ175" s="42"/>
    </row>
    <row r="176" spans="1:286" ht="15.75" customHeight="1">
      <c r="A176" s="7" t="s">
        <v>2875</v>
      </c>
      <c r="B176" s="8">
        <v>42324</v>
      </c>
      <c r="C176" s="9" t="s">
        <v>2876</v>
      </c>
      <c r="D176" s="29">
        <v>1</v>
      </c>
      <c r="E176" s="11">
        <v>42060</v>
      </c>
      <c r="F176" s="43">
        <v>25</v>
      </c>
      <c r="G176" s="29" t="s">
        <v>323</v>
      </c>
      <c r="H176" s="9" t="s">
        <v>2877</v>
      </c>
      <c r="I176" s="9" t="s">
        <v>1001</v>
      </c>
      <c r="J176" s="10" t="s">
        <v>280</v>
      </c>
      <c r="K176" s="9" t="s">
        <v>1601</v>
      </c>
      <c r="L176" s="9"/>
      <c r="M176" s="9"/>
      <c r="N176" s="9"/>
      <c r="O176" s="9"/>
      <c r="P176" s="10">
        <v>1</v>
      </c>
      <c r="Q176" s="9"/>
      <c r="R176" s="9"/>
      <c r="S176" s="9"/>
      <c r="T176" s="9"/>
      <c r="U176" s="9"/>
      <c r="V176" s="9"/>
      <c r="W176" s="9"/>
      <c r="X176" s="9"/>
      <c r="Y176" s="9"/>
      <c r="Z176" s="9"/>
      <c r="AA176" s="9"/>
      <c r="AB176" s="9" t="s">
        <v>2878</v>
      </c>
      <c r="AC176" s="9" t="s">
        <v>2879</v>
      </c>
      <c r="AD176" s="10" t="s">
        <v>283</v>
      </c>
      <c r="AE176" s="11">
        <v>42060</v>
      </c>
      <c r="AF176" s="11">
        <v>42303</v>
      </c>
      <c r="AG176" s="10">
        <f t="shared" si="45"/>
        <v>243</v>
      </c>
      <c r="AH176" s="10">
        <f t="shared" si="46"/>
        <v>243</v>
      </c>
      <c r="AI176" s="10">
        <f t="shared" si="2"/>
        <v>264</v>
      </c>
      <c r="AJ176" s="35" t="s">
        <v>2880</v>
      </c>
      <c r="AK176" s="12">
        <v>3</v>
      </c>
      <c r="AL176" s="10" t="s">
        <v>2881</v>
      </c>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10">
        <v>2</v>
      </c>
      <c r="BM176" s="35">
        <v>1</v>
      </c>
      <c r="BN176" s="42"/>
      <c r="BO176" s="42"/>
      <c r="BP176" s="42"/>
      <c r="BQ176" s="42"/>
      <c r="BR176" s="42"/>
      <c r="BS176" s="42"/>
      <c r="BT176" s="42"/>
      <c r="BU176" s="42"/>
      <c r="BV176" s="42"/>
      <c r="BW176" s="42"/>
      <c r="BX176" s="42"/>
      <c r="BY176" s="42"/>
      <c r="BZ176" s="42"/>
      <c r="CA176" s="42"/>
      <c r="CB176" s="42"/>
      <c r="CC176" s="42"/>
      <c r="CD176" s="42"/>
      <c r="CE176" s="42"/>
      <c r="CF176" s="42"/>
      <c r="CG176" s="42"/>
      <c r="CH176" s="42"/>
      <c r="CI176" s="42"/>
      <c r="CJ176" s="42"/>
      <c r="CK176" s="42"/>
      <c r="CL176" s="42"/>
      <c r="CM176" s="42"/>
      <c r="CN176" s="42"/>
      <c r="CO176" s="42"/>
      <c r="CP176" s="10" t="s">
        <v>89</v>
      </c>
      <c r="CQ176" s="10" t="s">
        <v>286</v>
      </c>
      <c r="CR176" s="10">
        <v>1</v>
      </c>
      <c r="CS176" s="10"/>
      <c r="CT176" s="10"/>
      <c r="CU176" s="10"/>
      <c r="CV176" s="10"/>
      <c r="CW176" s="10"/>
      <c r="CX176" s="10" t="s">
        <v>287</v>
      </c>
      <c r="CY176" s="35" t="s">
        <v>287</v>
      </c>
      <c r="CZ176" s="35" t="s">
        <v>329</v>
      </c>
      <c r="DA176" s="35" t="s">
        <v>289</v>
      </c>
      <c r="DB176" s="35" t="s">
        <v>158</v>
      </c>
      <c r="DC176" s="35" t="s">
        <v>283</v>
      </c>
      <c r="DD176" s="42" t="s">
        <v>2277</v>
      </c>
      <c r="DE176" s="35" t="s">
        <v>283</v>
      </c>
      <c r="DF176" s="35" t="s">
        <v>283</v>
      </c>
      <c r="DG176" s="35" t="s">
        <v>283</v>
      </c>
      <c r="DH176" s="35" t="s">
        <v>283</v>
      </c>
      <c r="DI176" s="35" t="s">
        <v>283</v>
      </c>
      <c r="DJ176" s="35" t="s">
        <v>283</v>
      </c>
      <c r="DK176" s="35" t="s">
        <v>283</v>
      </c>
      <c r="DL176" s="10" t="s">
        <v>283</v>
      </c>
      <c r="DM176" s="10" t="s">
        <v>283</v>
      </c>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3" t="s">
        <v>2882</v>
      </c>
      <c r="ES176" s="13" t="s">
        <v>2883</v>
      </c>
      <c r="ET176" s="13"/>
      <c r="EU176" s="13"/>
      <c r="EV176" s="13"/>
      <c r="EW176" s="13"/>
      <c r="EX176" s="13"/>
      <c r="EY176" s="13"/>
      <c r="EZ176" s="13"/>
      <c r="FA176" s="13"/>
      <c r="FB176" s="13"/>
      <c r="FC176" s="13">
        <v>1</v>
      </c>
      <c r="FD176" s="13"/>
      <c r="FE176" s="13"/>
      <c r="FF176" s="13"/>
      <c r="FG176" s="13"/>
      <c r="FH176" s="13"/>
      <c r="FI176" s="13"/>
      <c r="FJ176" s="13">
        <v>1</v>
      </c>
      <c r="FK176" s="13">
        <v>1</v>
      </c>
      <c r="FL176" s="13"/>
      <c r="FM176" s="10" t="s">
        <v>1605</v>
      </c>
      <c r="FN176" s="10" t="s">
        <v>178</v>
      </c>
      <c r="FO176" s="10"/>
      <c r="FP176" s="10"/>
      <c r="FQ176" s="10"/>
      <c r="FR176" s="10"/>
      <c r="FS176" s="10"/>
      <c r="FT176" s="10"/>
      <c r="FU176" s="10"/>
      <c r="FV176" s="10"/>
      <c r="FW176" s="10"/>
      <c r="FX176" s="10"/>
      <c r="FY176" s="10"/>
      <c r="FZ176" s="10"/>
      <c r="GA176" s="10"/>
      <c r="GB176" s="10"/>
      <c r="GC176" s="10"/>
      <c r="GD176" s="10"/>
      <c r="GE176" s="10"/>
      <c r="GF176" s="10"/>
      <c r="GG176" s="10"/>
      <c r="GH176" s="10">
        <v>1</v>
      </c>
      <c r="GI176" s="10"/>
      <c r="GJ176" s="10"/>
      <c r="GK176" s="10"/>
      <c r="GL176" s="10"/>
      <c r="GM176" s="10"/>
      <c r="GN176" s="10"/>
      <c r="GO176" s="13" t="s">
        <v>2884</v>
      </c>
      <c r="GP176" s="13" t="s">
        <v>2885</v>
      </c>
      <c r="GQ176" s="13" t="s">
        <v>2886</v>
      </c>
      <c r="GR176" s="13" t="s">
        <v>2887</v>
      </c>
      <c r="GS176" s="13" t="s">
        <v>2888</v>
      </c>
      <c r="GT176" s="13" t="s">
        <v>2889</v>
      </c>
      <c r="GU176" s="13" t="s">
        <v>2890</v>
      </c>
      <c r="GV176" s="13" t="s">
        <v>2891</v>
      </c>
      <c r="GW176" s="13" t="s">
        <v>2892</v>
      </c>
      <c r="GX176" s="13" t="s">
        <v>2893</v>
      </c>
      <c r="GY176" s="13" t="s">
        <v>2894</v>
      </c>
      <c r="GZ176" s="13" t="s">
        <v>2895</v>
      </c>
      <c r="HA176" s="13" t="s">
        <v>2896</v>
      </c>
      <c r="HB176" s="13" t="s">
        <v>2897</v>
      </c>
      <c r="HC176" s="10" t="s">
        <v>283</v>
      </c>
      <c r="HD176" s="10" t="s">
        <v>2898</v>
      </c>
      <c r="HE176" s="10"/>
      <c r="HF176" s="10"/>
      <c r="HG176" s="10"/>
      <c r="HH176" s="10"/>
      <c r="HI176" s="10"/>
      <c r="HJ176" s="10"/>
      <c r="HK176" s="10"/>
      <c r="HL176" s="10"/>
      <c r="HM176" s="10">
        <v>1</v>
      </c>
      <c r="HN176" s="10">
        <v>1</v>
      </c>
      <c r="HO176" s="10"/>
      <c r="HP176" s="10">
        <v>1</v>
      </c>
      <c r="HQ176" s="10"/>
      <c r="HR176" s="10"/>
      <c r="HS176" s="10"/>
      <c r="HT176" s="10">
        <v>1</v>
      </c>
      <c r="HU176" s="10"/>
      <c r="HV176" s="10"/>
      <c r="HW176" s="10"/>
      <c r="HX176" s="10"/>
      <c r="HY176" s="10"/>
      <c r="HZ176" s="10"/>
      <c r="IA176" s="10"/>
      <c r="IB176" s="10"/>
      <c r="IC176" s="10"/>
      <c r="ID176" s="10"/>
      <c r="IE176" s="10">
        <v>1</v>
      </c>
      <c r="IF176" s="10"/>
      <c r="IG176" s="10"/>
      <c r="IH176" s="10"/>
      <c r="II176" s="10"/>
      <c r="IJ176" s="10"/>
      <c r="IK176" s="10"/>
      <c r="IL176" s="10"/>
      <c r="IM176" s="10"/>
      <c r="IN176" s="10"/>
      <c r="IO176" s="10"/>
      <c r="IP176" s="10"/>
      <c r="IQ176" s="10"/>
      <c r="IR176" s="10"/>
      <c r="IS176" s="10"/>
      <c r="IT176" s="10"/>
      <c r="IU176" s="13" t="s">
        <v>419</v>
      </c>
      <c r="IV176" s="10" t="s">
        <v>283</v>
      </c>
      <c r="IW176" s="10" t="s">
        <v>283</v>
      </c>
      <c r="IX176" s="10" t="s">
        <v>264</v>
      </c>
      <c r="IY176" s="10"/>
      <c r="IZ176" s="10"/>
      <c r="JA176" s="10"/>
      <c r="JB176" s="10"/>
      <c r="JC176" s="10"/>
      <c r="JD176" s="10"/>
      <c r="JE176" s="10"/>
      <c r="JF176" s="10"/>
      <c r="JG176" s="10"/>
      <c r="JH176" s="10"/>
      <c r="JI176" s="10"/>
      <c r="JJ176" s="10"/>
      <c r="JK176" s="10"/>
      <c r="JL176" s="10"/>
      <c r="JM176" s="10"/>
      <c r="JN176" s="10"/>
      <c r="JO176" s="10"/>
      <c r="JP176" s="10">
        <v>1</v>
      </c>
      <c r="JQ176" s="10"/>
      <c r="JR176" s="10"/>
      <c r="JS176" s="10"/>
      <c r="JT176" s="10"/>
      <c r="JU176" s="10"/>
      <c r="JV176" s="10" t="s">
        <v>287</v>
      </c>
      <c r="JW176" s="10" t="s">
        <v>283</v>
      </c>
      <c r="JX176" s="10" t="s">
        <v>283</v>
      </c>
      <c r="JY176" s="10" t="s">
        <v>283</v>
      </c>
      <c r="JZ176" s="42"/>
    </row>
    <row r="177" spans="1:286" ht="15.75" customHeight="1">
      <c r="A177" s="7" t="s">
        <v>2899</v>
      </c>
      <c r="B177" s="8">
        <v>42303</v>
      </c>
      <c r="C177" s="9" t="s">
        <v>2900</v>
      </c>
      <c r="D177" s="29">
        <v>1</v>
      </c>
      <c r="E177" s="11">
        <v>41276</v>
      </c>
      <c r="F177" s="43">
        <v>34</v>
      </c>
      <c r="G177" s="29" t="s">
        <v>323</v>
      </c>
      <c r="H177" s="9" t="s">
        <v>700</v>
      </c>
      <c r="I177" s="9" t="s">
        <v>2099</v>
      </c>
      <c r="J177" s="10" t="s">
        <v>280</v>
      </c>
      <c r="K177" s="9" t="s">
        <v>344</v>
      </c>
      <c r="L177" s="9"/>
      <c r="M177" s="9"/>
      <c r="N177" s="9"/>
      <c r="O177" s="9"/>
      <c r="P177" s="9"/>
      <c r="Q177" s="9"/>
      <c r="R177" s="10">
        <v>1</v>
      </c>
      <c r="S177" s="9"/>
      <c r="T177" s="9"/>
      <c r="U177" s="9"/>
      <c r="V177" s="9"/>
      <c r="W177" s="9"/>
      <c r="X177" s="9"/>
      <c r="Y177" s="9"/>
      <c r="Z177" s="9"/>
      <c r="AA177" s="9"/>
      <c r="AB177" s="9" t="s">
        <v>2901</v>
      </c>
      <c r="AC177" s="9" t="s">
        <v>2902</v>
      </c>
      <c r="AD177" s="10" t="s">
        <v>283</v>
      </c>
      <c r="AE177" s="11">
        <v>41276</v>
      </c>
      <c r="AF177" s="11">
        <v>42299</v>
      </c>
      <c r="AG177" s="10">
        <f t="shared" si="45"/>
        <v>1023</v>
      </c>
      <c r="AH177" s="10">
        <f t="shared" si="46"/>
        <v>1023</v>
      </c>
      <c r="AI177" s="10">
        <f t="shared" si="2"/>
        <v>1027</v>
      </c>
      <c r="AJ177" s="35" t="s">
        <v>2903</v>
      </c>
      <c r="AK177" s="12">
        <v>4</v>
      </c>
      <c r="AL177" s="10" t="s">
        <v>2904</v>
      </c>
      <c r="AM177" s="9"/>
      <c r="AN177" s="9"/>
      <c r="AO177" s="9"/>
      <c r="AP177" s="9"/>
      <c r="AQ177" s="9"/>
      <c r="AR177" s="10">
        <v>1</v>
      </c>
      <c r="AS177" s="9"/>
      <c r="AT177" s="9"/>
      <c r="AU177" s="9"/>
      <c r="AV177" s="9"/>
      <c r="AW177" s="9"/>
      <c r="AX177" s="9"/>
      <c r="AY177" s="9"/>
      <c r="AZ177" s="9"/>
      <c r="BA177" s="9"/>
      <c r="BB177" s="9"/>
      <c r="BC177" s="9"/>
      <c r="BD177" s="9"/>
      <c r="BE177" s="9"/>
      <c r="BF177" s="9"/>
      <c r="BG177" s="9"/>
      <c r="BH177" s="9"/>
      <c r="BI177" s="9"/>
      <c r="BJ177" s="9"/>
      <c r="BK177" s="9"/>
      <c r="BL177" s="10">
        <v>2</v>
      </c>
      <c r="BM177" s="35">
        <v>1</v>
      </c>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10" t="s">
        <v>2905</v>
      </c>
      <c r="CQ177" s="10" t="s">
        <v>286</v>
      </c>
      <c r="CR177" s="13">
        <v>1</v>
      </c>
      <c r="CS177" s="13">
        <v>1</v>
      </c>
      <c r="CT177" s="10"/>
      <c r="CU177" s="10"/>
      <c r="CV177" s="10"/>
      <c r="CW177" s="10"/>
      <c r="CX177" s="10" t="s">
        <v>287</v>
      </c>
      <c r="CY177" s="35" t="s">
        <v>287</v>
      </c>
      <c r="CZ177" s="42" t="s">
        <v>620</v>
      </c>
      <c r="DA177" s="42" t="s">
        <v>289</v>
      </c>
      <c r="DB177" s="35" t="s">
        <v>429</v>
      </c>
      <c r="DC177" s="35" t="s">
        <v>283</v>
      </c>
      <c r="DD177" s="42" t="s">
        <v>2906</v>
      </c>
      <c r="DE177" s="42" t="s">
        <v>2907</v>
      </c>
      <c r="DF177" s="35" t="s">
        <v>283</v>
      </c>
      <c r="DG177" s="35" t="s">
        <v>283</v>
      </c>
      <c r="DH177" s="35" t="s">
        <v>283</v>
      </c>
      <c r="DI177" s="35" t="s">
        <v>283</v>
      </c>
      <c r="DJ177" s="35" t="s">
        <v>283</v>
      </c>
      <c r="DK177" s="35" t="s">
        <v>283</v>
      </c>
      <c r="DL177" s="10" t="s">
        <v>2908</v>
      </c>
      <c r="DM177" s="10" t="s">
        <v>112</v>
      </c>
      <c r="DN177" s="15"/>
      <c r="DO177" s="15"/>
      <c r="DP177" s="15">
        <v>1</v>
      </c>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0" t="s">
        <v>2430</v>
      </c>
      <c r="ES177" s="10" t="s">
        <v>86</v>
      </c>
      <c r="ET177" s="10"/>
      <c r="EU177" s="10"/>
      <c r="EV177" s="10"/>
      <c r="EW177" s="10"/>
      <c r="EX177" s="10"/>
      <c r="EY177" s="10"/>
      <c r="EZ177" s="10"/>
      <c r="FA177" s="10"/>
      <c r="FB177" s="10"/>
      <c r="FC177" s="10"/>
      <c r="FD177" s="10"/>
      <c r="FE177" s="10"/>
      <c r="FF177" s="10"/>
      <c r="FG177" s="10"/>
      <c r="FH177" s="10"/>
      <c r="FI177" s="10"/>
      <c r="FJ177" s="10"/>
      <c r="FK177" s="10"/>
      <c r="FL177" s="13">
        <v>1</v>
      </c>
      <c r="FM177" s="10" t="s">
        <v>180</v>
      </c>
      <c r="FN177" s="10" t="s">
        <v>180</v>
      </c>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v>1</v>
      </c>
      <c r="GK177" s="10"/>
      <c r="GL177" s="10"/>
      <c r="GM177" s="10"/>
      <c r="GN177" s="10"/>
      <c r="GO177" s="13" t="s">
        <v>2909</v>
      </c>
      <c r="GP177" s="10" t="s">
        <v>283</v>
      </c>
      <c r="GQ177" s="10" t="s">
        <v>283</v>
      </c>
      <c r="GR177" s="10" t="s">
        <v>283</v>
      </c>
      <c r="GS177" s="10" t="s">
        <v>283</v>
      </c>
      <c r="GT177" s="10" t="s">
        <v>283</v>
      </c>
      <c r="GU177" s="10" t="s">
        <v>283</v>
      </c>
      <c r="GV177" s="10" t="s">
        <v>283</v>
      </c>
      <c r="GW177" s="10" t="s">
        <v>283</v>
      </c>
      <c r="GX177" s="10" t="s">
        <v>283</v>
      </c>
      <c r="GY177" s="10" t="s">
        <v>283</v>
      </c>
      <c r="GZ177" s="10" t="s">
        <v>283</v>
      </c>
      <c r="HA177" s="10" t="s">
        <v>283</v>
      </c>
      <c r="HB177" s="10" t="s">
        <v>283</v>
      </c>
      <c r="HC177" s="10" t="s">
        <v>283</v>
      </c>
      <c r="HD177" s="10" t="s">
        <v>2910</v>
      </c>
      <c r="HE177" s="10"/>
      <c r="HF177" s="10"/>
      <c r="HG177" s="10"/>
      <c r="HH177" s="10"/>
      <c r="HI177" s="10"/>
      <c r="HJ177" s="10"/>
      <c r="HK177" s="10"/>
      <c r="HL177" s="10"/>
      <c r="HM177" s="10">
        <v>1</v>
      </c>
      <c r="HN177" s="10"/>
      <c r="HO177" s="10"/>
      <c r="HP177" s="10"/>
      <c r="HQ177" s="10"/>
      <c r="HR177" s="10"/>
      <c r="HS177" s="10"/>
      <c r="HT177" s="10"/>
      <c r="HU177" s="10"/>
      <c r="HV177" s="10"/>
      <c r="HW177" s="10"/>
      <c r="HX177" s="10"/>
      <c r="HY177" s="10"/>
      <c r="HZ177" s="10"/>
      <c r="IA177" s="10"/>
      <c r="IB177" s="10"/>
      <c r="IC177" s="10">
        <v>1</v>
      </c>
      <c r="ID177" s="10"/>
      <c r="IE177" s="10"/>
      <c r="IF177" s="10"/>
      <c r="IG177" s="10"/>
      <c r="IH177" s="10"/>
      <c r="II177" s="10"/>
      <c r="IJ177" s="10"/>
      <c r="IK177" s="10"/>
      <c r="IL177" s="10"/>
      <c r="IM177" s="10"/>
      <c r="IN177" s="10"/>
      <c r="IO177" s="10"/>
      <c r="IP177" s="10"/>
      <c r="IQ177" s="10"/>
      <c r="IR177" s="10"/>
      <c r="IS177" s="10"/>
      <c r="IT177" s="10"/>
      <c r="IU177" s="13" t="s">
        <v>2911</v>
      </c>
      <c r="IV177" s="10" t="s">
        <v>283</v>
      </c>
      <c r="IW177" s="10" t="s">
        <v>283</v>
      </c>
      <c r="IX177" s="10" t="s">
        <v>259</v>
      </c>
      <c r="IY177" s="10"/>
      <c r="IZ177" s="10"/>
      <c r="JA177" s="10"/>
      <c r="JB177" s="10"/>
      <c r="JC177" s="10"/>
      <c r="JD177" s="10"/>
      <c r="JE177" s="10"/>
      <c r="JF177" s="10"/>
      <c r="JG177" s="10"/>
      <c r="JH177" s="10"/>
      <c r="JI177" s="10"/>
      <c r="JJ177" s="10"/>
      <c r="JK177" s="10">
        <v>1</v>
      </c>
      <c r="JL177" s="10"/>
      <c r="JM177" s="10"/>
      <c r="JN177" s="10"/>
      <c r="JO177" s="10"/>
      <c r="JP177" s="10"/>
      <c r="JQ177" s="10"/>
      <c r="JR177" s="10"/>
      <c r="JS177" s="10"/>
      <c r="JT177" s="10"/>
      <c r="JU177" s="10"/>
      <c r="JV177" s="10" t="s">
        <v>287</v>
      </c>
      <c r="JW177" s="10" t="s">
        <v>283</v>
      </c>
      <c r="JX177" s="10" t="s">
        <v>283</v>
      </c>
      <c r="JY177" s="10" t="s">
        <v>283</v>
      </c>
      <c r="JZ177" s="42"/>
    </row>
    <row r="178" spans="1:286" ht="15.75" customHeight="1">
      <c r="A178" s="7" t="s">
        <v>2912</v>
      </c>
      <c r="B178" s="8">
        <v>42324</v>
      </c>
      <c r="C178" s="9" t="s">
        <v>2913</v>
      </c>
      <c r="D178" s="29">
        <v>1</v>
      </c>
      <c r="E178" s="10" t="s">
        <v>302</v>
      </c>
      <c r="F178" s="43">
        <v>32</v>
      </c>
      <c r="G178" s="29" t="s">
        <v>277</v>
      </c>
      <c r="H178" s="9" t="s">
        <v>2914</v>
      </c>
      <c r="I178" s="9" t="s">
        <v>872</v>
      </c>
      <c r="J178" s="10" t="s">
        <v>280</v>
      </c>
      <c r="K178" s="9" t="s">
        <v>799</v>
      </c>
      <c r="L178" s="9"/>
      <c r="M178" s="9"/>
      <c r="N178" s="9"/>
      <c r="O178" s="9"/>
      <c r="P178" s="9"/>
      <c r="Q178" s="9"/>
      <c r="R178" s="9"/>
      <c r="S178" s="9"/>
      <c r="T178" s="9"/>
      <c r="U178" s="9"/>
      <c r="V178" s="10">
        <v>1</v>
      </c>
      <c r="W178" s="9"/>
      <c r="X178" s="9"/>
      <c r="Y178" s="9"/>
      <c r="Z178" s="9"/>
      <c r="AA178" s="9"/>
      <c r="AB178" s="9" t="s">
        <v>2915</v>
      </c>
      <c r="AC178" s="9" t="s">
        <v>2916</v>
      </c>
      <c r="AD178" s="10" t="s">
        <v>283</v>
      </c>
      <c r="AE178" s="11">
        <v>42129</v>
      </c>
      <c r="AF178" s="11">
        <v>42129</v>
      </c>
      <c r="AG178" s="10">
        <f t="shared" si="45"/>
        <v>0</v>
      </c>
      <c r="AH178" s="10" t="s">
        <v>283</v>
      </c>
      <c r="AI178" s="16" t="e">
        <f t="shared" si="2"/>
        <v>#VALUE!</v>
      </c>
      <c r="AJ178" s="42" t="s">
        <v>1245</v>
      </c>
      <c r="AK178" s="12">
        <v>1</v>
      </c>
      <c r="AL178" s="10" t="s">
        <v>70</v>
      </c>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10"/>
      <c r="BN178" s="10"/>
      <c r="BO178" s="10"/>
      <c r="BP178" s="10"/>
      <c r="BQ178" s="10"/>
      <c r="BR178" s="10"/>
      <c r="BS178" s="10"/>
      <c r="BT178" s="10"/>
      <c r="BU178" s="10"/>
      <c r="BV178" s="10"/>
      <c r="BW178" s="10"/>
      <c r="BX178" s="10"/>
      <c r="BY178" s="10">
        <v>1</v>
      </c>
      <c r="BZ178" s="10"/>
      <c r="CA178" s="10"/>
      <c r="CB178" s="10"/>
      <c r="CC178" s="10"/>
      <c r="CD178" s="10"/>
      <c r="CE178" s="10"/>
      <c r="CF178" s="10"/>
      <c r="CG178" s="10"/>
      <c r="CH178" s="10"/>
      <c r="CI178" s="10"/>
      <c r="CJ178" s="10"/>
      <c r="CK178" s="10"/>
      <c r="CL178" s="10"/>
      <c r="CM178" s="10"/>
      <c r="CN178" s="10"/>
      <c r="CO178" s="10"/>
      <c r="CP178" s="10" t="s">
        <v>89</v>
      </c>
      <c r="CQ178" s="10" t="s">
        <v>286</v>
      </c>
      <c r="CR178" s="10">
        <v>1</v>
      </c>
      <c r="CS178" s="10"/>
      <c r="CT178" s="10"/>
      <c r="CU178" s="10"/>
      <c r="CV178" s="10"/>
      <c r="CW178" s="10"/>
      <c r="CX178" s="10" t="s">
        <v>287</v>
      </c>
      <c r="CY178" s="35" t="s">
        <v>287</v>
      </c>
      <c r="CZ178" s="35" t="s">
        <v>329</v>
      </c>
      <c r="DA178" s="42" t="s">
        <v>289</v>
      </c>
      <c r="DB178" s="13" t="s">
        <v>2917</v>
      </c>
      <c r="DC178" s="35" t="s">
        <v>283</v>
      </c>
      <c r="DD178" s="42" t="s">
        <v>2918</v>
      </c>
      <c r="DE178" s="42" t="s">
        <v>2919</v>
      </c>
      <c r="DF178" s="35" t="s">
        <v>283</v>
      </c>
      <c r="DG178" s="35" t="s">
        <v>283</v>
      </c>
      <c r="DH178" s="35" t="s">
        <v>283</v>
      </c>
      <c r="DI178" s="35" t="s">
        <v>283</v>
      </c>
      <c r="DJ178" s="35" t="s">
        <v>283</v>
      </c>
      <c r="DK178" s="35" t="s">
        <v>283</v>
      </c>
      <c r="DL178" s="13" t="s">
        <v>2920</v>
      </c>
      <c r="DM178" s="13" t="s">
        <v>2921</v>
      </c>
      <c r="DN178" s="14"/>
      <c r="DO178" s="14"/>
      <c r="DP178" s="14"/>
      <c r="DQ178" s="14"/>
      <c r="DR178" s="14"/>
      <c r="DS178" s="14"/>
      <c r="DT178" s="14">
        <v>1</v>
      </c>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v>1</v>
      </c>
      <c r="ER178" s="10" t="s">
        <v>283</v>
      </c>
      <c r="ES178" s="10" t="s">
        <v>283</v>
      </c>
      <c r="ET178" s="10"/>
      <c r="EU178" s="10"/>
      <c r="EV178" s="10"/>
      <c r="EW178" s="10"/>
      <c r="EX178" s="10"/>
      <c r="EY178" s="10"/>
      <c r="EZ178" s="10"/>
      <c r="FA178" s="10"/>
      <c r="FB178" s="10"/>
      <c r="FC178" s="10"/>
      <c r="FD178" s="10"/>
      <c r="FE178" s="10"/>
      <c r="FF178" s="10"/>
      <c r="FG178" s="10"/>
      <c r="FH178" s="10"/>
      <c r="FI178" s="10"/>
      <c r="FJ178" s="10"/>
      <c r="FK178" s="10"/>
      <c r="FL178" s="10"/>
      <c r="FM178" s="10" t="s">
        <v>283</v>
      </c>
      <c r="FN178" s="10" t="s">
        <v>283</v>
      </c>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3" t="s">
        <v>2922</v>
      </c>
      <c r="GP178" s="10" t="s">
        <v>283</v>
      </c>
      <c r="GQ178" s="10" t="s">
        <v>283</v>
      </c>
      <c r="GR178" s="10" t="s">
        <v>283</v>
      </c>
      <c r="GS178" s="10" t="s">
        <v>283</v>
      </c>
      <c r="GT178" s="10" t="s">
        <v>283</v>
      </c>
      <c r="GU178" s="10" t="s">
        <v>283</v>
      </c>
      <c r="GV178" s="10" t="s">
        <v>283</v>
      </c>
      <c r="GW178" s="10" t="s">
        <v>283</v>
      </c>
      <c r="GX178" s="10" t="s">
        <v>283</v>
      </c>
      <c r="GY178" s="10" t="s">
        <v>283</v>
      </c>
      <c r="GZ178" s="10" t="s">
        <v>283</v>
      </c>
      <c r="HA178" s="10" t="s">
        <v>283</v>
      </c>
      <c r="HB178" s="10" t="s">
        <v>283</v>
      </c>
      <c r="HC178" s="10" t="s">
        <v>283</v>
      </c>
      <c r="HD178" s="10" t="s">
        <v>222</v>
      </c>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v>1</v>
      </c>
      <c r="IA178" s="10"/>
      <c r="IB178" s="10"/>
      <c r="IC178" s="10"/>
      <c r="ID178" s="10"/>
      <c r="IE178" s="10"/>
      <c r="IF178" s="10"/>
      <c r="IG178" s="10"/>
      <c r="IH178" s="10"/>
      <c r="II178" s="10"/>
      <c r="IJ178" s="10"/>
      <c r="IK178" s="10"/>
      <c r="IL178" s="10"/>
      <c r="IM178" s="10"/>
      <c r="IN178" s="10"/>
      <c r="IO178" s="10"/>
      <c r="IP178" s="10"/>
      <c r="IQ178" s="10"/>
      <c r="IR178" s="10"/>
      <c r="IS178" s="10"/>
      <c r="IT178" s="10"/>
      <c r="IU178" s="13" t="s">
        <v>1159</v>
      </c>
      <c r="IV178" s="10" t="s">
        <v>283</v>
      </c>
      <c r="IW178" s="10" t="s">
        <v>283</v>
      </c>
      <c r="IX178" s="10" t="s">
        <v>264</v>
      </c>
      <c r="IY178" s="10"/>
      <c r="IZ178" s="10"/>
      <c r="JA178" s="10"/>
      <c r="JB178" s="10"/>
      <c r="JC178" s="10"/>
      <c r="JD178" s="10"/>
      <c r="JE178" s="10"/>
      <c r="JF178" s="10"/>
      <c r="JG178" s="10"/>
      <c r="JH178" s="10"/>
      <c r="JI178" s="10"/>
      <c r="JJ178" s="10"/>
      <c r="JK178" s="10"/>
      <c r="JL178" s="10"/>
      <c r="JM178" s="10"/>
      <c r="JN178" s="10"/>
      <c r="JO178" s="10"/>
      <c r="JP178" s="10">
        <v>1</v>
      </c>
      <c r="JQ178" s="10"/>
      <c r="JR178" s="10"/>
      <c r="JS178" s="10"/>
      <c r="JT178" s="10"/>
      <c r="JU178" s="10"/>
      <c r="JV178" s="10" t="s">
        <v>287</v>
      </c>
      <c r="JW178" s="10" t="s">
        <v>283</v>
      </c>
      <c r="JX178" s="10" t="s">
        <v>283</v>
      </c>
      <c r="JY178" s="10" t="s">
        <v>283</v>
      </c>
      <c r="JZ178" s="42"/>
    </row>
    <row r="179" spans="1:286" ht="15.75" customHeight="1">
      <c r="A179" s="7" t="s">
        <v>2923</v>
      </c>
      <c r="B179" s="8">
        <v>42347</v>
      </c>
      <c r="C179" s="9" t="s">
        <v>2924</v>
      </c>
      <c r="D179" s="29">
        <v>1</v>
      </c>
      <c r="E179" s="11">
        <v>42239</v>
      </c>
      <c r="F179" s="43">
        <f>2015-1992</f>
        <v>23</v>
      </c>
      <c r="G179" s="29" t="s">
        <v>323</v>
      </c>
      <c r="H179" s="9" t="s">
        <v>359</v>
      </c>
      <c r="I179" s="9" t="s">
        <v>901</v>
      </c>
      <c r="J179" s="10" t="s">
        <v>280</v>
      </c>
      <c r="K179" s="9" t="s">
        <v>2925</v>
      </c>
      <c r="L179" s="9"/>
      <c r="M179" s="9"/>
      <c r="N179" s="9"/>
      <c r="O179" s="9"/>
      <c r="P179" s="9"/>
      <c r="Q179" s="9"/>
      <c r="R179" s="10">
        <v>1</v>
      </c>
      <c r="S179" s="9"/>
      <c r="T179" s="9"/>
      <c r="U179" s="9"/>
      <c r="V179" s="9"/>
      <c r="W179" s="9"/>
      <c r="X179" s="9"/>
      <c r="Y179" s="9"/>
      <c r="Z179" s="10">
        <v>1</v>
      </c>
      <c r="AA179" s="9"/>
      <c r="AB179" s="9" t="s">
        <v>2926</v>
      </c>
      <c r="AC179" s="9" t="s">
        <v>2927</v>
      </c>
      <c r="AD179" s="10" t="s">
        <v>283</v>
      </c>
      <c r="AE179" s="10" t="s">
        <v>329</v>
      </c>
      <c r="AF179" s="11">
        <v>42341</v>
      </c>
      <c r="AG179" s="10" t="s">
        <v>329</v>
      </c>
      <c r="AH179" s="10">
        <f t="shared" ref="AH179:AH187" si="47">AF179-E179</f>
        <v>102</v>
      </c>
      <c r="AI179" s="10">
        <f t="shared" si="2"/>
        <v>108</v>
      </c>
      <c r="AJ179" s="42" t="s">
        <v>2928</v>
      </c>
      <c r="AK179" s="12">
        <v>1</v>
      </c>
      <c r="AL179" s="10" t="s">
        <v>55</v>
      </c>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10">
        <v>1</v>
      </c>
      <c r="BK179" s="9"/>
      <c r="BL179" s="9"/>
      <c r="BM179" s="42"/>
      <c r="BN179" s="42"/>
      <c r="BO179" s="42"/>
      <c r="BP179" s="42"/>
      <c r="BQ179" s="42"/>
      <c r="BR179" s="42"/>
      <c r="BS179" s="42"/>
      <c r="BT179" s="42"/>
      <c r="BU179" s="42"/>
      <c r="BV179" s="42"/>
      <c r="BW179" s="42"/>
      <c r="BX179" s="42"/>
      <c r="BY179" s="42"/>
      <c r="BZ179" s="42"/>
      <c r="CA179" s="42"/>
      <c r="CB179" s="42"/>
      <c r="CC179" s="42"/>
      <c r="CD179" s="42"/>
      <c r="CE179" s="42"/>
      <c r="CF179" s="42"/>
      <c r="CG179" s="42"/>
      <c r="CH179" s="42"/>
      <c r="CI179" s="42"/>
      <c r="CJ179" s="42"/>
      <c r="CK179" s="42"/>
      <c r="CL179" s="42"/>
      <c r="CM179" s="42"/>
      <c r="CN179" s="42"/>
      <c r="CO179" s="42"/>
      <c r="CP179" s="10" t="s">
        <v>90</v>
      </c>
      <c r="CQ179" s="10" t="s">
        <v>286</v>
      </c>
      <c r="CR179" s="10"/>
      <c r="CS179" s="10">
        <v>1</v>
      </c>
      <c r="CT179" s="10"/>
      <c r="CU179" s="10"/>
      <c r="CV179" s="10"/>
      <c r="CW179" s="10"/>
      <c r="CX179" s="10" t="s">
        <v>490</v>
      </c>
      <c r="CY179" s="35" t="s">
        <v>287</v>
      </c>
      <c r="CZ179" s="42" t="s">
        <v>288</v>
      </c>
      <c r="DA179" s="42" t="s">
        <v>158</v>
      </c>
      <c r="DB179" s="35" t="s">
        <v>158</v>
      </c>
      <c r="DC179" s="35" t="s">
        <v>283</v>
      </c>
      <c r="DD179" s="42" t="s">
        <v>2277</v>
      </c>
      <c r="DE179" s="42" t="s">
        <v>2929</v>
      </c>
      <c r="DF179" s="35" t="s">
        <v>283</v>
      </c>
      <c r="DG179" s="35" t="s">
        <v>283</v>
      </c>
      <c r="DH179" s="35" t="s">
        <v>283</v>
      </c>
      <c r="DI179" s="35" t="s">
        <v>283</v>
      </c>
      <c r="DJ179" s="35" t="s">
        <v>283</v>
      </c>
      <c r="DK179" s="35" t="s">
        <v>283</v>
      </c>
      <c r="DL179" s="10" t="s">
        <v>283</v>
      </c>
      <c r="DM179" s="10" t="s">
        <v>283</v>
      </c>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3" t="s">
        <v>2491</v>
      </c>
      <c r="ES179" s="13" t="s">
        <v>157</v>
      </c>
      <c r="ET179" s="13"/>
      <c r="EU179" s="13"/>
      <c r="EV179" s="13"/>
      <c r="EW179" s="13"/>
      <c r="EX179" s="13"/>
      <c r="EY179" s="13"/>
      <c r="EZ179" s="13"/>
      <c r="FA179" s="13"/>
      <c r="FB179" s="13"/>
      <c r="FC179" s="13"/>
      <c r="FD179" s="13"/>
      <c r="FE179" s="13"/>
      <c r="FF179" s="13"/>
      <c r="FG179" s="13"/>
      <c r="FH179" s="13"/>
      <c r="FI179" s="13"/>
      <c r="FJ179" s="10">
        <v>1</v>
      </c>
      <c r="FK179" s="13"/>
      <c r="FL179" s="13"/>
      <c r="FM179" s="13" t="s">
        <v>2930</v>
      </c>
      <c r="FN179" s="13" t="s">
        <v>2931</v>
      </c>
      <c r="FO179" s="13"/>
      <c r="FP179" s="13"/>
      <c r="FQ179" s="13"/>
      <c r="FR179" s="13"/>
      <c r="FS179" s="13">
        <v>1</v>
      </c>
      <c r="FT179" s="13"/>
      <c r="FU179" s="13">
        <v>1</v>
      </c>
      <c r="FV179" s="13"/>
      <c r="FW179" s="13"/>
      <c r="FX179" s="13"/>
      <c r="FY179" s="13"/>
      <c r="FZ179" s="13"/>
      <c r="GA179" s="13"/>
      <c r="GB179" s="13"/>
      <c r="GC179" s="13"/>
      <c r="GD179" s="13"/>
      <c r="GE179" s="13"/>
      <c r="GF179" s="13"/>
      <c r="GG179" s="13"/>
      <c r="GH179" s="13"/>
      <c r="GI179" s="13"/>
      <c r="GJ179" s="13"/>
      <c r="GK179" s="13"/>
      <c r="GL179" s="13"/>
      <c r="GM179" s="13"/>
      <c r="GN179" s="13"/>
      <c r="GO179" s="13" t="s">
        <v>2932</v>
      </c>
      <c r="GP179" s="13" t="s">
        <v>2933</v>
      </c>
      <c r="GQ179" s="13" t="s">
        <v>2934</v>
      </c>
      <c r="GR179" s="10" t="s">
        <v>283</v>
      </c>
      <c r="GS179" s="10" t="s">
        <v>283</v>
      </c>
      <c r="GT179" s="10" t="s">
        <v>283</v>
      </c>
      <c r="GU179" s="10" t="s">
        <v>283</v>
      </c>
      <c r="GV179" s="10" t="s">
        <v>283</v>
      </c>
      <c r="GW179" s="10" t="s">
        <v>283</v>
      </c>
      <c r="GX179" s="10" t="s">
        <v>283</v>
      </c>
      <c r="GY179" s="10" t="s">
        <v>283</v>
      </c>
      <c r="GZ179" s="10" t="s">
        <v>283</v>
      </c>
      <c r="HA179" s="10" t="s">
        <v>283</v>
      </c>
      <c r="HB179" s="10" t="s">
        <v>283</v>
      </c>
      <c r="HC179" s="10" t="s">
        <v>283</v>
      </c>
      <c r="HD179" s="10" t="s">
        <v>1681</v>
      </c>
      <c r="HE179" s="10"/>
      <c r="HF179" s="10"/>
      <c r="HG179" s="10"/>
      <c r="HH179" s="10"/>
      <c r="HI179" s="10"/>
      <c r="HJ179" s="10"/>
      <c r="HK179" s="10"/>
      <c r="HL179" s="10"/>
      <c r="HM179" s="10"/>
      <c r="HN179" s="10"/>
      <c r="HO179" s="10"/>
      <c r="HP179" s="10"/>
      <c r="HQ179" s="10"/>
      <c r="HR179" s="10"/>
      <c r="HS179" s="10"/>
      <c r="HT179" s="10"/>
      <c r="HU179" s="10"/>
      <c r="HV179" s="10"/>
      <c r="HW179" s="10"/>
      <c r="HX179" s="10"/>
      <c r="HY179" s="10"/>
      <c r="HZ179" s="10"/>
      <c r="IA179" s="10"/>
      <c r="IB179" s="10"/>
      <c r="IC179" s="10"/>
      <c r="ID179" s="10"/>
      <c r="IE179" s="10"/>
      <c r="IF179" s="10"/>
      <c r="IG179" s="10"/>
      <c r="IH179" s="10"/>
      <c r="II179" s="10"/>
      <c r="IJ179" s="10"/>
      <c r="IK179" s="10">
        <v>1</v>
      </c>
      <c r="IL179" s="10"/>
      <c r="IM179" s="10"/>
      <c r="IN179" s="10"/>
      <c r="IO179" s="10"/>
      <c r="IP179" s="10"/>
      <c r="IQ179" s="10"/>
      <c r="IR179" s="10"/>
      <c r="IS179" s="10"/>
      <c r="IT179" s="10">
        <v>1</v>
      </c>
      <c r="IU179" s="13" t="s">
        <v>2935</v>
      </c>
      <c r="IV179" s="10" t="s">
        <v>283</v>
      </c>
      <c r="IW179" s="10" t="s">
        <v>283</v>
      </c>
      <c r="IX179" s="10" t="s">
        <v>264</v>
      </c>
      <c r="IY179" s="10"/>
      <c r="IZ179" s="10"/>
      <c r="JA179" s="10"/>
      <c r="JB179" s="10"/>
      <c r="JC179" s="10"/>
      <c r="JD179" s="10"/>
      <c r="JE179" s="10"/>
      <c r="JF179" s="10"/>
      <c r="JG179" s="10"/>
      <c r="JH179" s="10"/>
      <c r="JI179" s="10"/>
      <c r="JJ179" s="10"/>
      <c r="JK179" s="10"/>
      <c r="JL179" s="10"/>
      <c r="JM179" s="10"/>
      <c r="JN179" s="10"/>
      <c r="JO179" s="10"/>
      <c r="JP179" s="10">
        <v>1</v>
      </c>
      <c r="JQ179" s="10"/>
      <c r="JR179" s="10"/>
      <c r="JS179" s="10"/>
      <c r="JT179" s="10"/>
      <c r="JU179" s="10"/>
      <c r="JV179" s="10" t="s">
        <v>287</v>
      </c>
      <c r="JW179" s="10" t="s">
        <v>283</v>
      </c>
      <c r="JX179" s="10" t="s">
        <v>283</v>
      </c>
      <c r="JY179" s="10" t="s">
        <v>283</v>
      </c>
      <c r="JZ179" s="42"/>
    </row>
    <row r="180" spans="1:286" ht="15.75" customHeight="1">
      <c r="A180" s="7" t="s">
        <v>2936</v>
      </c>
      <c r="B180" s="8">
        <v>42333</v>
      </c>
      <c r="C180" s="9" t="s">
        <v>2937</v>
      </c>
      <c r="D180" s="35">
        <v>1</v>
      </c>
      <c r="E180" s="11">
        <v>42111</v>
      </c>
      <c r="F180" s="35" t="s">
        <v>302</v>
      </c>
      <c r="G180" s="29" t="s">
        <v>323</v>
      </c>
      <c r="H180" s="9" t="s">
        <v>2723</v>
      </c>
      <c r="I180" s="9" t="s">
        <v>375</v>
      </c>
      <c r="J180" s="10" t="s">
        <v>280</v>
      </c>
      <c r="K180" s="9" t="s">
        <v>1436</v>
      </c>
      <c r="L180" s="9"/>
      <c r="M180" s="9"/>
      <c r="N180" s="9"/>
      <c r="O180" s="9"/>
      <c r="P180" s="9"/>
      <c r="Q180" s="9"/>
      <c r="R180" s="9"/>
      <c r="S180" s="9"/>
      <c r="T180" s="9"/>
      <c r="U180" s="9"/>
      <c r="V180" s="9"/>
      <c r="W180" s="9"/>
      <c r="X180" s="9"/>
      <c r="Y180" s="10">
        <v>1</v>
      </c>
      <c r="Z180" s="9"/>
      <c r="AA180" s="9"/>
      <c r="AB180" s="9" t="s">
        <v>2938</v>
      </c>
      <c r="AC180" s="9" t="s">
        <v>2939</v>
      </c>
      <c r="AD180" s="10" t="s">
        <v>283</v>
      </c>
      <c r="AE180" s="11">
        <v>42118</v>
      </c>
      <c r="AF180" s="11">
        <v>42328</v>
      </c>
      <c r="AG180" s="10">
        <f t="shared" ref="AG180:AG192" si="48">AF180-AE180</f>
        <v>210</v>
      </c>
      <c r="AH180" s="10">
        <f t="shared" si="47"/>
        <v>217</v>
      </c>
      <c r="AI180" s="10">
        <f t="shared" si="2"/>
        <v>222</v>
      </c>
      <c r="AJ180" s="35" t="s">
        <v>2940</v>
      </c>
      <c r="AK180" s="12">
        <v>9</v>
      </c>
      <c r="AL180" s="10" t="s">
        <v>2941</v>
      </c>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10">
        <v>1</v>
      </c>
      <c r="BK180" s="9"/>
      <c r="BL180" s="10">
        <v>1</v>
      </c>
      <c r="BM180" s="10">
        <v>1</v>
      </c>
      <c r="BN180" s="10"/>
      <c r="BO180" s="10">
        <v>2</v>
      </c>
      <c r="BP180" s="10"/>
      <c r="BQ180" s="10"/>
      <c r="BR180" s="10"/>
      <c r="BS180" s="10"/>
      <c r="BT180" s="10"/>
      <c r="BU180" s="10"/>
      <c r="BV180" s="10"/>
      <c r="BW180" s="10"/>
      <c r="BX180" s="10"/>
      <c r="BY180" s="10">
        <v>2</v>
      </c>
      <c r="BZ180" s="10">
        <v>1</v>
      </c>
      <c r="CA180" s="10"/>
      <c r="CB180" s="10"/>
      <c r="CC180" s="10"/>
      <c r="CD180" s="10"/>
      <c r="CE180" s="10">
        <v>1</v>
      </c>
      <c r="CF180" s="10"/>
      <c r="CG180" s="10"/>
      <c r="CH180" s="10"/>
      <c r="CI180" s="10"/>
      <c r="CJ180" s="10"/>
      <c r="CK180" s="10"/>
      <c r="CL180" s="10"/>
      <c r="CM180" s="10"/>
      <c r="CN180" s="10"/>
      <c r="CO180" s="10"/>
      <c r="CP180" s="10" t="s">
        <v>654</v>
      </c>
      <c r="CQ180" s="10" t="s">
        <v>286</v>
      </c>
      <c r="CR180" s="10">
        <v>1</v>
      </c>
      <c r="CS180" s="10">
        <v>1</v>
      </c>
      <c r="CT180" s="10"/>
      <c r="CU180" s="10"/>
      <c r="CV180" s="10"/>
      <c r="CW180" s="10"/>
      <c r="CX180" s="10" t="s">
        <v>287</v>
      </c>
      <c r="CY180" s="35" t="s">
        <v>287</v>
      </c>
      <c r="CZ180" s="42" t="s">
        <v>620</v>
      </c>
      <c r="DA180" s="42" t="s">
        <v>289</v>
      </c>
      <c r="DB180" s="35" t="s">
        <v>309</v>
      </c>
      <c r="DC180" s="13" t="s">
        <v>2942</v>
      </c>
      <c r="DD180" s="42" t="s">
        <v>2943</v>
      </c>
      <c r="DE180" s="35" t="s">
        <v>283</v>
      </c>
      <c r="DF180" s="35" t="s">
        <v>283</v>
      </c>
      <c r="DG180" s="35" t="s">
        <v>283</v>
      </c>
      <c r="DH180" s="35" t="s">
        <v>283</v>
      </c>
      <c r="DI180" s="35" t="s">
        <v>283</v>
      </c>
      <c r="DJ180" s="35" t="s">
        <v>283</v>
      </c>
      <c r="DK180" s="35" t="s">
        <v>283</v>
      </c>
      <c r="DL180" s="10" t="s">
        <v>283</v>
      </c>
      <c r="DM180" s="10" t="s">
        <v>283</v>
      </c>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0" t="s">
        <v>283</v>
      </c>
      <c r="ES180" s="10" t="s">
        <v>283</v>
      </c>
      <c r="ET180" s="10"/>
      <c r="EU180" s="10"/>
      <c r="EV180" s="10"/>
      <c r="EW180" s="10"/>
      <c r="EX180" s="10"/>
      <c r="EY180" s="10"/>
      <c r="EZ180" s="10"/>
      <c r="FA180" s="10"/>
      <c r="FB180" s="10"/>
      <c r="FC180" s="10"/>
      <c r="FD180" s="10"/>
      <c r="FE180" s="10"/>
      <c r="FF180" s="10"/>
      <c r="FG180" s="10"/>
      <c r="FH180" s="10"/>
      <c r="FI180" s="10"/>
      <c r="FJ180" s="10"/>
      <c r="FK180" s="10"/>
      <c r="FL180" s="10"/>
      <c r="FM180" s="10" t="s">
        <v>2944</v>
      </c>
      <c r="FN180" s="10" t="s">
        <v>166</v>
      </c>
      <c r="FO180" s="10"/>
      <c r="FP180" s="10"/>
      <c r="FQ180" s="10"/>
      <c r="FR180" s="10"/>
      <c r="FS180" s="10"/>
      <c r="FT180" s="10"/>
      <c r="FU180" s="13">
        <v>1</v>
      </c>
      <c r="FV180" s="10"/>
      <c r="FW180" s="10"/>
      <c r="FX180" s="10"/>
      <c r="FY180" s="10"/>
      <c r="FZ180" s="10"/>
      <c r="GA180" s="10"/>
      <c r="GB180" s="10"/>
      <c r="GC180" s="10"/>
      <c r="GD180" s="10"/>
      <c r="GE180" s="10"/>
      <c r="GF180" s="10"/>
      <c r="GG180" s="10"/>
      <c r="GH180" s="10"/>
      <c r="GI180" s="10"/>
      <c r="GJ180" s="10"/>
      <c r="GK180" s="10"/>
      <c r="GL180" s="10"/>
      <c r="GM180" s="10"/>
      <c r="GN180" s="10"/>
      <c r="GO180" s="13" t="s">
        <v>2945</v>
      </c>
      <c r="GP180" s="13" t="s">
        <v>2946</v>
      </c>
      <c r="GQ180" s="13" t="s">
        <v>2947</v>
      </c>
      <c r="GR180" s="13" t="s">
        <v>2948</v>
      </c>
      <c r="GS180" s="13" t="s">
        <v>2949</v>
      </c>
      <c r="GT180" s="13" t="s">
        <v>2950</v>
      </c>
      <c r="GU180" s="13" t="s">
        <v>2951</v>
      </c>
      <c r="GV180" s="13" t="s">
        <v>2952</v>
      </c>
      <c r="GW180" s="13" t="s">
        <v>2953</v>
      </c>
      <c r="GX180" s="13" t="s">
        <v>2954</v>
      </c>
      <c r="GY180" s="13" t="s">
        <v>2955</v>
      </c>
      <c r="GZ180" s="13" t="s">
        <v>2956</v>
      </c>
      <c r="HA180" s="10" t="s">
        <v>283</v>
      </c>
      <c r="HB180" s="10" t="s">
        <v>283</v>
      </c>
      <c r="HC180" s="10" t="s">
        <v>283</v>
      </c>
      <c r="HD180" s="10" t="s">
        <v>2957</v>
      </c>
      <c r="HE180" s="10"/>
      <c r="HF180" s="10"/>
      <c r="HG180" s="10"/>
      <c r="HH180" s="10"/>
      <c r="HI180" s="10"/>
      <c r="HJ180" s="10"/>
      <c r="HK180" s="10"/>
      <c r="HL180" s="10"/>
      <c r="HM180" s="10"/>
      <c r="HN180" s="10"/>
      <c r="HO180" s="10"/>
      <c r="HP180" s="10"/>
      <c r="HQ180" s="10"/>
      <c r="HR180" s="10">
        <v>1</v>
      </c>
      <c r="HS180" s="10"/>
      <c r="HT180" s="10"/>
      <c r="HU180" s="10"/>
      <c r="HV180" s="10"/>
      <c r="HW180" s="10"/>
      <c r="HX180" s="10"/>
      <c r="HY180" s="10"/>
      <c r="HZ180" s="10"/>
      <c r="IA180" s="10">
        <v>1</v>
      </c>
      <c r="IB180" s="10"/>
      <c r="IC180" s="10"/>
      <c r="ID180" s="10"/>
      <c r="IE180" s="10"/>
      <c r="IF180" s="10"/>
      <c r="IG180" s="10">
        <v>1</v>
      </c>
      <c r="IH180" s="10">
        <v>1</v>
      </c>
      <c r="II180" s="10"/>
      <c r="IJ180" s="10"/>
      <c r="IK180" s="10"/>
      <c r="IL180" s="10">
        <v>1</v>
      </c>
      <c r="IM180" s="10">
        <v>1</v>
      </c>
      <c r="IN180" s="10"/>
      <c r="IO180" s="10"/>
      <c r="IP180" s="10"/>
      <c r="IQ180" s="10">
        <v>1</v>
      </c>
      <c r="IR180" s="10"/>
      <c r="IS180" s="10"/>
      <c r="IT180" s="10"/>
      <c r="IU180" s="13" t="s">
        <v>2958</v>
      </c>
      <c r="IV180" s="13" t="s">
        <v>2959</v>
      </c>
      <c r="IW180" s="13" t="s">
        <v>2960</v>
      </c>
      <c r="IX180" s="10" t="s">
        <v>255</v>
      </c>
      <c r="IY180" s="10"/>
      <c r="IZ180" s="10"/>
      <c r="JA180" s="10"/>
      <c r="JB180" s="10"/>
      <c r="JC180" s="10"/>
      <c r="JD180" s="10"/>
      <c r="JE180" s="10"/>
      <c r="JF180" s="10"/>
      <c r="JG180" s="10">
        <v>1</v>
      </c>
      <c r="JH180" s="10"/>
      <c r="JI180" s="10"/>
      <c r="JJ180" s="10"/>
      <c r="JK180" s="10"/>
      <c r="JL180" s="10"/>
      <c r="JM180" s="10"/>
      <c r="JN180" s="10"/>
      <c r="JO180" s="10"/>
      <c r="JP180" s="10"/>
      <c r="JQ180" s="10"/>
      <c r="JR180" s="10"/>
      <c r="JS180" s="10"/>
      <c r="JT180" s="10"/>
      <c r="JU180" s="10"/>
      <c r="JV180" s="10" t="s">
        <v>287</v>
      </c>
      <c r="JW180" s="10" t="s">
        <v>283</v>
      </c>
      <c r="JX180" s="10" t="s">
        <v>283</v>
      </c>
      <c r="JY180" s="10" t="s">
        <v>283</v>
      </c>
      <c r="JZ180" s="42"/>
    </row>
    <row r="181" spans="1:286" ht="15.75" customHeight="1">
      <c r="A181" s="7" t="s">
        <v>2961</v>
      </c>
      <c r="B181" s="8">
        <v>42472</v>
      </c>
      <c r="C181" s="9" t="s">
        <v>2962</v>
      </c>
      <c r="D181" s="29">
        <v>1</v>
      </c>
      <c r="E181" s="11">
        <v>42148</v>
      </c>
      <c r="F181" s="43">
        <v>36</v>
      </c>
      <c r="G181" s="29" t="s">
        <v>277</v>
      </c>
      <c r="H181" s="9" t="s">
        <v>2963</v>
      </c>
      <c r="I181" s="9" t="s">
        <v>2964</v>
      </c>
      <c r="J181" s="10" t="s">
        <v>280</v>
      </c>
      <c r="K181" s="9" t="s">
        <v>344</v>
      </c>
      <c r="L181" s="9"/>
      <c r="M181" s="9"/>
      <c r="N181" s="9"/>
      <c r="O181" s="9"/>
      <c r="P181" s="9"/>
      <c r="Q181" s="9"/>
      <c r="R181" s="10">
        <v>1</v>
      </c>
      <c r="S181" s="9"/>
      <c r="T181" s="9"/>
      <c r="U181" s="9"/>
      <c r="V181" s="9"/>
      <c r="W181" s="9"/>
      <c r="X181" s="9"/>
      <c r="Y181" s="9"/>
      <c r="Z181" s="9"/>
      <c r="AA181" s="9"/>
      <c r="AB181" s="9" t="s">
        <v>2965</v>
      </c>
      <c r="AC181" s="9" t="s">
        <v>2966</v>
      </c>
      <c r="AD181" s="10" t="s">
        <v>283</v>
      </c>
      <c r="AE181" s="11">
        <v>42151</v>
      </c>
      <c r="AF181" s="11">
        <v>42472</v>
      </c>
      <c r="AG181" s="10">
        <f t="shared" si="48"/>
        <v>321</v>
      </c>
      <c r="AH181" s="10">
        <f t="shared" si="47"/>
        <v>324</v>
      </c>
      <c r="AI181" s="10">
        <f t="shared" si="2"/>
        <v>324</v>
      </c>
      <c r="AJ181" s="35" t="s">
        <v>2967</v>
      </c>
      <c r="AK181" s="12">
        <v>2</v>
      </c>
      <c r="AL181" s="10" t="s">
        <v>2968</v>
      </c>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42"/>
      <c r="BN181" s="42"/>
      <c r="BO181" s="42"/>
      <c r="BP181" s="42"/>
      <c r="BQ181" s="42"/>
      <c r="BR181" s="42"/>
      <c r="BS181" s="42"/>
      <c r="BT181" s="42"/>
      <c r="BU181" s="42"/>
      <c r="BV181" s="42"/>
      <c r="BW181" s="35">
        <v>1</v>
      </c>
      <c r="BX181" s="35">
        <v>1</v>
      </c>
      <c r="BY181" s="42"/>
      <c r="BZ181" s="42"/>
      <c r="CA181" s="42"/>
      <c r="CB181" s="42"/>
      <c r="CC181" s="42"/>
      <c r="CD181" s="42"/>
      <c r="CE181" s="42"/>
      <c r="CF181" s="42"/>
      <c r="CG181" s="42"/>
      <c r="CH181" s="42"/>
      <c r="CI181" s="42"/>
      <c r="CJ181" s="42"/>
      <c r="CK181" s="42"/>
      <c r="CL181" s="42"/>
      <c r="CM181" s="42"/>
      <c r="CN181" s="42"/>
      <c r="CO181" s="42"/>
      <c r="CP181" s="10" t="s">
        <v>89</v>
      </c>
      <c r="CQ181" s="10" t="s">
        <v>286</v>
      </c>
      <c r="CR181" s="10">
        <v>1</v>
      </c>
      <c r="CS181" s="10"/>
      <c r="CT181" s="10"/>
      <c r="CU181" s="10"/>
      <c r="CV181" s="10"/>
      <c r="CW181" s="10"/>
      <c r="CX181" s="10" t="s">
        <v>287</v>
      </c>
      <c r="CY181" s="35" t="s">
        <v>287</v>
      </c>
      <c r="CZ181" s="42" t="s">
        <v>12</v>
      </c>
      <c r="DA181" s="35" t="s">
        <v>289</v>
      </c>
      <c r="DB181" s="35" t="s">
        <v>309</v>
      </c>
      <c r="DC181" s="13" t="s">
        <v>2969</v>
      </c>
      <c r="DD181" s="42" t="s">
        <v>2906</v>
      </c>
      <c r="DE181" s="42" t="s">
        <v>2970</v>
      </c>
      <c r="DF181" s="42" t="s">
        <v>2971</v>
      </c>
      <c r="DG181" s="42" t="s">
        <v>2972</v>
      </c>
      <c r="DH181" s="42" t="s">
        <v>2973</v>
      </c>
      <c r="DI181" s="42" t="s">
        <v>2974</v>
      </c>
      <c r="DJ181" s="42" t="s">
        <v>2975</v>
      </c>
      <c r="DK181" s="35" t="s">
        <v>283</v>
      </c>
      <c r="DL181" s="13" t="s">
        <v>2976</v>
      </c>
      <c r="DM181" s="13" t="s">
        <v>2977</v>
      </c>
      <c r="DN181" s="14"/>
      <c r="DO181" s="14"/>
      <c r="DP181" s="14"/>
      <c r="DQ181" s="14"/>
      <c r="DR181" s="14"/>
      <c r="DS181" s="14"/>
      <c r="DT181" s="14"/>
      <c r="DU181" s="14"/>
      <c r="DV181" s="14"/>
      <c r="DW181" s="14"/>
      <c r="DX181" s="14"/>
      <c r="DY181" s="14"/>
      <c r="DZ181" s="14">
        <v>1</v>
      </c>
      <c r="EA181" s="14"/>
      <c r="EB181" s="14">
        <v>1</v>
      </c>
      <c r="EC181" s="14"/>
      <c r="ED181" s="14"/>
      <c r="EE181" s="14">
        <v>1</v>
      </c>
      <c r="EF181" s="14"/>
      <c r="EG181" s="14"/>
      <c r="EH181" s="14"/>
      <c r="EI181" s="14">
        <v>1</v>
      </c>
      <c r="EJ181" s="14"/>
      <c r="EK181" s="14"/>
      <c r="EL181" s="14"/>
      <c r="EM181" s="14"/>
      <c r="EN181" s="14"/>
      <c r="EO181" s="14"/>
      <c r="EP181" s="14"/>
      <c r="EQ181" s="14"/>
      <c r="ER181" s="10" t="s">
        <v>147</v>
      </c>
      <c r="ES181" s="10" t="s">
        <v>147</v>
      </c>
      <c r="ET181" s="10"/>
      <c r="EU181" s="10"/>
      <c r="EV181" s="10"/>
      <c r="EW181" s="10"/>
      <c r="EX181" s="10"/>
      <c r="EY181" s="10"/>
      <c r="EZ181" s="10">
        <v>1</v>
      </c>
      <c r="FA181" s="10"/>
      <c r="FB181" s="10"/>
      <c r="FC181" s="10"/>
      <c r="FD181" s="10"/>
      <c r="FE181" s="10"/>
      <c r="FF181" s="10"/>
      <c r="FG181" s="10"/>
      <c r="FH181" s="10"/>
      <c r="FI181" s="10"/>
      <c r="FJ181" s="10"/>
      <c r="FK181" s="10"/>
      <c r="FL181" s="10"/>
      <c r="FM181" s="10" t="s">
        <v>283</v>
      </c>
      <c r="FN181" s="10" t="s">
        <v>283</v>
      </c>
      <c r="FO181" s="10"/>
      <c r="FP181" s="10"/>
      <c r="FQ181" s="10"/>
      <c r="FR181" s="10"/>
      <c r="FS181" s="10"/>
      <c r="FT181" s="10"/>
      <c r="FU181" s="10"/>
      <c r="FV181" s="10"/>
      <c r="FW181" s="10"/>
      <c r="FX181" s="10"/>
      <c r="FY181" s="10"/>
      <c r="FZ181" s="10"/>
      <c r="GA181" s="10"/>
      <c r="GB181" s="10"/>
      <c r="GC181" s="10"/>
      <c r="GD181" s="10"/>
      <c r="GE181" s="10"/>
      <c r="GF181" s="10"/>
      <c r="GG181" s="10"/>
      <c r="GH181" s="10"/>
      <c r="GI181" s="10"/>
      <c r="GJ181" s="10"/>
      <c r="GK181" s="10"/>
      <c r="GL181" s="10"/>
      <c r="GM181" s="10"/>
      <c r="GN181" s="10"/>
      <c r="GO181" s="13" t="s">
        <v>2978</v>
      </c>
      <c r="GP181" s="10" t="s">
        <v>283</v>
      </c>
      <c r="GQ181" s="10" t="s">
        <v>283</v>
      </c>
      <c r="GR181" s="10" t="s">
        <v>283</v>
      </c>
      <c r="GS181" s="10" t="s">
        <v>283</v>
      </c>
      <c r="GT181" s="10" t="s">
        <v>283</v>
      </c>
      <c r="GU181" s="10" t="s">
        <v>283</v>
      </c>
      <c r="GV181" s="10" t="s">
        <v>283</v>
      </c>
      <c r="GW181" s="10" t="s">
        <v>283</v>
      </c>
      <c r="GX181" s="10" t="s">
        <v>283</v>
      </c>
      <c r="GY181" s="10" t="s">
        <v>283</v>
      </c>
      <c r="GZ181" s="10" t="s">
        <v>283</v>
      </c>
      <c r="HA181" s="10" t="s">
        <v>283</v>
      </c>
      <c r="HB181" s="10" t="s">
        <v>283</v>
      </c>
      <c r="HC181" s="10" t="s">
        <v>283</v>
      </c>
      <c r="HD181" s="10" t="s">
        <v>1533</v>
      </c>
      <c r="HE181" s="10"/>
      <c r="HF181" s="10"/>
      <c r="HG181" s="10"/>
      <c r="HH181" s="10"/>
      <c r="HI181" s="10"/>
      <c r="HJ181" s="10"/>
      <c r="HK181" s="10"/>
      <c r="HL181" s="10"/>
      <c r="HM181" s="10"/>
      <c r="HN181" s="10"/>
      <c r="HO181" s="10"/>
      <c r="HP181" s="10"/>
      <c r="HQ181" s="10"/>
      <c r="HR181" s="10"/>
      <c r="HS181" s="10"/>
      <c r="HT181" s="10"/>
      <c r="HU181" s="10"/>
      <c r="HV181" s="10"/>
      <c r="HW181" s="10"/>
      <c r="HX181" s="10"/>
      <c r="HY181" s="10"/>
      <c r="HZ181" s="10"/>
      <c r="IA181" s="10"/>
      <c r="IB181" s="10">
        <v>1</v>
      </c>
      <c r="IC181" s="10"/>
      <c r="ID181" s="10"/>
      <c r="IE181" s="10"/>
      <c r="IF181" s="10"/>
      <c r="IG181" s="10"/>
      <c r="IH181" s="10"/>
      <c r="II181" s="10"/>
      <c r="IJ181" s="10"/>
      <c r="IK181" s="10"/>
      <c r="IL181" s="10"/>
      <c r="IM181" s="10"/>
      <c r="IN181" s="10"/>
      <c r="IO181" s="10"/>
      <c r="IP181" s="10"/>
      <c r="IQ181" s="10"/>
      <c r="IR181" s="10"/>
      <c r="IS181" s="10"/>
      <c r="IT181" s="10"/>
      <c r="IU181" s="13" t="s">
        <v>2979</v>
      </c>
      <c r="IV181" s="10" t="s">
        <v>283</v>
      </c>
      <c r="IW181" s="10" t="s">
        <v>283</v>
      </c>
      <c r="IX181" s="10" t="s">
        <v>264</v>
      </c>
      <c r="IY181" s="10"/>
      <c r="IZ181" s="10"/>
      <c r="JA181" s="10"/>
      <c r="JB181" s="10"/>
      <c r="JC181" s="10"/>
      <c r="JD181" s="10"/>
      <c r="JE181" s="10"/>
      <c r="JF181" s="10"/>
      <c r="JG181" s="10"/>
      <c r="JH181" s="10"/>
      <c r="JI181" s="10"/>
      <c r="JJ181" s="10"/>
      <c r="JK181" s="10"/>
      <c r="JL181" s="10"/>
      <c r="JM181" s="10"/>
      <c r="JN181" s="10"/>
      <c r="JO181" s="10"/>
      <c r="JP181" s="10">
        <v>1</v>
      </c>
      <c r="JQ181" s="10"/>
      <c r="JR181" s="10"/>
      <c r="JS181" s="10"/>
      <c r="JT181" s="10"/>
      <c r="JU181" s="10"/>
      <c r="JV181" s="10" t="s">
        <v>287</v>
      </c>
      <c r="JW181" s="10" t="s">
        <v>283</v>
      </c>
      <c r="JX181" s="10" t="s">
        <v>283</v>
      </c>
      <c r="JY181" s="10" t="s">
        <v>283</v>
      </c>
      <c r="JZ181" s="42"/>
    </row>
    <row r="182" spans="1:286" ht="15.75" customHeight="1">
      <c r="A182" s="7" t="s">
        <v>2980</v>
      </c>
      <c r="B182" s="8">
        <v>42479</v>
      </c>
      <c r="C182" s="9" t="s">
        <v>2981</v>
      </c>
      <c r="D182" s="35">
        <v>1</v>
      </c>
      <c r="E182" s="11">
        <v>42338</v>
      </c>
      <c r="F182" s="35" t="s">
        <v>302</v>
      </c>
      <c r="G182" s="29" t="s">
        <v>323</v>
      </c>
      <c r="H182" s="9" t="s">
        <v>2723</v>
      </c>
      <c r="I182" s="9" t="s">
        <v>375</v>
      </c>
      <c r="J182" s="10" t="s">
        <v>280</v>
      </c>
      <c r="K182" s="9" t="s">
        <v>344</v>
      </c>
      <c r="L182" s="9"/>
      <c r="M182" s="9"/>
      <c r="N182" s="9"/>
      <c r="O182" s="9"/>
      <c r="P182" s="9"/>
      <c r="Q182" s="9"/>
      <c r="R182" s="10">
        <v>1</v>
      </c>
      <c r="S182" s="9"/>
      <c r="T182" s="9"/>
      <c r="U182" s="9"/>
      <c r="V182" s="9"/>
      <c r="W182" s="9"/>
      <c r="X182" s="9"/>
      <c r="Y182" s="9"/>
      <c r="Z182" s="9"/>
      <c r="AA182" s="9"/>
      <c r="AB182" s="9" t="s">
        <v>2982</v>
      </c>
      <c r="AC182" s="9" t="s">
        <v>2983</v>
      </c>
      <c r="AD182" s="10" t="s">
        <v>283</v>
      </c>
      <c r="AE182" s="11">
        <v>42348</v>
      </c>
      <c r="AF182" s="11">
        <v>42479</v>
      </c>
      <c r="AG182" s="10">
        <f t="shared" si="48"/>
        <v>131</v>
      </c>
      <c r="AH182" s="10">
        <f t="shared" si="47"/>
        <v>141</v>
      </c>
      <c r="AI182" s="10">
        <f t="shared" si="2"/>
        <v>141</v>
      </c>
      <c r="AJ182" s="35" t="s">
        <v>2984</v>
      </c>
      <c r="AK182" s="12">
        <v>2</v>
      </c>
      <c r="AL182" s="10" t="s">
        <v>2985</v>
      </c>
      <c r="AM182" s="10">
        <v>1</v>
      </c>
      <c r="AN182" s="10">
        <v>1</v>
      </c>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42"/>
      <c r="BN182" s="42"/>
      <c r="BO182" s="42"/>
      <c r="BP182" s="42"/>
      <c r="BQ182" s="42"/>
      <c r="BR182" s="42"/>
      <c r="BS182" s="42"/>
      <c r="BT182" s="42"/>
      <c r="BU182" s="42"/>
      <c r="BV182" s="42"/>
      <c r="BW182" s="42"/>
      <c r="BX182" s="42"/>
      <c r="BY182" s="42"/>
      <c r="BZ182" s="42"/>
      <c r="CA182" s="42"/>
      <c r="CB182" s="42"/>
      <c r="CC182" s="42"/>
      <c r="CD182" s="42"/>
      <c r="CE182" s="42"/>
      <c r="CF182" s="42"/>
      <c r="CG182" s="42"/>
      <c r="CH182" s="42"/>
      <c r="CI182" s="42"/>
      <c r="CJ182" s="42"/>
      <c r="CK182" s="42"/>
      <c r="CL182" s="42"/>
      <c r="CM182" s="42"/>
      <c r="CN182" s="42"/>
      <c r="CO182" s="42"/>
      <c r="CP182" s="10" t="s">
        <v>89</v>
      </c>
      <c r="CQ182" s="10" t="s">
        <v>286</v>
      </c>
      <c r="CR182" s="10">
        <v>1</v>
      </c>
      <c r="CS182" s="10"/>
      <c r="CT182" s="10"/>
      <c r="CU182" s="10"/>
      <c r="CV182" s="10"/>
      <c r="CW182" s="10"/>
      <c r="CX182" s="10" t="s">
        <v>287</v>
      </c>
      <c r="CY182" s="35" t="s">
        <v>287</v>
      </c>
      <c r="CZ182" s="42" t="s">
        <v>12</v>
      </c>
      <c r="DA182" s="42" t="s">
        <v>120</v>
      </c>
      <c r="DB182" s="35" t="s">
        <v>309</v>
      </c>
      <c r="DC182" s="13" t="s">
        <v>2986</v>
      </c>
      <c r="DD182" s="42" t="s">
        <v>2987</v>
      </c>
      <c r="DE182" s="35" t="s">
        <v>283</v>
      </c>
      <c r="DF182" s="35" t="s">
        <v>283</v>
      </c>
      <c r="DG182" s="35" t="s">
        <v>283</v>
      </c>
      <c r="DH182" s="35" t="s">
        <v>283</v>
      </c>
      <c r="DI182" s="35" t="s">
        <v>283</v>
      </c>
      <c r="DJ182" s="35" t="s">
        <v>283</v>
      </c>
      <c r="DK182" s="35" t="s">
        <v>283</v>
      </c>
      <c r="DL182" s="13" t="s">
        <v>2988</v>
      </c>
      <c r="DM182" s="13" t="s">
        <v>137</v>
      </c>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5">
        <v>1</v>
      </c>
      <c r="EP182" s="14"/>
      <c r="EQ182" s="14"/>
      <c r="ER182" s="10" t="s">
        <v>283</v>
      </c>
      <c r="ES182" s="10" t="s">
        <v>283</v>
      </c>
      <c r="ET182" s="10"/>
      <c r="EU182" s="10"/>
      <c r="EV182" s="10"/>
      <c r="EW182" s="10"/>
      <c r="EX182" s="10"/>
      <c r="EY182" s="10"/>
      <c r="EZ182" s="10"/>
      <c r="FA182" s="10"/>
      <c r="FB182" s="10"/>
      <c r="FC182" s="10"/>
      <c r="FD182" s="10"/>
      <c r="FE182" s="10"/>
      <c r="FF182" s="10"/>
      <c r="FG182" s="10"/>
      <c r="FH182" s="10"/>
      <c r="FI182" s="10"/>
      <c r="FJ182" s="10"/>
      <c r="FK182" s="10"/>
      <c r="FL182" s="10"/>
      <c r="FM182" s="10" t="s">
        <v>283</v>
      </c>
      <c r="FN182" s="10" t="s">
        <v>283</v>
      </c>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3" t="s">
        <v>2989</v>
      </c>
      <c r="GP182" s="10" t="s">
        <v>283</v>
      </c>
      <c r="GQ182" s="10" t="s">
        <v>283</v>
      </c>
      <c r="GR182" s="10" t="s">
        <v>283</v>
      </c>
      <c r="GS182" s="10" t="s">
        <v>283</v>
      </c>
      <c r="GT182" s="10" t="s">
        <v>283</v>
      </c>
      <c r="GU182" s="10" t="s">
        <v>283</v>
      </c>
      <c r="GV182" s="10" t="s">
        <v>283</v>
      </c>
      <c r="GW182" s="10" t="s">
        <v>283</v>
      </c>
      <c r="GX182" s="10" t="s">
        <v>283</v>
      </c>
      <c r="GY182" s="10" t="s">
        <v>283</v>
      </c>
      <c r="GZ182" s="10" t="s">
        <v>283</v>
      </c>
      <c r="HA182" s="10" t="s">
        <v>283</v>
      </c>
      <c r="HB182" s="10" t="s">
        <v>283</v>
      </c>
      <c r="HC182" s="10" t="s">
        <v>283</v>
      </c>
      <c r="HD182" s="10" t="s">
        <v>233</v>
      </c>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v>1</v>
      </c>
      <c r="IL182" s="10"/>
      <c r="IM182" s="10"/>
      <c r="IN182" s="10"/>
      <c r="IO182" s="10"/>
      <c r="IP182" s="10"/>
      <c r="IQ182" s="10"/>
      <c r="IR182" s="10"/>
      <c r="IS182" s="10"/>
      <c r="IT182" s="10"/>
      <c r="IU182" s="13" t="s">
        <v>2990</v>
      </c>
      <c r="IV182" s="10" t="s">
        <v>283</v>
      </c>
      <c r="IW182" s="10" t="s">
        <v>283</v>
      </c>
      <c r="IX182" s="10" t="s">
        <v>264</v>
      </c>
      <c r="IY182" s="10"/>
      <c r="IZ182" s="10"/>
      <c r="JA182" s="10"/>
      <c r="JB182" s="10"/>
      <c r="JC182" s="10"/>
      <c r="JD182" s="10"/>
      <c r="JE182" s="10"/>
      <c r="JF182" s="10"/>
      <c r="JG182" s="10"/>
      <c r="JH182" s="10"/>
      <c r="JI182" s="10"/>
      <c r="JJ182" s="10"/>
      <c r="JK182" s="10"/>
      <c r="JL182" s="10"/>
      <c r="JM182" s="10"/>
      <c r="JN182" s="10"/>
      <c r="JO182" s="10"/>
      <c r="JP182" s="10">
        <v>1</v>
      </c>
      <c r="JQ182" s="10"/>
      <c r="JR182" s="10"/>
      <c r="JS182" s="10"/>
      <c r="JT182" s="10"/>
      <c r="JU182" s="10"/>
      <c r="JV182" s="10" t="s">
        <v>287</v>
      </c>
      <c r="JW182" s="10" t="s">
        <v>283</v>
      </c>
      <c r="JX182" s="10" t="s">
        <v>283</v>
      </c>
      <c r="JY182" s="10" t="s">
        <v>283</v>
      </c>
      <c r="JZ182" s="42"/>
    </row>
    <row r="183" spans="1:286" ht="15.75" customHeight="1">
      <c r="A183" s="7" t="s">
        <v>2991</v>
      </c>
      <c r="B183" s="8">
        <v>42487</v>
      </c>
      <c r="C183" s="9" t="s">
        <v>2992</v>
      </c>
      <c r="D183" s="35">
        <v>1</v>
      </c>
      <c r="E183" s="11">
        <v>42254</v>
      </c>
      <c r="F183" s="35" t="s">
        <v>302</v>
      </c>
      <c r="G183" s="29" t="s">
        <v>323</v>
      </c>
      <c r="H183" s="9" t="s">
        <v>2993</v>
      </c>
      <c r="I183" s="9" t="s">
        <v>2994</v>
      </c>
      <c r="J183" s="10" t="s">
        <v>280</v>
      </c>
      <c r="K183" s="9" t="s">
        <v>344</v>
      </c>
      <c r="L183" s="9"/>
      <c r="M183" s="9"/>
      <c r="N183" s="9"/>
      <c r="O183" s="9"/>
      <c r="P183" s="9"/>
      <c r="Q183" s="9"/>
      <c r="R183" s="10">
        <v>1</v>
      </c>
      <c r="S183" s="9"/>
      <c r="T183" s="9"/>
      <c r="U183" s="9"/>
      <c r="V183" s="9"/>
      <c r="W183" s="9"/>
      <c r="X183" s="9"/>
      <c r="Y183" s="9"/>
      <c r="Z183" s="9"/>
      <c r="AA183" s="9"/>
      <c r="AB183" s="9" t="s">
        <v>2995</v>
      </c>
      <c r="AC183" s="9" t="s">
        <v>2996</v>
      </c>
      <c r="AD183" s="10" t="s">
        <v>283</v>
      </c>
      <c r="AE183" s="11">
        <v>42263</v>
      </c>
      <c r="AF183" s="11">
        <v>42401</v>
      </c>
      <c r="AG183" s="10">
        <f t="shared" si="48"/>
        <v>138</v>
      </c>
      <c r="AH183" s="10">
        <f t="shared" si="47"/>
        <v>147</v>
      </c>
      <c r="AI183" s="10">
        <f t="shared" si="2"/>
        <v>233</v>
      </c>
      <c r="AJ183" s="42" t="s">
        <v>2997</v>
      </c>
      <c r="AK183" s="12">
        <v>1</v>
      </c>
      <c r="AL183" s="10" t="s">
        <v>2998</v>
      </c>
      <c r="AM183" s="9"/>
      <c r="AN183" s="9"/>
      <c r="AO183" s="9"/>
      <c r="AP183" s="9"/>
      <c r="AQ183" s="9"/>
      <c r="AR183" s="9"/>
      <c r="AS183" s="9"/>
      <c r="AT183" s="9"/>
      <c r="AU183" s="9"/>
      <c r="AV183" s="9"/>
      <c r="AW183" s="9"/>
      <c r="AX183" s="9"/>
      <c r="AY183" s="9"/>
      <c r="AZ183" s="9"/>
      <c r="BA183" s="9"/>
      <c r="BB183" s="9"/>
      <c r="BC183" s="10">
        <v>1</v>
      </c>
      <c r="BD183" s="9"/>
      <c r="BE183" s="9"/>
      <c r="BF183" s="9"/>
      <c r="BG183" s="9"/>
      <c r="BH183" s="9"/>
      <c r="BI183" s="9"/>
      <c r="BJ183" s="9"/>
      <c r="BK183" s="9"/>
      <c r="BL183" s="9"/>
      <c r="BM183" s="42"/>
      <c r="BN183" s="42"/>
      <c r="BO183" s="42"/>
      <c r="BP183" s="42"/>
      <c r="BQ183" s="42"/>
      <c r="BR183" s="42"/>
      <c r="BS183" s="42"/>
      <c r="BT183" s="42"/>
      <c r="BU183" s="42"/>
      <c r="BV183" s="42"/>
      <c r="BW183" s="42"/>
      <c r="BX183" s="42"/>
      <c r="BY183" s="42"/>
      <c r="BZ183" s="42"/>
      <c r="CA183" s="42"/>
      <c r="CB183" s="42"/>
      <c r="CC183" s="42"/>
      <c r="CD183" s="42"/>
      <c r="CE183" s="42"/>
      <c r="CF183" s="42"/>
      <c r="CG183" s="42"/>
      <c r="CH183" s="42"/>
      <c r="CI183" s="42"/>
      <c r="CJ183" s="42"/>
      <c r="CK183" s="42"/>
      <c r="CL183" s="42"/>
      <c r="CM183" s="42"/>
      <c r="CN183" s="42"/>
      <c r="CO183" s="42"/>
      <c r="CP183" s="10" t="s">
        <v>89</v>
      </c>
      <c r="CQ183" s="10" t="s">
        <v>286</v>
      </c>
      <c r="CR183" s="10">
        <v>1</v>
      </c>
      <c r="CS183" s="10"/>
      <c r="CT183" s="10"/>
      <c r="CU183" s="10"/>
      <c r="CV183" s="10"/>
      <c r="CW183" s="10"/>
      <c r="CX183" s="10" t="s">
        <v>287</v>
      </c>
      <c r="CY183" s="35" t="s">
        <v>287</v>
      </c>
      <c r="CZ183" s="42" t="s">
        <v>12</v>
      </c>
      <c r="DA183" s="42" t="s">
        <v>2680</v>
      </c>
      <c r="DB183" s="35" t="s">
        <v>429</v>
      </c>
      <c r="DC183" s="35" t="s">
        <v>283</v>
      </c>
      <c r="DD183" s="42" t="s">
        <v>2999</v>
      </c>
      <c r="DE183" s="42" t="s">
        <v>3000</v>
      </c>
      <c r="DF183" s="35" t="s">
        <v>283</v>
      </c>
      <c r="DG183" s="35" t="s">
        <v>283</v>
      </c>
      <c r="DH183" s="35" t="s">
        <v>283</v>
      </c>
      <c r="DI183" s="35" t="s">
        <v>283</v>
      </c>
      <c r="DJ183" s="35" t="s">
        <v>283</v>
      </c>
      <c r="DK183" s="35" t="s">
        <v>283</v>
      </c>
      <c r="DL183" s="10" t="s">
        <v>3001</v>
      </c>
      <c r="DM183" s="10" t="s">
        <v>114</v>
      </c>
      <c r="DN183" s="15"/>
      <c r="DO183" s="15"/>
      <c r="DP183" s="15"/>
      <c r="DQ183" s="15"/>
      <c r="DR183" s="15">
        <v>1</v>
      </c>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0" t="s">
        <v>283</v>
      </c>
      <c r="ES183" s="10" t="s">
        <v>283</v>
      </c>
      <c r="ET183" s="10"/>
      <c r="EU183" s="10"/>
      <c r="EV183" s="10"/>
      <c r="EW183" s="10"/>
      <c r="EX183" s="10"/>
      <c r="EY183" s="10"/>
      <c r="EZ183" s="10"/>
      <c r="FA183" s="10"/>
      <c r="FB183" s="10"/>
      <c r="FC183" s="10"/>
      <c r="FD183" s="10"/>
      <c r="FE183" s="10"/>
      <c r="FF183" s="10"/>
      <c r="FG183" s="10"/>
      <c r="FH183" s="10"/>
      <c r="FI183" s="10"/>
      <c r="FJ183" s="10"/>
      <c r="FK183" s="10"/>
      <c r="FL183" s="10"/>
      <c r="FM183" s="13" t="s">
        <v>3002</v>
      </c>
      <c r="FN183" s="13" t="s">
        <v>283</v>
      </c>
      <c r="FO183" s="13"/>
      <c r="FP183" s="13"/>
      <c r="FQ183" s="13"/>
      <c r="FR183" s="13"/>
      <c r="FS183" s="13"/>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t="s">
        <v>3003</v>
      </c>
      <c r="GP183" s="10" t="s">
        <v>283</v>
      </c>
      <c r="GQ183" s="10" t="s">
        <v>283</v>
      </c>
      <c r="GR183" s="10" t="s">
        <v>283</v>
      </c>
      <c r="GS183" s="10" t="s">
        <v>283</v>
      </c>
      <c r="GT183" s="10" t="s">
        <v>283</v>
      </c>
      <c r="GU183" s="10" t="s">
        <v>283</v>
      </c>
      <c r="GV183" s="10" t="s">
        <v>283</v>
      </c>
      <c r="GW183" s="10" t="s">
        <v>283</v>
      </c>
      <c r="GX183" s="10" t="s">
        <v>283</v>
      </c>
      <c r="GY183" s="10" t="s">
        <v>283</v>
      </c>
      <c r="GZ183" s="10" t="s">
        <v>283</v>
      </c>
      <c r="HA183" s="10" t="s">
        <v>283</v>
      </c>
      <c r="HB183" s="10" t="s">
        <v>283</v>
      </c>
      <c r="HC183" s="10" t="s">
        <v>283</v>
      </c>
      <c r="HD183" s="10" t="s">
        <v>3004</v>
      </c>
      <c r="HE183" s="10"/>
      <c r="HF183" s="10"/>
      <c r="HG183" s="10"/>
      <c r="HH183" s="10"/>
      <c r="HI183" s="10"/>
      <c r="HJ183" s="10"/>
      <c r="HK183" s="10"/>
      <c r="HL183" s="10"/>
      <c r="HM183" s="10"/>
      <c r="HN183" s="10"/>
      <c r="HO183" s="10">
        <v>1</v>
      </c>
      <c r="HP183" s="10"/>
      <c r="HQ183" s="10"/>
      <c r="HR183" s="10"/>
      <c r="HS183" s="10"/>
      <c r="HT183" s="10"/>
      <c r="HU183" s="10"/>
      <c r="HV183" s="10"/>
      <c r="HW183" s="10"/>
      <c r="HX183" s="10"/>
      <c r="HY183" s="10"/>
      <c r="HZ183" s="10">
        <v>1</v>
      </c>
      <c r="IA183" s="10"/>
      <c r="IB183" s="10"/>
      <c r="IC183" s="10"/>
      <c r="ID183" s="10"/>
      <c r="IE183" s="10"/>
      <c r="IF183" s="10"/>
      <c r="IG183" s="10"/>
      <c r="IH183" s="10"/>
      <c r="II183" s="10"/>
      <c r="IJ183" s="10"/>
      <c r="IK183" s="10"/>
      <c r="IL183" s="10"/>
      <c r="IM183" s="10"/>
      <c r="IN183" s="10"/>
      <c r="IO183" s="10"/>
      <c r="IP183" s="10"/>
      <c r="IQ183" s="10"/>
      <c r="IR183" s="10"/>
      <c r="IS183" s="10"/>
      <c r="IT183" s="10"/>
      <c r="IU183" s="13" t="s">
        <v>434</v>
      </c>
      <c r="IV183" s="10" t="s">
        <v>283</v>
      </c>
      <c r="IW183" s="10" t="s">
        <v>283</v>
      </c>
      <c r="IX183" s="10" t="s">
        <v>264</v>
      </c>
      <c r="IY183" s="10"/>
      <c r="IZ183" s="10"/>
      <c r="JA183" s="10"/>
      <c r="JB183" s="10"/>
      <c r="JC183" s="10"/>
      <c r="JD183" s="10"/>
      <c r="JE183" s="10"/>
      <c r="JF183" s="10"/>
      <c r="JG183" s="10"/>
      <c r="JH183" s="10"/>
      <c r="JI183" s="10"/>
      <c r="JJ183" s="10"/>
      <c r="JK183" s="10"/>
      <c r="JL183" s="10"/>
      <c r="JM183" s="10"/>
      <c r="JN183" s="10"/>
      <c r="JO183" s="10"/>
      <c r="JP183" s="10">
        <v>1</v>
      </c>
      <c r="JQ183" s="10"/>
      <c r="JR183" s="10"/>
      <c r="JS183" s="10"/>
      <c r="JT183" s="10"/>
      <c r="JU183" s="10"/>
      <c r="JV183" s="10" t="s">
        <v>287</v>
      </c>
      <c r="JW183" s="10" t="s">
        <v>283</v>
      </c>
      <c r="JX183" s="10" t="s">
        <v>283</v>
      </c>
      <c r="JY183" s="10" t="s">
        <v>283</v>
      </c>
      <c r="JZ183" s="42"/>
    </row>
    <row r="184" spans="1:286" ht="15.75" customHeight="1">
      <c r="A184" s="7" t="s">
        <v>3005</v>
      </c>
      <c r="B184" s="8">
        <v>42493</v>
      </c>
      <c r="C184" s="9" t="s">
        <v>3006</v>
      </c>
      <c r="D184" s="35">
        <v>1</v>
      </c>
      <c r="E184" s="11">
        <v>42244</v>
      </c>
      <c r="F184" s="35" t="s">
        <v>302</v>
      </c>
      <c r="G184" s="29" t="s">
        <v>323</v>
      </c>
      <c r="H184" s="9" t="s">
        <v>3007</v>
      </c>
      <c r="I184" s="9" t="s">
        <v>3008</v>
      </c>
      <c r="J184" s="10" t="s">
        <v>280</v>
      </c>
      <c r="K184" s="9" t="s">
        <v>3009</v>
      </c>
      <c r="L184" s="9"/>
      <c r="M184" s="10">
        <v>1</v>
      </c>
      <c r="N184" s="9"/>
      <c r="O184" s="9"/>
      <c r="P184" s="9"/>
      <c r="Q184" s="9"/>
      <c r="R184" s="9"/>
      <c r="S184" s="9"/>
      <c r="T184" s="9"/>
      <c r="U184" s="9"/>
      <c r="V184" s="9"/>
      <c r="W184" s="9"/>
      <c r="X184" s="9"/>
      <c r="Y184" s="9"/>
      <c r="Z184" s="10">
        <v>1</v>
      </c>
      <c r="AA184" s="9"/>
      <c r="AB184" s="9" t="s">
        <v>3010</v>
      </c>
      <c r="AC184" s="9" t="s">
        <v>3011</v>
      </c>
      <c r="AD184" s="10" t="s">
        <v>283</v>
      </c>
      <c r="AE184" s="11">
        <v>42249</v>
      </c>
      <c r="AF184" s="11">
        <v>42474</v>
      </c>
      <c r="AG184" s="10">
        <f t="shared" si="48"/>
        <v>225</v>
      </c>
      <c r="AH184" s="10">
        <f t="shared" si="47"/>
        <v>230</v>
      </c>
      <c r="AI184" s="10">
        <f t="shared" si="2"/>
        <v>249</v>
      </c>
      <c r="AJ184" s="42" t="s">
        <v>860</v>
      </c>
      <c r="AK184" s="12">
        <v>1</v>
      </c>
      <c r="AL184" s="10" t="s">
        <v>55</v>
      </c>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v>1</v>
      </c>
      <c r="BK184" s="10"/>
      <c r="BL184" s="10"/>
      <c r="BM184" s="42"/>
      <c r="BN184" s="42"/>
      <c r="BO184" s="42"/>
      <c r="BP184" s="42"/>
      <c r="BQ184" s="42"/>
      <c r="BR184" s="42"/>
      <c r="BS184" s="42"/>
      <c r="BT184" s="42"/>
      <c r="BU184" s="42"/>
      <c r="BV184" s="42"/>
      <c r="BW184" s="42"/>
      <c r="BX184" s="42"/>
      <c r="BY184" s="42"/>
      <c r="BZ184" s="42"/>
      <c r="CA184" s="42"/>
      <c r="CB184" s="42"/>
      <c r="CC184" s="42"/>
      <c r="CD184" s="42"/>
      <c r="CE184" s="42"/>
      <c r="CF184" s="42"/>
      <c r="CG184" s="42"/>
      <c r="CH184" s="42"/>
      <c r="CI184" s="42"/>
      <c r="CJ184" s="42"/>
      <c r="CK184" s="42"/>
      <c r="CL184" s="42"/>
      <c r="CM184" s="42"/>
      <c r="CN184" s="42"/>
      <c r="CO184" s="42"/>
      <c r="CP184" s="10" t="s">
        <v>3012</v>
      </c>
      <c r="CQ184" s="10" t="s">
        <v>286</v>
      </c>
      <c r="CR184" s="10"/>
      <c r="CS184" s="10">
        <v>1</v>
      </c>
      <c r="CT184" s="10"/>
      <c r="CU184" s="10"/>
      <c r="CV184" s="10"/>
      <c r="CW184" s="10"/>
      <c r="CX184" s="10" t="s">
        <v>287</v>
      </c>
      <c r="CY184" s="35" t="s">
        <v>287</v>
      </c>
      <c r="CZ184" s="42" t="s">
        <v>288</v>
      </c>
      <c r="DA184" s="42" t="s">
        <v>158</v>
      </c>
      <c r="DB184" s="42" t="s">
        <v>158</v>
      </c>
      <c r="DC184" s="35" t="s">
        <v>283</v>
      </c>
      <c r="DD184" s="35" t="s">
        <v>3013</v>
      </c>
      <c r="DE184" s="35" t="s">
        <v>147</v>
      </c>
      <c r="DF184" s="35" t="s">
        <v>283</v>
      </c>
      <c r="DG184" s="35" t="s">
        <v>283</v>
      </c>
      <c r="DH184" s="35" t="s">
        <v>283</v>
      </c>
      <c r="DI184" s="35" t="s">
        <v>283</v>
      </c>
      <c r="DJ184" s="35" t="s">
        <v>283</v>
      </c>
      <c r="DK184" s="35" t="s">
        <v>283</v>
      </c>
      <c r="DL184" s="10" t="s">
        <v>283</v>
      </c>
      <c r="DM184" s="10" t="s">
        <v>283</v>
      </c>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0" t="s">
        <v>147</v>
      </c>
      <c r="ES184" s="10" t="s">
        <v>147</v>
      </c>
      <c r="ET184" s="10"/>
      <c r="EU184" s="10"/>
      <c r="EV184" s="10"/>
      <c r="EW184" s="10"/>
      <c r="EX184" s="10"/>
      <c r="EY184" s="10"/>
      <c r="EZ184" s="10">
        <v>1</v>
      </c>
      <c r="FA184" s="10"/>
      <c r="FB184" s="10"/>
      <c r="FC184" s="10"/>
      <c r="FD184" s="10"/>
      <c r="FE184" s="10"/>
      <c r="FF184" s="10"/>
      <c r="FG184" s="10"/>
      <c r="FH184" s="10"/>
      <c r="FI184" s="10"/>
      <c r="FJ184" s="10"/>
      <c r="FK184" s="10"/>
      <c r="FL184" s="10"/>
      <c r="FM184" s="10" t="s">
        <v>3014</v>
      </c>
      <c r="FN184" s="10" t="s">
        <v>166</v>
      </c>
      <c r="FO184" s="10"/>
      <c r="FP184" s="10"/>
      <c r="FQ184" s="10"/>
      <c r="FR184" s="10"/>
      <c r="FS184" s="10"/>
      <c r="FT184" s="10"/>
      <c r="FU184" s="13">
        <v>1</v>
      </c>
      <c r="FV184" s="10"/>
      <c r="FW184" s="10"/>
      <c r="FX184" s="10"/>
      <c r="FY184" s="10"/>
      <c r="FZ184" s="10"/>
      <c r="GA184" s="10"/>
      <c r="GB184" s="10"/>
      <c r="GC184" s="10"/>
      <c r="GD184" s="10"/>
      <c r="GE184" s="10"/>
      <c r="GF184" s="10"/>
      <c r="GG184" s="10"/>
      <c r="GH184" s="10"/>
      <c r="GI184" s="10"/>
      <c r="GJ184" s="10"/>
      <c r="GK184" s="10"/>
      <c r="GL184" s="10"/>
      <c r="GM184" s="10"/>
      <c r="GN184" s="10"/>
      <c r="GO184" s="10" t="s">
        <v>3015</v>
      </c>
      <c r="GP184" s="10" t="s">
        <v>283</v>
      </c>
      <c r="GQ184" s="10" t="s">
        <v>283</v>
      </c>
      <c r="GR184" s="10" t="s">
        <v>283</v>
      </c>
      <c r="GS184" s="10" t="s">
        <v>283</v>
      </c>
      <c r="GT184" s="10" t="s">
        <v>283</v>
      </c>
      <c r="GU184" s="10" t="s">
        <v>283</v>
      </c>
      <c r="GV184" s="10" t="s">
        <v>283</v>
      </c>
      <c r="GW184" s="10" t="s">
        <v>283</v>
      </c>
      <c r="GX184" s="10" t="s">
        <v>283</v>
      </c>
      <c r="GY184" s="10" t="s">
        <v>283</v>
      </c>
      <c r="GZ184" s="10" t="s">
        <v>283</v>
      </c>
      <c r="HA184" s="10" t="s">
        <v>283</v>
      </c>
      <c r="HB184" s="10" t="s">
        <v>283</v>
      </c>
      <c r="HC184" s="10" t="s">
        <v>283</v>
      </c>
      <c r="HD184" s="10" t="s">
        <v>221</v>
      </c>
      <c r="HE184" s="10"/>
      <c r="HF184" s="10"/>
      <c r="HG184" s="10"/>
      <c r="HH184" s="10"/>
      <c r="HI184" s="10"/>
      <c r="HJ184" s="10"/>
      <c r="HK184" s="10"/>
      <c r="HL184" s="10"/>
      <c r="HM184" s="10"/>
      <c r="HN184" s="10"/>
      <c r="HO184" s="10"/>
      <c r="HP184" s="10"/>
      <c r="HQ184" s="10"/>
      <c r="HR184" s="10"/>
      <c r="HS184" s="10"/>
      <c r="HT184" s="10"/>
      <c r="HU184" s="10"/>
      <c r="HV184" s="10"/>
      <c r="HW184" s="10"/>
      <c r="HX184" s="10"/>
      <c r="HY184" s="10">
        <v>1</v>
      </c>
      <c r="HZ184" s="10"/>
      <c r="IA184" s="10"/>
      <c r="IB184" s="10"/>
      <c r="IC184" s="10"/>
      <c r="ID184" s="10"/>
      <c r="IE184" s="10"/>
      <c r="IF184" s="10"/>
      <c r="IG184" s="10"/>
      <c r="IH184" s="10"/>
      <c r="II184" s="10"/>
      <c r="IJ184" s="10"/>
      <c r="IK184" s="10"/>
      <c r="IL184" s="10"/>
      <c r="IM184" s="10"/>
      <c r="IN184" s="10"/>
      <c r="IO184" s="10"/>
      <c r="IP184" s="10"/>
      <c r="IQ184" s="10"/>
      <c r="IR184" s="10"/>
      <c r="IS184" s="10"/>
      <c r="IT184" s="10"/>
      <c r="IU184" s="10" t="s">
        <v>299</v>
      </c>
      <c r="IV184" s="10" t="s">
        <v>283</v>
      </c>
      <c r="IW184" s="10" t="s">
        <v>283</v>
      </c>
      <c r="IX184" s="10" t="s">
        <v>264</v>
      </c>
      <c r="IY184" s="10"/>
      <c r="IZ184" s="10"/>
      <c r="JA184" s="10"/>
      <c r="JB184" s="10"/>
      <c r="JC184" s="10"/>
      <c r="JD184" s="10"/>
      <c r="JE184" s="10"/>
      <c r="JF184" s="10"/>
      <c r="JG184" s="10"/>
      <c r="JH184" s="10"/>
      <c r="JI184" s="10"/>
      <c r="JJ184" s="10"/>
      <c r="JK184" s="10"/>
      <c r="JL184" s="10"/>
      <c r="JM184" s="10"/>
      <c r="JN184" s="10"/>
      <c r="JO184" s="10"/>
      <c r="JP184" s="10">
        <v>1</v>
      </c>
      <c r="JQ184" s="10"/>
      <c r="JR184" s="10"/>
      <c r="JS184" s="10"/>
      <c r="JT184" s="10"/>
      <c r="JU184" s="10"/>
      <c r="JV184" s="10" t="s">
        <v>287</v>
      </c>
      <c r="JW184" s="10" t="s">
        <v>283</v>
      </c>
      <c r="JX184" s="10" t="s">
        <v>283</v>
      </c>
      <c r="JY184" s="10" t="s">
        <v>283</v>
      </c>
      <c r="JZ184" s="35" t="s">
        <v>3016</v>
      </c>
    </row>
    <row r="185" spans="1:286" ht="15.75" customHeight="1">
      <c r="A185" s="7" t="s">
        <v>3017</v>
      </c>
      <c r="B185" s="8">
        <v>42496</v>
      </c>
      <c r="C185" s="9" t="s">
        <v>3018</v>
      </c>
      <c r="D185" s="29">
        <v>1</v>
      </c>
      <c r="E185" s="11">
        <v>42155</v>
      </c>
      <c r="F185" s="43">
        <v>63</v>
      </c>
      <c r="G185" s="29" t="s">
        <v>277</v>
      </c>
      <c r="H185" s="9" t="s">
        <v>438</v>
      </c>
      <c r="I185" s="9" t="s">
        <v>3019</v>
      </c>
      <c r="J185" s="10" t="s">
        <v>280</v>
      </c>
      <c r="K185" s="9" t="s">
        <v>305</v>
      </c>
      <c r="L185" s="9"/>
      <c r="M185" s="9"/>
      <c r="N185" s="9"/>
      <c r="O185" s="9"/>
      <c r="P185" s="9"/>
      <c r="Q185" s="9"/>
      <c r="R185" s="9"/>
      <c r="S185" s="10">
        <v>1</v>
      </c>
      <c r="T185" s="9"/>
      <c r="U185" s="9"/>
      <c r="V185" s="9"/>
      <c r="W185" s="9"/>
      <c r="X185" s="9"/>
      <c r="Y185" s="9"/>
      <c r="Z185" s="9"/>
      <c r="AA185" s="9"/>
      <c r="AB185" s="9" t="s">
        <v>3020</v>
      </c>
      <c r="AC185" s="9" t="s">
        <v>3021</v>
      </c>
      <c r="AD185" s="10" t="s">
        <v>283</v>
      </c>
      <c r="AE185" s="11">
        <v>42157</v>
      </c>
      <c r="AF185" s="11">
        <v>42422</v>
      </c>
      <c r="AG185" s="10">
        <f t="shared" si="48"/>
        <v>265</v>
      </c>
      <c r="AH185" s="10">
        <f t="shared" si="47"/>
        <v>267</v>
      </c>
      <c r="AI185" s="10">
        <f t="shared" si="2"/>
        <v>341</v>
      </c>
      <c r="AJ185" s="42" t="s">
        <v>918</v>
      </c>
      <c r="AK185" s="12">
        <v>1</v>
      </c>
      <c r="AL185" s="10" t="s">
        <v>769</v>
      </c>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35">
        <v>1</v>
      </c>
      <c r="BN185" s="42"/>
      <c r="BO185" s="42"/>
      <c r="BP185" s="42"/>
      <c r="BQ185" s="42"/>
      <c r="BR185" s="42"/>
      <c r="BS185" s="42"/>
      <c r="BT185" s="42"/>
      <c r="BU185" s="42"/>
      <c r="BV185" s="42"/>
      <c r="BW185" s="42"/>
      <c r="BX185" s="42"/>
      <c r="BY185" s="42"/>
      <c r="BZ185" s="42"/>
      <c r="CA185" s="42"/>
      <c r="CB185" s="42"/>
      <c r="CC185" s="42"/>
      <c r="CD185" s="42"/>
      <c r="CE185" s="42"/>
      <c r="CF185" s="42"/>
      <c r="CG185" s="42"/>
      <c r="CH185" s="42"/>
      <c r="CI185" s="42"/>
      <c r="CJ185" s="42"/>
      <c r="CK185" s="42"/>
      <c r="CL185" s="42"/>
      <c r="CM185" s="42"/>
      <c r="CN185" s="42"/>
      <c r="CO185" s="42"/>
      <c r="CP185" s="10" t="s">
        <v>89</v>
      </c>
      <c r="CQ185" s="10" t="s">
        <v>286</v>
      </c>
      <c r="CR185" s="10">
        <v>1</v>
      </c>
      <c r="CS185" s="10"/>
      <c r="CT185" s="10"/>
      <c r="CU185" s="10"/>
      <c r="CV185" s="10"/>
      <c r="CW185" s="10"/>
      <c r="CX185" s="10" t="s">
        <v>287</v>
      </c>
      <c r="CY185" s="35" t="s">
        <v>287</v>
      </c>
      <c r="CZ185" s="42" t="s">
        <v>12</v>
      </c>
      <c r="DA185" s="42" t="s">
        <v>289</v>
      </c>
      <c r="DB185" s="35" t="s">
        <v>309</v>
      </c>
      <c r="DC185" s="13" t="s">
        <v>3022</v>
      </c>
      <c r="DD185" s="42" t="s">
        <v>2768</v>
      </c>
      <c r="DE185" s="42" t="s">
        <v>2589</v>
      </c>
      <c r="DF185" s="42" t="s">
        <v>3023</v>
      </c>
      <c r="DG185" s="42" t="s">
        <v>3024</v>
      </c>
      <c r="DH185" s="42" t="s">
        <v>3025</v>
      </c>
      <c r="DI185" s="35" t="s">
        <v>283</v>
      </c>
      <c r="DJ185" s="35" t="s">
        <v>283</v>
      </c>
      <c r="DK185" s="35" t="s">
        <v>283</v>
      </c>
      <c r="DL185" s="13" t="s">
        <v>3026</v>
      </c>
      <c r="DM185" s="13" t="s">
        <v>125</v>
      </c>
      <c r="DN185" s="14"/>
      <c r="DO185" s="14"/>
      <c r="DP185" s="14"/>
      <c r="DQ185" s="14"/>
      <c r="DR185" s="14"/>
      <c r="DS185" s="14"/>
      <c r="DT185" s="14"/>
      <c r="DU185" s="14"/>
      <c r="DV185" s="14"/>
      <c r="DW185" s="14"/>
      <c r="DX185" s="14"/>
      <c r="DY185" s="14"/>
      <c r="DZ185" s="14"/>
      <c r="EA185" s="14"/>
      <c r="EB185" s="14"/>
      <c r="EC185" s="14">
        <v>1</v>
      </c>
      <c r="ED185" s="14"/>
      <c r="EE185" s="14"/>
      <c r="EF185" s="14"/>
      <c r="EG185" s="14"/>
      <c r="EH185" s="14"/>
      <c r="EI185" s="14"/>
      <c r="EJ185" s="14"/>
      <c r="EK185" s="14"/>
      <c r="EL185" s="14"/>
      <c r="EM185" s="14"/>
      <c r="EN185" s="14"/>
      <c r="EO185" s="14"/>
      <c r="EP185" s="14"/>
      <c r="EQ185" s="14"/>
      <c r="ER185" s="10" t="s">
        <v>657</v>
      </c>
      <c r="ES185" s="10" t="s">
        <v>657</v>
      </c>
      <c r="ET185" s="10"/>
      <c r="EU185" s="10"/>
      <c r="EV185" s="10"/>
      <c r="EW185" s="10"/>
      <c r="EX185" s="10"/>
      <c r="EY185" s="10"/>
      <c r="EZ185" s="10"/>
      <c r="FA185" s="10"/>
      <c r="FB185" s="10"/>
      <c r="FC185" s="10"/>
      <c r="FD185" s="10"/>
      <c r="FE185" s="10"/>
      <c r="FF185" s="10"/>
      <c r="FG185" s="10"/>
      <c r="FH185" s="13">
        <v>1</v>
      </c>
      <c r="FI185" s="10"/>
      <c r="FJ185" s="10"/>
      <c r="FK185" s="10"/>
      <c r="FL185" s="10"/>
      <c r="FM185" s="10" t="s">
        <v>3027</v>
      </c>
      <c r="FN185" s="10" t="s">
        <v>173</v>
      </c>
      <c r="FO185" s="10"/>
      <c r="FP185" s="10"/>
      <c r="FQ185" s="10"/>
      <c r="FR185" s="10"/>
      <c r="FS185" s="10"/>
      <c r="FT185" s="10"/>
      <c r="FU185" s="10"/>
      <c r="FV185" s="10"/>
      <c r="FW185" s="10"/>
      <c r="FX185" s="10"/>
      <c r="FY185" s="10"/>
      <c r="FZ185" s="10"/>
      <c r="GA185" s="10"/>
      <c r="GB185" s="10"/>
      <c r="GC185" s="10">
        <v>1</v>
      </c>
      <c r="GD185" s="10"/>
      <c r="GE185" s="10"/>
      <c r="GF185" s="10"/>
      <c r="GG185" s="10"/>
      <c r="GH185" s="10"/>
      <c r="GI185" s="10"/>
      <c r="GJ185" s="10"/>
      <c r="GK185" s="10"/>
      <c r="GL185" s="10"/>
      <c r="GM185" s="10"/>
      <c r="GN185" s="10"/>
      <c r="GO185" s="13" t="s">
        <v>3028</v>
      </c>
      <c r="GP185" s="13" t="s">
        <v>3029</v>
      </c>
      <c r="GQ185" s="10" t="s">
        <v>283</v>
      </c>
      <c r="GR185" s="10" t="s">
        <v>283</v>
      </c>
      <c r="GS185" s="10" t="s">
        <v>283</v>
      </c>
      <c r="GT185" s="10" t="s">
        <v>283</v>
      </c>
      <c r="GU185" s="10" t="s">
        <v>283</v>
      </c>
      <c r="GV185" s="10" t="s">
        <v>283</v>
      </c>
      <c r="GW185" s="10" t="s">
        <v>283</v>
      </c>
      <c r="GX185" s="10" t="s">
        <v>283</v>
      </c>
      <c r="GY185" s="10" t="s">
        <v>283</v>
      </c>
      <c r="GZ185" s="10" t="s">
        <v>283</v>
      </c>
      <c r="HA185" s="10" t="s">
        <v>283</v>
      </c>
      <c r="HB185" s="10" t="s">
        <v>283</v>
      </c>
      <c r="HC185" s="10" t="s">
        <v>283</v>
      </c>
      <c r="HD185" s="10" t="s">
        <v>1917</v>
      </c>
      <c r="HE185" s="10"/>
      <c r="HF185" s="10"/>
      <c r="HG185" s="10"/>
      <c r="HH185" s="10"/>
      <c r="HI185" s="10"/>
      <c r="HJ185" s="10"/>
      <c r="HK185" s="10"/>
      <c r="HL185" s="10"/>
      <c r="HM185" s="10"/>
      <c r="HN185" s="10"/>
      <c r="HO185" s="10"/>
      <c r="HP185" s="10"/>
      <c r="HQ185" s="10"/>
      <c r="HR185" s="10">
        <v>1</v>
      </c>
      <c r="HS185" s="10"/>
      <c r="HT185" s="10"/>
      <c r="HU185" s="10"/>
      <c r="HV185" s="10"/>
      <c r="HW185" s="10"/>
      <c r="HX185" s="10"/>
      <c r="HY185" s="10"/>
      <c r="HZ185" s="10"/>
      <c r="IA185" s="10">
        <v>1</v>
      </c>
      <c r="IB185" s="10"/>
      <c r="IC185" s="10"/>
      <c r="ID185" s="10"/>
      <c r="IE185" s="10"/>
      <c r="IF185" s="10"/>
      <c r="IG185" s="10"/>
      <c r="IH185" s="10"/>
      <c r="II185" s="10"/>
      <c r="IJ185" s="10"/>
      <c r="IK185" s="10"/>
      <c r="IL185" s="10"/>
      <c r="IM185" s="10"/>
      <c r="IN185" s="10"/>
      <c r="IO185" s="10"/>
      <c r="IP185" s="10"/>
      <c r="IQ185" s="10"/>
      <c r="IR185" s="10"/>
      <c r="IS185" s="10"/>
      <c r="IT185" s="10"/>
      <c r="IU185" s="13" t="s">
        <v>1697</v>
      </c>
      <c r="IV185" s="10" t="s">
        <v>283</v>
      </c>
      <c r="IW185" s="10" t="s">
        <v>283</v>
      </c>
      <c r="IX185" s="10" t="s">
        <v>264</v>
      </c>
      <c r="IY185" s="10"/>
      <c r="IZ185" s="10"/>
      <c r="JA185" s="10"/>
      <c r="JB185" s="10"/>
      <c r="JC185" s="10"/>
      <c r="JD185" s="10"/>
      <c r="JE185" s="10"/>
      <c r="JF185" s="10"/>
      <c r="JG185" s="10"/>
      <c r="JH185" s="10"/>
      <c r="JI185" s="10"/>
      <c r="JJ185" s="10"/>
      <c r="JK185" s="10"/>
      <c r="JL185" s="10"/>
      <c r="JM185" s="10"/>
      <c r="JN185" s="10"/>
      <c r="JO185" s="10"/>
      <c r="JP185" s="10">
        <v>1</v>
      </c>
      <c r="JQ185" s="10"/>
      <c r="JR185" s="10"/>
      <c r="JS185" s="10"/>
      <c r="JT185" s="10"/>
      <c r="JU185" s="10"/>
      <c r="JV185" s="10" t="s">
        <v>287</v>
      </c>
      <c r="JW185" s="10" t="s">
        <v>283</v>
      </c>
      <c r="JX185" s="10" t="s">
        <v>283</v>
      </c>
      <c r="JY185" s="10" t="s">
        <v>283</v>
      </c>
      <c r="JZ185" s="42"/>
    </row>
    <row r="186" spans="1:286" ht="15.75" customHeight="1">
      <c r="A186" s="7" t="s">
        <v>3030</v>
      </c>
      <c r="B186" s="8">
        <v>42496</v>
      </c>
      <c r="C186" s="9" t="s">
        <v>3031</v>
      </c>
      <c r="D186" s="29">
        <v>1</v>
      </c>
      <c r="E186" s="11">
        <v>42214</v>
      </c>
      <c r="F186" s="43">
        <v>17</v>
      </c>
      <c r="G186" s="29" t="s">
        <v>323</v>
      </c>
      <c r="H186" s="9" t="s">
        <v>3032</v>
      </c>
      <c r="I186" s="9" t="s">
        <v>3033</v>
      </c>
      <c r="J186" s="10" t="s">
        <v>280</v>
      </c>
      <c r="K186" s="9" t="s">
        <v>3034</v>
      </c>
      <c r="L186" s="9"/>
      <c r="M186" s="9"/>
      <c r="N186" s="9"/>
      <c r="O186" s="44">
        <v>1</v>
      </c>
      <c r="P186" s="9"/>
      <c r="Q186" s="9"/>
      <c r="R186" s="10">
        <v>1</v>
      </c>
      <c r="S186" s="9"/>
      <c r="T186" s="9"/>
      <c r="U186" s="9"/>
      <c r="V186" s="9"/>
      <c r="W186" s="9"/>
      <c r="X186" s="9"/>
      <c r="Y186" s="9"/>
      <c r="Z186" s="9"/>
      <c r="AA186" s="9"/>
      <c r="AB186" s="9" t="s">
        <v>3035</v>
      </c>
      <c r="AC186" s="9" t="s">
        <v>3036</v>
      </c>
      <c r="AD186" s="10" t="s">
        <v>283</v>
      </c>
      <c r="AE186" s="11">
        <v>42219</v>
      </c>
      <c r="AF186" s="11">
        <v>42489</v>
      </c>
      <c r="AG186" s="10">
        <f t="shared" si="48"/>
        <v>270</v>
      </c>
      <c r="AH186" s="10">
        <f t="shared" si="47"/>
        <v>275</v>
      </c>
      <c r="AI186" s="10">
        <f t="shared" si="2"/>
        <v>282</v>
      </c>
      <c r="AJ186" s="35" t="s">
        <v>3037</v>
      </c>
      <c r="AK186" s="12">
        <v>2</v>
      </c>
      <c r="AL186" s="10" t="s">
        <v>3038</v>
      </c>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42"/>
      <c r="BN186" s="42"/>
      <c r="BO186" s="42"/>
      <c r="BP186" s="42"/>
      <c r="BQ186" s="42"/>
      <c r="BR186" s="42"/>
      <c r="BS186" s="42"/>
      <c r="BT186" s="42"/>
      <c r="BU186" s="42"/>
      <c r="BV186" s="42"/>
      <c r="BW186" s="42"/>
      <c r="BX186" s="42"/>
      <c r="BY186" s="42"/>
      <c r="BZ186" s="35">
        <v>1</v>
      </c>
      <c r="CA186" s="42"/>
      <c r="CB186" s="42"/>
      <c r="CC186" s="35">
        <v>1</v>
      </c>
      <c r="CD186" s="42"/>
      <c r="CE186" s="42"/>
      <c r="CF186" s="42"/>
      <c r="CG186" s="42"/>
      <c r="CH186" s="42"/>
      <c r="CI186" s="42"/>
      <c r="CJ186" s="42"/>
      <c r="CK186" s="42"/>
      <c r="CL186" s="42"/>
      <c r="CM186" s="42"/>
      <c r="CN186" s="42"/>
      <c r="CO186" s="42"/>
      <c r="CP186" s="10" t="s">
        <v>90</v>
      </c>
      <c r="CQ186" s="10" t="s">
        <v>286</v>
      </c>
      <c r="CR186" s="10"/>
      <c r="CS186" s="10">
        <v>1</v>
      </c>
      <c r="CT186" s="10"/>
      <c r="CU186" s="10"/>
      <c r="CV186" s="10"/>
      <c r="CW186" s="10"/>
      <c r="CX186" s="10" t="s">
        <v>287</v>
      </c>
      <c r="CY186" s="35" t="s">
        <v>287</v>
      </c>
      <c r="CZ186" s="42" t="s">
        <v>596</v>
      </c>
      <c r="DA186" s="42" t="s">
        <v>289</v>
      </c>
      <c r="DB186" s="13" t="s">
        <v>3039</v>
      </c>
      <c r="DC186" s="35" t="s">
        <v>283</v>
      </c>
      <c r="DD186" s="42" t="s">
        <v>3040</v>
      </c>
      <c r="DE186" s="42" t="s">
        <v>3041</v>
      </c>
      <c r="DF186" s="35" t="s">
        <v>283</v>
      </c>
      <c r="DG186" s="35" t="s">
        <v>283</v>
      </c>
      <c r="DH186" s="35" t="s">
        <v>283</v>
      </c>
      <c r="DI186" s="35" t="s">
        <v>283</v>
      </c>
      <c r="DJ186" s="35" t="s">
        <v>283</v>
      </c>
      <c r="DK186" s="35" t="s">
        <v>283</v>
      </c>
      <c r="DL186" s="10" t="s">
        <v>283</v>
      </c>
      <c r="DM186" s="10" t="s">
        <v>283</v>
      </c>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0" t="s">
        <v>283</v>
      </c>
      <c r="ES186" s="10" t="s">
        <v>283</v>
      </c>
      <c r="ET186" s="10"/>
      <c r="EU186" s="10"/>
      <c r="EV186" s="10"/>
      <c r="EW186" s="10"/>
      <c r="EX186" s="10"/>
      <c r="EY186" s="10"/>
      <c r="EZ186" s="10"/>
      <c r="FA186" s="10"/>
      <c r="FB186" s="10"/>
      <c r="FC186" s="10"/>
      <c r="FD186" s="10"/>
      <c r="FE186" s="10"/>
      <c r="FF186" s="10"/>
      <c r="FG186" s="10"/>
      <c r="FH186" s="10"/>
      <c r="FI186" s="10"/>
      <c r="FJ186" s="10"/>
      <c r="FK186" s="10"/>
      <c r="FL186" s="10"/>
      <c r="FM186" s="10" t="s">
        <v>283</v>
      </c>
      <c r="FN186" s="10" t="s">
        <v>283</v>
      </c>
      <c r="FO186" s="10"/>
      <c r="FP186" s="10"/>
      <c r="FQ186" s="10"/>
      <c r="FR186" s="10"/>
      <c r="FS186" s="10"/>
      <c r="FT186" s="10"/>
      <c r="FU186" s="10"/>
      <c r="FV186" s="10"/>
      <c r="FW186" s="10"/>
      <c r="FX186" s="10"/>
      <c r="FY186" s="10"/>
      <c r="FZ186" s="10"/>
      <c r="GA186" s="10"/>
      <c r="GB186" s="10"/>
      <c r="GC186" s="10"/>
      <c r="GD186" s="10"/>
      <c r="GE186" s="10"/>
      <c r="GF186" s="10"/>
      <c r="GG186" s="10"/>
      <c r="GH186" s="10"/>
      <c r="GI186" s="10"/>
      <c r="GJ186" s="10"/>
      <c r="GK186" s="10"/>
      <c r="GL186" s="10"/>
      <c r="GM186" s="10"/>
      <c r="GN186" s="10"/>
      <c r="GO186" s="10" t="s">
        <v>3042</v>
      </c>
      <c r="GP186" s="10" t="s">
        <v>3043</v>
      </c>
      <c r="GQ186" s="10" t="s">
        <v>3044</v>
      </c>
      <c r="GR186" s="10" t="s">
        <v>283</v>
      </c>
      <c r="GS186" s="10" t="s">
        <v>283</v>
      </c>
      <c r="GT186" s="10" t="s">
        <v>283</v>
      </c>
      <c r="GU186" s="10" t="s">
        <v>283</v>
      </c>
      <c r="GV186" s="10" t="s">
        <v>283</v>
      </c>
      <c r="GW186" s="10" t="s">
        <v>283</v>
      </c>
      <c r="GX186" s="10" t="s">
        <v>283</v>
      </c>
      <c r="GY186" s="10" t="s">
        <v>283</v>
      </c>
      <c r="GZ186" s="10" t="s">
        <v>283</v>
      </c>
      <c r="HA186" s="10" t="s">
        <v>283</v>
      </c>
      <c r="HB186" s="10" t="s">
        <v>283</v>
      </c>
      <c r="HC186" s="10" t="s">
        <v>283</v>
      </c>
      <c r="HD186" s="10" t="s">
        <v>210</v>
      </c>
      <c r="HE186" s="10"/>
      <c r="HF186" s="10"/>
      <c r="HG186" s="10"/>
      <c r="HH186" s="10"/>
      <c r="HI186" s="10"/>
      <c r="HJ186" s="10"/>
      <c r="HK186" s="10"/>
      <c r="HL186" s="10"/>
      <c r="HM186" s="10"/>
      <c r="HN186" s="10">
        <v>1</v>
      </c>
      <c r="HO186" s="10"/>
      <c r="HP186" s="10"/>
      <c r="HQ186" s="10"/>
      <c r="HR186" s="10"/>
      <c r="HS186" s="10"/>
      <c r="HT186" s="10"/>
      <c r="HU186" s="10"/>
      <c r="HV186" s="10"/>
      <c r="HW186" s="10"/>
      <c r="HX186" s="10"/>
      <c r="HY186" s="10"/>
      <c r="HZ186" s="10"/>
      <c r="IA186" s="10"/>
      <c r="IB186" s="10"/>
      <c r="IC186" s="10"/>
      <c r="ID186" s="10"/>
      <c r="IE186" s="10"/>
      <c r="IF186" s="10"/>
      <c r="IG186" s="10"/>
      <c r="IH186" s="10"/>
      <c r="II186" s="10"/>
      <c r="IJ186" s="10"/>
      <c r="IK186" s="10"/>
      <c r="IL186" s="10"/>
      <c r="IM186" s="10"/>
      <c r="IN186" s="10"/>
      <c r="IO186" s="10"/>
      <c r="IP186" s="10"/>
      <c r="IQ186" s="10"/>
      <c r="IR186" s="10"/>
      <c r="IS186" s="10"/>
      <c r="IT186" s="10"/>
      <c r="IU186" s="13" t="s">
        <v>3045</v>
      </c>
      <c r="IV186" s="10" t="s">
        <v>283</v>
      </c>
      <c r="IW186" s="10" t="s">
        <v>283</v>
      </c>
      <c r="IX186" s="10" t="s">
        <v>264</v>
      </c>
      <c r="IY186" s="10"/>
      <c r="IZ186" s="10"/>
      <c r="JA186" s="10"/>
      <c r="JB186" s="10"/>
      <c r="JC186" s="10"/>
      <c r="JD186" s="10"/>
      <c r="JE186" s="10"/>
      <c r="JF186" s="10"/>
      <c r="JG186" s="10"/>
      <c r="JH186" s="10"/>
      <c r="JI186" s="10"/>
      <c r="JJ186" s="10"/>
      <c r="JK186" s="10"/>
      <c r="JL186" s="10"/>
      <c r="JM186" s="10"/>
      <c r="JN186" s="10"/>
      <c r="JO186" s="10"/>
      <c r="JP186" s="10">
        <v>1</v>
      </c>
      <c r="JQ186" s="10"/>
      <c r="JR186" s="10"/>
      <c r="JS186" s="10"/>
      <c r="JT186" s="10"/>
      <c r="JU186" s="10"/>
      <c r="JV186" s="10" t="s">
        <v>287</v>
      </c>
      <c r="JW186" s="10" t="s">
        <v>283</v>
      </c>
      <c r="JX186" s="10" t="s">
        <v>283</v>
      </c>
      <c r="JY186" s="10" t="s">
        <v>283</v>
      </c>
      <c r="JZ186" s="42"/>
    </row>
    <row r="187" spans="1:286" ht="15.75" customHeight="1">
      <c r="A187" s="7" t="s">
        <v>3046</v>
      </c>
      <c r="B187" s="8">
        <v>42577</v>
      </c>
      <c r="C187" s="9" t="s">
        <v>3047</v>
      </c>
      <c r="D187" s="29">
        <v>1</v>
      </c>
      <c r="E187" s="11">
        <v>42450</v>
      </c>
      <c r="F187" s="43">
        <f>2015-1975</f>
        <v>40</v>
      </c>
      <c r="G187" s="29" t="s">
        <v>323</v>
      </c>
      <c r="H187" s="9" t="s">
        <v>2323</v>
      </c>
      <c r="I187" s="9" t="s">
        <v>3048</v>
      </c>
      <c r="J187" s="10" t="s">
        <v>280</v>
      </c>
      <c r="K187" s="9" t="s">
        <v>281</v>
      </c>
      <c r="L187" s="9"/>
      <c r="M187" s="9"/>
      <c r="N187" s="9"/>
      <c r="O187" s="9"/>
      <c r="P187" s="10">
        <v>1</v>
      </c>
      <c r="Q187" s="9"/>
      <c r="R187" s="9"/>
      <c r="S187" s="9"/>
      <c r="T187" s="9"/>
      <c r="U187" s="9"/>
      <c r="V187" s="9"/>
      <c r="W187" s="9"/>
      <c r="X187" s="9"/>
      <c r="Y187" s="9"/>
      <c r="Z187" s="9"/>
      <c r="AA187" s="9"/>
      <c r="AB187" s="9" t="s">
        <v>3049</v>
      </c>
      <c r="AC187" s="9" t="s">
        <v>3050</v>
      </c>
      <c r="AD187" s="10" t="s">
        <v>283</v>
      </c>
      <c r="AE187" s="11">
        <v>42452</v>
      </c>
      <c r="AF187" s="11">
        <v>42564</v>
      </c>
      <c r="AG187" s="10">
        <f t="shared" si="48"/>
        <v>112</v>
      </c>
      <c r="AH187" s="10">
        <f t="shared" si="47"/>
        <v>114</v>
      </c>
      <c r="AI187" s="10">
        <f t="shared" si="2"/>
        <v>127</v>
      </c>
      <c r="AJ187" s="35" t="s">
        <v>3051</v>
      </c>
      <c r="AK187" s="12">
        <v>2</v>
      </c>
      <c r="AL187" s="10" t="s">
        <v>3052</v>
      </c>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42"/>
      <c r="BN187" s="42"/>
      <c r="BO187" s="42"/>
      <c r="BP187" s="42"/>
      <c r="BQ187" s="42"/>
      <c r="BR187" s="42"/>
      <c r="BS187" s="42"/>
      <c r="BT187" s="42"/>
      <c r="BU187" s="42"/>
      <c r="BV187" s="42"/>
      <c r="BW187" s="42"/>
      <c r="BX187" s="42"/>
      <c r="BY187" s="42"/>
      <c r="BZ187" s="42"/>
      <c r="CA187" s="42"/>
      <c r="CB187" s="42"/>
      <c r="CC187" s="42"/>
      <c r="CD187" s="42"/>
      <c r="CE187" s="35">
        <v>1</v>
      </c>
      <c r="CF187" s="35">
        <v>1</v>
      </c>
      <c r="CG187" s="35"/>
      <c r="CH187" s="42"/>
      <c r="CI187" s="42"/>
      <c r="CJ187" s="42"/>
      <c r="CK187" s="42"/>
      <c r="CL187" s="42"/>
      <c r="CM187" s="42"/>
      <c r="CN187" s="42"/>
      <c r="CO187" s="42"/>
      <c r="CP187" s="10" t="s">
        <v>509</v>
      </c>
      <c r="CQ187" s="10" t="s">
        <v>286</v>
      </c>
      <c r="CR187" s="13">
        <v>1</v>
      </c>
      <c r="CS187" s="13">
        <v>1</v>
      </c>
      <c r="CT187" s="10"/>
      <c r="CU187" s="10"/>
      <c r="CV187" s="10"/>
      <c r="CW187" s="10"/>
      <c r="CX187" s="10" t="s">
        <v>287</v>
      </c>
      <c r="CY187" s="35" t="s">
        <v>287</v>
      </c>
      <c r="CZ187" s="42" t="s">
        <v>288</v>
      </c>
      <c r="DA187" s="42" t="s">
        <v>289</v>
      </c>
      <c r="DB187" s="35" t="s">
        <v>412</v>
      </c>
      <c r="DC187" s="35" t="s">
        <v>283</v>
      </c>
      <c r="DD187" s="42" t="s">
        <v>3053</v>
      </c>
      <c r="DE187" s="42" t="s">
        <v>3054</v>
      </c>
      <c r="DF187" s="35" t="s">
        <v>283</v>
      </c>
      <c r="DG187" s="35" t="s">
        <v>283</v>
      </c>
      <c r="DH187" s="35" t="s">
        <v>283</v>
      </c>
      <c r="DI187" s="35" t="s">
        <v>283</v>
      </c>
      <c r="DJ187" s="35" t="s">
        <v>283</v>
      </c>
      <c r="DK187" s="35" t="s">
        <v>283</v>
      </c>
      <c r="DL187" s="10" t="s">
        <v>283</v>
      </c>
      <c r="DM187" s="10" t="s">
        <v>283</v>
      </c>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0" t="s">
        <v>657</v>
      </c>
      <c r="ES187" s="10" t="s">
        <v>657</v>
      </c>
      <c r="ET187" s="10"/>
      <c r="EU187" s="10"/>
      <c r="EV187" s="10"/>
      <c r="EW187" s="10"/>
      <c r="EX187" s="10"/>
      <c r="EY187" s="10"/>
      <c r="EZ187" s="10"/>
      <c r="FA187" s="10"/>
      <c r="FB187" s="10"/>
      <c r="FC187" s="10"/>
      <c r="FD187" s="10"/>
      <c r="FE187" s="10"/>
      <c r="FF187" s="10"/>
      <c r="FG187" s="10"/>
      <c r="FH187" s="13">
        <v>1</v>
      </c>
      <c r="FI187" s="10"/>
      <c r="FJ187" s="10"/>
      <c r="FK187" s="10"/>
      <c r="FL187" s="10"/>
      <c r="FM187" s="10" t="s">
        <v>3055</v>
      </c>
      <c r="FN187" s="10" t="s">
        <v>178</v>
      </c>
      <c r="FO187" s="10"/>
      <c r="FP187" s="10"/>
      <c r="FQ187" s="10"/>
      <c r="FR187" s="10"/>
      <c r="FS187" s="10"/>
      <c r="FT187" s="10"/>
      <c r="FU187" s="10"/>
      <c r="FV187" s="10"/>
      <c r="FW187" s="10"/>
      <c r="FX187" s="10"/>
      <c r="FY187" s="10"/>
      <c r="FZ187" s="10"/>
      <c r="GA187" s="10"/>
      <c r="GB187" s="10"/>
      <c r="GC187" s="10"/>
      <c r="GD187" s="10"/>
      <c r="GE187" s="10"/>
      <c r="GF187" s="10"/>
      <c r="GG187" s="10"/>
      <c r="GH187" s="10">
        <v>1</v>
      </c>
      <c r="GI187" s="10"/>
      <c r="GJ187" s="10"/>
      <c r="GK187" s="10"/>
      <c r="GL187" s="10"/>
      <c r="GM187" s="10"/>
      <c r="GN187" s="10"/>
      <c r="GO187" s="13" t="s">
        <v>3056</v>
      </c>
      <c r="GP187" s="13" t="s">
        <v>3057</v>
      </c>
      <c r="GQ187" s="13" t="s">
        <v>3058</v>
      </c>
      <c r="GR187" s="13" t="s">
        <v>3059</v>
      </c>
      <c r="GS187" s="13" t="s">
        <v>3060</v>
      </c>
      <c r="GT187" s="13" t="s">
        <v>3061</v>
      </c>
      <c r="GU187" s="10" t="s">
        <v>283</v>
      </c>
      <c r="GV187" s="10" t="s">
        <v>283</v>
      </c>
      <c r="GW187" s="10" t="s">
        <v>283</v>
      </c>
      <c r="GX187" s="10" t="s">
        <v>283</v>
      </c>
      <c r="GY187" s="10" t="s">
        <v>283</v>
      </c>
      <c r="GZ187" s="10" t="s">
        <v>283</v>
      </c>
      <c r="HA187" s="10" t="s">
        <v>283</v>
      </c>
      <c r="HB187" s="10" t="s">
        <v>283</v>
      </c>
      <c r="HC187" s="10" t="s">
        <v>283</v>
      </c>
      <c r="HD187" s="10" t="s">
        <v>3062</v>
      </c>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v>1</v>
      </c>
      <c r="IB187" s="10"/>
      <c r="IC187" s="10"/>
      <c r="ID187" s="10"/>
      <c r="IE187" s="10"/>
      <c r="IF187" s="10"/>
      <c r="IG187" s="10"/>
      <c r="IH187" s="10"/>
      <c r="II187" s="10"/>
      <c r="IJ187" s="10"/>
      <c r="IK187" s="10">
        <v>1</v>
      </c>
      <c r="IL187" s="10"/>
      <c r="IM187" s="10"/>
      <c r="IN187" s="10"/>
      <c r="IO187" s="10"/>
      <c r="IP187" s="10"/>
      <c r="IQ187" s="10"/>
      <c r="IR187" s="10"/>
      <c r="IS187" s="10"/>
      <c r="IT187" s="10"/>
      <c r="IU187" s="13" t="s">
        <v>3061</v>
      </c>
      <c r="IV187" s="13" t="s">
        <v>747</v>
      </c>
      <c r="IW187" s="10" t="s">
        <v>283</v>
      </c>
      <c r="IX187" s="10" t="s">
        <v>267</v>
      </c>
      <c r="IY187" s="10"/>
      <c r="IZ187" s="10"/>
      <c r="JA187" s="10"/>
      <c r="JB187" s="10"/>
      <c r="JC187" s="10"/>
      <c r="JD187" s="10"/>
      <c r="JE187" s="10"/>
      <c r="JF187" s="10"/>
      <c r="JG187" s="10"/>
      <c r="JH187" s="10"/>
      <c r="JI187" s="10"/>
      <c r="JJ187" s="10"/>
      <c r="JK187" s="10"/>
      <c r="JL187" s="10"/>
      <c r="JM187" s="10"/>
      <c r="JN187" s="10"/>
      <c r="JO187" s="10"/>
      <c r="JP187" s="10"/>
      <c r="JQ187" s="10"/>
      <c r="JR187" s="10"/>
      <c r="JS187" s="10">
        <v>1</v>
      </c>
      <c r="JT187" s="10"/>
      <c r="JU187" s="10"/>
      <c r="JV187" s="10" t="s">
        <v>287</v>
      </c>
      <c r="JW187" s="10" t="s">
        <v>283</v>
      </c>
      <c r="JX187" s="10" t="s">
        <v>283</v>
      </c>
      <c r="JY187" s="10" t="s">
        <v>283</v>
      </c>
      <c r="JZ187" s="42"/>
    </row>
    <row r="188" spans="1:286" ht="15.75" customHeight="1">
      <c r="A188" s="45" t="s">
        <v>3063</v>
      </c>
      <c r="B188" s="46">
        <v>42578</v>
      </c>
      <c r="C188" s="47" t="s">
        <v>3064</v>
      </c>
      <c r="D188" s="29">
        <v>1</v>
      </c>
      <c r="E188" s="10" t="s">
        <v>302</v>
      </c>
      <c r="F188" s="43">
        <v>18</v>
      </c>
      <c r="G188" s="29" t="s">
        <v>323</v>
      </c>
      <c r="H188" s="47" t="s">
        <v>2412</v>
      </c>
      <c r="I188" s="47" t="s">
        <v>3065</v>
      </c>
      <c r="J188" s="10" t="s">
        <v>280</v>
      </c>
      <c r="K188" s="47" t="s">
        <v>3066</v>
      </c>
      <c r="L188" s="47"/>
      <c r="M188" s="47"/>
      <c r="N188" s="47"/>
      <c r="O188" s="47"/>
      <c r="P188" s="47"/>
      <c r="Q188" s="47"/>
      <c r="R188" s="10">
        <v>1</v>
      </c>
      <c r="S188" s="47"/>
      <c r="T188" s="47"/>
      <c r="U188" s="47"/>
      <c r="V188" s="47"/>
      <c r="W188" s="47"/>
      <c r="X188" s="47"/>
      <c r="Y188" s="47"/>
      <c r="Z188" s="47"/>
      <c r="AA188" s="47"/>
      <c r="AB188" s="47" t="s">
        <v>3067</v>
      </c>
      <c r="AC188" s="47" t="s">
        <v>3068</v>
      </c>
      <c r="AD188" s="48" t="s">
        <v>283</v>
      </c>
      <c r="AE188" s="49">
        <v>42396</v>
      </c>
      <c r="AF188" s="49">
        <v>42557</v>
      </c>
      <c r="AG188" s="10">
        <f t="shared" si="48"/>
        <v>161</v>
      </c>
      <c r="AH188" s="10" t="s">
        <v>283</v>
      </c>
      <c r="AI188" s="16" t="e">
        <f t="shared" si="2"/>
        <v>#VALUE!</v>
      </c>
      <c r="AJ188" s="42" t="s">
        <v>50</v>
      </c>
      <c r="AK188" s="50">
        <v>1</v>
      </c>
      <c r="AL188" s="48" t="s">
        <v>50</v>
      </c>
      <c r="AM188" s="47"/>
      <c r="AN188" s="47"/>
      <c r="AO188" s="47"/>
      <c r="AP188" s="47"/>
      <c r="AQ188" s="47"/>
      <c r="AR188" s="47"/>
      <c r="AS188" s="47"/>
      <c r="AT188" s="47"/>
      <c r="AU188" s="47"/>
      <c r="AV188" s="47"/>
      <c r="AW188" s="47"/>
      <c r="AX188" s="47"/>
      <c r="AY188" s="47"/>
      <c r="AZ188" s="47"/>
      <c r="BA188" s="47"/>
      <c r="BB188" s="47"/>
      <c r="BC188" s="47"/>
      <c r="BD188" s="48"/>
      <c r="BE188" s="48">
        <v>1</v>
      </c>
      <c r="BF188" s="48"/>
      <c r="BG188" s="48"/>
      <c r="BH188" s="48"/>
      <c r="BI188" s="47"/>
      <c r="BJ188" s="47"/>
      <c r="BK188" s="47"/>
      <c r="BL188" s="47"/>
      <c r="BM188" s="42"/>
      <c r="BN188" s="42"/>
      <c r="BO188" s="42"/>
      <c r="BP188" s="42"/>
      <c r="BQ188" s="42"/>
      <c r="BR188" s="42"/>
      <c r="BS188" s="42"/>
      <c r="BT188" s="42"/>
      <c r="BU188" s="42"/>
      <c r="BV188" s="42"/>
      <c r="BW188" s="42"/>
      <c r="BX188" s="42"/>
      <c r="BY188" s="42"/>
      <c r="BZ188" s="42"/>
      <c r="CA188" s="42"/>
      <c r="CB188" s="42"/>
      <c r="CC188" s="42"/>
      <c r="CD188" s="42"/>
      <c r="CE188" s="42"/>
      <c r="CF188" s="42"/>
      <c r="CG188" s="42"/>
      <c r="CH188" s="42"/>
      <c r="CI188" s="42"/>
      <c r="CJ188" s="42"/>
      <c r="CK188" s="42"/>
      <c r="CL188" s="42"/>
      <c r="CM188" s="42"/>
      <c r="CN188" s="42"/>
      <c r="CO188" s="42"/>
      <c r="CP188" s="48" t="s">
        <v>89</v>
      </c>
      <c r="CQ188" s="10" t="s">
        <v>286</v>
      </c>
      <c r="CR188" s="10">
        <v>1</v>
      </c>
      <c r="CS188" s="48"/>
      <c r="CT188" s="48"/>
      <c r="CU188" s="48"/>
      <c r="CV188" s="48"/>
      <c r="CW188" s="48"/>
      <c r="CX188" s="48" t="s">
        <v>287</v>
      </c>
      <c r="CY188" s="35" t="s">
        <v>287</v>
      </c>
      <c r="CZ188" s="42" t="s">
        <v>3069</v>
      </c>
      <c r="DA188" s="42" t="s">
        <v>457</v>
      </c>
      <c r="DB188" s="35" t="s">
        <v>309</v>
      </c>
      <c r="DC188" s="51" t="s">
        <v>3070</v>
      </c>
      <c r="DD188" s="42" t="s">
        <v>1897</v>
      </c>
      <c r="DE188" s="42" t="s">
        <v>3071</v>
      </c>
      <c r="DF188" s="35" t="s">
        <v>283</v>
      </c>
      <c r="DG188" s="35" t="s">
        <v>283</v>
      </c>
      <c r="DH188" s="35" t="s">
        <v>283</v>
      </c>
      <c r="DI188" s="35" t="s">
        <v>283</v>
      </c>
      <c r="DJ188" s="35" t="s">
        <v>283</v>
      </c>
      <c r="DK188" s="35" t="s">
        <v>283</v>
      </c>
      <c r="DL188" s="48" t="s">
        <v>3072</v>
      </c>
      <c r="DM188" s="48" t="s">
        <v>117</v>
      </c>
      <c r="DN188" s="52"/>
      <c r="DO188" s="52"/>
      <c r="DP188" s="52"/>
      <c r="DQ188" s="52"/>
      <c r="DR188" s="52"/>
      <c r="DS188" s="52"/>
      <c r="DT188" s="52"/>
      <c r="DU188" s="15">
        <v>1</v>
      </c>
      <c r="DV188" s="52"/>
      <c r="DW188" s="52"/>
      <c r="DX188" s="52"/>
      <c r="DY188" s="52"/>
      <c r="DZ188" s="52"/>
      <c r="EA188" s="52"/>
      <c r="EB188" s="52"/>
      <c r="EC188" s="52"/>
      <c r="ED188" s="52"/>
      <c r="EE188" s="52"/>
      <c r="EF188" s="52"/>
      <c r="EG188" s="52"/>
      <c r="EH188" s="52"/>
      <c r="EI188" s="52"/>
      <c r="EJ188" s="52"/>
      <c r="EK188" s="52"/>
      <c r="EL188" s="52"/>
      <c r="EM188" s="52"/>
      <c r="EN188" s="52"/>
      <c r="EO188" s="52"/>
      <c r="EP188" s="52"/>
      <c r="EQ188" s="52"/>
      <c r="ER188" s="48" t="s">
        <v>283</v>
      </c>
      <c r="ES188" s="10" t="s">
        <v>283</v>
      </c>
      <c r="ET188" s="10"/>
      <c r="EU188" s="10"/>
      <c r="EV188" s="10"/>
      <c r="EW188" s="10"/>
      <c r="EX188" s="10"/>
      <c r="EY188" s="10"/>
      <c r="EZ188" s="10"/>
      <c r="FA188" s="10"/>
      <c r="FB188" s="10"/>
      <c r="FC188" s="10"/>
      <c r="FD188" s="10"/>
      <c r="FE188" s="10"/>
      <c r="FF188" s="10"/>
      <c r="FG188" s="10"/>
      <c r="FH188" s="10"/>
      <c r="FI188" s="10"/>
      <c r="FJ188" s="10"/>
      <c r="FK188" s="10"/>
      <c r="FL188" s="10"/>
      <c r="FM188" s="48" t="s">
        <v>283</v>
      </c>
      <c r="FN188" s="10" t="s">
        <v>283</v>
      </c>
      <c r="FO188" s="10"/>
      <c r="FP188" s="10"/>
      <c r="FQ188" s="10"/>
      <c r="FR188" s="10"/>
      <c r="FS188" s="10"/>
      <c r="FT188" s="10"/>
      <c r="FU188" s="10"/>
      <c r="FV188" s="10"/>
      <c r="FW188" s="10"/>
      <c r="FX188" s="10"/>
      <c r="FY188" s="10"/>
      <c r="FZ188" s="10"/>
      <c r="GA188" s="10"/>
      <c r="GB188" s="10"/>
      <c r="GC188" s="10"/>
      <c r="GD188" s="10"/>
      <c r="GE188" s="10"/>
      <c r="GF188" s="10"/>
      <c r="GG188" s="10"/>
      <c r="GH188" s="10"/>
      <c r="GI188" s="10"/>
      <c r="GJ188" s="10"/>
      <c r="GK188" s="10"/>
      <c r="GL188" s="10"/>
      <c r="GM188" s="10"/>
      <c r="GN188" s="10"/>
      <c r="GO188" s="51" t="s">
        <v>3073</v>
      </c>
      <c r="GP188" s="51" t="s">
        <v>3074</v>
      </c>
      <c r="GQ188" s="48" t="s">
        <v>283</v>
      </c>
      <c r="GR188" s="48" t="s">
        <v>283</v>
      </c>
      <c r="GS188" s="48" t="s">
        <v>283</v>
      </c>
      <c r="GT188" s="48" t="s">
        <v>283</v>
      </c>
      <c r="GU188" s="48" t="s">
        <v>283</v>
      </c>
      <c r="GV188" s="48" t="s">
        <v>283</v>
      </c>
      <c r="GW188" s="48" t="s">
        <v>283</v>
      </c>
      <c r="GX188" s="48" t="s">
        <v>283</v>
      </c>
      <c r="GY188" s="48" t="s">
        <v>283</v>
      </c>
      <c r="GZ188" s="48" t="s">
        <v>283</v>
      </c>
      <c r="HA188" s="48" t="s">
        <v>283</v>
      </c>
      <c r="HB188" s="48" t="s">
        <v>283</v>
      </c>
      <c r="HC188" s="48" t="s">
        <v>283</v>
      </c>
      <c r="HD188" s="48" t="s">
        <v>3075</v>
      </c>
      <c r="HE188" s="48"/>
      <c r="HF188" s="48"/>
      <c r="HG188" s="48"/>
      <c r="HH188" s="48"/>
      <c r="HI188" s="48"/>
      <c r="HJ188" s="48"/>
      <c r="HK188" s="48"/>
      <c r="HL188" s="48"/>
      <c r="HM188" s="48"/>
      <c r="HN188" s="48"/>
      <c r="HO188" s="48">
        <v>1</v>
      </c>
      <c r="HP188" s="48"/>
      <c r="HQ188" s="48"/>
      <c r="HR188" s="48"/>
      <c r="HS188" s="48"/>
      <c r="HT188" s="48"/>
      <c r="HU188" s="48"/>
      <c r="HV188" s="48"/>
      <c r="HW188" s="48"/>
      <c r="HX188" s="48"/>
      <c r="HY188" s="48"/>
      <c r="HZ188" s="10">
        <v>1</v>
      </c>
      <c r="IA188" s="48"/>
      <c r="IB188" s="48"/>
      <c r="IC188" s="48"/>
      <c r="ID188" s="48"/>
      <c r="IE188" s="48"/>
      <c r="IF188" s="48"/>
      <c r="IG188" s="48"/>
      <c r="IH188" s="48"/>
      <c r="II188" s="48"/>
      <c r="IJ188" s="48"/>
      <c r="IK188" s="48"/>
      <c r="IL188" s="48"/>
      <c r="IM188" s="48"/>
      <c r="IN188" s="48"/>
      <c r="IO188" s="48"/>
      <c r="IP188" s="48"/>
      <c r="IQ188" s="48"/>
      <c r="IR188" s="48"/>
      <c r="IS188" s="48"/>
      <c r="IT188" s="48"/>
      <c r="IU188" s="51" t="s">
        <v>553</v>
      </c>
      <c r="IV188" s="48" t="s">
        <v>283</v>
      </c>
      <c r="IW188" s="48" t="s">
        <v>283</v>
      </c>
      <c r="IX188" s="48" t="s">
        <v>264</v>
      </c>
      <c r="IY188" s="48"/>
      <c r="IZ188" s="48"/>
      <c r="JA188" s="48"/>
      <c r="JB188" s="48"/>
      <c r="JC188" s="48"/>
      <c r="JD188" s="48"/>
      <c r="JE188" s="48"/>
      <c r="JF188" s="48"/>
      <c r="JG188" s="48"/>
      <c r="JH188" s="48"/>
      <c r="JI188" s="48"/>
      <c r="JJ188" s="48"/>
      <c r="JK188" s="48"/>
      <c r="JL188" s="48"/>
      <c r="JM188" s="48"/>
      <c r="JN188" s="48"/>
      <c r="JO188" s="48"/>
      <c r="JP188" s="10">
        <v>1</v>
      </c>
      <c r="JQ188" s="48"/>
      <c r="JR188" s="48"/>
      <c r="JS188" s="48"/>
      <c r="JT188" s="48"/>
      <c r="JU188" s="48"/>
      <c r="JV188" s="48" t="s">
        <v>287</v>
      </c>
      <c r="JW188" s="48" t="s">
        <v>283</v>
      </c>
      <c r="JX188" s="48" t="s">
        <v>283</v>
      </c>
      <c r="JY188" s="48" t="s">
        <v>283</v>
      </c>
      <c r="JZ188" s="42"/>
    </row>
    <row r="189" spans="1:286" ht="15.75" customHeight="1">
      <c r="A189" s="7" t="s">
        <v>3076</v>
      </c>
      <c r="B189" s="8">
        <v>42576</v>
      </c>
      <c r="C189" s="9" t="s">
        <v>3077</v>
      </c>
      <c r="D189" s="35">
        <v>1</v>
      </c>
      <c r="E189" s="11">
        <v>42352</v>
      </c>
      <c r="F189" s="35" t="s">
        <v>302</v>
      </c>
      <c r="G189" s="29" t="s">
        <v>277</v>
      </c>
      <c r="H189" s="9" t="s">
        <v>2723</v>
      </c>
      <c r="I189" s="9" t="s">
        <v>375</v>
      </c>
      <c r="J189" s="10" t="s">
        <v>280</v>
      </c>
      <c r="K189" s="9" t="s">
        <v>281</v>
      </c>
      <c r="L189" s="9"/>
      <c r="M189" s="9"/>
      <c r="N189" s="9"/>
      <c r="O189" s="9"/>
      <c r="P189" s="10">
        <v>1</v>
      </c>
      <c r="Q189" s="9"/>
      <c r="R189" s="9"/>
      <c r="S189" s="9"/>
      <c r="T189" s="9"/>
      <c r="U189" s="9"/>
      <c r="V189" s="9"/>
      <c r="W189" s="9"/>
      <c r="X189" s="9"/>
      <c r="Y189" s="9"/>
      <c r="Z189" s="9"/>
      <c r="AA189" s="9"/>
      <c r="AB189" s="9" t="s">
        <v>3078</v>
      </c>
      <c r="AC189" s="9" t="s">
        <v>3079</v>
      </c>
      <c r="AD189" s="10" t="s">
        <v>283</v>
      </c>
      <c r="AE189" s="11">
        <v>42460</v>
      </c>
      <c r="AF189" s="11">
        <v>42576</v>
      </c>
      <c r="AG189" s="10">
        <f t="shared" si="48"/>
        <v>116</v>
      </c>
      <c r="AH189" s="10">
        <f t="shared" ref="AH189:AH192" si="49">AF189-E189</f>
        <v>224</v>
      </c>
      <c r="AI189" s="10">
        <f t="shared" si="2"/>
        <v>224</v>
      </c>
      <c r="AJ189" s="35" t="s">
        <v>3080</v>
      </c>
      <c r="AK189" s="12">
        <v>4</v>
      </c>
      <c r="AL189" s="10" t="s">
        <v>3081</v>
      </c>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10">
        <v>1</v>
      </c>
      <c r="BK189" s="9"/>
      <c r="BL189" s="10">
        <v>1</v>
      </c>
      <c r="BM189" s="10"/>
      <c r="BN189" s="10"/>
      <c r="BO189" s="10"/>
      <c r="BP189" s="10"/>
      <c r="BQ189" s="10"/>
      <c r="BR189" s="10"/>
      <c r="BS189" s="10"/>
      <c r="BT189" s="10"/>
      <c r="BU189" s="10"/>
      <c r="BV189" s="10"/>
      <c r="BW189" s="10"/>
      <c r="BX189" s="10"/>
      <c r="BY189" s="10">
        <v>2</v>
      </c>
      <c r="BZ189" s="10"/>
      <c r="CA189" s="10"/>
      <c r="CB189" s="10"/>
      <c r="CC189" s="10"/>
      <c r="CD189" s="10"/>
      <c r="CE189" s="10"/>
      <c r="CF189" s="10"/>
      <c r="CG189" s="10"/>
      <c r="CH189" s="10"/>
      <c r="CI189" s="10"/>
      <c r="CJ189" s="10"/>
      <c r="CK189" s="10"/>
      <c r="CL189" s="10"/>
      <c r="CM189" s="10"/>
      <c r="CN189" s="10"/>
      <c r="CO189" s="10"/>
      <c r="CP189" s="10" t="s">
        <v>89</v>
      </c>
      <c r="CQ189" s="10" t="s">
        <v>286</v>
      </c>
      <c r="CR189" s="10">
        <v>1</v>
      </c>
      <c r="CS189" s="10"/>
      <c r="CT189" s="10"/>
      <c r="CU189" s="10"/>
      <c r="CV189" s="10"/>
      <c r="CW189" s="10"/>
      <c r="CX189" s="10" t="s">
        <v>287</v>
      </c>
      <c r="CY189" s="35" t="s">
        <v>287</v>
      </c>
      <c r="CZ189" s="42" t="s">
        <v>288</v>
      </c>
      <c r="DA189" s="42" t="s">
        <v>158</v>
      </c>
      <c r="DB189" s="35" t="s">
        <v>158</v>
      </c>
      <c r="DC189" s="35" t="s">
        <v>283</v>
      </c>
      <c r="DD189" s="42" t="s">
        <v>3082</v>
      </c>
      <c r="DE189" s="35" t="s">
        <v>283</v>
      </c>
      <c r="DF189" s="35" t="s">
        <v>283</v>
      </c>
      <c r="DG189" s="35" t="s">
        <v>283</v>
      </c>
      <c r="DH189" s="35" t="s">
        <v>283</v>
      </c>
      <c r="DI189" s="35" t="s">
        <v>283</v>
      </c>
      <c r="DJ189" s="35" t="s">
        <v>283</v>
      </c>
      <c r="DK189" s="35" t="s">
        <v>283</v>
      </c>
      <c r="DL189" s="10" t="s">
        <v>283</v>
      </c>
      <c r="DM189" s="10" t="s">
        <v>283</v>
      </c>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3" t="s">
        <v>3083</v>
      </c>
      <c r="ES189" s="13" t="s">
        <v>880</v>
      </c>
      <c r="ET189" s="13"/>
      <c r="EU189" s="13"/>
      <c r="EV189" s="13"/>
      <c r="EW189" s="13"/>
      <c r="EX189" s="13"/>
      <c r="EY189" s="13"/>
      <c r="EZ189" s="10">
        <v>1</v>
      </c>
      <c r="FA189" s="13"/>
      <c r="FB189" s="13"/>
      <c r="FC189" s="13"/>
      <c r="FD189" s="13"/>
      <c r="FE189" s="13"/>
      <c r="FF189" s="13"/>
      <c r="FG189" s="13"/>
      <c r="FH189" s="13"/>
      <c r="FI189" s="13"/>
      <c r="FJ189" s="13"/>
      <c r="FK189" s="13">
        <v>1</v>
      </c>
      <c r="FL189" s="13"/>
      <c r="FM189" s="13" t="s">
        <v>3084</v>
      </c>
      <c r="FN189" s="13" t="s">
        <v>3085</v>
      </c>
      <c r="FO189" s="13"/>
      <c r="FP189" s="13"/>
      <c r="FQ189" s="13"/>
      <c r="FR189" s="13"/>
      <c r="FS189" s="13">
        <v>1</v>
      </c>
      <c r="FT189" s="13"/>
      <c r="FU189" s="13"/>
      <c r="FV189" s="13"/>
      <c r="FW189" s="13"/>
      <c r="FX189" s="13"/>
      <c r="FY189" s="13"/>
      <c r="FZ189" s="13"/>
      <c r="GA189" s="13"/>
      <c r="GB189" s="13"/>
      <c r="GC189" s="10">
        <v>1</v>
      </c>
      <c r="GD189" s="13"/>
      <c r="GE189" s="13"/>
      <c r="GF189" s="13"/>
      <c r="GG189" s="13"/>
      <c r="GH189" s="13"/>
      <c r="GI189" s="13"/>
      <c r="GJ189" s="13"/>
      <c r="GK189" s="13"/>
      <c r="GL189" s="13"/>
      <c r="GM189" s="13"/>
      <c r="GN189" s="13"/>
      <c r="GO189" s="13" t="s">
        <v>3086</v>
      </c>
      <c r="GP189" s="13" t="s">
        <v>3087</v>
      </c>
      <c r="GQ189" s="10" t="s">
        <v>283</v>
      </c>
      <c r="GR189" s="10" t="s">
        <v>283</v>
      </c>
      <c r="GS189" s="10" t="s">
        <v>283</v>
      </c>
      <c r="GT189" s="10" t="s">
        <v>283</v>
      </c>
      <c r="GU189" s="10" t="s">
        <v>283</v>
      </c>
      <c r="GV189" s="10" t="s">
        <v>283</v>
      </c>
      <c r="GW189" s="10" t="s">
        <v>283</v>
      </c>
      <c r="GX189" s="10" t="s">
        <v>283</v>
      </c>
      <c r="GY189" s="10" t="s">
        <v>283</v>
      </c>
      <c r="GZ189" s="10" t="s">
        <v>283</v>
      </c>
      <c r="HA189" s="10" t="s">
        <v>283</v>
      </c>
      <c r="HB189" s="10" t="s">
        <v>283</v>
      </c>
      <c r="HC189" s="10" t="s">
        <v>283</v>
      </c>
      <c r="HD189" s="10" t="s">
        <v>3088</v>
      </c>
      <c r="HE189" s="10"/>
      <c r="HF189" s="10"/>
      <c r="HG189" s="10"/>
      <c r="HH189" s="10"/>
      <c r="HI189" s="10"/>
      <c r="HJ189" s="10"/>
      <c r="HK189" s="10"/>
      <c r="HL189" s="10"/>
      <c r="HM189" s="10"/>
      <c r="HN189" s="10"/>
      <c r="HO189" s="10"/>
      <c r="HP189" s="10"/>
      <c r="HQ189" s="10"/>
      <c r="HR189" s="10"/>
      <c r="HS189" s="10">
        <v>1</v>
      </c>
      <c r="HT189" s="10"/>
      <c r="HU189" s="10"/>
      <c r="HV189" s="10"/>
      <c r="HW189" s="10"/>
      <c r="HX189" s="10"/>
      <c r="HY189" s="10"/>
      <c r="HZ189" s="10"/>
      <c r="IA189" s="10"/>
      <c r="IB189" s="10"/>
      <c r="IC189" s="10"/>
      <c r="ID189" s="10"/>
      <c r="IE189" s="10"/>
      <c r="IF189" s="10">
        <v>1</v>
      </c>
      <c r="IG189" s="10"/>
      <c r="IH189" s="10"/>
      <c r="II189" s="10"/>
      <c r="IJ189" s="10"/>
      <c r="IK189" s="10"/>
      <c r="IL189" s="10"/>
      <c r="IM189" s="10"/>
      <c r="IN189" s="10"/>
      <c r="IO189" s="10"/>
      <c r="IP189" s="10"/>
      <c r="IQ189" s="10"/>
      <c r="IR189" s="10"/>
      <c r="IS189" s="10"/>
      <c r="IT189" s="10"/>
      <c r="IU189" s="13" t="s">
        <v>434</v>
      </c>
      <c r="IV189" s="10" t="s">
        <v>283</v>
      </c>
      <c r="IW189" s="10" t="s">
        <v>283</v>
      </c>
      <c r="IX189" s="10" t="s">
        <v>264</v>
      </c>
      <c r="IY189" s="10"/>
      <c r="IZ189" s="10"/>
      <c r="JA189" s="10"/>
      <c r="JB189" s="10"/>
      <c r="JC189" s="10"/>
      <c r="JD189" s="10"/>
      <c r="JE189" s="10"/>
      <c r="JF189" s="10"/>
      <c r="JG189" s="10"/>
      <c r="JH189" s="10"/>
      <c r="JI189" s="10"/>
      <c r="JJ189" s="10"/>
      <c r="JK189" s="10"/>
      <c r="JL189" s="10"/>
      <c r="JM189" s="10"/>
      <c r="JN189" s="10"/>
      <c r="JO189" s="10"/>
      <c r="JP189" s="10">
        <v>1</v>
      </c>
      <c r="JQ189" s="10"/>
      <c r="JR189" s="10"/>
      <c r="JS189" s="10"/>
      <c r="JT189" s="10"/>
      <c r="JU189" s="10"/>
      <c r="JV189" s="10" t="s">
        <v>287</v>
      </c>
      <c r="JW189" s="10" t="s">
        <v>283</v>
      </c>
      <c r="JX189" s="10" t="s">
        <v>283</v>
      </c>
      <c r="JY189" s="10" t="s">
        <v>283</v>
      </c>
      <c r="JZ189" s="42"/>
    </row>
    <row r="190" spans="1:286" ht="15.75" customHeight="1">
      <c r="A190" s="7" t="s">
        <v>3089</v>
      </c>
      <c r="B190" s="8">
        <v>42580</v>
      </c>
      <c r="C190" s="9" t="s">
        <v>3090</v>
      </c>
      <c r="D190" s="35">
        <v>1</v>
      </c>
      <c r="E190" s="11">
        <v>42301</v>
      </c>
      <c r="F190" s="35" t="s">
        <v>302</v>
      </c>
      <c r="G190" s="29" t="s">
        <v>323</v>
      </c>
      <c r="H190" s="9" t="s">
        <v>700</v>
      </c>
      <c r="I190" s="9" t="s">
        <v>2659</v>
      </c>
      <c r="J190" s="10" t="s">
        <v>280</v>
      </c>
      <c r="K190" s="9" t="s">
        <v>344</v>
      </c>
      <c r="L190" s="9"/>
      <c r="M190" s="9"/>
      <c r="N190" s="9"/>
      <c r="O190" s="9"/>
      <c r="P190" s="9"/>
      <c r="Q190" s="9"/>
      <c r="R190" s="10">
        <v>1</v>
      </c>
      <c r="S190" s="9"/>
      <c r="T190" s="9"/>
      <c r="U190" s="9"/>
      <c r="V190" s="9"/>
      <c r="W190" s="9"/>
      <c r="X190" s="9"/>
      <c r="Y190" s="9"/>
      <c r="Z190" s="9"/>
      <c r="AA190" s="9"/>
      <c r="AB190" s="9" t="s">
        <v>3091</v>
      </c>
      <c r="AC190" s="9" t="s">
        <v>3092</v>
      </c>
      <c r="AD190" s="10" t="s">
        <v>283</v>
      </c>
      <c r="AE190" s="11">
        <v>42312</v>
      </c>
      <c r="AF190" s="11">
        <v>42572</v>
      </c>
      <c r="AG190" s="10">
        <f t="shared" si="48"/>
        <v>260</v>
      </c>
      <c r="AH190" s="10">
        <f t="shared" si="49"/>
        <v>271</v>
      </c>
      <c r="AI190" s="10">
        <f t="shared" si="2"/>
        <v>279</v>
      </c>
      <c r="AJ190" s="42" t="s">
        <v>1905</v>
      </c>
      <c r="AK190" s="12">
        <v>1</v>
      </c>
      <c r="AL190" s="10" t="s">
        <v>1906</v>
      </c>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42"/>
      <c r="BN190" s="42"/>
      <c r="BO190" s="42"/>
      <c r="BP190" s="42"/>
      <c r="BQ190" s="42"/>
      <c r="BR190" s="42"/>
      <c r="BS190" s="42"/>
      <c r="BT190" s="42"/>
      <c r="BU190" s="42"/>
      <c r="BV190" s="42"/>
      <c r="BW190" s="42"/>
      <c r="BX190" s="35">
        <v>1</v>
      </c>
      <c r="BY190" s="42"/>
      <c r="BZ190" s="42"/>
      <c r="CA190" s="42"/>
      <c r="CB190" s="42"/>
      <c r="CC190" s="42"/>
      <c r="CD190" s="42"/>
      <c r="CE190" s="42"/>
      <c r="CF190" s="42"/>
      <c r="CG190" s="42"/>
      <c r="CH190" s="42"/>
      <c r="CI190" s="42"/>
      <c r="CJ190" s="42"/>
      <c r="CK190" s="42"/>
      <c r="CL190" s="42"/>
      <c r="CM190" s="42"/>
      <c r="CN190" s="42"/>
      <c r="CO190" s="42"/>
      <c r="CP190" s="10" t="s">
        <v>428</v>
      </c>
      <c r="CQ190" s="10" t="s">
        <v>286</v>
      </c>
      <c r="CR190" s="10"/>
      <c r="CS190" s="10"/>
      <c r="CT190" s="10">
        <v>1</v>
      </c>
      <c r="CU190" s="10"/>
      <c r="CV190" s="10"/>
      <c r="CW190" s="10"/>
      <c r="CX190" s="10" t="s">
        <v>287</v>
      </c>
      <c r="CY190" s="35" t="s">
        <v>287</v>
      </c>
      <c r="CZ190" s="42" t="s">
        <v>12</v>
      </c>
      <c r="DA190" s="42" t="s">
        <v>289</v>
      </c>
      <c r="DB190" s="10" t="s">
        <v>329</v>
      </c>
      <c r="DC190" s="13" t="s">
        <v>3093</v>
      </c>
      <c r="DD190" s="42" t="s">
        <v>3094</v>
      </c>
      <c r="DE190" s="42" t="s">
        <v>3095</v>
      </c>
      <c r="DF190" s="35" t="s">
        <v>283</v>
      </c>
      <c r="DG190" s="35" t="s">
        <v>283</v>
      </c>
      <c r="DH190" s="35" t="s">
        <v>283</v>
      </c>
      <c r="DI190" s="35" t="s">
        <v>283</v>
      </c>
      <c r="DJ190" s="35" t="s">
        <v>283</v>
      </c>
      <c r="DK190" s="35" t="s">
        <v>283</v>
      </c>
      <c r="DL190" s="10" t="s">
        <v>283</v>
      </c>
      <c r="DM190" s="10" t="s">
        <v>283</v>
      </c>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3" t="s">
        <v>3096</v>
      </c>
      <c r="ES190" s="13" t="s">
        <v>86</v>
      </c>
      <c r="ET190" s="13"/>
      <c r="EU190" s="13"/>
      <c r="EV190" s="13"/>
      <c r="EW190" s="13"/>
      <c r="EX190" s="13"/>
      <c r="EY190" s="13"/>
      <c r="EZ190" s="13"/>
      <c r="FA190" s="13"/>
      <c r="FB190" s="13"/>
      <c r="FC190" s="13"/>
      <c r="FD190" s="13"/>
      <c r="FE190" s="13"/>
      <c r="FF190" s="13"/>
      <c r="FG190" s="13"/>
      <c r="FH190" s="13"/>
      <c r="FI190" s="13"/>
      <c r="FJ190" s="13"/>
      <c r="FK190" s="13"/>
      <c r="FL190" s="13">
        <v>1</v>
      </c>
      <c r="FM190" s="10" t="s">
        <v>3097</v>
      </c>
      <c r="FN190" s="10" t="s">
        <v>173</v>
      </c>
      <c r="FO190" s="10"/>
      <c r="FP190" s="10"/>
      <c r="FQ190" s="10"/>
      <c r="FR190" s="10"/>
      <c r="FS190" s="10"/>
      <c r="FT190" s="10"/>
      <c r="FU190" s="10"/>
      <c r="FV190" s="10"/>
      <c r="FW190" s="10"/>
      <c r="FX190" s="10"/>
      <c r="FY190" s="10"/>
      <c r="FZ190" s="10"/>
      <c r="GA190" s="10"/>
      <c r="GB190" s="10"/>
      <c r="GC190" s="10">
        <v>1</v>
      </c>
      <c r="GD190" s="10"/>
      <c r="GE190" s="10"/>
      <c r="GF190" s="10"/>
      <c r="GG190" s="10"/>
      <c r="GH190" s="10"/>
      <c r="GI190" s="10"/>
      <c r="GJ190" s="10"/>
      <c r="GK190" s="10"/>
      <c r="GL190" s="10"/>
      <c r="GM190" s="10"/>
      <c r="GN190" s="10"/>
      <c r="GO190" s="13" t="s">
        <v>3098</v>
      </c>
      <c r="GP190" s="13" t="s">
        <v>3099</v>
      </c>
      <c r="GQ190" s="13" t="s">
        <v>3100</v>
      </c>
      <c r="GR190" s="13" t="s">
        <v>3101</v>
      </c>
      <c r="GS190" s="13" t="s">
        <v>3102</v>
      </c>
      <c r="GT190" s="13" t="s">
        <v>3103</v>
      </c>
      <c r="GU190" s="13" t="s">
        <v>3104</v>
      </c>
      <c r="GV190" s="10" t="s">
        <v>283</v>
      </c>
      <c r="GW190" s="10" t="s">
        <v>283</v>
      </c>
      <c r="GX190" s="10" t="s">
        <v>283</v>
      </c>
      <c r="GY190" s="10" t="s">
        <v>283</v>
      </c>
      <c r="GZ190" s="10" t="s">
        <v>283</v>
      </c>
      <c r="HA190" s="10" t="s">
        <v>283</v>
      </c>
      <c r="HB190" s="10" t="s">
        <v>283</v>
      </c>
      <c r="HC190" s="10" t="s">
        <v>283</v>
      </c>
      <c r="HD190" s="10" t="s">
        <v>3105</v>
      </c>
      <c r="HE190" s="10"/>
      <c r="HF190" s="10"/>
      <c r="HG190" s="10"/>
      <c r="HH190" s="10"/>
      <c r="HI190" s="10"/>
      <c r="HJ190" s="10"/>
      <c r="HK190" s="10"/>
      <c r="HL190" s="10"/>
      <c r="HM190" s="10"/>
      <c r="HN190" s="10"/>
      <c r="HO190" s="10"/>
      <c r="HP190" s="10">
        <v>1</v>
      </c>
      <c r="HQ190" s="10"/>
      <c r="HR190" s="10"/>
      <c r="HS190" s="10"/>
      <c r="HT190" s="10"/>
      <c r="HU190" s="10"/>
      <c r="HV190" s="10"/>
      <c r="HW190" s="10"/>
      <c r="HX190" s="10"/>
      <c r="HY190" s="10"/>
      <c r="HZ190" s="10"/>
      <c r="IA190" s="10"/>
      <c r="IB190" s="10"/>
      <c r="IC190" s="10"/>
      <c r="ID190" s="10"/>
      <c r="IE190" s="10">
        <v>1</v>
      </c>
      <c r="IF190" s="10"/>
      <c r="IG190" s="10"/>
      <c r="IH190" s="10"/>
      <c r="II190" s="10"/>
      <c r="IJ190" s="10"/>
      <c r="IK190" s="10"/>
      <c r="IL190" s="10"/>
      <c r="IM190" s="10"/>
      <c r="IN190" s="10"/>
      <c r="IO190" s="10"/>
      <c r="IP190" s="10"/>
      <c r="IQ190" s="10"/>
      <c r="IR190" s="10"/>
      <c r="IS190" s="10"/>
      <c r="IT190" s="10">
        <v>1</v>
      </c>
      <c r="IU190" s="13" t="s">
        <v>3106</v>
      </c>
      <c r="IV190" s="10" t="s">
        <v>283</v>
      </c>
      <c r="IW190" s="10" t="s">
        <v>283</v>
      </c>
      <c r="IX190" s="10" t="s">
        <v>264</v>
      </c>
      <c r="IY190" s="10"/>
      <c r="IZ190" s="10"/>
      <c r="JA190" s="10"/>
      <c r="JB190" s="10"/>
      <c r="JC190" s="10"/>
      <c r="JD190" s="10"/>
      <c r="JE190" s="10"/>
      <c r="JF190" s="10"/>
      <c r="JG190" s="10"/>
      <c r="JH190" s="10"/>
      <c r="JI190" s="10"/>
      <c r="JJ190" s="10"/>
      <c r="JK190" s="10"/>
      <c r="JL190" s="10"/>
      <c r="JM190" s="10"/>
      <c r="JN190" s="10"/>
      <c r="JO190" s="10"/>
      <c r="JP190" s="10">
        <v>1</v>
      </c>
      <c r="JQ190" s="10"/>
      <c r="JR190" s="10"/>
      <c r="JS190" s="10"/>
      <c r="JT190" s="10"/>
      <c r="JU190" s="10"/>
      <c r="JV190" s="10" t="s">
        <v>287</v>
      </c>
      <c r="JW190" s="10" t="s">
        <v>283</v>
      </c>
      <c r="JX190" s="10" t="s">
        <v>283</v>
      </c>
      <c r="JY190" s="10" t="s">
        <v>283</v>
      </c>
      <c r="JZ190" s="42" t="s">
        <v>3107</v>
      </c>
    </row>
    <row r="191" spans="1:286" ht="15.75" customHeight="1">
      <c r="A191" s="7" t="s">
        <v>3108</v>
      </c>
      <c r="B191" s="8">
        <v>42598</v>
      </c>
      <c r="C191" s="9" t="s">
        <v>3109</v>
      </c>
      <c r="D191" s="35">
        <v>1</v>
      </c>
      <c r="E191" s="11">
        <v>42467</v>
      </c>
      <c r="F191" s="35" t="s">
        <v>302</v>
      </c>
      <c r="G191" s="29" t="s">
        <v>323</v>
      </c>
      <c r="H191" s="9" t="s">
        <v>700</v>
      </c>
      <c r="I191" s="9" t="s">
        <v>3110</v>
      </c>
      <c r="J191" s="10" t="s">
        <v>280</v>
      </c>
      <c r="K191" s="9" t="s">
        <v>344</v>
      </c>
      <c r="L191" s="9"/>
      <c r="M191" s="9"/>
      <c r="N191" s="9"/>
      <c r="O191" s="9"/>
      <c r="P191" s="9"/>
      <c r="Q191" s="9"/>
      <c r="R191" s="10">
        <v>1</v>
      </c>
      <c r="S191" s="9"/>
      <c r="T191" s="9"/>
      <c r="U191" s="9"/>
      <c r="V191" s="9"/>
      <c r="W191" s="9"/>
      <c r="X191" s="9"/>
      <c r="Y191" s="9"/>
      <c r="Z191" s="9"/>
      <c r="AA191" s="9"/>
      <c r="AB191" s="9" t="s">
        <v>3111</v>
      </c>
      <c r="AC191" s="9" t="s">
        <v>3112</v>
      </c>
      <c r="AD191" s="10" t="s">
        <v>283</v>
      </c>
      <c r="AE191" s="11">
        <v>42475</v>
      </c>
      <c r="AF191" s="11">
        <v>42597</v>
      </c>
      <c r="AG191" s="10">
        <f t="shared" si="48"/>
        <v>122</v>
      </c>
      <c r="AH191" s="10">
        <f t="shared" si="49"/>
        <v>130</v>
      </c>
      <c r="AI191" s="10">
        <f t="shared" si="2"/>
        <v>131</v>
      </c>
      <c r="AJ191" s="42" t="s">
        <v>3113</v>
      </c>
      <c r="AK191" s="12">
        <v>1</v>
      </c>
      <c r="AL191" s="10" t="s">
        <v>347</v>
      </c>
      <c r="AM191" s="10">
        <v>1</v>
      </c>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42"/>
      <c r="BN191" s="42"/>
      <c r="BO191" s="42"/>
      <c r="BP191" s="42"/>
      <c r="BQ191" s="42"/>
      <c r="BR191" s="42"/>
      <c r="BS191" s="42"/>
      <c r="BT191" s="42"/>
      <c r="BU191" s="42"/>
      <c r="BV191" s="42"/>
      <c r="BW191" s="42"/>
      <c r="BX191" s="42"/>
      <c r="BY191" s="42"/>
      <c r="BZ191" s="42"/>
      <c r="CA191" s="42"/>
      <c r="CB191" s="42"/>
      <c r="CC191" s="42"/>
      <c r="CD191" s="42"/>
      <c r="CE191" s="42"/>
      <c r="CF191" s="42"/>
      <c r="CG191" s="42"/>
      <c r="CH191" s="42"/>
      <c r="CI191" s="42"/>
      <c r="CJ191" s="42"/>
      <c r="CK191" s="42"/>
      <c r="CL191" s="42"/>
      <c r="CM191" s="42"/>
      <c r="CN191" s="42"/>
      <c r="CO191" s="42"/>
      <c r="CP191" s="10" t="s">
        <v>89</v>
      </c>
      <c r="CQ191" s="10" t="s">
        <v>286</v>
      </c>
      <c r="CR191" s="10">
        <v>1</v>
      </c>
      <c r="CS191" s="10"/>
      <c r="CT191" s="10"/>
      <c r="CU191" s="10"/>
      <c r="CV191" s="10"/>
      <c r="CW191" s="10"/>
      <c r="CX191" s="10" t="s">
        <v>287</v>
      </c>
      <c r="CY191" s="35" t="s">
        <v>287</v>
      </c>
      <c r="CZ191" s="42" t="s">
        <v>12</v>
      </c>
      <c r="DA191" s="42" t="s">
        <v>289</v>
      </c>
      <c r="DB191" s="35" t="s">
        <v>309</v>
      </c>
      <c r="DC191" s="13" t="s">
        <v>3114</v>
      </c>
      <c r="DD191" s="42" t="s">
        <v>3115</v>
      </c>
      <c r="DE191" s="42" t="s">
        <v>3116</v>
      </c>
      <c r="DF191" s="35" t="s">
        <v>283</v>
      </c>
      <c r="DG191" s="35" t="s">
        <v>283</v>
      </c>
      <c r="DH191" s="35" t="s">
        <v>283</v>
      </c>
      <c r="DI191" s="35" t="s">
        <v>283</v>
      </c>
      <c r="DJ191" s="35" t="s">
        <v>283</v>
      </c>
      <c r="DK191" s="35" t="s">
        <v>283</v>
      </c>
      <c r="DL191" s="13" t="s">
        <v>3117</v>
      </c>
      <c r="DM191" s="13" t="s">
        <v>3118</v>
      </c>
      <c r="DN191" s="14"/>
      <c r="DO191" s="14"/>
      <c r="DP191" s="14"/>
      <c r="DQ191" s="14"/>
      <c r="DR191" s="14"/>
      <c r="DS191" s="14">
        <v>1</v>
      </c>
      <c r="DT191" s="14"/>
      <c r="DU191" s="14"/>
      <c r="DV191" s="14"/>
      <c r="DW191" s="14"/>
      <c r="DX191" s="14"/>
      <c r="DY191" s="14"/>
      <c r="DZ191" s="14"/>
      <c r="EA191" s="14"/>
      <c r="EB191" s="14"/>
      <c r="EC191" s="14">
        <v>1</v>
      </c>
      <c r="ED191" s="14"/>
      <c r="EE191" s="14"/>
      <c r="EF191" s="14"/>
      <c r="EG191" s="14"/>
      <c r="EH191" s="14"/>
      <c r="EI191" s="14"/>
      <c r="EJ191" s="14"/>
      <c r="EK191" s="14"/>
      <c r="EL191" s="14"/>
      <c r="EM191" s="14"/>
      <c r="EN191" s="14"/>
      <c r="EO191" s="14">
        <v>1</v>
      </c>
      <c r="EP191" s="14"/>
      <c r="EQ191" s="14"/>
      <c r="ER191" s="10" t="s">
        <v>283</v>
      </c>
      <c r="ES191" s="10" t="s">
        <v>283</v>
      </c>
      <c r="ET191" s="10"/>
      <c r="EU191" s="10"/>
      <c r="EV191" s="10"/>
      <c r="EW191" s="10"/>
      <c r="EX191" s="10"/>
      <c r="EY191" s="10"/>
      <c r="EZ191" s="10"/>
      <c r="FA191" s="10"/>
      <c r="FB191" s="10"/>
      <c r="FC191" s="10"/>
      <c r="FD191" s="10"/>
      <c r="FE191" s="10"/>
      <c r="FF191" s="10"/>
      <c r="FG191" s="10"/>
      <c r="FH191" s="10"/>
      <c r="FI191" s="10"/>
      <c r="FJ191" s="10"/>
      <c r="FK191" s="10"/>
      <c r="FL191" s="10"/>
      <c r="FM191" s="10" t="s">
        <v>283</v>
      </c>
      <c r="FN191" s="10" t="s">
        <v>283</v>
      </c>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3" t="s">
        <v>3119</v>
      </c>
      <c r="GP191" s="13" t="s">
        <v>3120</v>
      </c>
      <c r="GQ191" s="13" t="s">
        <v>3121</v>
      </c>
      <c r="GR191" s="10" t="s">
        <v>283</v>
      </c>
      <c r="GS191" s="10" t="s">
        <v>283</v>
      </c>
      <c r="GT191" s="10" t="s">
        <v>283</v>
      </c>
      <c r="GU191" s="10" t="s">
        <v>283</v>
      </c>
      <c r="GV191" s="10" t="s">
        <v>283</v>
      </c>
      <c r="GW191" s="10" t="s">
        <v>283</v>
      </c>
      <c r="GX191" s="10" t="s">
        <v>283</v>
      </c>
      <c r="GY191" s="10" t="s">
        <v>283</v>
      </c>
      <c r="GZ191" s="10" t="s">
        <v>283</v>
      </c>
      <c r="HA191" s="10" t="s">
        <v>283</v>
      </c>
      <c r="HB191" s="10" t="s">
        <v>283</v>
      </c>
      <c r="HC191" s="10" t="s">
        <v>283</v>
      </c>
      <c r="HD191" s="10" t="s">
        <v>3122</v>
      </c>
      <c r="HE191" s="10"/>
      <c r="HF191" s="10"/>
      <c r="HG191" s="10"/>
      <c r="HH191" s="10"/>
      <c r="HI191" s="10"/>
      <c r="HJ191" s="10"/>
      <c r="HK191" s="10"/>
      <c r="HL191" s="10"/>
      <c r="HM191" s="10">
        <v>1</v>
      </c>
      <c r="HN191" s="10"/>
      <c r="HO191" s="10"/>
      <c r="HP191" s="10"/>
      <c r="HQ191" s="10"/>
      <c r="HR191" s="10"/>
      <c r="HS191" s="10">
        <v>1</v>
      </c>
      <c r="HT191" s="10"/>
      <c r="HU191" s="10"/>
      <c r="HV191" s="10"/>
      <c r="HW191" s="10"/>
      <c r="HX191" s="10"/>
      <c r="HY191" s="10"/>
      <c r="HZ191" s="10"/>
      <c r="IA191" s="10"/>
      <c r="IB191" s="10"/>
      <c r="IC191" s="10"/>
      <c r="ID191" s="10"/>
      <c r="IE191" s="10"/>
      <c r="IF191" s="10">
        <v>1</v>
      </c>
      <c r="IG191" s="10"/>
      <c r="IH191" s="10"/>
      <c r="II191" s="10"/>
      <c r="IJ191" s="10"/>
      <c r="IK191" s="10"/>
      <c r="IL191" s="10"/>
      <c r="IM191" s="10"/>
      <c r="IN191" s="10"/>
      <c r="IO191" s="10"/>
      <c r="IP191" s="10"/>
      <c r="IQ191" s="10"/>
      <c r="IR191" s="10"/>
      <c r="IS191" s="10"/>
      <c r="IT191" s="10"/>
      <c r="IU191" s="13" t="s">
        <v>3123</v>
      </c>
      <c r="IV191" s="10" t="s">
        <v>283</v>
      </c>
      <c r="IW191" s="10" t="s">
        <v>283</v>
      </c>
      <c r="IX191" s="10" t="s">
        <v>264</v>
      </c>
      <c r="IY191" s="10"/>
      <c r="IZ191" s="10"/>
      <c r="JA191" s="10"/>
      <c r="JB191" s="10"/>
      <c r="JC191" s="10"/>
      <c r="JD191" s="10"/>
      <c r="JE191" s="10"/>
      <c r="JF191" s="10"/>
      <c r="JG191" s="10"/>
      <c r="JH191" s="10"/>
      <c r="JI191" s="10"/>
      <c r="JJ191" s="10"/>
      <c r="JK191" s="10"/>
      <c r="JL191" s="10"/>
      <c r="JM191" s="10"/>
      <c r="JN191" s="10"/>
      <c r="JO191" s="10"/>
      <c r="JP191" s="10">
        <v>1</v>
      </c>
      <c r="JQ191" s="10"/>
      <c r="JR191" s="10"/>
      <c r="JS191" s="10"/>
      <c r="JT191" s="10"/>
      <c r="JU191" s="10"/>
      <c r="JV191" s="10" t="s">
        <v>287</v>
      </c>
      <c r="JW191" s="10" t="s">
        <v>283</v>
      </c>
      <c r="JX191" s="10" t="s">
        <v>283</v>
      </c>
      <c r="JY191" s="10" t="s">
        <v>283</v>
      </c>
      <c r="JZ191" s="42" t="s">
        <v>3124</v>
      </c>
    </row>
    <row r="192" spans="1:286" ht="15.75" customHeight="1">
      <c r="A192" s="7" t="s">
        <v>3125</v>
      </c>
      <c r="B192" s="8">
        <v>42608</v>
      </c>
      <c r="C192" s="9" t="s">
        <v>3126</v>
      </c>
      <c r="D192" s="35">
        <v>1</v>
      </c>
      <c r="E192" s="11">
        <v>42419</v>
      </c>
      <c r="F192" s="35" t="s">
        <v>302</v>
      </c>
      <c r="G192" s="29" t="s">
        <v>323</v>
      </c>
      <c r="H192" s="9" t="s">
        <v>3127</v>
      </c>
      <c r="I192" s="9" t="s">
        <v>375</v>
      </c>
      <c r="J192" s="10" t="s">
        <v>280</v>
      </c>
      <c r="K192" s="9" t="s">
        <v>606</v>
      </c>
      <c r="L192" s="9"/>
      <c r="M192" s="10">
        <v>1</v>
      </c>
      <c r="N192" s="9"/>
      <c r="O192" s="9"/>
      <c r="P192" s="9"/>
      <c r="Q192" s="9"/>
      <c r="R192" s="9"/>
      <c r="S192" s="9"/>
      <c r="T192" s="9"/>
      <c r="U192" s="9"/>
      <c r="V192" s="9"/>
      <c r="W192" s="9"/>
      <c r="X192" s="9"/>
      <c r="Y192" s="9"/>
      <c r="Z192" s="9"/>
      <c r="AA192" s="9"/>
      <c r="AB192" s="9" t="s">
        <v>3128</v>
      </c>
      <c r="AC192" s="9" t="s">
        <v>3129</v>
      </c>
      <c r="AD192" s="10" t="s">
        <v>283</v>
      </c>
      <c r="AE192" s="11">
        <v>42521</v>
      </c>
      <c r="AF192" s="11">
        <v>42598</v>
      </c>
      <c r="AG192" s="10">
        <f t="shared" si="48"/>
        <v>77</v>
      </c>
      <c r="AH192" s="10">
        <f t="shared" si="49"/>
        <v>179</v>
      </c>
      <c r="AI192" s="10">
        <f t="shared" si="2"/>
        <v>189</v>
      </c>
      <c r="AJ192" s="42" t="s">
        <v>3130</v>
      </c>
      <c r="AK192" s="12">
        <v>1</v>
      </c>
      <c r="AL192" s="10" t="s">
        <v>3131</v>
      </c>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42"/>
      <c r="BN192" s="42"/>
      <c r="BO192" s="42"/>
      <c r="BP192" s="42"/>
      <c r="BQ192" s="42"/>
      <c r="BR192" s="42"/>
      <c r="BS192" s="42"/>
      <c r="BT192" s="42"/>
      <c r="BU192" s="42"/>
      <c r="BV192" s="42"/>
      <c r="BW192" s="42"/>
      <c r="BX192" s="42"/>
      <c r="BY192" s="42"/>
      <c r="BZ192" s="42"/>
      <c r="CA192" s="42"/>
      <c r="CB192" s="42"/>
      <c r="CC192" s="42"/>
      <c r="CD192" s="42"/>
      <c r="CE192" s="35">
        <v>1</v>
      </c>
      <c r="CF192" s="42"/>
      <c r="CG192" s="42"/>
      <c r="CH192" s="42"/>
      <c r="CI192" s="42"/>
      <c r="CJ192" s="42"/>
      <c r="CK192" s="42"/>
      <c r="CL192" s="42"/>
      <c r="CM192" s="42"/>
      <c r="CN192" s="42"/>
      <c r="CO192" s="42"/>
      <c r="CP192" s="10" t="s">
        <v>89</v>
      </c>
      <c r="CQ192" s="10" t="s">
        <v>286</v>
      </c>
      <c r="CR192" s="10">
        <v>1</v>
      </c>
      <c r="CS192" s="10"/>
      <c r="CT192" s="10"/>
      <c r="CU192" s="10"/>
      <c r="CV192" s="10"/>
      <c r="CW192" s="10"/>
      <c r="CX192" s="10" t="s">
        <v>287</v>
      </c>
      <c r="CY192" s="35" t="s">
        <v>287</v>
      </c>
      <c r="CZ192" s="42" t="s">
        <v>12</v>
      </c>
      <c r="DA192" s="42" t="s">
        <v>289</v>
      </c>
      <c r="DB192" s="35" t="s">
        <v>309</v>
      </c>
      <c r="DC192" s="13" t="s">
        <v>3132</v>
      </c>
      <c r="DD192" s="42" t="s">
        <v>3133</v>
      </c>
      <c r="DE192" s="42" t="s">
        <v>3134</v>
      </c>
      <c r="DF192" s="42" t="s">
        <v>3135</v>
      </c>
      <c r="DG192" s="35" t="s">
        <v>283</v>
      </c>
      <c r="DH192" s="35" t="s">
        <v>283</v>
      </c>
      <c r="DI192" s="35" t="s">
        <v>283</v>
      </c>
      <c r="DJ192" s="35" t="s">
        <v>283</v>
      </c>
      <c r="DK192" s="35" t="s">
        <v>283</v>
      </c>
      <c r="DL192" s="13" t="s">
        <v>3136</v>
      </c>
      <c r="DM192" s="13" t="s">
        <v>116</v>
      </c>
      <c r="DN192" s="14"/>
      <c r="DO192" s="14"/>
      <c r="DP192" s="14"/>
      <c r="DQ192" s="14"/>
      <c r="DR192" s="14"/>
      <c r="DS192" s="14"/>
      <c r="DT192" s="14">
        <v>1</v>
      </c>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0" t="s">
        <v>283</v>
      </c>
      <c r="ES192" s="10" t="s">
        <v>283</v>
      </c>
      <c r="ET192" s="10"/>
      <c r="EU192" s="10"/>
      <c r="EV192" s="10"/>
      <c r="EW192" s="10"/>
      <c r="EX192" s="10"/>
      <c r="EY192" s="10"/>
      <c r="EZ192" s="10"/>
      <c r="FA192" s="10"/>
      <c r="FB192" s="10"/>
      <c r="FC192" s="10"/>
      <c r="FD192" s="10"/>
      <c r="FE192" s="10"/>
      <c r="FF192" s="10"/>
      <c r="FG192" s="10"/>
      <c r="FH192" s="10"/>
      <c r="FI192" s="10"/>
      <c r="FJ192" s="10"/>
      <c r="FK192" s="10"/>
      <c r="FL192" s="10"/>
      <c r="FM192" s="10" t="s">
        <v>283</v>
      </c>
      <c r="FN192" s="10" t="s">
        <v>283</v>
      </c>
      <c r="FO192" s="10"/>
      <c r="FP192" s="10"/>
      <c r="FQ192" s="10"/>
      <c r="FR192" s="10"/>
      <c r="FS192" s="10"/>
      <c r="FT192" s="10"/>
      <c r="FU192" s="10"/>
      <c r="FV192" s="10"/>
      <c r="FW192" s="10"/>
      <c r="FX192" s="10"/>
      <c r="FY192" s="10"/>
      <c r="FZ192" s="10"/>
      <c r="GA192" s="10"/>
      <c r="GB192" s="10"/>
      <c r="GC192" s="10"/>
      <c r="GD192" s="10"/>
      <c r="GE192" s="10"/>
      <c r="GF192" s="10"/>
      <c r="GG192" s="10"/>
      <c r="GH192" s="10"/>
      <c r="GI192" s="10"/>
      <c r="GJ192" s="10"/>
      <c r="GK192" s="10"/>
      <c r="GL192" s="10"/>
      <c r="GM192" s="10"/>
      <c r="GN192" s="10"/>
      <c r="GO192" s="13" t="s">
        <v>3137</v>
      </c>
      <c r="GP192" s="13" t="s">
        <v>3138</v>
      </c>
      <c r="GQ192" s="13" t="s">
        <v>3139</v>
      </c>
      <c r="GR192" s="13" t="s">
        <v>3140</v>
      </c>
      <c r="GS192" s="10" t="s">
        <v>283</v>
      </c>
      <c r="GT192" s="10" t="s">
        <v>283</v>
      </c>
      <c r="GU192" s="10" t="s">
        <v>283</v>
      </c>
      <c r="GV192" s="10" t="s">
        <v>283</v>
      </c>
      <c r="GW192" s="10" t="s">
        <v>283</v>
      </c>
      <c r="GX192" s="10" t="s">
        <v>283</v>
      </c>
      <c r="GY192" s="10" t="s">
        <v>283</v>
      </c>
      <c r="GZ192" s="10" t="s">
        <v>283</v>
      </c>
      <c r="HA192" s="10" t="s">
        <v>283</v>
      </c>
      <c r="HB192" s="10" t="s">
        <v>283</v>
      </c>
      <c r="HC192" s="10" t="s">
        <v>283</v>
      </c>
      <c r="HD192" s="10" t="s">
        <v>231</v>
      </c>
      <c r="HE192" s="10"/>
      <c r="HF192" s="10"/>
      <c r="HG192" s="10"/>
      <c r="HH192" s="10"/>
      <c r="HI192" s="10"/>
      <c r="HJ192" s="10"/>
      <c r="HK192" s="10"/>
      <c r="HL192" s="10"/>
      <c r="HM192" s="10"/>
      <c r="HN192" s="10"/>
      <c r="HO192" s="10"/>
      <c r="HP192" s="10"/>
      <c r="HQ192" s="10"/>
      <c r="HR192" s="10"/>
      <c r="HS192" s="10"/>
      <c r="HT192" s="10"/>
      <c r="HU192" s="10"/>
      <c r="HV192" s="10"/>
      <c r="HW192" s="10"/>
      <c r="HX192" s="10"/>
      <c r="HY192" s="10"/>
      <c r="HZ192" s="10"/>
      <c r="IA192" s="10"/>
      <c r="IB192" s="10"/>
      <c r="IC192" s="10"/>
      <c r="ID192" s="10"/>
      <c r="IE192" s="10"/>
      <c r="IF192" s="10"/>
      <c r="IG192" s="10"/>
      <c r="IH192" s="10"/>
      <c r="II192" s="10">
        <v>1</v>
      </c>
      <c r="IJ192" s="10"/>
      <c r="IK192" s="10"/>
      <c r="IL192" s="10"/>
      <c r="IM192" s="10"/>
      <c r="IN192" s="10"/>
      <c r="IO192" s="10"/>
      <c r="IP192" s="10"/>
      <c r="IQ192" s="10"/>
      <c r="IR192" s="10"/>
      <c r="IS192" s="10"/>
      <c r="IT192" s="10"/>
      <c r="IU192" s="13" t="s">
        <v>299</v>
      </c>
      <c r="IV192" s="10" t="s">
        <v>283</v>
      </c>
      <c r="IW192" s="10" t="s">
        <v>283</v>
      </c>
      <c r="IX192" s="10" t="s">
        <v>264</v>
      </c>
      <c r="IY192" s="10"/>
      <c r="IZ192" s="10"/>
      <c r="JA192" s="10"/>
      <c r="JB192" s="10"/>
      <c r="JC192" s="10"/>
      <c r="JD192" s="10"/>
      <c r="JE192" s="10"/>
      <c r="JF192" s="10"/>
      <c r="JG192" s="10"/>
      <c r="JH192" s="10"/>
      <c r="JI192" s="10"/>
      <c r="JJ192" s="10"/>
      <c r="JK192" s="10"/>
      <c r="JL192" s="10"/>
      <c r="JM192" s="10"/>
      <c r="JN192" s="10"/>
      <c r="JO192" s="10"/>
      <c r="JP192" s="10">
        <v>1</v>
      </c>
      <c r="JQ192" s="10"/>
      <c r="JR192" s="10"/>
      <c r="JS192" s="10"/>
      <c r="JT192" s="10"/>
      <c r="JU192" s="10"/>
      <c r="JV192" s="10" t="s">
        <v>287</v>
      </c>
      <c r="JW192" s="10" t="s">
        <v>283</v>
      </c>
      <c r="JX192" s="10" t="s">
        <v>283</v>
      </c>
      <c r="JY192" s="10" t="s">
        <v>283</v>
      </c>
      <c r="JZ192" s="42"/>
    </row>
    <row r="193" spans="1:286" ht="15.75" customHeight="1">
      <c r="A193" s="7" t="s">
        <v>3141</v>
      </c>
      <c r="B193" s="8">
        <v>42429</v>
      </c>
      <c r="C193" s="9" t="s">
        <v>3142</v>
      </c>
      <c r="D193" s="35">
        <v>1</v>
      </c>
      <c r="E193" s="11">
        <v>41955</v>
      </c>
      <c r="F193" s="35" t="s">
        <v>302</v>
      </c>
      <c r="G193" s="29" t="s">
        <v>277</v>
      </c>
      <c r="H193" s="9" t="s">
        <v>871</v>
      </c>
      <c r="I193" s="9" t="s">
        <v>872</v>
      </c>
      <c r="J193" s="10" t="s">
        <v>280</v>
      </c>
      <c r="K193" s="9" t="s">
        <v>344</v>
      </c>
      <c r="L193" s="9"/>
      <c r="M193" s="9"/>
      <c r="N193" s="9"/>
      <c r="O193" s="9"/>
      <c r="P193" s="9"/>
      <c r="Q193" s="9"/>
      <c r="R193" s="10">
        <v>1</v>
      </c>
      <c r="S193" s="9"/>
      <c r="T193" s="9"/>
      <c r="U193" s="9"/>
      <c r="V193" s="9"/>
      <c r="W193" s="9"/>
      <c r="X193" s="9"/>
      <c r="Y193" s="9"/>
      <c r="Z193" s="9"/>
      <c r="AA193" s="9"/>
      <c r="AB193" s="9" t="s">
        <v>3143</v>
      </c>
      <c r="AC193" s="9" t="s">
        <v>3144</v>
      </c>
      <c r="AD193" s="10" t="s">
        <v>283</v>
      </c>
      <c r="AE193" s="11">
        <v>42415</v>
      </c>
      <c r="AF193" s="10" t="s">
        <v>329</v>
      </c>
      <c r="AG193" s="10" t="s">
        <v>329</v>
      </c>
      <c r="AH193" s="10" t="s">
        <v>283</v>
      </c>
      <c r="AI193" s="10">
        <f t="shared" si="2"/>
        <v>474</v>
      </c>
      <c r="AJ193" s="42" t="s">
        <v>3145</v>
      </c>
      <c r="AK193" s="12">
        <v>1</v>
      </c>
      <c r="AL193" s="10" t="s">
        <v>55</v>
      </c>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10">
        <v>1</v>
      </c>
      <c r="BK193" s="9"/>
      <c r="BL193" s="9"/>
      <c r="BM193" s="42"/>
      <c r="BN193" s="42"/>
      <c r="BO193" s="42"/>
      <c r="BP193" s="42"/>
      <c r="BQ193" s="42"/>
      <c r="BR193" s="42"/>
      <c r="BS193" s="42"/>
      <c r="BT193" s="42"/>
      <c r="BU193" s="42"/>
      <c r="BV193" s="42"/>
      <c r="BW193" s="42"/>
      <c r="BX193" s="42"/>
      <c r="BY193" s="42"/>
      <c r="BZ193" s="42"/>
      <c r="CA193" s="42"/>
      <c r="CB193" s="42"/>
      <c r="CC193" s="42"/>
      <c r="CD193" s="42"/>
      <c r="CE193" s="42"/>
      <c r="CF193" s="42"/>
      <c r="CG193" s="42"/>
      <c r="CH193" s="42"/>
      <c r="CI193" s="42"/>
      <c r="CJ193" s="42"/>
      <c r="CK193" s="42"/>
      <c r="CL193" s="42"/>
      <c r="CM193" s="42"/>
      <c r="CN193" s="42"/>
      <c r="CO193" s="42"/>
      <c r="CP193" s="10" t="s">
        <v>89</v>
      </c>
      <c r="CQ193" s="10" t="s">
        <v>286</v>
      </c>
      <c r="CR193" s="10">
        <v>1</v>
      </c>
      <c r="CS193" s="10"/>
      <c r="CT193" s="10"/>
      <c r="CU193" s="10"/>
      <c r="CV193" s="10"/>
      <c r="CW193" s="10"/>
      <c r="CX193" s="10" t="s">
        <v>287</v>
      </c>
      <c r="CY193" s="35" t="s">
        <v>287</v>
      </c>
      <c r="CZ193" s="42" t="s">
        <v>596</v>
      </c>
      <c r="DA193" s="42" t="s">
        <v>3146</v>
      </c>
      <c r="DB193" s="13" t="s">
        <v>3147</v>
      </c>
      <c r="DC193" s="35" t="s">
        <v>283</v>
      </c>
      <c r="DD193" s="42" t="s">
        <v>3148</v>
      </c>
      <c r="DE193" s="42" t="s">
        <v>2792</v>
      </c>
      <c r="DF193" s="42" t="s">
        <v>3149</v>
      </c>
      <c r="DG193" s="42" t="s">
        <v>3150</v>
      </c>
      <c r="DH193" s="42" t="s">
        <v>3151</v>
      </c>
      <c r="DI193" s="35" t="s">
        <v>283</v>
      </c>
      <c r="DJ193" s="35" t="s">
        <v>283</v>
      </c>
      <c r="DK193" s="35" t="s">
        <v>283</v>
      </c>
      <c r="DL193" s="10" t="s">
        <v>283</v>
      </c>
      <c r="DM193" s="10" t="s">
        <v>283</v>
      </c>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3" t="s">
        <v>3152</v>
      </c>
      <c r="ES193" s="10" t="s">
        <v>3153</v>
      </c>
      <c r="ET193" s="10"/>
      <c r="EU193" s="10">
        <v>1</v>
      </c>
      <c r="EV193" s="10"/>
      <c r="EW193" s="10"/>
      <c r="EX193" s="10"/>
      <c r="EY193" s="10"/>
      <c r="EZ193" s="10">
        <v>1</v>
      </c>
      <c r="FA193" s="10"/>
      <c r="FB193" s="10"/>
      <c r="FC193" s="10"/>
      <c r="FD193" s="10">
        <v>1</v>
      </c>
      <c r="FE193" s="10"/>
      <c r="FF193" s="10"/>
      <c r="FG193" s="10"/>
      <c r="FH193" s="10"/>
      <c r="FI193" s="10"/>
      <c r="FJ193" s="10"/>
      <c r="FK193" s="10"/>
      <c r="FL193" s="10"/>
      <c r="FM193" s="10" t="s">
        <v>283</v>
      </c>
      <c r="FN193" s="10" t="s">
        <v>283</v>
      </c>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3" t="s">
        <v>3154</v>
      </c>
      <c r="GP193" s="13" t="s">
        <v>3155</v>
      </c>
      <c r="GQ193" s="13" t="s">
        <v>3156</v>
      </c>
      <c r="GR193" s="13" t="s">
        <v>3157</v>
      </c>
      <c r="GS193" s="13" t="s">
        <v>3158</v>
      </c>
      <c r="GT193" s="13" t="s">
        <v>3159</v>
      </c>
      <c r="GU193" s="13" t="s">
        <v>3160</v>
      </c>
      <c r="GV193" s="13" t="s">
        <v>3161</v>
      </c>
      <c r="GW193" s="13" t="s">
        <v>3162</v>
      </c>
      <c r="GX193" s="10" t="s">
        <v>283</v>
      </c>
      <c r="GY193" s="10" t="s">
        <v>283</v>
      </c>
      <c r="GZ193" s="10" t="s">
        <v>283</v>
      </c>
      <c r="HA193" s="10" t="s">
        <v>283</v>
      </c>
      <c r="HB193" s="10" t="s">
        <v>283</v>
      </c>
      <c r="HC193" s="10" t="s">
        <v>283</v>
      </c>
      <c r="HD193" s="10" t="s">
        <v>3163</v>
      </c>
      <c r="HE193" s="10"/>
      <c r="HF193" s="10"/>
      <c r="HG193" s="10"/>
      <c r="HH193" s="10"/>
      <c r="HI193" s="10"/>
      <c r="HJ193" s="10"/>
      <c r="HK193" s="10"/>
      <c r="HL193" s="10"/>
      <c r="HM193" s="10">
        <v>1</v>
      </c>
      <c r="HN193" s="10"/>
      <c r="HO193" s="10"/>
      <c r="HP193" s="10"/>
      <c r="HQ193" s="10"/>
      <c r="HR193" s="10"/>
      <c r="HS193" s="10"/>
      <c r="HT193" s="10"/>
      <c r="HU193" s="10"/>
      <c r="HV193" s="10">
        <v>1</v>
      </c>
      <c r="HW193" s="10"/>
      <c r="HX193" s="10"/>
      <c r="HY193" s="10"/>
      <c r="HZ193" s="10"/>
      <c r="IA193" s="10"/>
      <c r="IB193" s="10"/>
      <c r="IC193" s="10"/>
      <c r="ID193" s="10"/>
      <c r="IE193" s="10">
        <v>1</v>
      </c>
      <c r="IF193" s="10"/>
      <c r="IG193" s="10"/>
      <c r="IH193" s="10"/>
      <c r="II193" s="10"/>
      <c r="IJ193" s="10"/>
      <c r="IK193" s="10">
        <v>1</v>
      </c>
      <c r="IL193" s="10"/>
      <c r="IM193" s="10"/>
      <c r="IN193" s="10"/>
      <c r="IO193" s="10"/>
      <c r="IP193" s="10">
        <v>1</v>
      </c>
      <c r="IQ193" s="10">
        <v>1</v>
      </c>
      <c r="IR193" s="10"/>
      <c r="IS193" s="10"/>
      <c r="IT193" s="10"/>
      <c r="IU193" s="13" t="s">
        <v>3164</v>
      </c>
      <c r="IV193" s="10" t="s">
        <v>283</v>
      </c>
      <c r="IW193" s="10" t="s">
        <v>283</v>
      </c>
      <c r="IX193" s="10" t="s">
        <v>264</v>
      </c>
      <c r="IY193" s="10"/>
      <c r="IZ193" s="10"/>
      <c r="JA193" s="10"/>
      <c r="JB193" s="10"/>
      <c r="JC193" s="10"/>
      <c r="JD193" s="10"/>
      <c r="JE193" s="10"/>
      <c r="JF193" s="10"/>
      <c r="JG193" s="10"/>
      <c r="JH193" s="10"/>
      <c r="JI193" s="10"/>
      <c r="JJ193" s="10"/>
      <c r="JK193" s="10"/>
      <c r="JL193" s="10"/>
      <c r="JM193" s="10"/>
      <c r="JN193" s="10"/>
      <c r="JO193" s="10"/>
      <c r="JP193" s="10">
        <v>1</v>
      </c>
      <c r="JQ193" s="10"/>
      <c r="JR193" s="10"/>
      <c r="JS193" s="10"/>
      <c r="JT193" s="10"/>
      <c r="JU193" s="10"/>
      <c r="JV193" s="10" t="s">
        <v>287</v>
      </c>
      <c r="JW193" s="10" t="s">
        <v>283</v>
      </c>
      <c r="JX193" s="10" t="s">
        <v>283</v>
      </c>
      <c r="JY193" s="10" t="s">
        <v>283</v>
      </c>
      <c r="JZ193" s="42"/>
    </row>
    <row r="194" spans="1:286" ht="15.75" customHeight="1">
      <c r="A194" s="7" t="s">
        <v>3165</v>
      </c>
      <c r="B194" s="8">
        <v>42382</v>
      </c>
      <c r="C194" s="9" t="s">
        <v>3166</v>
      </c>
      <c r="D194" s="29">
        <v>1</v>
      </c>
      <c r="E194" s="10" t="s">
        <v>302</v>
      </c>
      <c r="F194" s="43">
        <v>48</v>
      </c>
      <c r="G194" s="29" t="s">
        <v>323</v>
      </c>
      <c r="H194" s="9" t="s">
        <v>2476</v>
      </c>
      <c r="I194" s="9" t="s">
        <v>1457</v>
      </c>
      <c r="J194" s="10" t="s">
        <v>280</v>
      </c>
      <c r="K194" s="9" t="s">
        <v>606</v>
      </c>
      <c r="L194" s="9"/>
      <c r="M194" s="10">
        <v>1</v>
      </c>
      <c r="N194" s="9"/>
      <c r="O194" s="9"/>
      <c r="P194" s="9"/>
      <c r="Q194" s="9"/>
      <c r="R194" s="9"/>
      <c r="S194" s="9"/>
      <c r="T194" s="9"/>
      <c r="U194" s="9"/>
      <c r="V194" s="9"/>
      <c r="W194" s="9"/>
      <c r="X194" s="9"/>
      <c r="Y194" s="9"/>
      <c r="Z194" s="9"/>
      <c r="AA194" s="9"/>
      <c r="AB194" s="9" t="s">
        <v>3167</v>
      </c>
      <c r="AC194" s="9" t="s">
        <v>3168</v>
      </c>
      <c r="AD194" s="10" t="s">
        <v>283</v>
      </c>
      <c r="AE194" s="11">
        <v>42243</v>
      </c>
      <c r="AF194" s="11">
        <v>42381</v>
      </c>
      <c r="AG194" s="10">
        <f t="shared" ref="AG194:AG200" si="50">AF194-AE194</f>
        <v>138</v>
      </c>
      <c r="AH194" s="10" t="s">
        <v>283</v>
      </c>
      <c r="AI194" s="16" t="e">
        <f t="shared" si="2"/>
        <v>#VALUE!</v>
      </c>
      <c r="AJ194" s="35" t="s">
        <v>3169</v>
      </c>
      <c r="AK194" s="12">
        <v>3</v>
      </c>
      <c r="AL194" s="10" t="s">
        <v>3170</v>
      </c>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42"/>
      <c r="BN194" s="42"/>
      <c r="BO194" s="42"/>
      <c r="BP194" s="42"/>
      <c r="BQ194" s="42"/>
      <c r="BR194" s="42"/>
      <c r="BS194" s="42"/>
      <c r="BT194" s="42"/>
      <c r="BU194" s="42"/>
      <c r="BV194" s="42"/>
      <c r="BW194" s="42"/>
      <c r="BX194" s="42"/>
      <c r="BY194" s="42"/>
      <c r="BZ194" s="35">
        <v>3</v>
      </c>
      <c r="CA194" s="42"/>
      <c r="CB194" s="42"/>
      <c r="CC194" s="42"/>
      <c r="CD194" s="42"/>
      <c r="CE194" s="42"/>
      <c r="CF194" s="42"/>
      <c r="CG194" s="42"/>
      <c r="CH194" s="42"/>
      <c r="CI194" s="42"/>
      <c r="CJ194" s="42"/>
      <c r="CK194" s="42"/>
      <c r="CL194" s="42"/>
      <c r="CM194" s="42"/>
      <c r="CN194" s="42"/>
      <c r="CO194" s="42"/>
      <c r="CP194" s="10" t="s">
        <v>92</v>
      </c>
      <c r="CQ194" s="10" t="s">
        <v>286</v>
      </c>
      <c r="CR194" s="10"/>
      <c r="CS194" s="10"/>
      <c r="CT194" s="10"/>
      <c r="CU194" s="10">
        <v>1</v>
      </c>
      <c r="CV194" s="10"/>
      <c r="CW194" s="10"/>
      <c r="CX194" s="10" t="s">
        <v>283</v>
      </c>
      <c r="CY194" s="35" t="s">
        <v>287</v>
      </c>
      <c r="CZ194" s="42" t="s">
        <v>288</v>
      </c>
      <c r="DA194" s="42" t="s">
        <v>289</v>
      </c>
      <c r="DB194" s="35" t="s">
        <v>309</v>
      </c>
      <c r="DC194" s="13" t="s">
        <v>3171</v>
      </c>
      <c r="DD194" s="42" t="s">
        <v>2277</v>
      </c>
      <c r="DE194" s="42" t="s">
        <v>3172</v>
      </c>
      <c r="DF194" s="42" t="s">
        <v>3173</v>
      </c>
      <c r="DG194" s="35" t="s">
        <v>283</v>
      </c>
      <c r="DH194" s="35" t="s">
        <v>283</v>
      </c>
      <c r="DI194" s="35" t="s">
        <v>283</v>
      </c>
      <c r="DJ194" s="35" t="s">
        <v>283</v>
      </c>
      <c r="DK194" s="35" t="s">
        <v>283</v>
      </c>
      <c r="DL194" s="10" t="s">
        <v>283</v>
      </c>
      <c r="DM194" s="10" t="s">
        <v>283</v>
      </c>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0" t="s">
        <v>283</v>
      </c>
      <c r="ES194" s="10" t="s">
        <v>283</v>
      </c>
      <c r="ET194" s="10"/>
      <c r="EU194" s="10"/>
      <c r="EV194" s="10"/>
      <c r="EW194" s="10"/>
      <c r="EX194" s="10"/>
      <c r="EY194" s="10"/>
      <c r="EZ194" s="10"/>
      <c r="FA194" s="10"/>
      <c r="FB194" s="10"/>
      <c r="FC194" s="10"/>
      <c r="FD194" s="10"/>
      <c r="FE194" s="10"/>
      <c r="FF194" s="10"/>
      <c r="FG194" s="10"/>
      <c r="FH194" s="10"/>
      <c r="FI194" s="10"/>
      <c r="FJ194" s="10"/>
      <c r="FK194" s="10"/>
      <c r="FL194" s="10"/>
      <c r="FM194" s="13" t="s">
        <v>3174</v>
      </c>
      <c r="FN194" s="13" t="s">
        <v>3175</v>
      </c>
      <c r="FO194" s="13"/>
      <c r="FP194" s="13"/>
      <c r="FQ194" s="13"/>
      <c r="FR194" s="13"/>
      <c r="FS194" s="13"/>
      <c r="FT194" s="13"/>
      <c r="FU194" s="13">
        <v>1</v>
      </c>
      <c r="FV194" s="13"/>
      <c r="FW194" s="13"/>
      <c r="FX194" s="13"/>
      <c r="FY194" s="13">
        <v>1</v>
      </c>
      <c r="FZ194" s="13"/>
      <c r="GA194" s="13"/>
      <c r="GB194" s="13"/>
      <c r="GC194" s="13"/>
      <c r="GD194" s="13"/>
      <c r="GE194" s="13"/>
      <c r="GF194" s="13"/>
      <c r="GG194" s="13"/>
      <c r="GH194" s="13"/>
      <c r="GI194" s="13"/>
      <c r="GJ194" s="13"/>
      <c r="GK194" s="13"/>
      <c r="GL194" s="13"/>
      <c r="GM194" s="13"/>
      <c r="GN194" s="13"/>
      <c r="GO194" s="13" t="s">
        <v>3176</v>
      </c>
      <c r="GP194" s="13" t="s">
        <v>3177</v>
      </c>
      <c r="GQ194" s="10" t="s">
        <v>283</v>
      </c>
      <c r="GR194" s="10" t="s">
        <v>283</v>
      </c>
      <c r="GS194" s="10" t="s">
        <v>283</v>
      </c>
      <c r="GT194" s="10" t="s">
        <v>283</v>
      </c>
      <c r="GU194" s="10" t="s">
        <v>283</v>
      </c>
      <c r="GV194" s="10" t="s">
        <v>283</v>
      </c>
      <c r="GW194" s="10" t="s">
        <v>283</v>
      </c>
      <c r="GX194" s="10" t="s">
        <v>283</v>
      </c>
      <c r="GY194" s="10" t="s">
        <v>283</v>
      </c>
      <c r="GZ194" s="10" t="s">
        <v>283</v>
      </c>
      <c r="HA194" s="10" t="s">
        <v>283</v>
      </c>
      <c r="HB194" s="10" t="s">
        <v>283</v>
      </c>
      <c r="HC194" s="10" t="s">
        <v>283</v>
      </c>
      <c r="HD194" s="10" t="s">
        <v>3178</v>
      </c>
      <c r="HE194" s="10"/>
      <c r="HF194" s="10"/>
      <c r="HG194" s="10"/>
      <c r="HH194" s="10"/>
      <c r="HI194" s="10"/>
      <c r="HJ194" s="10"/>
      <c r="HK194" s="10"/>
      <c r="HL194" s="10"/>
      <c r="HM194" s="10"/>
      <c r="HN194" s="10"/>
      <c r="HO194" s="10"/>
      <c r="HP194" s="10"/>
      <c r="HQ194" s="10"/>
      <c r="HR194" s="10"/>
      <c r="HS194" s="10"/>
      <c r="HT194" s="10">
        <v>1</v>
      </c>
      <c r="HU194" s="10"/>
      <c r="HV194" s="10"/>
      <c r="HW194" s="10"/>
      <c r="HX194" s="10"/>
      <c r="HY194" s="10">
        <v>1</v>
      </c>
      <c r="HZ194" s="10"/>
      <c r="IA194" s="10"/>
      <c r="IB194" s="10"/>
      <c r="IC194" s="10"/>
      <c r="ID194" s="10"/>
      <c r="IE194" s="10"/>
      <c r="IF194" s="10"/>
      <c r="IG194" s="10"/>
      <c r="IH194" s="10"/>
      <c r="II194" s="10"/>
      <c r="IJ194" s="10"/>
      <c r="IK194" s="10"/>
      <c r="IL194" s="10"/>
      <c r="IM194" s="10"/>
      <c r="IN194" s="10"/>
      <c r="IO194" s="10"/>
      <c r="IP194" s="10"/>
      <c r="IQ194" s="10"/>
      <c r="IR194" s="10"/>
      <c r="IS194" s="10"/>
      <c r="IT194" s="10"/>
      <c r="IU194" s="13" t="s">
        <v>356</v>
      </c>
      <c r="IV194" s="10" t="s">
        <v>283</v>
      </c>
      <c r="IW194" s="10" t="s">
        <v>283</v>
      </c>
      <c r="IX194" s="10" t="s">
        <v>264</v>
      </c>
      <c r="IY194" s="10"/>
      <c r="IZ194" s="10"/>
      <c r="JA194" s="10"/>
      <c r="JB194" s="10"/>
      <c r="JC194" s="10"/>
      <c r="JD194" s="10"/>
      <c r="JE194" s="10"/>
      <c r="JF194" s="10"/>
      <c r="JG194" s="10"/>
      <c r="JH194" s="10"/>
      <c r="JI194" s="10"/>
      <c r="JJ194" s="10"/>
      <c r="JK194" s="10"/>
      <c r="JL194" s="10"/>
      <c r="JM194" s="10"/>
      <c r="JN194" s="10"/>
      <c r="JO194" s="10"/>
      <c r="JP194" s="10">
        <v>1</v>
      </c>
      <c r="JQ194" s="10"/>
      <c r="JR194" s="10"/>
      <c r="JS194" s="10"/>
      <c r="JT194" s="10"/>
      <c r="JU194" s="10"/>
      <c r="JV194" s="10" t="s">
        <v>287</v>
      </c>
      <c r="JW194" s="10" t="s">
        <v>283</v>
      </c>
      <c r="JX194" s="10" t="s">
        <v>283</v>
      </c>
      <c r="JY194" s="10" t="s">
        <v>283</v>
      </c>
      <c r="JZ194" s="42"/>
    </row>
    <row r="195" spans="1:286" ht="15.75" customHeight="1">
      <c r="A195" s="7" t="s">
        <v>3179</v>
      </c>
      <c r="B195" s="8">
        <v>42388</v>
      </c>
      <c r="C195" s="9" t="s">
        <v>3180</v>
      </c>
      <c r="D195" s="29">
        <v>1</v>
      </c>
      <c r="E195" s="11">
        <v>42204</v>
      </c>
      <c r="F195" s="43">
        <f>2015-1941</f>
        <v>74</v>
      </c>
      <c r="G195" s="29" t="s">
        <v>277</v>
      </c>
      <c r="H195" s="9" t="s">
        <v>900</v>
      </c>
      <c r="I195" s="9" t="s">
        <v>901</v>
      </c>
      <c r="J195" s="10" t="s">
        <v>280</v>
      </c>
      <c r="K195" s="9" t="s">
        <v>281</v>
      </c>
      <c r="L195" s="9"/>
      <c r="M195" s="9"/>
      <c r="N195" s="9"/>
      <c r="O195" s="9"/>
      <c r="P195" s="10">
        <v>1</v>
      </c>
      <c r="Q195" s="9"/>
      <c r="R195" s="9"/>
      <c r="S195" s="9"/>
      <c r="T195" s="9"/>
      <c r="U195" s="9"/>
      <c r="V195" s="9"/>
      <c r="W195" s="9"/>
      <c r="X195" s="9"/>
      <c r="Y195" s="9"/>
      <c r="Z195" s="9"/>
      <c r="AA195" s="9"/>
      <c r="AB195" s="9" t="s">
        <v>3181</v>
      </c>
      <c r="AC195" s="9" t="s">
        <v>3182</v>
      </c>
      <c r="AD195" s="10" t="s">
        <v>283</v>
      </c>
      <c r="AE195" s="11">
        <v>42292</v>
      </c>
      <c r="AF195" s="11">
        <v>42387</v>
      </c>
      <c r="AG195" s="10">
        <f t="shared" si="50"/>
        <v>95</v>
      </c>
      <c r="AH195" s="10">
        <f>AF195-E195</f>
        <v>183</v>
      </c>
      <c r="AI195" s="10">
        <f t="shared" si="2"/>
        <v>184</v>
      </c>
      <c r="AJ195" s="35" t="s">
        <v>3183</v>
      </c>
      <c r="AK195" s="12">
        <v>1</v>
      </c>
      <c r="AL195" s="10" t="s">
        <v>70</v>
      </c>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v>1</v>
      </c>
      <c r="BZ195" s="10"/>
      <c r="CA195" s="10"/>
      <c r="CB195" s="10"/>
      <c r="CC195" s="10"/>
      <c r="CD195" s="10"/>
      <c r="CE195" s="10"/>
      <c r="CF195" s="10"/>
      <c r="CG195" s="10"/>
      <c r="CH195" s="10"/>
      <c r="CI195" s="10"/>
      <c r="CJ195" s="10"/>
      <c r="CK195" s="10"/>
      <c r="CL195" s="10"/>
      <c r="CM195" s="10"/>
      <c r="CN195" s="10"/>
      <c r="CO195" s="10"/>
      <c r="CP195" s="10" t="s">
        <v>89</v>
      </c>
      <c r="CQ195" s="10" t="s">
        <v>286</v>
      </c>
      <c r="CR195" s="10">
        <v>1</v>
      </c>
      <c r="CS195" s="10"/>
      <c r="CT195" s="10"/>
      <c r="CU195" s="10"/>
      <c r="CV195" s="10"/>
      <c r="CW195" s="10"/>
      <c r="CX195" s="10" t="s">
        <v>287</v>
      </c>
      <c r="CY195" s="35" t="s">
        <v>287</v>
      </c>
      <c r="CZ195" s="42" t="s">
        <v>288</v>
      </c>
      <c r="DA195" s="42" t="s">
        <v>289</v>
      </c>
      <c r="DB195" s="35" t="s">
        <v>290</v>
      </c>
      <c r="DC195" s="35" t="s">
        <v>283</v>
      </c>
      <c r="DD195" s="35" t="s">
        <v>3184</v>
      </c>
      <c r="DE195" s="35" t="s">
        <v>3185</v>
      </c>
      <c r="DF195" s="35" t="s">
        <v>3186</v>
      </c>
      <c r="DG195" s="35" t="s">
        <v>623</v>
      </c>
      <c r="DH195" s="35" t="s">
        <v>283</v>
      </c>
      <c r="DI195" s="35" t="s">
        <v>283</v>
      </c>
      <c r="DJ195" s="35" t="s">
        <v>283</v>
      </c>
      <c r="DK195" s="35" t="s">
        <v>283</v>
      </c>
      <c r="DL195" s="10" t="s">
        <v>3187</v>
      </c>
      <c r="DM195" s="10" t="s">
        <v>114</v>
      </c>
      <c r="DN195" s="15"/>
      <c r="DO195" s="15"/>
      <c r="DP195" s="15"/>
      <c r="DQ195" s="15"/>
      <c r="DR195" s="15">
        <v>1</v>
      </c>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0" t="s">
        <v>283</v>
      </c>
      <c r="ES195" s="10" t="s">
        <v>283</v>
      </c>
      <c r="ET195" s="10"/>
      <c r="EU195" s="10"/>
      <c r="EV195" s="10"/>
      <c r="EW195" s="10"/>
      <c r="EX195" s="10"/>
      <c r="EY195" s="10"/>
      <c r="EZ195" s="10"/>
      <c r="FA195" s="10"/>
      <c r="FB195" s="10"/>
      <c r="FC195" s="10"/>
      <c r="FD195" s="10"/>
      <c r="FE195" s="10"/>
      <c r="FF195" s="10"/>
      <c r="FG195" s="10"/>
      <c r="FH195" s="10"/>
      <c r="FI195" s="10"/>
      <c r="FJ195" s="10"/>
      <c r="FK195" s="10"/>
      <c r="FL195" s="10"/>
      <c r="FM195" s="10" t="s">
        <v>283</v>
      </c>
      <c r="FN195" s="10" t="s">
        <v>283</v>
      </c>
      <c r="FO195" s="10"/>
      <c r="FP195" s="10"/>
      <c r="FQ195" s="10"/>
      <c r="FR195" s="10"/>
      <c r="FS195" s="10"/>
      <c r="FT195" s="10"/>
      <c r="FU195" s="10"/>
      <c r="FV195" s="10"/>
      <c r="FW195" s="10"/>
      <c r="FX195" s="10"/>
      <c r="FY195" s="10"/>
      <c r="FZ195" s="10"/>
      <c r="GA195" s="10"/>
      <c r="GB195" s="10"/>
      <c r="GC195" s="10"/>
      <c r="GD195" s="10"/>
      <c r="GE195" s="10"/>
      <c r="GF195" s="10"/>
      <c r="GG195" s="10"/>
      <c r="GH195" s="10"/>
      <c r="GI195" s="10"/>
      <c r="GJ195" s="10"/>
      <c r="GK195" s="10"/>
      <c r="GL195" s="10"/>
      <c r="GM195" s="10"/>
      <c r="GN195" s="10"/>
      <c r="GO195" s="10" t="s">
        <v>3188</v>
      </c>
      <c r="GP195" s="10" t="s">
        <v>3189</v>
      </c>
      <c r="GQ195" s="10" t="s">
        <v>3190</v>
      </c>
      <c r="GR195" s="10" t="s">
        <v>3191</v>
      </c>
      <c r="GS195" s="10" t="s">
        <v>3192</v>
      </c>
      <c r="GT195" s="10" t="s">
        <v>3193</v>
      </c>
      <c r="GU195" s="10" t="s">
        <v>283</v>
      </c>
      <c r="GV195" s="10" t="s">
        <v>283</v>
      </c>
      <c r="GW195" s="10" t="s">
        <v>283</v>
      </c>
      <c r="GX195" s="10" t="s">
        <v>283</v>
      </c>
      <c r="GY195" s="10" t="s">
        <v>283</v>
      </c>
      <c r="GZ195" s="10" t="s">
        <v>283</v>
      </c>
      <c r="HA195" s="10" t="s">
        <v>283</v>
      </c>
      <c r="HB195" s="10" t="s">
        <v>283</v>
      </c>
      <c r="HC195" s="10" t="s">
        <v>283</v>
      </c>
      <c r="HD195" s="10" t="s">
        <v>3194</v>
      </c>
      <c r="HE195" s="10"/>
      <c r="HF195" s="10"/>
      <c r="HG195" s="10"/>
      <c r="HH195" s="10"/>
      <c r="HI195" s="10"/>
      <c r="HJ195" s="10"/>
      <c r="HK195" s="10"/>
      <c r="HL195" s="10"/>
      <c r="HM195" s="10"/>
      <c r="HN195" s="10"/>
      <c r="HO195" s="10"/>
      <c r="HP195" s="10">
        <v>1</v>
      </c>
      <c r="HQ195" s="10"/>
      <c r="HR195" s="10"/>
      <c r="HS195" s="10"/>
      <c r="HT195" s="10"/>
      <c r="HU195" s="10"/>
      <c r="HV195" s="10"/>
      <c r="HW195" s="10"/>
      <c r="HX195" s="10"/>
      <c r="HY195" s="10"/>
      <c r="HZ195" s="10">
        <v>1</v>
      </c>
      <c r="IA195" s="10"/>
      <c r="IB195" s="10"/>
      <c r="IC195" s="10"/>
      <c r="ID195" s="10"/>
      <c r="IE195" s="10"/>
      <c r="IF195" s="10"/>
      <c r="IG195" s="10"/>
      <c r="IH195" s="10"/>
      <c r="II195" s="10"/>
      <c r="IJ195" s="10"/>
      <c r="IK195" s="10"/>
      <c r="IL195" s="10"/>
      <c r="IM195" s="10"/>
      <c r="IN195" s="10"/>
      <c r="IO195" s="10"/>
      <c r="IP195" s="10"/>
      <c r="IQ195" s="10"/>
      <c r="IR195" s="10"/>
      <c r="IS195" s="10"/>
      <c r="IT195" s="10"/>
      <c r="IU195" s="10" t="s">
        <v>3195</v>
      </c>
      <c r="IV195" s="10" t="s">
        <v>283</v>
      </c>
      <c r="IW195" s="10" t="s">
        <v>283</v>
      </c>
      <c r="IX195" s="10" t="s">
        <v>264</v>
      </c>
      <c r="IY195" s="10"/>
      <c r="IZ195" s="10"/>
      <c r="JA195" s="10"/>
      <c r="JB195" s="10"/>
      <c r="JC195" s="10"/>
      <c r="JD195" s="10"/>
      <c r="JE195" s="10"/>
      <c r="JF195" s="10"/>
      <c r="JG195" s="10"/>
      <c r="JH195" s="10"/>
      <c r="JI195" s="10"/>
      <c r="JJ195" s="10"/>
      <c r="JK195" s="10"/>
      <c r="JL195" s="10"/>
      <c r="JM195" s="10"/>
      <c r="JN195" s="10"/>
      <c r="JO195" s="10"/>
      <c r="JP195" s="10">
        <v>1</v>
      </c>
      <c r="JQ195" s="10"/>
      <c r="JR195" s="10"/>
      <c r="JS195" s="10"/>
      <c r="JT195" s="10"/>
      <c r="JU195" s="10"/>
      <c r="JV195" s="10" t="s">
        <v>287</v>
      </c>
      <c r="JW195" s="10" t="s">
        <v>283</v>
      </c>
      <c r="JX195" s="10" t="s">
        <v>283</v>
      </c>
      <c r="JY195" s="10" t="s">
        <v>283</v>
      </c>
      <c r="JZ195" s="35" t="s">
        <v>3196</v>
      </c>
    </row>
    <row r="196" spans="1:286" ht="15.75" customHeight="1">
      <c r="A196" s="7" t="s">
        <v>3197</v>
      </c>
      <c r="B196" s="8">
        <v>42389</v>
      </c>
      <c r="C196" s="9" t="s">
        <v>3198</v>
      </c>
      <c r="D196" s="29">
        <v>1</v>
      </c>
      <c r="E196" s="10" t="s">
        <v>302</v>
      </c>
      <c r="F196" s="43">
        <f>2015-1934</f>
        <v>81</v>
      </c>
      <c r="G196" s="29" t="s">
        <v>323</v>
      </c>
      <c r="H196" s="9" t="s">
        <v>900</v>
      </c>
      <c r="I196" s="9" t="s">
        <v>901</v>
      </c>
      <c r="J196" s="10" t="s">
        <v>280</v>
      </c>
      <c r="K196" s="9" t="s">
        <v>344</v>
      </c>
      <c r="L196" s="9"/>
      <c r="M196" s="9"/>
      <c r="N196" s="9"/>
      <c r="O196" s="9"/>
      <c r="P196" s="9"/>
      <c r="Q196" s="9"/>
      <c r="R196" s="10">
        <v>1</v>
      </c>
      <c r="S196" s="9"/>
      <c r="T196" s="9"/>
      <c r="U196" s="9"/>
      <c r="V196" s="9"/>
      <c r="W196" s="9"/>
      <c r="X196" s="9"/>
      <c r="Y196" s="9"/>
      <c r="Z196" s="9"/>
      <c r="AA196" s="9"/>
      <c r="AB196" s="9" t="s">
        <v>3199</v>
      </c>
      <c r="AC196" s="9" t="s">
        <v>3200</v>
      </c>
      <c r="AD196" s="10" t="s">
        <v>283</v>
      </c>
      <c r="AE196" s="11">
        <v>42254</v>
      </c>
      <c r="AF196" s="11">
        <v>42380</v>
      </c>
      <c r="AG196" s="10">
        <f t="shared" si="50"/>
        <v>126</v>
      </c>
      <c r="AH196" s="10" t="s">
        <v>283</v>
      </c>
      <c r="AI196" s="16" t="e">
        <f t="shared" si="2"/>
        <v>#VALUE!</v>
      </c>
      <c r="AJ196" s="35" t="s">
        <v>347</v>
      </c>
      <c r="AK196" s="12">
        <v>1</v>
      </c>
      <c r="AL196" s="10" t="s">
        <v>347</v>
      </c>
      <c r="AM196" s="10">
        <v>1</v>
      </c>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42"/>
      <c r="BN196" s="42"/>
      <c r="BO196" s="42"/>
      <c r="BP196" s="42"/>
      <c r="BQ196" s="42"/>
      <c r="BR196" s="42"/>
      <c r="BS196" s="42"/>
      <c r="BT196" s="42"/>
      <c r="BU196" s="42"/>
      <c r="BV196" s="42"/>
      <c r="BW196" s="42"/>
      <c r="BX196" s="42"/>
      <c r="BY196" s="42"/>
      <c r="BZ196" s="42"/>
      <c r="CA196" s="42"/>
      <c r="CB196" s="42"/>
      <c r="CC196" s="42"/>
      <c r="CD196" s="42"/>
      <c r="CE196" s="42"/>
      <c r="CF196" s="42"/>
      <c r="CG196" s="42"/>
      <c r="CH196" s="42"/>
      <c r="CI196" s="42"/>
      <c r="CJ196" s="42"/>
      <c r="CK196" s="42"/>
      <c r="CL196" s="42"/>
      <c r="CM196" s="42"/>
      <c r="CN196" s="42"/>
      <c r="CO196" s="42"/>
      <c r="CP196" s="10" t="s">
        <v>89</v>
      </c>
      <c r="CQ196" s="10" t="s">
        <v>286</v>
      </c>
      <c r="CR196" s="10">
        <v>1</v>
      </c>
      <c r="CS196" s="10"/>
      <c r="CT196" s="10"/>
      <c r="CU196" s="10"/>
      <c r="CV196" s="10"/>
      <c r="CW196" s="10"/>
      <c r="CX196" s="10" t="s">
        <v>287</v>
      </c>
      <c r="CY196" s="35" t="s">
        <v>287</v>
      </c>
      <c r="CZ196" s="42" t="s">
        <v>12</v>
      </c>
      <c r="DA196" s="42" t="s">
        <v>429</v>
      </c>
      <c r="DB196" s="35" t="s">
        <v>429</v>
      </c>
      <c r="DC196" s="35" t="s">
        <v>283</v>
      </c>
      <c r="DD196" s="42" t="s">
        <v>3201</v>
      </c>
      <c r="DE196" s="42" t="s">
        <v>3202</v>
      </c>
      <c r="DF196" s="42" t="s">
        <v>3203</v>
      </c>
      <c r="DG196" s="42" t="s">
        <v>3204</v>
      </c>
      <c r="DH196" s="35" t="s">
        <v>283</v>
      </c>
      <c r="DI196" s="35" t="s">
        <v>283</v>
      </c>
      <c r="DJ196" s="35" t="s">
        <v>283</v>
      </c>
      <c r="DK196" s="35" t="s">
        <v>283</v>
      </c>
      <c r="DL196" s="10" t="s">
        <v>3205</v>
      </c>
      <c r="DM196" s="10" t="s">
        <v>136</v>
      </c>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v>1</v>
      </c>
      <c r="EO196" s="15"/>
      <c r="EP196" s="15"/>
      <c r="EQ196" s="15"/>
      <c r="ER196" s="10" t="s">
        <v>283</v>
      </c>
      <c r="ES196" s="10" t="s">
        <v>283</v>
      </c>
      <c r="ET196" s="10"/>
      <c r="EU196" s="10"/>
      <c r="EV196" s="10"/>
      <c r="EW196" s="10"/>
      <c r="EX196" s="10"/>
      <c r="EY196" s="10"/>
      <c r="EZ196" s="10"/>
      <c r="FA196" s="10"/>
      <c r="FB196" s="10"/>
      <c r="FC196" s="10"/>
      <c r="FD196" s="10"/>
      <c r="FE196" s="10"/>
      <c r="FF196" s="10"/>
      <c r="FG196" s="10"/>
      <c r="FH196" s="10"/>
      <c r="FI196" s="10"/>
      <c r="FJ196" s="10"/>
      <c r="FK196" s="10"/>
      <c r="FL196" s="10"/>
      <c r="FM196" s="10" t="s">
        <v>283</v>
      </c>
      <c r="FN196" s="10" t="s">
        <v>283</v>
      </c>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3" t="s">
        <v>3206</v>
      </c>
      <c r="GP196" s="10" t="s">
        <v>283</v>
      </c>
      <c r="GQ196" s="10" t="s">
        <v>283</v>
      </c>
      <c r="GR196" s="10" t="s">
        <v>283</v>
      </c>
      <c r="GS196" s="10" t="s">
        <v>283</v>
      </c>
      <c r="GT196" s="10" t="s">
        <v>283</v>
      </c>
      <c r="GU196" s="10" t="s">
        <v>283</v>
      </c>
      <c r="GV196" s="10" t="s">
        <v>283</v>
      </c>
      <c r="GW196" s="10" t="s">
        <v>283</v>
      </c>
      <c r="GX196" s="10" t="s">
        <v>283</v>
      </c>
      <c r="GY196" s="10" t="s">
        <v>283</v>
      </c>
      <c r="GZ196" s="10" t="s">
        <v>283</v>
      </c>
      <c r="HA196" s="10" t="s">
        <v>283</v>
      </c>
      <c r="HB196" s="10" t="s">
        <v>283</v>
      </c>
      <c r="HC196" s="10" t="s">
        <v>283</v>
      </c>
      <c r="HD196" s="10" t="s">
        <v>242</v>
      </c>
      <c r="HE196" s="10"/>
      <c r="HF196" s="10"/>
      <c r="HG196" s="10"/>
      <c r="HH196" s="10"/>
      <c r="HI196" s="10"/>
      <c r="HJ196" s="10"/>
      <c r="HK196" s="10"/>
      <c r="HL196" s="10"/>
      <c r="HM196" s="10"/>
      <c r="HN196" s="10"/>
      <c r="HO196" s="10"/>
      <c r="HP196" s="10"/>
      <c r="HQ196" s="10"/>
      <c r="HR196" s="10"/>
      <c r="HS196" s="10"/>
      <c r="HT196" s="10"/>
      <c r="HU196" s="10"/>
      <c r="HV196" s="10"/>
      <c r="HW196" s="10"/>
      <c r="HX196" s="10"/>
      <c r="HY196" s="10"/>
      <c r="HZ196" s="10"/>
      <c r="IA196" s="10"/>
      <c r="IB196" s="10"/>
      <c r="IC196" s="10"/>
      <c r="ID196" s="10"/>
      <c r="IE196" s="10"/>
      <c r="IF196" s="10"/>
      <c r="IG196" s="10"/>
      <c r="IH196" s="10"/>
      <c r="II196" s="10"/>
      <c r="IJ196" s="10"/>
      <c r="IK196" s="10"/>
      <c r="IL196" s="10"/>
      <c r="IM196" s="10"/>
      <c r="IN196" s="10"/>
      <c r="IO196" s="10"/>
      <c r="IP196" s="10"/>
      <c r="IQ196" s="10"/>
      <c r="IR196" s="10"/>
      <c r="IS196" s="10"/>
      <c r="IT196" s="10">
        <v>1</v>
      </c>
      <c r="IU196" s="13" t="s">
        <v>434</v>
      </c>
      <c r="IV196" s="10" t="s">
        <v>283</v>
      </c>
      <c r="IW196" s="10" t="s">
        <v>283</v>
      </c>
      <c r="IX196" s="10" t="s">
        <v>264</v>
      </c>
      <c r="IY196" s="10"/>
      <c r="IZ196" s="10"/>
      <c r="JA196" s="10"/>
      <c r="JB196" s="10"/>
      <c r="JC196" s="10"/>
      <c r="JD196" s="10"/>
      <c r="JE196" s="10"/>
      <c r="JF196" s="10"/>
      <c r="JG196" s="10"/>
      <c r="JH196" s="10"/>
      <c r="JI196" s="10"/>
      <c r="JJ196" s="10"/>
      <c r="JK196" s="10"/>
      <c r="JL196" s="10"/>
      <c r="JM196" s="10"/>
      <c r="JN196" s="10"/>
      <c r="JO196" s="10"/>
      <c r="JP196" s="10">
        <v>1</v>
      </c>
      <c r="JQ196" s="10"/>
      <c r="JR196" s="10"/>
      <c r="JS196" s="10"/>
      <c r="JT196" s="10"/>
      <c r="JU196" s="10"/>
      <c r="JV196" s="10" t="s">
        <v>287</v>
      </c>
      <c r="JW196" s="10" t="s">
        <v>283</v>
      </c>
      <c r="JX196" s="10" t="s">
        <v>283</v>
      </c>
      <c r="JY196" s="10" t="s">
        <v>283</v>
      </c>
      <c r="JZ196" s="42"/>
    </row>
    <row r="197" spans="1:286" ht="15.75" customHeight="1">
      <c r="A197" s="7" t="s">
        <v>3207</v>
      </c>
      <c r="B197" s="8">
        <v>42390</v>
      </c>
      <c r="C197" s="9" t="s">
        <v>3208</v>
      </c>
      <c r="D197" s="29">
        <v>1</v>
      </c>
      <c r="E197" s="11">
        <v>42243</v>
      </c>
      <c r="F197" s="43">
        <v>29</v>
      </c>
      <c r="G197" s="29" t="s">
        <v>323</v>
      </c>
      <c r="H197" s="9" t="s">
        <v>3209</v>
      </c>
      <c r="I197" s="9" t="s">
        <v>617</v>
      </c>
      <c r="J197" s="10" t="s">
        <v>280</v>
      </c>
      <c r="K197" s="9" t="s">
        <v>543</v>
      </c>
      <c r="L197" s="9"/>
      <c r="M197" s="9"/>
      <c r="N197" s="9"/>
      <c r="O197" s="9"/>
      <c r="P197" s="9"/>
      <c r="Q197" s="9"/>
      <c r="R197" s="9"/>
      <c r="S197" s="9"/>
      <c r="T197" s="10">
        <v>1</v>
      </c>
      <c r="U197" s="9"/>
      <c r="V197" s="9"/>
      <c r="W197" s="9"/>
      <c r="X197" s="9"/>
      <c r="Y197" s="9"/>
      <c r="Z197" s="9"/>
      <c r="AA197" s="9"/>
      <c r="AB197" s="9" t="s">
        <v>3010</v>
      </c>
      <c r="AC197" s="9" t="s">
        <v>3210</v>
      </c>
      <c r="AD197" s="10" t="s">
        <v>283</v>
      </c>
      <c r="AE197" s="11">
        <v>42256</v>
      </c>
      <c r="AF197" s="11">
        <v>42390</v>
      </c>
      <c r="AG197" s="10">
        <f t="shared" si="50"/>
        <v>134</v>
      </c>
      <c r="AH197" s="10">
        <f t="shared" ref="AH197:AH200" si="51">AF197-E197</f>
        <v>147</v>
      </c>
      <c r="AI197" s="10">
        <f t="shared" si="2"/>
        <v>147</v>
      </c>
      <c r="AJ197" s="42" t="s">
        <v>2415</v>
      </c>
      <c r="AK197" s="12">
        <v>1</v>
      </c>
      <c r="AL197" s="10" t="s">
        <v>70</v>
      </c>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10"/>
      <c r="BN197" s="10"/>
      <c r="BO197" s="10"/>
      <c r="BP197" s="10"/>
      <c r="BQ197" s="10"/>
      <c r="BR197" s="10"/>
      <c r="BS197" s="10"/>
      <c r="BT197" s="10"/>
      <c r="BU197" s="10"/>
      <c r="BV197" s="10"/>
      <c r="BW197" s="10"/>
      <c r="BX197" s="10"/>
      <c r="BY197" s="10">
        <v>1</v>
      </c>
      <c r="BZ197" s="10"/>
      <c r="CA197" s="10"/>
      <c r="CB197" s="10"/>
      <c r="CC197" s="10"/>
      <c r="CD197" s="10"/>
      <c r="CE197" s="10"/>
      <c r="CF197" s="10"/>
      <c r="CG197" s="10"/>
      <c r="CH197" s="10"/>
      <c r="CI197" s="10"/>
      <c r="CJ197" s="10"/>
      <c r="CK197" s="10"/>
      <c r="CL197" s="10"/>
      <c r="CM197" s="10"/>
      <c r="CN197" s="10"/>
      <c r="CO197" s="10"/>
      <c r="CP197" s="10" t="s">
        <v>92</v>
      </c>
      <c r="CQ197" s="10" t="s">
        <v>286</v>
      </c>
      <c r="CR197" s="10"/>
      <c r="CS197" s="10"/>
      <c r="CT197" s="10"/>
      <c r="CU197" s="10">
        <v>1</v>
      </c>
      <c r="CV197" s="10"/>
      <c r="CW197" s="10"/>
      <c r="CX197" s="10" t="s">
        <v>287</v>
      </c>
      <c r="CY197" s="35" t="s">
        <v>287</v>
      </c>
      <c r="CZ197" s="42" t="s">
        <v>12</v>
      </c>
      <c r="DA197" s="42" t="s">
        <v>289</v>
      </c>
      <c r="DB197" s="35" t="s">
        <v>641</v>
      </c>
      <c r="DC197" s="35" t="s">
        <v>283</v>
      </c>
      <c r="DD197" s="42" t="s">
        <v>3211</v>
      </c>
      <c r="DE197" s="35" t="s">
        <v>283</v>
      </c>
      <c r="DF197" s="35" t="s">
        <v>283</v>
      </c>
      <c r="DG197" s="35" t="s">
        <v>283</v>
      </c>
      <c r="DH197" s="35" t="s">
        <v>283</v>
      </c>
      <c r="DI197" s="35" t="s">
        <v>283</v>
      </c>
      <c r="DJ197" s="35" t="s">
        <v>283</v>
      </c>
      <c r="DK197" s="35" t="s">
        <v>283</v>
      </c>
      <c r="DL197" s="10" t="s">
        <v>283</v>
      </c>
      <c r="DM197" s="10" t="s">
        <v>283</v>
      </c>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0" t="s">
        <v>283</v>
      </c>
      <c r="ES197" s="10" t="s">
        <v>283</v>
      </c>
      <c r="ET197" s="10"/>
      <c r="EU197" s="10"/>
      <c r="EV197" s="10"/>
      <c r="EW197" s="10"/>
      <c r="EX197" s="10"/>
      <c r="EY197" s="10"/>
      <c r="EZ197" s="10"/>
      <c r="FA197" s="10"/>
      <c r="FB197" s="10"/>
      <c r="FC197" s="10"/>
      <c r="FD197" s="10"/>
      <c r="FE197" s="10"/>
      <c r="FF197" s="10"/>
      <c r="FG197" s="10"/>
      <c r="FH197" s="10"/>
      <c r="FI197" s="10"/>
      <c r="FJ197" s="10"/>
      <c r="FK197" s="10"/>
      <c r="FL197" s="10"/>
      <c r="FM197" s="10" t="s">
        <v>283</v>
      </c>
      <c r="FN197" s="10" t="s">
        <v>283</v>
      </c>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3" t="s">
        <v>3212</v>
      </c>
      <c r="GP197" s="13" t="s">
        <v>3213</v>
      </c>
      <c r="GQ197" s="10" t="s">
        <v>283</v>
      </c>
      <c r="GR197" s="10" t="s">
        <v>283</v>
      </c>
      <c r="GS197" s="10" t="s">
        <v>283</v>
      </c>
      <c r="GT197" s="10" t="s">
        <v>283</v>
      </c>
      <c r="GU197" s="10" t="s">
        <v>283</v>
      </c>
      <c r="GV197" s="10" t="s">
        <v>283</v>
      </c>
      <c r="GW197" s="10" t="s">
        <v>283</v>
      </c>
      <c r="GX197" s="10" t="s">
        <v>283</v>
      </c>
      <c r="GY197" s="10" t="s">
        <v>283</v>
      </c>
      <c r="GZ197" s="10" t="s">
        <v>283</v>
      </c>
      <c r="HA197" s="10" t="s">
        <v>283</v>
      </c>
      <c r="HB197" s="10" t="s">
        <v>283</v>
      </c>
      <c r="HC197" s="10" t="s">
        <v>283</v>
      </c>
      <c r="HD197" s="10" t="s">
        <v>211</v>
      </c>
      <c r="HE197" s="10"/>
      <c r="HF197" s="10"/>
      <c r="HG197" s="10"/>
      <c r="HH197" s="10"/>
      <c r="HI197" s="10"/>
      <c r="HJ197" s="10"/>
      <c r="HK197" s="10"/>
      <c r="HL197" s="10"/>
      <c r="HM197" s="10"/>
      <c r="HN197" s="10"/>
      <c r="HO197" s="10">
        <v>1</v>
      </c>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0"/>
      <c r="IS197" s="10"/>
      <c r="IT197" s="10"/>
      <c r="IU197" s="13" t="s">
        <v>3214</v>
      </c>
      <c r="IV197" s="13" t="s">
        <v>3215</v>
      </c>
      <c r="IW197" s="13" t="s">
        <v>3216</v>
      </c>
      <c r="IX197" s="10" t="s">
        <v>256</v>
      </c>
      <c r="IY197" s="10"/>
      <c r="IZ197" s="10"/>
      <c r="JA197" s="10"/>
      <c r="JB197" s="10"/>
      <c r="JC197" s="10"/>
      <c r="JD197" s="10"/>
      <c r="JE197" s="10"/>
      <c r="JF197" s="10"/>
      <c r="JG197" s="10"/>
      <c r="JH197" s="10">
        <v>1</v>
      </c>
      <c r="JI197" s="10"/>
      <c r="JJ197" s="10"/>
      <c r="JK197" s="10"/>
      <c r="JL197" s="10"/>
      <c r="JM197" s="10"/>
      <c r="JN197" s="10"/>
      <c r="JO197" s="10"/>
      <c r="JP197" s="10"/>
      <c r="JQ197" s="10"/>
      <c r="JR197" s="10"/>
      <c r="JS197" s="10"/>
      <c r="JT197" s="10"/>
      <c r="JU197" s="10"/>
      <c r="JV197" s="10" t="s">
        <v>287</v>
      </c>
      <c r="JW197" s="10" t="s">
        <v>283</v>
      </c>
      <c r="JX197" s="10" t="s">
        <v>283</v>
      </c>
      <c r="JY197" s="10" t="s">
        <v>283</v>
      </c>
      <c r="JZ197" s="35" t="s">
        <v>3217</v>
      </c>
    </row>
    <row r="198" spans="1:286" ht="15.75" customHeight="1">
      <c r="A198" s="7" t="s">
        <v>3218</v>
      </c>
      <c r="B198" s="8">
        <v>42412</v>
      </c>
      <c r="C198" s="9" t="s">
        <v>3219</v>
      </c>
      <c r="D198" s="35">
        <v>1</v>
      </c>
      <c r="E198" s="11">
        <v>42208</v>
      </c>
      <c r="F198" s="35">
        <v>68</v>
      </c>
      <c r="G198" s="35" t="s">
        <v>323</v>
      </c>
      <c r="H198" s="9" t="s">
        <v>3220</v>
      </c>
      <c r="I198" s="9" t="s">
        <v>1138</v>
      </c>
      <c r="J198" s="10" t="s">
        <v>280</v>
      </c>
      <c r="K198" s="9" t="s">
        <v>344</v>
      </c>
      <c r="L198" s="9"/>
      <c r="M198" s="9"/>
      <c r="N198" s="9"/>
      <c r="O198" s="9"/>
      <c r="P198" s="9"/>
      <c r="Q198" s="9"/>
      <c r="R198" s="10">
        <v>1</v>
      </c>
      <c r="S198" s="9"/>
      <c r="T198" s="9"/>
      <c r="U198" s="9"/>
      <c r="V198" s="9"/>
      <c r="W198" s="9"/>
      <c r="X198" s="9"/>
      <c r="Y198" s="9"/>
      <c r="Z198" s="9"/>
      <c r="AA198" s="9"/>
      <c r="AB198" s="9" t="s">
        <v>3221</v>
      </c>
      <c r="AC198" s="9" t="s">
        <v>3222</v>
      </c>
      <c r="AD198" s="10" t="s">
        <v>283</v>
      </c>
      <c r="AE198" s="11">
        <v>42215</v>
      </c>
      <c r="AF198" s="11">
        <v>42409</v>
      </c>
      <c r="AG198" s="10">
        <f t="shared" si="50"/>
        <v>194</v>
      </c>
      <c r="AH198" s="10">
        <f t="shared" si="51"/>
        <v>201</v>
      </c>
      <c r="AI198" s="10">
        <f t="shared" si="2"/>
        <v>204</v>
      </c>
      <c r="AJ198" s="35" t="s">
        <v>3223</v>
      </c>
      <c r="AK198" s="12">
        <v>2</v>
      </c>
      <c r="AL198" s="10" t="s">
        <v>3224</v>
      </c>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35"/>
      <c r="BN198" s="35"/>
      <c r="BO198" s="35"/>
      <c r="BP198" s="35">
        <v>1</v>
      </c>
      <c r="BQ198" s="35"/>
      <c r="BR198" s="35"/>
      <c r="BS198" s="35"/>
      <c r="BT198" s="35"/>
      <c r="BU198" s="35"/>
      <c r="BV198" s="35">
        <v>1</v>
      </c>
      <c r="BW198" s="35"/>
      <c r="BX198" s="35"/>
      <c r="BY198" s="35"/>
      <c r="BZ198" s="35"/>
      <c r="CA198" s="35"/>
      <c r="CB198" s="35"/>
      <c r="CC198" s="35"/>
      <c r="CD198" s="35"/>
      <c r="CE198" s="35"/>
      <c r="CF198" s="35"/>
      <c r="CG198" s="35"/>
      <c r="CH198" s="35"/>
      <c r="CI198" s="35"/>
      <c r="CJ198" s="35"/>
      <c r="CK198" s="35"/>
      <c r="CL198" s="35"/>
      <c r="CM198" s="35"/>
      <c r="CN198" s="35"/>
      <c r="CO198" s="35"/>
      <c r="CP198" s="10" t="s">
        <v>89</v>
      </c>
      <c r="CQ198" s="10" t="s">
        <v>286</v>
      </c>
      <c r="CR198" s="10">
        <v>1</v>
      </c>
      <c r="CS198" s="10"/>
      <c r="CT198" s="10"/>
      <c r="CU198" s="10"/>
      <c r="CV198" s="10"/>
      <c r="CW198" s="10"/>
      <c r="CX198" s="10" t="s">
        <v>287</v>
      </c>
      <c r="CY198" s="35" t="s">
        <v>287</v>
      </c>
      <c r="CZ198" s="42" t="s">
        <v>12</v>
      </c>
      <c r="DA198" s="35" t="s">
        <v>125</v>
      </c>
      <c r="DB198" s="35" t="s">
        <v>309</v>
      </c>
      <c r="DC198" s="13" t="s">
        <v>3225</v>
      </c>
      <c r="DD198" s="42" t="s">
        <v>3226</v>
      </c>
      <c r="DE198" s="42" t="s">
        <v>3227</v>
      </c>
      <c r="DF198" s="42" t="s">
        <v>3228</v>
      </c>
      <c r="DG198" s="42" t="s">
        <v>3229</v>
      </c>
      <c r="DH198" s="35" t="s">
        <v>283</v>
      </c>
      <c r="DI198" s="35" t="s">
        <v>283</v>
      </c>
      <c r="DJ198" s="35" t="s">
        <v>283</v>
      </c>
      <c r="DK198" s="35" t="s">
        <v>283</v>
      </c>
      <c r="DL198" s="10" t="s">
        <v>3230</v>
      </c>
      <c r="DM198" s="10" t="s">
        <v>3231</v>
      </c>
      <c r="DN198" s="15"/>
      <c r="DO198" s="15"/>
      <c r="DP198" s="15"/>
      <c r="DQ198" s="15"/>
      <c r="DR198" s="15">
        <v>1</v>
      </c>
      <c r="DS198" s="15"/>
      <c r="DT198" s="15"/>
      <c r="DU198" s="15"/>
      <c r="DV198" s="15"/>
      <c r="DW198" s="15"/>
      <c r="DX198" s="15"/>
      <c r="DY198" s="15"/>
      <c r="DZ198" s="15"/>
      <c r="EA198" s="15"/>
      <c r="EB198" s="15">
        <v>1</v>
      </c>
      <c r="EC198" s="15"/>
      <c r="ED198" s="15"/>
      <c r="EE198" s="15"/>
      <c r="EF198" s="15"/>
      <c r="EG198" s="15"/>
      <c r="EH198" s="15"/>
      <c r="EI198" s="15"/>
      <c r="EJ198" s="15"/>
      <c r="EK198" s="15"/>
      <c r="EL198" s="15"/>
      <c r="EM198" s="15"/>
      <c r="EN198" s="15"/>
      <c r="EO198" s="15"/>
      <c r="EP198" s="15"/>
      <c r="EQ198" s="15"/>
      <c r="ER198" s="10" t="s">
        <v>283</v>
      </c>
      <c r="ES198" s="10" t="s">
        <v>283</v>
      </c>
      <c r="ET198" s="10"/>
      <c r="EU198" s="10"/>
      <c r="EV198" s="10"/>
      <c r="EW198" s="10"/>
      <c r="EX198" s="10"/>
      <c r="EY198" s="10"/>
      <c r="EZ198" s="10"/>
      <c r="FA198" s="10"/>
      <c r="FB198" s="10"/>
      <c r="FC198" s="10"/>
      <c r="FD198" s="10"/>
      <c r="FE198" s="10"/>
      <c r="FF198" s="10"/>
      <c r="FG198" s="10"/>
      <c r="FH198" s="10"/>
      <c r="FI198" s="10"/>
      <c r="FJ198" s="10"/>
      <c r="FK198" s="10"/>
      <c r="FL198" s="10"/>
      <c r="FM198" s="10" t="s">
        <v>283</v>
      </c>
      <c r="FN198" s="10" t="s">
        <v>283</v>
      </c>
      <c r="FO198" s="10"/>
      <c r="FP198" s="10"/>
      <c r="FQ198" s="10"/>
      <c r="FR198" s="10"/>
      <c r="FS198" s="10"/>
      <c r="FT198" s="10"/>
      <c r="FU198" s="10"/>
      <c r="FV198" s="10"/>
      <c r="FW198" s="10"/>
      <c r="FX198" s="10"/>
      <c r="FY198" s="10"/>
      <c r="FZ198" s="10"/>
      <c r="GA198" s="10"/>
      <c r="GB198" s="10"/>
      <c r="GC198" s="10"/>
      <c r="GD198" s="10"/>
      <c r="GE198" s="10"/>
      <c r="GF198" s="10"/>
      <c r="GG198" s="10"/>
      <c r="GH198" s="10"/>
      <c r="GI198" s="10"/>
      <c r="GJ198" s="10"/>
      <c r="GK198" s="10"/>
      <c r="GL198" s="10"/>
      <c r="GM198" s="10"/>
      <c r="GN198" s="10"/>
      <c r="GO198" s="13" t="s">
        <v>3232</v>
      </c>
      <c r="GP198" s="13" t="s">
        <v>3233</v>
      </c>
      <c r="GQ198" s="13" t="s">
        <v>3234</v>
      </c>
      <c r="GR198" s="13" t="s">
        <v>3235</v>
      </c>
      <c r="GS198" s="13" t="s">
        <v>3236</v>
      </c>
      <c r="GT198" s="13" t="s">
        <v>3237</v>
      </c>
      <c r="GU198" s="10" t="s">
        <v>283</v>
      </c>
      <c r="GV198" s="10" t="s">
        <v>283</v>
      </c>
      <c r="GW198" s="10" t="s">
        <v>283</v>
      </c>
      <c r="GX198" s="10" t="s">
        <v>283</v>
      </c>
      <c r="GY198" s="10" t="s">
        <v>283</v>
      </c>
      <c r="GZ198" s="10" t="s">
        <v>283</v>
      </c>
      <c r="HA198" s="10" t="s">
        <v>283</v>
      </c>
      <c r="HB198" s="10" t="s">
        <v>283</v>
      </c>
      <c r="HC198" s="10" t="s">
        <v>283</v>
      </c>
      <c r="HD198" s="10" t="s">
        <v>3238</v>
      </c>
      <c r="HE198" s="10"/>
      <c r="HF198" s="10"/>
      <c r="HG198" s="10"/>
      <c r="HH198" s="10"/>
      <c r="HI198" s="10"/>
      <c r="HJ198" s="10"/>
      <c r="HK198" s="10"/>
      <c r="HL198" s="10"/>
      <c r="HM198" s="10"/>
      <c r="HN198" s="10"/>
      <c r="HO198" s="10"/>
      <c r="HP198" s="10"/>
      <c r="HQ198" s="10">
        <v>1</v>
      </c>
      <c r="HR198" s="10"/>
      <c r="HS198" s="10"/>
      <c r="HT198" s="10"/>
      <c r="HU198" s="10"/>
      <c r="HV198" s="10"/>
      <c r="HW198" s="10"/>
      <c r="HX198" s="10"/>
      <c r="HY198" s="10"/>
      <c r="HZ198" s="10"/>
      <c r="IA198" s="10"/>
      <c r="IB198" s="10"/>
      <c r="IC198" s="10"/>
      <c r="ID198" s="10"/>
      <c r="IE198" s="10">
        <v>1</v>
      </c>
      <c r="IF198" s="10"/>
      <c r="IG198" s="10"/>
      <c r="IH198" s="10"/>
      <c r="II198" s="10"/>
      <c r="IJ198" s="10"/>
      <c r="IK198" s="10"/>
      <c r="IL198" s="10"/>
      <c r="IM198" s="10"/>
      <c r="IN198" s="10"/>
      <c r="IO198" s="10"/>
      <c r="IP198" s="10"/>
      <c r="IQ198" s="10"/>
      <c r="IR198" s="10"/>
      <c r="IS198" s="10"/>
      <c r="IT198" s="10"/>
      <c r="IU198" s="13" t="s">
        <v>2318</v>
      </c>
      <c r="IV198" s="13" t="s">
        <v>3236</v>
      </c>
      <c r="IW198" s="10" t="s">
        <v>283</v>
      </c>
      <c r="IX198" s="10" t="s">
        <v>249</v>
      </c>
      <c r="IY198" s="10"/>
      <c r="IZ198" s="10"/>
      <c r="JA198" s="10">
        <v>1</v>
      </c>
      <c r="JB198" s="10"/>
      <c r="JC198" s="10"/>
      <c r="JD198" s="10"/>
      <c r="JE198" s="10"/>
      <c r="JF198" s="10"/>
      <c r="JG198" s="10"/>
      <c r="JH198" s="10"/>
      <c r="JI198" s="10"/>
      <c r="JJ198" s="10"/>
      <c r="JK198" s="10"/>
      <c r="JL198" s="10"/>
      <c r="JM198" s="10"/>
      <c r="JN198" s="10"/>
      <c r="JO198" s="10"/>
      <c r="JP198" s="10"/>
      <c r="JQ198" s="10"/>
      <c r="JR198" s="10"/>
      <c r="JS198" s="10"/>
      <c r="JT198" s="10"/>
      <c r="JU198" s="10"/>
      <c r="JV198" s="10" t="s">
        <v>287</v>
      </c>
      <c r="JW198" s="10" t="s">
        <v>283</v>
      </c>
      <c r="JX198" s="10" t="s">
        <v>283</v>
      </c>
      <c r="JY198" s="10" t="s">
        <v>3239</v>
      </c>
      <c r="JZ198" s="42"/>
    </row>
    <row r="199" spans="1:286" ht="15.75" customHeight="1">
      <c r="A199" s="7" t="s">
        <v>3240</v>
      </c>
      <c r="B199" s="8">
        <v>42416</v>
      </c>
      <c r="C199" s="9" t="s">
        <v>3241</v>
      </c>
      <c r="D199" s="29">
        <v>1</v>
      </c>
      <c r="E199" s="11">
        <v>42208</v>
      </c>
      <c r="F199" s="43">
        <v>25</v>
      </c>
      <c r="G199" s="29" t="s">
        <v>323</v>
      </c>
      <c r="H199" s="9" t="s">
        <v>452</v>
      </c>
      <c r="I199" s="9" t="s">
        <v>453</v>
      </c>
      <c r="J199" s="10" t="s">
        <v>280</v>
      </c>
      <c r="K199" s="9" t="s">
        <v>344</v>
      </c>
      <c r="L199" s="9"/>
      <c r="M199" s="9"/>
      <c r="N199" s="9"/>
      <c r="O199" s="9"/>
      <c r="P199" s="9"/>
      <c r="Q199" s="9"/>
      <c r="R199" s="10">
        <v>1</v>
      </c>
      <c r="S199" s="9"/>
      <c r="T199" s="9"/>
      <c r="U199" s="9"/>
      <c r="V199" s="9"/>
      <c r="W199" s="9"/>
      <c r="X199" s="9"/>
      <c r="Y199" s="9"/>
      <c r="Z199" s="9"/>
      <c r="AA199" s="9"/>
      <c r="AB199" s="9" t="s">
        <v>3242</v>
      </c>
      <c r="AC199" s="9" t="s">
        <v>3243</v>
      </c>
      <c r="AD199" s="10" t="s">
        <v>283</v>
      </c>
      <c r="AE199" s="11">
        <v>42289</v>
      </c>
      <c r="AF199" s="11">
        <v>42404</v>
      </c>
      <c r="AG199" s="10">
        <f t="shared" si="50"/>
        <v>115</v>
      </c>
      <c r="AH199" s="10">
        <f t="shared" si="51"/>
        <v>196</v>
      </c>
      <c r="AI199" s="10">
        <f t="shared" si="2"/>
        <v>208</v>
      </c>
      <c r="AJ199" s="35" t="s">
        <v>3244</v>
      </c>
      <c r="AK199" s="12">
        <v>2</v>
      </c>
      <c r="AL199" s="10" t="s">
        <v>1425</v>
      </c>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10">
        <v>1</v>
      </c>
      <c r="BM199" s="10"/>
      <c r="BN199" s="10"/>
      <c r="BO199" s="10"/>
      <c r="BP199" s="10"/>
      <c r="BQ199" s="10"/>
      <c r="BR199" s="10"/>
      <c r="BS199" s="10"/>
      <c r="BT199" s="10"/>
      <c r="BU199" s="10"/>
      <c r="BV199" s="10"/>
      <c r="BW199" s="10"/>
      <c r="BX199" s="10"/>
      <c r="BY199" s="10">
        <v>1</v>
      </c>
      <c r="BZ199" s="10"/>
      <c r="CA199" s="10"/>
      <c r="CB199" s="10"/>
      <c r="CC199" s="10"/>
      <c r="CD199" s="10"/>
      <c r="CE199" s="10"/>
      <c r="CF199" s="10"/>
      <c r="CG199" s="10"/>
      <c r="CH199" s="10"/>
      <c r="CI199" s="10"/>
      <c r="CJ199" s="10"/>
      <c r="CK199" s="10"/>
      <c r="CL199" s="10"/>
      <c r="CM199" s="10"/>
      <c r="CN199" s="10"/>
      <c r="CO199" s="10"/>
      <c r="CP199" s="10" t="s">
        <v>3245</v>
      </c>
      <c r="CQ199" s="10" t="s">
        <v>286</v>
      </c>
      <c r="CR199" s="13">
        <v>1</v>
      </c>
      <c r="CS199" s="10"/>
      <c r="CT199" s="10"/>
      <c r="CU199" s="10"/>
      <c r="CV199" s="10"/>
      <c r="CW199" s="10"/>
      <c r="CX199" s="10" t="s">
        <v>287</v>
      </c>
      <c r="CY199" s="35" t="s">
        <v>287</v>
      </c>
      <c r="CZ199" s="35" t="s">
        <v>329</v>
      </c>
      <c r="DA199" s="42" t="s">
        <v>289</v>
      </c>
      <c r="DB199" s="35" t="s">
        <v>429</v>
      </c>
      <c r="DC199" s="35" t="s">
        <v>283</v>
      </c>
      <c r="DD199" s="42" t="s">
        <v>3246</v>
      </c>
      <c r="DE199" s="35" t="s">
        <v>283</v>
      </c>
      <c r="DF199" s="35" t="s">
        <v>283</v>
      </c>
      <c r="DG199" s="35" t="s">
        <v>283</v>
      </c>
      <c r="DH199" s="35" t="s">
        <v>283</v>
      </c>
      <c r="DI199" s="35" t="s">
        <v>283</v>
      </c>
      <c r="DJ199" s="35" t="s">
        <v>283</v>
      </c>
      <c r="DK199" s="35" t="s">
        <v>283</v>
      </c>
      <c r="DL199" s="10" t="s">
        <v>283</v>
      </c>
      <c r="DM199" s="10" t="s">
        <v>283</v>
      </c>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3" t="s">
        <v>3247</v>
      </c>
      <c r="ES199" s="13" t="s">
        <v>147</v>
      </c>
      <c r="ET199" s="13"/>
      <c r="EU199" s="13"/>
      <c r="EV199" s="13"/>
      <c r="EW199" s="13"/>
      <c r="EX199" s="13"/>
      <c r="EY199" s="13"/>
      <c r="EZ199" s="10">
        <v>1</v>
      </c>
      <c r="FA199" s="13"/>
      <c r="FB199" s="13"/>
      <c r="FC199" s="13"/>
      <c r="FD199" s="13"/>
      <c r="FE199" s="13"/>
      <c r="FF199" s="13"/>
      <c r="FG199" s="13"/>
      <c r="FH199" s="13"/>
      <c r="FI199" s="13"/>
      <c r="FJ199" s="13"/>
      <c r="FK199" s="13"/>
      <c r="FL199" s="13"/>
      <c r="FM199" s="10" t="s">
        <v>3248</v>
      </c>
      <c r="FN199" s="10" t="s">
        <v>2137</v>
      </c>
      <c r="FO199" s="10"/>
      <c r="FP199" s="10"/>
      <c r="FQ199" s="10"/>
      <c r="FR199" s="10"/>
      <c r="FS199" s="10"/>
      <c r="FT199" s="10"/>
      <c r="FU199" s="13">
        <v>1</v>
      </c>
      <c r="FV199" s="10"/>
      <c r="FW199" s="10"/>
      <c r="FX199" s="10"/>
      <c r="FY199" s="10"/>
      <c r="FZ199" s="10"/>
      <c r="GA199" s="10"/>
      <c r="GB199" s="10"/>
      <c r="GC199" s="10"/>
      <c r="GD199" s="10"/>
      <c r="GE199" s="10"/>
      <c r="GF199" s="10"/>
      <c r="GG199" s="10"/>
      <c r="GH199" s="10">
        <v>1</v>
      </c>
      <c r="GI199" s="10"/>
      <c r="GJ199" s="10"/>
      <c r="GK199" s="10"/>
      <c r="GL199" s="10"/>
      <c r="GM199" s="10"/>
      <c r="GN199" s="10"/>
      <c r="GO199" s="13" t="s">
        <v>3249</v>
      </c>
      <c r="GP199" s="13" t="s">
        <v>3250</v>
      </c>
      <c r="GQ199" s="13" t="s">
        <v>3251</v>
      </c>
      <c r="GR199" s="13" t="s">
        <v>3252</v>
      </c>
      <c r="GS199" s="13" t="s">
        <v>3253</v>
      </c>
      <c r="GT199" s="13" t="s">
        <v>3254</v>
      </c>
      <c r="GU199" s="13" t="s">
        <v>3255</v>
      </c>
      <c r="GV199" s="10" t="s">
        <v>283</v>
      </c>
      <c r="GW199" s="10" t="s">
        <v>283</v>
      </c>
      <c r="GX199" s="10" t="s">
        <v>283</v>
      </c>
      <c r="GY199" s="10" t="s">
        <v>283</v>
      </c>
      <c r="GZ199" s="10" t="s">
        <v>283</v>
      </c>
      <c r="HA199" s="10" t="s">
        <v>283</v>
      </c>
      <c r="HB199" s="10" t="s">
        <v>283</v>
      </c>
      <c r="HC199" s="10" t="s">
        <v>283</v>
      </c>
      <c r="HD199" s="10" t="s">
        <v>634</v>
      </c>
      <c r="HE199" s="10"/>
      <c r="HF199" s="10"/>
      <c r="HG199" s="10"/>
      <c r="HH199" s="10"/>
      <c r="HI199" s="10"/>
      <c r="HJ199" s="10"/>
      <c r="HK199" s="10"/>
      <c r="HL199" s="10"/>
      <c r="HM199" s="10"/>
      <c r="HN199" s="10"/>
      <c r="HO199" s="10"/>
      <c r="HP199" s="10"/>
      <c r="HQ199" s="10"/>
      <c r="HR199" s="10"/>
      <c r="HS199" s="10"/>
      <c r="HT199" s="10"/>
      <c r="HU199" s="10"/>
      <c r="HV199" s="10"/>
      <c r="HW199" s="10"/>
      <c r="HX199" s="10"/>
      <c r="HY199" s="10"/>
      <c r="HZ199" s="10"/>
      <c r="IA199" s="10"/>
      <c r="IB199" s="10"/>
      <c r="IC199" s="10"/>
      <c r="ID199" s="10"/>
      <c r="IE199" s="10"/>
      <c r="IF199" s="10"/>
      <c r="IG199" s="10"/>
      <c r="IH199" s="10">
        <v>1</v>
      </c>
      <c r="II199" s="10"/>
      <c r="IJ199" s="10"/>
      <c r="IK199" s="10">
        <v>1</v>
      </c>
      <c r="IL199" s="10"/>
      <c r="IM199" s="10"/>
      <c r="IN199" s="10"/>
      <c r="IO199" s="10"/>
      <c r="IP199" s="10"/>
      <c r="IQ199" s="10"/>
      <c r="IR199" s="10"/>
      <c r="IS199" s="10"/>
      <c r="IT199" s="10"/>
      <c r="IU199" s="13" t="s">
        <v>3256</v>
      </c>
      <c r="IV199" s="10" t="s">
        <v>283</v>
      </c>
      <c r="IW199" s="10" t="s">
        <v>283</v>
      </c>
      <c r="IX199" s="10" t="s">
        <v>3257</v>
      </c>
      <c r="IY199" s="10"/>
      <c r="IZ199" s="10"/>
      <c r="JA199" s="10"/>
      <c r="JB199" s="10"/>
      <c r="JC199" s="10"/>
      <c r="JD199" s="10"/>
      <c r="JE199" s="10">
        <v>1</v>
      </c>
      <c r="JF199" s="10"/>
      <c r="JG199" s="10"/>
      <c r="JH199" s="10"/>
      <c r="JI199" s="10"/>
      <c r="JJ199" s="10"/>
      <c r="JK199" s="10"/>
      <c r="JL199" s="10"/>
      <c r="JM199" s="10"/>
      <c r="JN199" s="10"/>
      <c r="JO199" s="10"/>
      <c r="JP199" s="10"/>
      <c r="JQ199" s="10"/>
      <c r="JR199" s="10"/>
      <c r="JS199" s="10">
        <v>1</v>
      </c>
      <c r="JT199" s="10"/>
      <c r="JU199" s="10"/>
      <c r="JV199" s="10" t="s">
        <v>287</v>
      </c>
      <c r="JW199" s="10" t="s">
        <v>283</v>
      </c>
      <c r="JX199" s="10" t="s">
        <v>283</v>
      </c>
      <c r="JY199" s="10" t="s">
        <v>283</v>
      </c>
      <c r="JZ199" s="42"/>
    </row>
    <row r="200" spans="1:286" ht="15.75" customHeight="1">
      <c r="A200" s="7" t="s">
        <v>3258</v>
      </c>
      <c r="B200" s="8">
        <v>42426</v>
      </c>
      <c r="C200" s="9" t="s">
        <v>3259</v>
      </c>
      <c r="D200" s="29">
        <v>1</v>
      </c>
      <c r="E200" s="11">
        <v>41510</v>
      </c>
      <c r="F200" s="43">
        <v>94</v>
      </c>
      <c r="G200" s="29" t="s">
        <v>323</v>
      </c>
      <c r="H200" s="9" t="s">
        <v>1000</v>
      </c>
      <c r="I200" s="9" t="s">
        <v>1001</v>
      </c>
      <c r="J200" s="10" t="s">
        <v>280</v>
      </c>
      <c r="K200" s="9" t="s">
        <v>344</v>
      </c>
      <c r="L200" s="9"/>
      <c r="M200" s="9"/>
      <c r="N200" s="9"/>
      <c r="O200" s="9"/>
      <c r="P200" s="9"/>
      <c r="Q200" s="9"/>
      <c r="R200" s="10">
        <v>1</v>
      </c>
      <c r="S200" s="9"/>
      <c r="T200" s="9"/>
      <c r="U200" s="9"/>
      <c r="V200" s="9"/>
      <c r="W200" s="9"/>
      <c r="X200" s="9"/>
      <c r="Y200" s="9"/>
      <c r="Z200" s="9"/>
      <c r="AA200" s="9"/>
      <c r="AB200" s="9" t="s">
        <v>3260</v>
      </c>
      <c r="AC200" s="9" t="s">
        <v>3261</v>
      </c>
      <c r="AD200" s="10" t="s">
        <v>283</v>
      </c>
      <c r="AE200" s="11">
        <v>41774</v>
      </c>
      <c r="AF200" s="11">
        <v>42423</v>
      </c>
      <c r="AG200" s="10">
        <f t="shared" si="50"/>
        <v>649</v>
      </c>
      <c r="AH200" s="10">
        <f t="shared" si="51"/>
        <v>913</v>
      </c>
      <c r="AI200" s="10">
        <f t="shared" si="2"/>
        <v>916</v>
      </c>
      <c r="AJ200" s="35" t="s">
        <v>3262</v>
      </c>
      <c r="AK200" s="12">
        <v>4</v>
      </c>
      <c r="AL200" s="10" t="s">
        <v>3263</v>
      </c>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10"/>
      <c r="BN200" s="10"/>
      <c r="BO200" s="10"/>
      <c r="BP200" s="10"/>
      <c r="BQ200" s="10"/>
      <c r="BR200" s="10"/>
      <c r="BS200" s="10"/>
      <c r="BT200" s="10"/>
      <c r="BU200" s="10"/>
      <c r="BV200" s="10"/>
      <c r="BW200" s="10">
        <v>1</v>
      </c>
      <c r="BX200" s="10"/>
      <c r="BY200" s="10">
        <v>3</v>
      </c>
      <c r="BZ200" s="10"/>
      <c r="CA200" s="10"/>
      <c r="CB200" s="10"/>
      <c r="CC200" s="10"/>
      <c r="CD200" s="10"/>
      <c r="CE200" s="10"/>
      <c r="CF200" s="10"/>
      <c r="CG200" s="10"/>
      <c r="CH200" s="10"/>
      <c r="CI200" s="10"/>
      <c r="CJ200" s="10"/>
      <c r="CK200" s="10"/>
      <c r="CL200" s="10"/>
      <c r="CM200" s="10"/>
      <c r="CN200" s="10"/>
      <c r="CO200" s="10"/>
      <c r="CP200" s="10" t="s">
        <v>89</v>
      </c>
      <c r="CQ200" s="10" t="s">
        <v>286</v>
      </c>
      <c r="CR200" s="10">
        <v>1</v>
      </c>
      <c r="CS200" s="10"/>
      <c r="CT200" s="10"/>
      <c r="CU200" s="10"/>
      <c r="CV200" s="10"/>
      <c r="CW200" s="10"/>
      <c r="CX200" s="10" t="s">
        <v>287</v>
      </c>
      <c r="CY200" s="35" t="s">
        <v>287</v>
      </c>
      <c r="CZ200" s="42" t="s">
        <v>12</v>
      </c>
      <c r="DA200" s="42" t="s">
        <v>457</v>
      </c>
      <c r="DB200" s="35" t="s">
        <v>309</v>
      </c>
      <c r="DC200" s="13" t="s">
        <v>3264</v>
      </c>
      <c r="DD200" s="42" t="s">
        <v>3265</v>
      </c>
      <c r="DE200" s="42" t="s">
        <v>3266</v>
      </c>
      <c r="DF200" s="42" t="s">
        <v>3267</v>
      </c>
      <c r="DG200" s="42" t="s">
        <v>3268</v>
      </c>
      <c r="DH200" s="42" t="s">
        <v>2835</v>
      </c>
      <c r="DI200" s="42" t="s">
        <v>3269</v>
      </c>
      <c r="DJ200" s="35" t="s">
        <v>283</v>
      </c>
      <c r="DK200" s="35" t="s">
        <v>283</v>
      </c>
      <c r="DL200" s="10" t="s">
        <v>3270</v>
      </c>
      <c r="DM200" s="10" t="s">
        <v>137</v>
      </c>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v>1</v>
      </c>
      <c r="EP200" s="15"/>
      <c r="EQ200" s="15"/>
      <c r="ER200" s="10" t="s">
        <v>283</v>
      </c>
      <c r="ES200" s="10" t="s">
        <v>283</v>
      </c>
      <c r="ET200" s="10"/>
      <c r="EU200" s="10"/>
      <c r="EV200" s="10"/>
      <c r="EW200" s="10"/>
      <c r="EX200" s="10"/>
      <c r="EY200" s="10"/>
      <c r="EZ200" s="10"/>
      <c r="FA200" s="10"/>
      <c r="FB200" s="10"/>
      <c r="FC200" s="10"/>
      <c r="FD200" s="10"/>
      <c r="FE200" s="10"/>
      <c r="FF200" s="10"/>
      <c r="FG200" s="10"/>
      <c r="FH200" s="10"/>
      <c r="FI200" s="10"/>
      <c r="FJ200" s="10"/>
      <c r="FK200" s="10"/>
      <c r="FL200" s="10"/>
      <c r="FM200" s="10" t="s">
        <v>283</v>
      </c>
      <c r="FN200" s="10" t="s">
        <v>283</v>
      </c>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3" t="s">
        <v>3271</v>
      </c>
      <c r="GP200" s="13" t="s">
        <v>3272</v>
      </c>
      <c r="GQ200" s="13" t="s">
        <v>3273</v>
      </c>
      <c r="GR200" s="13" t="s">
        <v>3274</v>
      </c>
      <c r="GS200" s="10" t="s">
        <v>283</v>
      </c>
      <c r="GT200" s="10" t="s">
        <v>283</v>
      </c>
      <c r="GU200" s="10" t="s">
        <v>283</v>
      </c>
      <c r="GV200" s="10" t="s">
        <v>283</v>
      </c>
      <c r="GW200" s="10" t="s">
        <v>283</v>
      </c>
      <c r="GX200" s="10" t="s">
        <v>283</v>
      </c>
      <c r="GY200" s="10" t="s">
        <v>283</v>
      </c>
      <c r="GZ200" s="10" t="s">
        <v>283</v>
      </c>
      <c r="HA200" s="10" t="s">
        <v>283</v>
      </c>
      <c r="HB200" s="10" t="s">
        <v>283</v>
      </c>
      <c r="HC200" s="10" t="s">
        <v>283</v>
      </c>
      <c r="HD200" s="10" t="s">
        <v>1288</v>
      </c>
      <c r="HE200" s="10"/>
      <c r="HF200" s="10"/>
      <c r="HG200" s="10"/>
      <c r="HH200" s="10"/>
      <c r="HI200" s="10"/>
      <c r="HJ200" s="10"/>
      <c r="HK200" s="10"/>
      <c r="HL200" s="10"/>
      <c r="HM200" s="10"/>
      <c r="HN200" s="10"/>
      <c r="HO200" s="10"/>
      <c r="HP200" s="10"/>
      <c r="HQ200" s="10"/>
      <c r="HR200" s="10">
        <v>1</v>
      </c>
      <c r="HS200" s="10"/>
      <c r="HT200" s="10"/>
      <c r="HU200" s="10"/>
      <c r="HV200" s="10"/>
      <c r="HW200" s="10"/>
      <c r="HX200" s="10"/>
      <c r="HY200" s="10"/>
      <c r="HZ200" s="10"/>
      <c r="IA200" s="10"/>
      <c r="IB200" s="10"/>
      <c r="IC200" s="10"/>
      <c r="ID200" s="10"/>
      <c r="IE200" s="10">
        <v>1</v>
      </c>
      <c r="IF200" s="10"/>
      <c r="IG200" s="10"/>
      <c r="IH200" s="10"/>
      <c r="II200" s="10"/>
      <c r="IJ200" s="10"/>
      <c r="IK200" s="10"/>
      <c r="IL200" s="10"/>
      <c r="IM200" s="10"/>
      <c r="IN200" s="10"/>
      <c r="IO200" s="10"/>
      <c r="IP200" s="10"/>
      <c r="IQ200" s="10"/>
      <c r="IR200" s="10"/>
      <c r="IS200" s="10"/>
      <c r="IT200" s="10"/>
      <c r="IU200" s="13" t="s">
        <v>434</v>
      </c>
      <c r="IV200" s="10" t="s">
        <v>283</v>
      </c>
      <c r="IW200" s="10" t="s">
        <v>283</v>
      </c>
      <c r="IX200" s="10" t="s">
        <v>264</v>
      </c>
      <c r="IY200" s="10"/>
      <c r="IZ200" s="10"/>
      <c r="JA200" s="10"/>
      <c r="JB200" s="10"/>
      <c r="JC200" s="10"/>
      <c r="JD200" s="10"/>
      <c r="JE200" s="10"/>
      <c r="JF200" s="10"/>
      <c r="JG200" s="10"/>
      <c r="JH200" s="10"/>
      <c r="JI200" s="10"/>
      <c r="JJ200" s="10"/>
      <c r="JK200" s="10"/>
      <c r="JL200" s="10"/>
      <c r="JM200" s="10"/>
      <c r="JN200" s="10"/>
      <c r="JO200" s="10"/>
      <c r="JP200" s="10">
        <v>1</v>
      </c>
      <c r="JQ200" s="10"/>
      <c r="JR200" s="10"/>
      <c r="JS200" s="10"/>
      <c r="JT200" s="10"/>
      <c r="JU200" s="10"/>
      <c r="JV200" s="10" t="s">
        <v>287</v>
      </c>
      <c r="JW200" s="10" t="s">
        <v>283</v>
      </c>
      <c r="JX200" s="10" t="s">
        <v>283</v>
      </c>
      <c r="JY200" s="10" t="s">
        <v>283</v>
      </c>
      <c r="JZ200" s="42"/>
    </row>
    <row r="201" spans="1:286" ht="15.75" customHeight="1">
      <c r="A201" s="7" t="s">
        <v>3275</v>
      </c>
      <c r="B201" s="8">
        <v>42429</v>
      </c>
      <c r="C201" s="9" t="s">
        <v>3276</v>
      </c>
      <c r="D201" s="29">
        <v>1</v>
      </c>
      <c r="E201" s="10" t="s">
        <v>302</v>
      </c>
      <c r="F201" s="43">
        <v>86</v>
      </c>
      <c r="G201" s="29" t="s">
        <v>323</v>
      </c>
      <c r="H201" s="9" t="s">
        <v>3277</v>
      </c>
      <c r="I201" s="9" t="s">
        <v>1457</v>
      </c>
      <c r="J201" s="10" t="s">
        <v>280</v>
      </c>
      <c r="K201" s="9" t="s">
        <v>344</v>
      </c>
      <c r="L201" s="9"/>
      <c r="M201" s="9"/>
      <c r="N201" s="9"/>
      <c r="O201" s="9"/>
      <c r="P201" s="9"/>
      <c r="Q201" s="9"/>
      <c r="R201" s="10">
        <v>1</v>
      </c>
      <c r="S201" s="9"/>
      <c r="T201" s="9"/>
      <c r="U201" s="9"/>
      <c r="V201" s="9"/>
      <c r="W201" s="9"/>
      <c r="X201" s="9"/>
      <c r="Y201" s="9"/>
      <c r="Z201" s="9"/>
      <c r="AA201" s="9"/>
      <c r="AB201" s="9" t="s">
        <v>3278</v>
      </c>
      <c r="AC201" s="9" t="s">
        <v>3279</v>
      </c>
      <c r="AD201" s="10" t="s">
        <v>283</v>
      </c>
      <c r="AE201" s="11">
        <v>42334</v>
      </c>
      <c r="AF201" s="10" t="s">
        <v>329</v>
      </c>
      <c r="AG201" s="10" t="s">
        <v>329</v>
      </c>
      <c r="AH201" s="10" t="s">
        <v>283</v>
      </c>
      <c r="AI201" s="16" t="e">
        <f t="shared" si="2"/>
        <v>#VALUE!</v>
      </c>
      <c r="AJ201" s="35" t="s">
        <v>3280</v>
      </c>
      <c r="AK201" s="12">
        <v>1</v>
      </c>
      <c r="AL201" s="10" t="s">
        <v>67</v>
      </c>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42"/>
      <c r="BN201" s="42"/>
      <c r="BO201" s="42"/>
      <c r="BP201" s="42"/>
      <c r="BQ201" s="42"/>
      <c r="BR201" s="42"/>
      <c r="BS201" s="42"/>
      <c r="BT201" s="42"/>
      <c r="BU201" s="42"/>
      <c r="BV201" s="35">
        <v>1</v>
      </c>
      <c r="BW201" s="42"/>
      <c r="BX201" s="42"/>
      <c r="BY201" s="42"/>
      <c r="BZ201" s="42"/>
      <c r="CA201" s="42"/>
      <c r="CB201" s="42"/>
      <c r="CC201" s="42"/>
      <c r="CD201" s="42"/>
      <c r="CE201" s="42"/>
      <c r="CF201" s="42"/>
      <c r="CG201" s="42"/>
      <c r="CH201" s="42"/>
      <c r="CI201" s="42"/>
      <c r="CJ201" s="42"/>
      <c r="CK201" s="42"/>
      <c r="CL201" s="42"/>
      <c r="CM201" s="42"/>
      <c r="CN201" s="42"/>
      <c r="CO201" s="42"/>
      <c r="CP201" s="10" t="s">
        <v>89</v>
      </c>
      <c r="CQ201" s="10" t="s">
        <v>286</v>
      </c>
      <c r="CR201" s="10">
        <v>1</v>
      </c>
      <c r="CS201" s="10"/>
      <c r="CT201" s="10"/>
      <c r="CU201" s="10"/>
      <c r="CV201" s="10"/>
      <c r="CW201" s="10"/>
      <c r="CX201" s="10" t="s">
        <v>287</v>
      </c>
      <c r="CY201" s="35" t="s">
        <v>287</v>
      </c>
      <c r="CZ201" s="35" t="s">
        <v>329</v>
      </c>
      <c r="DA201" s="42" t="s">
        <v>289</v>
      </c>
      <c r="DB201" s="53" t="s">
        <v>329</v>
      </c>
      <c r="DC201" s="35" t="s">
        <v>283</v>
      </c>
      <c r="DD201" s="42" t="s">
        <v>3281</v>
      </c>
      <c r="DE201" s="35" t="s">
        <v>283</v>
      </c>
      <c r="DF201" s="35" t="s">
        <v>283</v>
      </c>
      <c r="DG201" s="35" t="s">
        <v>283</v>
      </c>
      <c r="DH201" s="35" t="s">
        <v>283</v>
      </c>
      <c r="DI201" s="35" t="s">
        <v>283</v>
      </c>
      <c r="DJ201" s="35" t="s">
        <v>283</v>
      </c>
      <c r="DK201" s="35" t="s">
        <v>283</v>
      </c>
      <c r="DL201" s="10" t="s">
        <v>3282</v>
      </c>
      <c r="DM201" s="10" t="s">
        <v>283</v>
      </c>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0" t="s">
        <v>283</v>
      </c>
      <c r="ES201" s="10" t="s">
        <v>283</v>
      </c>
      <c r="ET201" s="10"/>
      <c r="EU201" s="10"/>
      <c r="EV201" s="10"/>
      <c r="EW201" s="10"/>
      <c r="EX201" s="10"/>
      <c r="EY201" s="10"/>
      <c r="EZ201" s="10"/>
      <c r="FA201" s="10"/>
      <c r="FB201" s="10"/>
      <c r="FC201" s="10"/>
      <c r="FD201" s="10"/>
      <c r="FE201" s="10"/>
      <c r="FF201" s="10"/>
      <c r="FG201" s="10"/>
      <c r="FH201" s="10"/>
      <c r="FI201" s="10"/>
      <c r="FJ201" s="10"/>
      <c r="FK201" s="10"/>
      <c r="FL201" s="10"/>
      <c r="FM201" s="10" t="s">
        <v>283</v>
      </c>
      <c r="FN201" s="10" t="s">
        <v>283</v>
      </c>
      <c r="FO201" s="10"/>
      <c r="FP201" s="10"/>
      <c r="FQ201" s="10"/>
      <c r="FR201" s="10"/>
      <c r="FS201" s="10"/>
      <c r="FT201" s="10"/>
      <c r="FU201" s="10"/>
      <c r="FV201" s="10"/>
      <c r="FW201" s="10"/>
      <c r="FX201" s="10"/>
      <c r="FY201" s="10"/>
      <c r="FZ201" s="10"/>
      <c r="GA201" s="10"/>
      <c r="GB201" s="10"/>
      <c r="GC201" s="10"/>
      <c r="GD201" s="10"/>
      <c r="GE201" s="10"/>
      <c r="GF201" s="10"/>
      <c r="GG201" s="10"/>
      <c r="GH201" s="10"/>
      <c r="GI201" s="10"/>
      <c r="GJ201" s="10"/>
      <c r="GK201" s="10"/>
      <c r="GL201" s="10"/>
      <c r="GM201" s="10"/>
      <c r="GN201" s="10"/>
      <c r="GO201" s="13" t="s">
        <v>3283</v>
      </c>
      <c r="GP201" s="10" t="s">
        <v>283</v>
      </c>
      <c r="GQ201" s="10" t="s">
        <v>283</v>
      </c>
      <c r="GR201" s="10" t="s">
        <v>283</v>
      </c>
      <c r="GS201" s="10" t="s">
        <v>283</v>
      </c>
      <c r="GT201" s="10" t="s">
        <v>283</v>
      </c>
      <c r="GU201" s="10" t="s">
        <v>283</v>
      </c>
      <c r="GV201" s="10" t="s">
        <v>283</v>
      </c>
      <c r="GW201" s="10" t="s">
        <v>283</v>
      </c>
      <c r="GX201" s="10" t="s">
        <v>283</v>
      </c>
      <c r="GY201" s="10" t="s">
        <v>283</v>
      </c>
      <c r="GZ201" s="10" t="s">
        <v>283</v>
      </c>
      <c r="HA201" s="10" t="s">
        <v>283</v>
      </c>
      <c r="HB201" s="10" t="s">
        <v>283</v>
      </c>
      <c r="HC201" s="10" t="s">
        <v>283</v>
      </c>
      <c r="HD201" s="10" t="s">
        <v>209</v>
      </c>
      <c r="HE201" s="10"/>
      <c r="HF201" s="10"/>
      <c r="HG201" s="10"/>
      <c r="HH201" s="10"/>
      <c r="HI201" s="10"/>
      <c r="HJ201" s="10"/>
      <c r="HK201" s="10"/>
      <c r="HL201" s="10"/>
      <c r="HM201" s="10">
        <v>1</v>
      </c>
      <c r="HN201" s="10"/>
      <c r="HO201" s="10"/>
      <c r="HP201" s="10"/>
      <c r="HQ201" s="10"/>
      <c r="HR201" s="10"/>
      <c r="HS201" s="10"/>
      <c r="HT201" s="10"/>
      <c r="HU201" s="10"/>
      <c r="HV201" s="10"/>
      <c r="HW201" s="10"/>
      <c r="HX201" s="10"/>
      <c r="HY201" s="10"/>
      <c r="HZ201" s="10"/>
      <c r="IA201" s="10"/>
      <c r="IB201" s="10"/>
      <c r="IC201" s="10"/>
      <c r="ID201" s="10"/>
      <c r="IE201" s="10"/>
      <c r="IF201" s="10"/>
      <c r="IG201" s="10"/>
      <c r="IH201" s="10"/>
      <c r="II201" s="10"/>
      <c r="IJ201" s="10"/>
      <c r="IK201" s="10"/>
      <c r="IL201" s="10"/>
      <c r="IM201" s="10"/>
      <c r="IN201" s="10"/>
      <c r="IO201" s="10"/>
      <c r="IP201" s="10"/>
      <c r="IQ201" s="10"/>
      <c r="IR201" s="10"/>
      <c r="IS201" s="10"/>
      <c r="IT201" s="10"/>
      <c r="IU201" s="13" t="s">
        <v>356</v>
      </c>
      <c r="IV201" s="10" t="s">
        <v>283</v>
      </c>
      <c r="IW201" s="10" t="s">
        <v>283</v>
      </c>
      <c r="IX201" s="10" t="s">
        <v>264</v>
      </c>
      <c r="IY201" s="10"/>
      <c r="IZ201" s="10"/>
      <c r="JA201" s="10"/>
      <c r="JB201" s="10"/>
      <c r="JC201" s="10"/>
      <c r="JD201" s="10"/>
      <c r="JE201" s="10"/>
      <c r="JF201" s="10"/>
      <c r="JG201" s="10"/>
      <c r="JH201" s="10"/>
      <c r="JI201" s="10"/>
      <c r="JJ201" s="10"/>
      <c r="JK201" s="10"/>
      <c r="JL201" s="10"/>
      <c r="JM201" s="10"/>
      <c r="JN201" s="10"/>
      <c r="JO201" s="10"/>
      <c r="JP201" s="10">
        <v>1</v>
      </c>
      <c r="JQ201" s="10"/>
      <c r="JR201" s="10"/>
      <c r="JS201" s="10"/>
      <c r="JT201" s="10"/>
      <c r="JU201" s="10"/>
      <c r="JV201" s="10" t="s">
        <v>287</v>
      </c>
      <c r="JW201" s="10" t="s">
        <v>283</v>
      </c>
      <c r="JX201" s="10" t="s">
        <v>283</v>
      </c>
      <c r="JY201" s="10" t="s">
        <v>283</v>
      </c>
      <c r="JZ201" s="42"/>
    </row>
    <row r="202" spans="1:286" ht="15.75" customHeight="1">
      <c r="A202" s="7" t="s">
        <v>3284</v>
      </c>
      <c r="B202" s="8">
        <v>42436</v>
      </c>
      <c r="C202" s="9" t="s">
        <v>3285</v>
      </c>
      <c r="D202" s="29">
        <v>1</v>
      </c>
      <c r="E202" s="11">
        <v>41577</v>
      </c>
      <c r="F202" s="43">
        <v>79</v>
      </c>
      <c r="G202" s="29" t="s">
        <v>277</v>
      </c>
      <c r="H202" s="9" t="s">
        <v>3286</v>
      </c>
      <c r="I202" s="9" t="s">
        <v>3287</v>
      </c>
      <c r="J202" s="10" t="s">
        <v>280</v>
      </c>
      <c r="K202" s="9" t="s">
        <v>543</v>
      </c>
      <c r="L202" s="9"/>
      <c r="M202" s="9"/>
      <c r="N202" s="9"/>
      <c r="O202" s="9"/>
      <c r="P202" s="9"/>
      <c r="Q202" s="9"/>
      <c r="R202" s="9"/>
      <c r="S202" s="9"/>
      <c r="T202" s="10">
        <v>1</v>
      </c>
      <c r="U202" s="9"/>
      <c r="V202" s="9"/>
      <c r="W202" s="9"/>
      <c r="X202" s="9"/>
      <c r="Y202" s="9"/>
      <c r="Z202" s="9"/>
      <c r="AA202" s="9"/>
      <c r="AB202" s="9" t="s">
        <v>3288</v>
      </c>
      <c r="AC202" s="9" t="s">
        <v>3289</v>
      </c>
      <c r="AD202" s="10" t="s">
        <v>283</v>
      </c>
      <c r="AE202" s="11">
        <v>41583</v>
      </c>
      <c r="AF202" s="11">
        <v>42431</v>
      </c>
      <c r="AG202" s="10">
        <f t="shared" ref="AG202:AG204" si="52">AF202-AE202</f>
        <v>848</v>
      </c>
      <c r="AH202" s="10">
        <f t="shared" ref="AH202:AH225" si="53">AF202-E202</f>
        <v>854</v>
      </c>
      <c r="AI202" s="10">
        <f t="shared" si="2"/>
        <v>859</v>
      </c>
      <c r="AJ202" s="35" t="s">
        <v>3290</v>
      </c>
      <c r="AK202" s="12">
        <v>2</v>
      </c>
      <c r="AL202" s="10" t="s">
        <v>2727</v>
      </c>
      <c r="AM202" s="10">
        <v>1</v>
      </c>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42"/>
      <c r="BN202" s="42"/>
      <c r="BO202" s="42"/>
      <c r="BP202" s="35">
        <v>1</v>
      </c>
      <c r="BQ202" s="42"/>
      <c r="BR202" s="42"/>
      <c r="BS202" s="42"/>
      <c r="BT202" s="42"/>
      <c r="BU202" s="42"/>
      <c r="BV202" s="42"/>
      <c r="BW202" s="42"/>
      <c r="BX202" s="42"/>
      <c r="BY202" s="42"/>
      <c r="BZ202" s="42"/>
      <c r="CA202" s="42"/>
      <c r="CB202" s="42"/>
      <c r="CC202" s="42"/>
      <c r="CD202" s="42"/>
      <c r="CE202" s="42"/>
      <c r="CF202" s="42"/>
      <c r="CG202" s="42"/>
      <c r="CH202" s="42"/>
      <c r="CI202" s="42"/>
      <c r="CJ202" s="42"/>
      <c r="CK202" s="42"/>
      <c r="CL202" s="42"/>
      <c r="CM202" s="42"/>
      <c r="CN202" s="42"/>
      <c r="CO202" s="42"/>
      <c r="CP202" s="10" t="s">
        <v>89</v>
      </c>
      <c r="CQ202" s="10" t="s">
        <v>286</v>
      </c>
      <c r="CR202" s="10">
        <v>1</v>
      </c>
      <c r="CS202" s="10"/>
      <c r="CT202" s="10"/>
      <c r="CU202" s="10"/>
      <c r="CV202" s="10"/>
      <c r="CW202" s="10"/>
      <c r="CX202" s="10" t="s">
        <v>287</v>
      </c>
      <c r="CY202" s="35" t="s">
        <v>287</v>
      </c>
      <c r="CZ202" s="42" t="s">
        <v>12</v>
      </c>
      <c r="DA202" s="42" t="s">
        <v>289</v>
      </c>
      <c r="DB202" s="35" t="s">
        <v>309</v>
      </c>
      <c r="DC202" s="13" t="s">
        <v>3291</v>
      </c>
      <c r="DD202" s="42" t="s">
        <v>3292</v>
      </c>
      <c r="DE202" s="42" t="s">
        <v>3293</v>
      </c>
      <c r="DF202" s="35" t="s">
        <v>283</v>
      </c>
      <c r="DG202" s="35" t="s">
        <v>283</v>
      </c>
      <c r="DH202" s="35" t="s">
        <v>283</v>
      </c>
      <c r="DI202" s="35" t="s">
        <v>283</v>
      </c>
      <c r="DJ202" s="35" t="s">
        <v>283</v>
      </c>
      <c r="DK202" s="35" t="s">
        <v>283</v>
      </c>
      <c r="DL202" s="10" t="s">
        <v>283</v>
      </c>
      <c r="DM202" s="10" t="s">
        <v>283</v>
      </c>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0" t="s">
        <v>283</v>
      </c>
      <c r="ES202" s="10" t="s">
        <v>283</v>
      </c>
      <c r="ET202" s="10"/>
      <c r="EU202" s="10"/>
      <c r="EV202" s="10"/>
      <c r="EW202" s="10"/>
      <c r="EX202" s="10"/>
      <c r="EY202" s="10"/>
      <c r="EZ202" s="10"/>
      <c r="FA202" s="10"/>
      <c r="FB202" s="10"/>
      <c r="FC202" s="10"/>
      <c r="FD202" s="10"/>
      <c r="FE202" s="10"/>
      <c r="FF202" s="10"/>
      <c r="FG202" s="10"/>
      <c r="FH202" s="10"/>
      <c r="FI202" s="10"/>
      <c r="FJ202" s="10"/>
      <c r="FK202" s="10"/>
      <c r="FL202" s="10"/>
      <c r="FM202" s="10" t="s">
        <v>283</v>
      </c>
      <c r="FN202" s="10" t="s">
        <v>283</v>
      </c>
      <c r="FO202" s="10"/>
      <c r="FP202" s="10"/>
      <c r="FQ202" s="10"/>
      <c r="FR202" s="10"/>
      <c r="FS202" s="10"/>
      <c r="FT202" s="10"/>
      <c r="FU202" s="10"/>
      <c r="FV202" s="10"/>
      <c r="FW202" s="10"/>
      <c r="FX202" s="10"/>
      <c r="FY202" s="10"/>
      <c r="FZ202" s="10"/>
      <c r="GA202" s="10"/>
      <c r="GB202" s="10"/>
      <c r="GC202" s="10"/>
      <c r="GD202" s="10"/>
      <c r="GE202" s="10"/>
      <c r="GF202" s="10"/>
      <c r="GG202" s="10"/>
      <c r="GH202" s="10"/>
      <c r="GI202" s="10"/>
      <c r="GJ202" s="10"/>
      <c r="GK202" s="10"/>
      <c r="GL202" s="10"/>
      <c r="GM202" s="10"/>
      <c r="GN202" s="10"/>
      <c r="GO202" s="13" t="s">
        <v>3294</v>
      </c>
      <c r="GP202" s="13" t="s">
        <v>3295</v>
      </c>
      <c r="GQ202" s="13" t="s">
        <v>3296</v>
      </c>
      <c r="GR202" s="10" t="s">
        <v>283</v>
      </c>
      <c r="GS202" s="10" t="s">
        <v>283</v>
      </c>
      <c r="GT202" s="10" t="s">
        <v>283</v>
      </c>
      <c r="GU202" s="10" t="s">
        <v>283</v>
      </c>
      <c r="GV202" s="10" t="s">
        <v>283</v>
      </c>
      <c r="GW202" s="10" t="s">
        <v>283</v>
      </c>
      <c r="GX202" s="10" t="s">
        <v>283</v>
      </c>
      <c r="GY202" s="10" t="s">
        <v>283</v>
      </c>
      <c r="GZ202" s="10" t="s">
        <v>283</v>
      </c>
      <c r="HA202" s="10" t="s">
        <v>283</v>
      </c>
      <c r="HB202" s="10" t="s">
        <v>283</v>
      </c>
      <c r="HC202" s="10" t="s">
        <v>283</v>
      </c>
      <c r="HD202" s="10" t="s">
        <v>1146</v>
      </c>
      <c r="HE202" s="10"/>
      <c r="HF202" s="10"/>
      <c r="HG202" s="10"/>
      <c r="HH202" s="10"/>
      <c r="HI202" s="10"/>
      <c r="HJ202" s="10">
        <v>1</v>
      </c>
      <c r="HK202" s="10"/>
      <c r="HL202" s="10"/>
      <c r="HM202" s="10"/>
      <c r="HN202" s="10"/>
      <c r="HO202" s="10"/>
      <c r="HP202" s="10"/>
      <c r="HQ202" s="10"/>
      <c r="HR202" s="10"/>
      <c r="HS202" s="10"/>
      <c r="HT202" s="10"/>
      <c r="HU202" s="10"/>
      <c r="HV202" s="10"/>
      <c r="HW202" s="10"/>
      <c r="HX202" s="10"/>
      <c r="HY202" s="10"/>
      <c r="HZ202" s="10"/>
      <c r="IA202" s="10"/>
      <c r="IB202" s="10"/>
      <c r="IC202" s="10"/>
      <c r="ID202" s="10"/>
      <c r="IE202" s="10"/>
      <c r="IF202" s="10"/>
      <c r="IG202" s="10"/>
      <c r="IH202" s="10"/>
      <c r="II202" s="10"/>
      <c r="IJ202" s="10"/>
      <c r="IK202" s="10"/>
      <c r="IL202" s="10"/>
      <c r="IM202" s="10"/>
      <c r="IN202" s="10"/>
      <c r="IO202" s="10"/>
      <c r="IP202" s="10"/>
      <c r="IQ202" s="10"/>
      <c r="IR202" s="10"/>
      <c r="IS202" s="10"/>
      <c r="IT202" s="10"/>
      <c r="IU202" s="13" t="s">
        <v>2318</v>
      </c>
      <c r="IV202" s="10" t="s">
        <v>283</v>
      </c>
      <c r="IW202" s="10" t="s">
        <v>283</v>
      </c>
      <c r="IX202" s="10" t="s">
        <v>264</v>
      </c>
      <c r="IY202" s="10"/>
      <c r="IZ202" s="10"/>
      <c r="JA202" s="10"/>
      <c r="JB202" s="10"/>
      <c r="JC202" s="10"/>
      <c r="JD202" s="10"/>
      <c r="JE202" s="10"/>
      <c r="JF202" s="10"/>
      <c r="JG202" s="10"/>
      <c r="JH202" s="10"/>
      <c r="JI202" s="10"/>
      <c r="JJ202" s="10"/>
      <c r="JK202" s="10"/>
      <c r="JL202" s="10"/>
      <c r="JM202" s="10"/>
      <c r="JN202" s="10"/>
      <c r="JO202" s="10"/>
      <c r="JP202" s="10">
        <v>1</v>
      </c>
      <c r="JQ202" s="10"/>
      <c r="JR202" s="10"/>
      <c r="JS202" s="10"/>
      <c r="JT202" s="10"/>
      <c r="JU202" s="10"/>
      <c r="JV202" s="10" t="s">
        <v>287</v>
      </c>
      <c r="JW202" s="10" t="s">
        <v>283</v>
      </c>
      <c r="JX202" s="10" t="s">
        <v>283</v>
      </c>
      <c r="JY202" s="10" t="s">
        <v>283</v>
      </c>
      <c r="JZ202" s="42"/>
    </row>
    <row r="203" spans="1:286" ht="15.75" customHeight="1">
      <c r="A203" s="7" t="s">
        <v>3297</v>
      </c>
      <c r="B203" s="8">
        <v>42426</v>
      </c>
      <c r="C203" s="9" t="s">
        <v>3298</v>
      </c>
      <c r="D203" s="35">
        <v>1</v>
      </c>
      <c r="E203" s="11">
        <v>42366</v>
      </c>
      <c r="F203" s="35" t="s">
        <v>302</v>
      </c>
      <c r="G203" s="29" t="s">
        <v>323</v>
      </c>
      <c r="H203" s="9" t="s">
        <v>1352</v>
      </c>
      <c r="I203" s="9" t="s">
        <v>424</v>
      </c>
      <c r="J203" s="10" t="s">
        <v>280</v>
      </c>
      <c r="K203" s="9" t="s">
        <v>281</v>
      </c>
      <c r="L203" s="9"/>
      <c r="M203" s="9"/>
      <c r="N203" s="9"/>
      <c r="O203" s="9"/>
      <c r="P203" s="10">
        <v>1</v>
      </c>
      <c r="Q203" s="9"/>
      <c r="R203" s="9"/>
      <c r="S203" s="9"/>
      <c r="T203" s="9"/>
      <c r="U203" s="9"/>
      <c r="V203" s="9"/>
      <c r="W203" s="9"/>
      <c r="X203" s="9"/>
      <c r="Y203" s="9"/>
      <c r="Z203" s="9"/>
      <c r="AA203" s="9"/>
      <c r="AB203" s="9" t="s">
        <v>3299</v>
      </c>
      <c r="AC203" s="9" t="s">
        <v>3300</v>
      </c>
      <c r="AD203" s="10" t="s">
        <v>283</v>
      </c>
      <c r="AE203" s="11">
        <v>42366</v>
      </c>
      <c r="AF203" s="11">
        <v>42424</v>
      </c>
      <c r="AG203" s="10">
        <f t="shared" si="52"/>
        <v>58</v>
      </c>
      <c r="AH203" s="10">
        <f t="shared" si="53"/>
        <v>58</v>
      </c>
      <c r="AI203" s="10">
        <f t="shared" si="2"/>
        <v>60</v>
      </c>
      <c r="AJ203" s="35" t="s">
        <v>3301</v>
      </c>
      <c r="AK203" s="12">
        <v>3</v>
      </c>
      <c r="AL203" s="10" t="s">
        <v>3302</v>
      </c>
      <c r="AM203" s="9"/>
      <c r="AN203" s="9"/>
      <c r="AO203" s="9"/>
      <c r="AP203" s="10">
        <v>3</v>
      </c>
      <c r="AQ203" s="9"/>
      <c r="AR203" s="9"/>
      <c r="AS203" s="9"/>
      <c r="AT203" s="9"/>
      <c r="AU203" s="9"/>
      <c r="AV203" s="9"/>
      <c r="AW203" s="9"/>
      <c r="AX203" s="9"/>
      <c r="AY203" s="9"/>
      <c r="AZ203" s="9"/>
      <c r="BA203" s="9"/>
      <c r="BB203" s="9"/>
      <c r="BC203" s="9"/>
      <c r="BD203" s="9"/>
      <c r="BE203" s="9"/>
      <c r="BF203" s="9"/>
      <c r="BG203" s="9"/>
      <c r="BH203" s="9"/>
      <c r="BI203" s="9"/>
      <c r="BJ203" s="9"/>
      <c r="BK203" s="9"/>
      <c r="BL203" s="9"/>
      <c r="BM203" s="42"/>
      <c r="BN203" s="42"/>
      <c r="BO203" s="42"/>
      <c r="BP203" s="42"/>
      <c r="BQ203" s="42"/>
      <c r="BR203" s="42"/>
      <c r="BS203" s="42"/>
      <c r="BT203" s="42"/>
      <c r="BU203" s="42"/>
      <c r="BV203" s="42"/>
      <c r="BW203" s="42"/>
      <c r="BX203" s="42"/>
      <c r="BY203" s="42"/>
      <c r="BZ203" s="42"/>
      <c r="CA203" s="42"/>
      <c r="CB203" s="42"/>
      <c r="CC203" s="42"/>
      <c r="CD203" s="42"/>
      <c r="CE203" s="42"/>
      <c r="CF203" s="42"/>
      <c r="CG203" s="42"/>
      <c r="CH203" s="42"/>
      <c r="CI203" s="42"/>
      <c r="CJ203" s="42"/>
      <c r="CK203" s="42"/>
      <c r="CL203" s="42"/>
      <c r="CM203" s="42"/>
      <c r="CN203" s="42"/>
      <c r="CO203" s="42"/>
      <c r="CP203" s="10" t="s">
        <v>89</v>
      </c>
      <c r="CQ203" s="10" t="s">
        <v>286</v>
      </c>
      <c r="CR203" s="10">
        <v>1</v>
      </c>
      <c r="CS203" s="10"/>
      <c r="CT203" s="10"/>
      <c r="CU203" s="10"/>
      <c r="CV203" s="10"/>
      <c r="CW203" s="10"/>
      <c r="CX203" s="10" t="s">
        <v>287</v>
      </c>
      <c r="CY203" s="35" t="s">
        <v>287</v>
      </c>
      <c r="CZ203" s="35" t="s">
        <v>329</v>
      </c>
      <c r="DA203" s="42" t="s">
        <v>621</v>
      </c>
      <c r="DB203" s="35" t="s">
        <v>621</v>
      </c>
      <c r="DC203" s="35" t="s">
        <v>283</v>
      </c>
      <c r="DD203" s="35" t="s">
        <v>3303</v>
      </c>
      <c r="DE203" s="42" t="s">
        <v>3304</v>
      </c>
      <c r="DF203" s="42" t="s">
        <v>2042</v>
      </c>
      <c r="DG203" s="35" t="s">
        <v>283</v>
      </c>
      <c r="DH203" s="35" t="s">
        <v>283</v>
      </c>
      <c r="DI203" s="35" t="s">
        <v>283</v>
      </c>
      <c r="DJ203" s="35" t="s">
        <v>283</v>
      </c>
      <c r="DK203" s="35" t="s">
        <v>283</v>
      </c>
      <c r="DL203" s="10" t="s">
        <v>3305</v>
      </c>
      <c r="DM203" s="10" t="s">
        <v>116</v>
      </c>
      <c r="DN203" s="15"/>
      <c r="DO203" s="15"/>
      <c r="DP203" s="15"/>
      <c r="DQ203" s="15"/>
      <c r="DR203" s="15"/>
      <c r="DS203" s="15"/>
      <c r="DT203" s="14">
        <v>1</v>
      </c>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0" t="s">
        <v>283</v>
      </c>
      <c r="ES203" s="10" t="s">
        <v>283</v>
      </c>
      <c r="ET203" s="10"/>
      <c r="EU203" s="10"/>
      <c r="EV203" s="10"/>
      <c r="EW203" s="10"/>
      <c r="EX203" s="10"/>
      <c r="EY203" s="10"/>
      <c r="EZ203" s="10"/>
      <c r="FA203" s="10"/>
      <c r="FB203" s="10"/>
      <c r="FC203" s="10"/>
      <c r="FD203" s="10"/>
      <c r="FE203" s="10"/>
      <c r="FF203" s="10"/>
      <c r="FG203" s="10"/>
      <c r="FH203" s="10"/>
      <c r="FI203" s="10"/>
      <c r="FJ203" s="10"/>
      <c r="FK203" s="10"/>
      <c r="FL203" s="10"/>
      <c r="FM203" s="10" t="s">
        <v>3306</v>
      </c>
      <c r="FN203" s="10" t="s">
        <v>283</v>
      </c>
      <c r="FO203" s="10"/>
      <c r="FP203" s="10"/>
      <c r="FQ203" s="10"/>
      <c r="FR203" s="10"/>
      <c r="FS203" s="10"/>
      <c r="FT203" s="10"/>
      <c r="FU203" s="10"/>
      <c r="FV203" s="10"/>
      <c r="FW203" s="10"/>
      <c r="FX203" s="10"/>
      <c r="FY203" s="10"/>
      <c r="FZ203" s="10"/>
      <c r="GA203" s="10"/>
      <c r="GB203" s="10"/>
      <c r="GC203" s="10"/>
      <c r="GD203" s="10"/>
      <c r="GE203" s="10"/>
      <c r="GF203" s="10"/>
      <c r="GG203" s="10"/>
      <c r="GH203" s="10"/>
      <c r="GI203" s="10"/>
      <c r="GJ203" s="10"/>
      <c r="GK203" s="10"/>
      <c r="GL203" s="10"/>
      <c r="GM203" s="10"/>
      <c r="GN203" s="10"/>
      <c r="GO203" s="10" t="s">
        <v>3307</v>
      </c>
      <c r="GP203" s="10" t="s">
        <v>3308</v>
      </c>
      <c r="GQ203" s="10" t="s">
        <v>3309</v>
      </c>
      <c r="GR203" s="10" t="s">
        <v>283</v>
      </c>
      <c r="GS203" s="10" t="s">
        <v>283</v>
      </c>
      <c r="GT203" s="10" t="s">
        <v>283</v>
      </c>
      <c r="GU203" s="10" t="s">
        <v>283</v>
      </c>
      <c r="GV203" s="10" t="s">
        <v>283</v>
      </c>
      <c r="GW203" s="10" t="s">
        <v>283</v>
      </c>
      <c r="GX203" s="10" t="s">
        <v>283</v>
      </c>
      <c r="GY203" s="10" t="s">
        <v>283</v>
      </c>
      <c r="GZ203" s="10" t="s">
        <v>283</v>
      </c>
      <c r="HA203" s="10" t="s">
        <v>283</v>
      </c>
      <c r="HB203" s="10" t="s">
        <v>283</v>
      </c>
      <c r="HC203" s="10" t="s">
        <v>283</v>
      </c>
      <c r="HD203" s="10" t="s">
        <v>3310</v>
      </c>
      <c r="HE203" s="10"/>
      <c r="HF203" s="10"/>
      <c r="HG203" s="10"/>
      <c r="HH203" s="10"/>
      <c r="HI203" s="10"/>
      <c r="HJ203" s="10"/>
      <c r="HK203" s="10"/>
      <c r="HL203" s="10"/>
      <c r="HM203" s="10"/>
      <c r="HN203" s="10"/>
      <c r="HO203" s="10"/>
      <c r="HP203" s="10">
        <v>1</v>
      </c>
      <c r="HQ203" s="10"/>
      <c r="HR203" s="10"/>
      <c r="HS203" s="10"/>
      <c r="HT203" s="10"/>
      <c r="HU203" s="10"/>
      <c r="HV203" s="10"/>
      <c r="HW203" s="10"/>
      <c r="HX203" s="10"/>
      <c r="HY203" s="10"/>
      <c r="HZ203" s="10"/>
      <c r="IA203" s="10"/>
      <c r="IB203" s="10"/>
      <c r="IC203" s="10"/>
      <c r="ID203" s="10"/>
      <c r="IE203" s="10"/>
      <c r="IF203" s="10"/>
      <c r="IG203" s="10"/>
      <c r="IH203" s="10"/>
      <c r="II203" s="10"/>
      <c r="IJ203" s="10"/>
      <c r="IK203" s="10"/>
      <c r="IL203" s="10"/>
      <c r="IM203" s="10"/>
      <c r="IN203" s="10"/>
      <c r="IO203" s="10"/>
      <c r="IP203" s="10"/>
      <c r="IQ203" s="10"/>
      <c r="IR203" s="10"/>
      <c r="IS203" s="10"/>
      <c r="IT203" s="10">
        <v>1</v>
      </c>
      <c r="IU203" s="13" t="s">
        <v>2318</v>
      </c>
      <c r="IV203" s="10" t="s">
        <v>3311</v>
      </c>
      <c r="IW203" s="10" t="s">
        <v>3309</v>
      </c>
      <c r="IX203" s="10" t="s">
        <v>267</v>
      </c>
      <c r="IY203" s="10"/>
      <c r="IZ203" s="10"/>
      <c r="JA203" s="10"/>
      <c r="JB203" s="10"/>
      <c r="JC203" s="10"/>
      <c r="JD203" s="10"/>
      <c r="JE203" s="10"/>
      <c r="JF203" s="10"/>
      <c r="JG203" s="10"/>
      <c r="JH203" s="10"/>
      <c r="JI203" s="10"/>
      <c r="JJ203" s="10"/>
      <c r="JK203" s="10"/>
      <c r="JL203" s="10"/>
      <c r="JM203" s="10"/>
      <c r="JN203" s="10"/>
      <c r="JO203" s="10"/>
      <c r="JP203" s="10"/>
      <c r="JQ203" s="10"/>
      <c r="JR203" s="10"/>
      <c r="JS203" s="10">
        <v>1</v>
      </c>
      <c r="JT203" s="10"/>
      <c r="JU203" s="10"/>
      <c r="JV203" s="10" t="s">
        <v>287</v>
      </c>
      <c r="JW203" s="10" t="s">
        <v>283</v>
      </c>
      <c r="JX203" s="10" t="s">
        <v>283</v>
      </c>
      <c r="JY203" s="10" t="s">
        <v>283</v>
      </c>
      <c r="JZ203" s="42" t="s">
        <v>3312</v>
      </c>
    </row>
    <row r="204" spans="1:286" ht="15.75" customHeight="1">
      <c r="A204" s="7" t="s">
        <v>3313</v>
      </c>
      <c r="B204" s="8">
        <v>42452</v>
      </c>
      <c r="C204" s="9" t="s">
        <v>3314</v>
      </c>
      <c r="D204" s="29">
        <v>1</v>
      </c>
      <c r="E204" s="11">
        <v>42236</v>
      </c>
      <c r="F204" s="43">
        <v>70</v>
      </c>
      <c r="G204" s="29" t="s">
        <v>277</v>
      </c>
      <c r="H204" s="9" t="s">
        <v>3315</v>
      </c>
      <c r="I204" s="9" t="s">
        <v>3316</v>
      </c>
      <c r="J204" s="10" t="s">
        <v>280</v>
      </c>
      <c r="K204" s="9" t="s">
        <v>344</v>
      </c>
      <c r="L204" s="9"/>
      <c r="M204" s="9"/>
      <c r="N204" s="9"/>
      <c r="O204" s="9"/>
      <c r="P204" s="9"/>
      <c r="Q204" s="9"/>
      <c r="R204" s="10">
        <v>1</v>
      </c>
      <c r="S204" s="9"/>
      <c r="T204" s="9"/>
      <c r="U204" s="9"/>
      <c r="V204" s="9"/>
      <c r="W204" s="9"/>
      <c r="X204" s="9"/>
      <c r="Y204" s="9"/>
      <c r="Z204" s="9"/>
      <c r="AA204" s="9"/>
      <c r="AB204" s="9" t="s">
        <v>3317</v>
      </c>
      <c r="AC204" s="9" t="s">
        <v>3318</v>
      </c>
      <c r="AD204" s="10" t="s">
        <v>283</v>
      </c>
      <c r="AE204" s="11">
        <v>42249</v>
      </c>
      <c r="AF204" s="11">
        <v>42450</v>
      </c>
      <c r="AG204" s="10">
        <f t="shared" si="52"/>
        <v>201</v>
      </c>
      <c r="AH204" s="10">
        <f t="shared" si="53"/>
        <v>214</v>
      </c>
      <c r="AI204" s="10">
        <f t="shared" si="2"/>
        <v>216</v>
      </c>
      <c r="AJ204" s="42" t="s">
        <v>1034</v>
      </c>
      <c r="AK204" s="12">
        <v>1</v>
      </c>
      <c r="AL204" s="10" t="s">
        <v>489</v>
      </c>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42"/>
      <c r="BN204" s="42"/>
      <c r="BO204" s="42"/>
      <c r="BP204" s="35">
        <v>1</v>
      </c>
      <c r="BQ204" s="42"/>
      <c r="BR204" s="42"/>
      <c r="BS204" s="42"/>
      <c r="BT204" s="42"/>
      <c r="BU204" s="42"/>
      <c r="BV204" s="42"/>
      <c r="BW204" s="42"/>
      <c r="BX204" s="42"/>
      <c r="BY204" s="42"/>
      <c r="BZ204" s="42"/>
      <c r="CA204" s="42"/>
      <c r="CB204" s="42"/>
      <c r="CC204" s="42"/>
      <c r="CD204" s="42"/>
      <c r="CE204" s="42"/>
      <c r="CF204" s="42"/>
      <c r="CG204" s="42"/>
      <c r="CH204" s="42"/>
      <c r="CI204" s="42"/>
      <c r="CJ204" s="42"/>
      <c r="CK204" s="42"/>
      <c r="CL204" s="42"/>
      <c r="CM204" s="42"/>
      <c r="CN204" s="42"/>
      <c r="CO204" s="42"/>
      <c r="CP204" s="10" t="s">
        <v>89</v>
      </c>
      <c r="CQ204" s="10" t="s">
        <v>286</v>
      </c>
      <c r="CR204" s="10">
        <v>1</v>
      </c>
      <c r="CS204" s="10"/>
      <c r="CT204" s="10"/>
      <c r="CU204" s="10"/>
      <c r="CV204" s="10"/>
      <c r="CW204" s="10"/>
      <c r="CX204" s="10" t="s">
        <v>287</v>
      </c>
      <c r="CY204" s="35" t="s">
        <v>287</v>
      </c>
      <c r="CZ204" s="42" t="s">
        <v>12</v>
      </c>
      <c r="DA204" s="42" t="s">
        <v>457</v>
      </c>
      <c r="DB204" s="35" t="s">
        <v>309</v>
      </c>
      <c r="DC204" s="13" t="s">
        <v>3319</v>
      </c>
      <c r="DD204" s="42" t="s">
        <v>3320</v>
      </c>
      <c r="DE204" s="42" t="s">
        <v>3321</v>
      </c>
      <c r="DF204" s="42" t="s">
        <v>3322</v>
      </c>
      <c r="DG204" s="35" t="s">
        <v>283</v>
      </c>
      <c r="DH204" s="35" t="s">
        <v>283</v>
      </c>
      <c r="DI204" s="35" t="s">
        <v>283</v>
      </c>
      <c r="DJ204" s="35" t="s">
        <v>283</v>
      </c>
      <c r="DK204" s="35" t="s">
        <v>283</v>
      </c>
      <c r="DL204" s="10" t="s">
        <v>3323</v>
      </c>
      <c r="DM204" s="10" t="s">
        <v>125</v>
      </c>
      <c r="DN204" s="15"/>
      <c r="DO204" s="15"/>
      <c r="DP204" s="15"/>
      <c r="DQ204" s="15"/>
      <c r="DR204" s="15"/>
      <c r="DS204" s="15"/>
      <c r="DT204" s="15"/>
      <c r="DU204" s="15"/>
      <c r="DV204" s="15"/>
      <c r="DW204" s="15"/>
      <c r="DX204" s="15"/>
      <c r="DY204" s="15"/>
      <c r="DZ204" s="15"/>
      <c r="EA204" s="15"/>
      <c r="EB204" s="15"/>
      <c r="EC204" s="15">
        <v>1</v>
      </c>
      <c r="ED204" s="15"/>
      <c r="EE204" s="15"/>
      <c r="EF204" s="15"/>
      <c r="EG204" s="15"/>
      <c r="EH204" s="15"/>
      <c r="EI204" s="15"/>
      <c r="EJ204" s="15"/>
      <c r="EK204" s="15"/>
      <c r="EL204" s="15"/>
      <c r="EM204" s="15"/>
      <c r="EN204" s="15"/>
      <c r="EO204" s="15"/>
      <c r="EP204" s="15"/>
      <c r="EQ204" s="15"/>
      <c r="ER204" s="10" t="s">
        <v>283</v>
      </c>
      <c r="ES204" s="10" t="s">
        <v>283</v>
      </c>
      <c r="ET204" s="10"/>
      <c r="EU204" s="10"/>
      <c r="EV204" s="10"/>
      <c r="EW204" s="10"/>
      <c r="EX204" s="10"/>
      <c r="EY204" s="10"/>
      <c r="EZ204" s="10"/>
      <c r="FA204" s="10"/>
      <c r="FB204" s="10"/>
      <c r="FC204" s="10"/>
      <c r="FD204" s="10"/>
      <c r="FE204" s="10"/>
      <c r="FF204" s="10"/>
      <c r="FG204" s="10"/>
      <c r="FH204" s="10"/>
      <c r="FI204" s="10"/>
      <c r="FJ204" s="10"/>
      <c r="FK204" s="10"/>
      <c r="FL204" s="10"/>
      <c r="FM204" s="10" t="s">
        <v>283</v>
      </c>
      <c r="FN204" s="10" t="s">
        <v>283</v>
      </c>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3" t="s">
        <v>3324</v>
      </c>
      <c r="GP204" s="13" t="s">
        <v>3325</v>
      </c>
      <c r="GQ204" s="13" t="s">
        <v>3326</v>
      </c>
      <c r="GR204" s="13" t="s">
        <v>3327</v>
      </c>
      <c r="GS204" s="13" t="s">
        <v>3328</v>
      </c>
      <c r="GT204" s="10" t="s">
        <v>283</v>
      </c>
      <c r="GU204" s="10" t="s">
        <v>283</v>
      </c>
      <c r="GV204" s="10" t="s">
        <v>283</v>
      </c>
      <c r="GW204" s="10" t="s">
        <v>283</v>
      </c>
      <c r="GX204" s="10" t="s">
        <v>283</v>
      </c>
      <c r="GY204" s="10" t="s">
        <v>283</v>
      </c>
      <c r="GZ204" s="10" t="s">
        <v>283</v>
      </c>
      <c r="HA204" s="10" t="s">
        <v>283</v>
      </c>
      <c r="HB204" s="10" t="s">
        <v>283</v>
      </c>
      <c r="HC204" s="10" t="s">
        <v>283</v>
      </c>
      <c r="HD204" s="10" t="s">
        <v>3329</v>
      </c>
      <c r="HE204" s="10"/>
      <c r="HF204" s="10"/>
      <c r="HG204" s="10"/>
      <c r="HH204" s="10"/>
      <c r="HI204" s="10"/>
      <c r="HJ204" s="10"/>
      <c r="HK204" s="10"/>
      <c r="HL204" s="10"/>
      <c r="HM204" s="10">
        <v>1</v>
      </c>
      <c r="HN204" s="10"/>
      <c r="HO204" s="10"/>
      <c r="HP204" s="10">
        <v>1</v>
      </c>
      <c r="HQ204" s="10"/>
      <c r="HR204" s="10">
        <v>1</v>
      </c>
      <c r="HS204" s="10"/>
      <c r="HT204" s="10">
        <v>1</v>
      </c>
      <c r="HU204" s="10"/>
      <c r="HV204" s="10"/>
      <c r="HW204" s="10"/>
      <c r="HX204" s="10"/>
      <c r="HY204" s="10"/>
      <c r="HZ204" s="10"/>
      <c r="IA204" s="10"/>
      <c r="IB204" s="10"/>
      <c r="IC204" s="10"/>
      <c r="ID204" s="10"/>
      <c r="IE204" s="10"/>
      <c r="IF204" s="10"/>
      <c r="IG204" s="10"/>
      <c r="IH204" s="10"/>
      <c r="II204" s="10"/>
      <c r="IJ204" s="10"/>
      <c r="IK204" s="10"/>
      <c r="IL204" s="10"/>
      <c r="IM204" s="10"/>
      <c r="IN204" s="10"/>
      <c r="IO204" s="10"/>
      <c r="IP204" s="10"/>
      <c r="IQ204" s="10"/>
      <c r="IR204" s="10"/>
      <c r="IS204" s="10"/>
      <c r="IT204" s="10"/>
      <c r="IU204" s="13" t="s">
        <v>2318</v>
      </c>
      <c r="IV204" s="10" t="s">
        <v>283</v>
      </c>
      <c r="IW204" s="10" t="s">
        <v>283</v>
      </c>
      <c r="IX204" s="10" t="s">
        <v>264</v>
      </c>
      <c r="IY204" s="10"/>
      <c r="IZ204" s="10"/>
      <c r="JA204" s="10"/>
      <c r="JB204" s="10"/>
      <c r="JC204" s="10"/>
      <c r="JD204" s="10"/>
      <c r="JE204" s="10"/>
      <c r="JF204" s="10"/>
      <c r="JG204" s="10"/>
      <c r="JH204" s="10"/>
      <c r="JI204" s="10"/>
      <c r="JJ204" s="10"/>
      <c r="JK204" s="10"/>
      <c r="JL204" s="10"/>
      <c r="JM204" s="10"/>
      <c r="JN204" s="10"/>
      <c r="JO204" s="10"/>
      <c r="JP204" s="10">
        <v>1</v>
      </c>
      <c r="JQ204" s="10"/>
      <c r="JR204" s="10"/>
      <c r="JS204" s="10"/>
      <c r="JT204" s="10"/>
      <c r="JU204" s="10"/>
      <c r="JV204" s="10" t="s">
        <v>287</v>
      </c>
      <c r="JW204" s="10" t="s">
        <v>283</v>
      </c>
      <c r="JX204" s="10" t="s">
        <v>283</v>
      </c>
      <c r="JY204" s="10" t="s">
        <v>283</v>
      </c>
      <c r="JZ204" s="42"/>
    </row>
    <row r="205" spans="1:286" ht="15.75" customHeight="1">
      <c r="A205" s="7" t="s">
        <v>3330</v>
      </c>
      <c r="B205" s="8">
        <v>42439</v>
      </c>
      <c r="C205" s="9" t="s">
        <v>3331</v>
      </c>
      <c r="D205" s="29">
        <v>1</v>
      </c>
      <c r="E205" s="11">
        <v>42206</v>
      </c>
      <c r="F205" s="43">
        <f>2015-1969</f>
        <v>46</v>
      </c>
      <c r="G205" s="29" t="s">
        <v>277</v>
      </c>
      <c r="H205" s="9" t="s">
        <v>359</v>
      </c>
      <c r="I205" s="9" t="s">
        <v>901</v>
      </c>
      <c r="J205" s="10" t="s">
        <v>280</v>
      </c>
      <c r="K205" s="9" t="s">
        <v>606</v>
      </c>
      <c r="L205" s="9"/>
      <c r="M205" s="10">
        <v>1</v>
      </c>
      <c r="N205" s="9"/>
      <c r="O205" s="9"/>
      <c r="P205" s="9"/>
      <c r="Q205" s="9"/>
      <c r="R205" s="9"/>
      <c r="S205" s="9"/>
      <c r="T205" s="9"/>
      <c r="U205" s="9"/>
      <c r="V205" s="9"/>
      <c r="W205" s="9"/>
      <c r="X205" s="9"/>
      <c r="Y205" s="9"/>
      <c r="Z205" s="9"/>
      <c r="AA205" s="9"/>
      <c r="AB205" s="9" t="s">
        <v>3332</v>
      </c>
      <c r="AC205" s="9" t="s">
        <v>3333</v>
      </c>
      <c r="AD205" s="10" t="s">
        <v>283</v>
      </c>
      <c r="AE205" s="10" t="s">
        <v>329</v>
      </c>
      <c r="AF205" s="11">
        <v>42380</v>
      </c>
      <c r="AG205" s="10" t="s">
        <v>329</v>
      </c>
      <c r="AH205" s="10">
        <f t="shared" si="53"/>
        <v>174</v>
      </c>
      <c r="AI205" s="10">
        <f t="shared" si="2"/>
        <v>233</v>
      </c>
      <c r="AJ205" s="35" t="s">
        <v>3334</v>
      </c>
      <c r="AK205" s="12">
        <v>5</v>
      </c>
      <c r="AL205" s="10" t="s">
        <v>3335</v>
      </c>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10">
        <v>1</v>
      </c>
      <c r="BM205" s="10"/>
      <c r="BN205" s="10"/>
      <c r="BO205" s="10">
        <v>1</v>
      </c>
      <c r="BP205" s="10"/>
      <c r="BQ205" s="10"/>
      <c r="BR205" s="10"/>
      <c r="BS205" s="10"/>
      <c r="BT205" s="10"/>
      <c r="BU205" s="10"/>
      <c r="BV205" s="10"/>
      <c r="BW205" s="10"/>
      <c r="BX205" s="10"/>
      <c r="BY205" s="10">
        <v>3</v>
      </c>
      <c r="BZ205" s="10"/>
      <c r="CA205" s="10"/>
      <c r="CB205" s="10"/>
      <c r="CC205" s="10"/>
      <c r="CD205" s="10"/>
      <c r="CE205" s="10"/>
      <c r="CF205" s="10"/>
      <c r="CG205" s="10"/>
      <c r="CH205" s="10"/>
      <c r="CI205" s="10"/>
      <c r="CJ205" s="10"/>
      <c r="CK205" s="10"/>
      <c r="CL205" s="10"/>
      <c r="CM205" s="10"/>
      <c r="CN205" s="10"/>
      <c r="CO205" s="10"/>
      <c r="CP205" s="10" t="s">
        <v>509</v>
      </c>
      <c r="CQ205" s="10" t="s">
        <v>286</v>
      </c>
      <c r="CR205" s="13">
        <v>1</v>
      </c>
      <c r="CS205" s="13">
        <v>1</v>
      </c>
      <c r="CT205" s="10"/>
      <c r="CU205" s="10"/>
      <c r="CV205" s="10"/>
      <c r="CW205" s="10"/>
      <c r="CX205" s="10" t="s">
        <v>287</v>
      </c>
      <c r="CY205" s="35" t="s">
        <v>287</v>
      </c>
      <c r="CZ205" s="42" t="s">
        <v>288</v>
      </c>
      <c r="DA205" s="42" t="s">
        <v>289</v>
      </c>
      <c r="DB205" s="10" t="s">
        <v>329</v>
      </c>
      <c r="DC205" s="35" t="s">
        <v>283</v>
      </c>
      <c r="DD205" s="42" t="s">
        <v>3336</v>
      </c>
      <c r="DE205" s="35" t="s">
        <v>283</v>
      </c>
      <c r="DF205" s="35" t="s">
        <v>283</v>
      </c>
      <c r="DG205" s="35" t="s">
        <v>283</v>
      </c>
      <c r="DH205" s="35" t="s">
        <v>283</v>
      </c>
      <c r="DI205" s="35" t="s">
        <v>283</v>
      </c>
      <c r="DJ205" s="35" t="s">
        <v>283</v>
      </c>
      <c r="DK205" s="35" t="s">
        <v>283</v>
      </c>
      <c r="DL205" s="13" t="s">
        <v>3337</v>
      </c>
      <c r="DM205" s="13" t="s">
        <v>3338</v>
      </c>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5">
        <v>1</v>
      </c>
      <c r="EP205" s="14"/>
      <c r="EQ205" s="14">
        <v>1</v>
      </c>
      <c r="ER205" s="10" t="s">
        <v>283</v>
      </c>
      <c r="ES205" s="10" t="s">
        <v>283</v>
      </c>
      <c r="ET205" s="10"/>
      <c r="EU205" s="10"/>
      <c r="EV205" s="10"/>
      <c r="EW205" s="10"/>
      <c r="EX205" s="10"/>
      <c r="EY205" s="10"/>
      <c r="EZ205" s="10"/>
      <c r="FA205" s="10"/>
      <c r="FB205" s="10"/>
      <c r="FC205" s="10"/>
      <c r="FD205" s="10"/>
      <c r="FE205" s="10"/>
      <c r="FF205" s="10"/>
      <c r="FG205" s="10"/>
      <c r="FH205" s="10"/>
      <c r="FI205" s="10"/>
      <c r="FJ205" s="10"/>
      <c r="FK205" s="10"/>
      <c r="FL205" s="10"/>
      <c r="FM205" s="10" t="s">
        <v>3339</v>
      </c>
      <c r="FN205" s="10" t="s">
        <v>283</v>
      </c>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3" t="s">
        <v>3340</v>
      </c>
      <c r="GP205" s="13" t="s">
        <v>3341</v>
      </c>
      <c r="GQ205" s="10" t="s">
        <v>283</v>
      </c>
      <c r="GR205" s="10" t="s">
        <v>283</v>
      </c>
      <c r="GS205" s="10" t="s">
        <v>283</v>
      </c>
      <c r="GT205" s="10" t="s">
        <v>283</v>
      </c>
      <c r="GU205" s="10" t="s">
        <v>283</v>
      </c>
      <c r="GV205" s="10" t="s">
        <v>283</v>
      </c>
      <c r="GW205" s="10" t="s">
        <v>283</v>
      </c>
      <c r="GX205" s="10" t="s">
        <v>283</v>
      </c>
      <c r="GY205" s="10" t="s">
        <v>283</v>
      </c>
      <c r="GZ205" s="10" t="s">
        <v>283</v>
      </c>
      <c r="HA205" s="10" t="s">
        <v>283</v>
      </c>
      <c r="HB205" s="10" t="s">
        <v>283</v>
      </c>
      <c r="HC205" s="10" t="s">
        <v>283</v>
      </c>
      <c r="HD205" s="10" t="s">
        <v>221</v>
      </c>
      <c r="HE205" s="10"/>
      <c r="HF205" s="10"/>
      <c r="HG205" s="10"/>
      <c r="HH205" s="10"/>
      <c r="HI205" s="10"/>
      <c r="HJ205" s="10"/>
      <c r="HK205" s="10"/>
      <c r="HL205" s="10"/>
      <c r="HM205" s="10"/>
      <c r="HN205" s="10"/>
      <c r="HO205" s="10"/>
      <c r="HP205" s="10"/>
      <c r="HQ205" s="10"/>
      <c r="HR205" s="10"/>
      <c r="HS205" s="10"/>
      <c r="HT205" s="10"/>
      <c r="HU205" s="10"/>
      <c r="HV205" s="10"/>
      <c r="HW205" s="10"/>
      <c r="HX205" s="10"/>
      <c r="HY205" s="10">
        <v>1</v>
      </c>
      <c r="HZ205" s="10"/>
      <c r="IA205" s="10"/>
      <c r="IB205" s="10"/>
      <c r="IC205" s="10"/>
      <c r="ID205" s="10"/>
      <c r="IE205" s="10"/>
      <c r="IF205" s="10"/>
      <c r="IG205" s="10"/>
      <c r="IH205" s="10"/>
      <c r="II205" s="10"/>
      <c r="IJ205" s="10"/>
      <c r="IK205" s="10"/>
      <c r="IL205" s="10"/>
      <c r="IM205" s="10"/>
      <c r="IN205" s="10"/>
      <c r="IO205" s="10"/>
      <c r="IP205" s="10"/>
      <c r="IQ205" s="10"/>
      <c r="IR205" s="10"/>
      <c r="IS205" s="10"/>
      <c r="IT205" s="10"/>
      <c r="IU205" s="13" t="s">
        <v>434</v>
      </c>
      <c r="IV205" s="10" t="s">
        <v>283</v>
      </c>
      <c r="IW205" s="10" t="s">
        <v>283</v>
      </c>
      <c r="IX205" s="10" t="s">
        <v>264</v>
      </c>
      <c r="IY205" s="10"/>
      <c r="IZ205" s="10"/>
      <c r="JA205" s="10"/>
      <c r="JB205" s="10"/>
      <c r="JC205" s="10"/>
      <c r="JD205" s="10"/>
      <c r="JE205" s="10"/>
      <c r="JF205" s="10"/>
      <c r="JG205" s="10"/>
      <c r="JH205" s="10"/>
      <c r="JI205" s="10"/>
      <c r="JJ205" s="10"/>
      <c r="JK205" s="10"/>
      <c r="JL205" s="10"/>
      <c r="JM205" s="10"/>
      <c r="JN205" s="10"/>
      <c r="JO205" s="10"/>
      <c r="JP205" s="10">
        <v>1</v>
      </c>
      <c r="JQ205" s="10"/>
      <c r="JR205" s="10"/>
      <c r="JS205" s="10"/>
      <c r="JT205" s="10"/>
      <c r="JU205" s="10"/>
      <c r="JV205" s="10" t="s">
        <v>287</v>
      </c>
      <c r="JW205" s="10" t="s">
        <v>283</v>
      </c>
      <c r="JX205" s="10" t="s">
        <v>283</v>
      </c>
      <c r="JY205" s="10" t="s">
        <v>283</v>
      </c>
      <c r="JZ205" s="42"/>
    </row>
    <row r="206" spans="1:286" ht="15.75" customHeight="1">
      <c r="A206" s="7" t="s">
        <v>3342</v>
      </c>
      <c r="B206" s="8">
        <v>42438</v>
      </c>
      <c r="C206" s="9" t="s">
        <v>3343</v>
      </c>
      <c r="D206" s="35">
        <v>1</v>
      </c>
      <c r="E206" s="11">
        <v>42207</v>
      </c>
      <c r="F206" s="35" t="s">
        <v>302</v>
      </c>
      <c r="G206" s="29" t="s">
        <v>323</v>
      </c>
      <c r="H206" s="9" t="s">
        <v>1000</v>
      </c>
      <c r="I206" s="9" t="s">
        <v>1001</v>
      </c>
      <c r="J206" s="10" t="s">
        <v>280</v>
      </c>
      <c r="K206" s="9" t="s">
        <v>281</v>
      </c>
      <c r="L206" s="9"/>
      <c r="M206" s="9"/>
      <c r="N206" s="9"/>
      <c r="O206" s="9"/>
      <c r="P206" s="10">
        <v>1</v>
      </c>
      <c r="Q206" s="9"/>
      <c r="R206" s="9"/>
      <c r="S206" s="9"/>
      <c r="T206" s="9"/>
      <c r="U206" s="9"/>
      <c r="V206" s="9"/>
      <c r="W206" s="9"/>
      <c r="X206" s="9"/>
      <c r="Y206" s="9"/>
      <c r="Z206" s="9"/>
      <c r="AA206" s="9"/>
      <c r="AB206" s="9" t="s">
        <v>3344</v>
      </c>
      <c r="AC206" s="9" t="s">
        <v>3345</v>
      </c>
      <c r="AD206" s="10" t="s">
        <v>283</v>
      </c>
      <c r="AE206" s="11">
        <v>42213</v>
      </c>
      <c r="AF206" s="11">
        <v>42430</v>
      </c>
      <c r="AG206" s="10">
        <f t="shared" ref="AG206:AG231" si="54">AF206-AE206</f>
        <v>217</v>
      </c>
      <c r="AH206" s="10">
        <f t="shared" si="53"/>
        <v>223</v>
      </c>
      <c r="AI206" s="10">
        <f t="shared" si="2"/>
        <v>231</v>
      </c>
      <c r="AJ206" s="35" t="s">
        <v>3346</v>
      </c>
      <c r="AK206" s="12">
        <v>3</v>
      </c>
      <c r="AL206" s="10" t="s">
        <v>3347</v>
      </c>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10">
        <v>2</v>
      </c>
      <c r="BM206" s="10"/>
      <c r="BN206" s="10"/>
      <c r="BO206" s="10"/>
      <c r="BP206" s="10"/>
      <c r="BQ206" s="10"/>
      <c r="BR206" s="10"/>
      <c r="BS206" s="10"/>
      <c r="BT206" s="10"/>
      <c r="BU206" s="10"/>
      <c r="BV206" s="10"/>
      <c r="BW206" s="10"/>
      <c r="BX206" s="10"/>
      <c r="BY206" s="10">
        <v>1</v>
      </c>
      <c r="BZ206" s="10"/>
      <c r="CA206" s="10"/>
      <c r="CB206" s="10"/>
      <c r="CC206" s="10"/>
      <c r="CD206" s="10"/>
      <c r="CE206" s="10"/>
      <c r="CF206" s="10"/>
      <c r="CG206" s="10"/>
      <c r="CH206" s="10"/>
      <c r="CI206" s="10"/>
      <c r="CJ206" s="10"/>
      <c r="CK206" s="10"/>
      <c r="CL206" s="10"/>
      <c r="CM206" s="10"/>
      <c r="CN206" s="10"/>
      <c r="CO206" s="10"/>
      <c r="CP206" s="10" t="s">
        <v>89</v>
      </c>
      <c r="CQ206" s="10" t="s">
        <v>286</v>
      </c>
      <c r="CR206" s="10">
        <v>1</v>
      </c>
      <c r="CS206" s="10"/>
      <c r="CT206" s="10"/>
      <c r="CU206" s="10"/>
      <c r="CV206" s="10"/>
      <c r="CW206" s="10"/>
      <c r="CX206" s="10" t="s">
        <v>287</v>
      </c>
      <c r="CY206" s="35" t="s">
        <v>287</v>
      </c>
      <c r="CZ206" s="42" t="s">
        <v>288</v>
      </c>
      <c r="DA206" s="42" t="s">
        <v>158</v>
      </c>
      <c r="DB206" s="35" t="s">
        <v>309</v>
      </c>
      <c r="DC206" s="13" t="s">
        <v>3348</v>
      </c>
      <c r="DD206" s="42" t="s">
        <v>3349</v>
      </c>
      <c r="DE206" s="35" t="s">
        <v>283</v>
      </c>
      <c r="DF206" s="35" t="s">
        <v>283</v>
      </c>
      <c r="DG206" s="35" t="s">
        <v>283</v>
      </c>
      <c r="DH206" s="35" t="s">
        <v>283</v>
      </c>
      <c r="DI206" s="35" t="s">
        <v>283</v>
      </c>
      <c r="DJ206" s="35" t="s">
        <v>283</v>
      </c>
      <c r="DK206" s="35" t="s">
        <v>283</v>
      </c>
      <c r="DL206" s="10" t="s">
        <v>283</v>
      </c>
      <c r="DM206" s="10" t="s">
        <v>283</v>
      </c>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3" t="s">
        <v>3350</v>
      </c>
      <c r="ES206" s="13" t="s">
        <v>3351</v>
      </c>
      <c r="ET206" s="13"/>
      <c r="EU206" s="13">
        <v>1</v>
      </c>
      <c r="EV206" s="13"/>
      <c r="EW206" s="13"/>
      <c r="EX206" s="13"/>
      <c r="EY206" s="13"/>
      <c r="EZ206" s="13">
        <v>1</v>
      </c>
      <c r="FA206" s="13"/>
      <c r="FB206" s="13"/>
      <c r="FC206" s="13"/>
      <c r="FD206" s="13"/>
      <c r="FE206" s="13"/>
      <c r="FF206" s="13">
        <v>1</v>
      </c>
      <c r="FG206" s="13"/>
      <c r="FH206" s="13"/>
      <c r="FI206" s="13"/>
      <c r="FJ206" s="13">
        <v>1</v>
      </c>
      <c r="FK206" s="13"/>
      <c r="FL206" s="13"/>
      <c r="FM206" s="10" t="s">
        <v>3352</v>
      </c>
      <c r="FN206" s="10" t="s">
        <v>178</v>
      </c>
      <c r="FO206" s="10"/>
      <c r="FP206" s="10"/>
      <c r="FQ206" s="10"/>
      <c r="FR206" s="10"/>
      <c r="FS206" s="10"/>
      <c r="FT206" s="10"/>
      <c r="FU206" s="10"/>
      <c r="FV206" s="10"/>
      <c r="FW206" s="10"/>
      <c r="FX206" s="10"/>
      <c r="FY206" s="10"/>
      <c r="FZ206" s="10"/>
      <c r="GA206" s="10"/>
      <c r="GB206" s="10"/>
      <c r="GC206" s="10"/>
      <c r="GD206" s="10"/>
      <c r="GE206" s="10"/>
      <c r="GF206" s="10"/>
      <c r="GG206" s="10"/>
      <c r="GH206" s="10">
        <v>1</v>
      </c>
      <c r="GI206" s="10"/>
      <c r="GJ206" s="10"/>
      <c r="GK206" s="10"/>
      <c r="GL206" s="10"/>
      <c r="GM206" s="10"/>
      <c r="GN206" s="10"/>
      <c r="GO206" s="13" t="s">
        <v>3353</v>
      </c>
      <c r="GP206" s="10" t="s">
        <v>283</v>
      </c>
      <c r="GQ206" s="10" t="s">
        <v>283</v>
      </c>
      <c r="GR206" s="10" t="s">
        <v>283</v>
      </c>
      <c r="GS206" s="10" t="s">
        <v>283</v>
      </c>
      <c r="GT206" s="10" t="s">
        <v>283</v>
      </c>
      <c r="GU206" s="10" t="s">
        <v>283</v>
      </c>
      <c r="GV206" s="10" t="s">
        <v>283</v>
      </c>
      <c r="GW206" s="10" t="s">
        <v>283</v>
      </c>
      <c r="GX206" s="10" t="s">
        <v>283</v>
      </c>
      <c r="GY206" s="10" t="s">
        <v>283</v>
      </c>
      <c r="GZ206" s="10" t="s">
        <v>283</v>
      </c>
      <c r="HA206" s="10" t="s">
        <v>283</v>
      </c>
      <c r="HB206" s="10" t="s">
        <v>283</v>
      </c>
      <c r="HC206" s="10" t="s">
        <v>283</v>
      </c>
      <c r="HD206" s="10" t="s">
        <v>226</v>
      </c>
      <c r="HE206" s="10"/>
      <c r="HF206" s="10"/>
      <c r="HG206" s="10"/>
      <c r="HH206" s="10"/>
      <c r="HI206" s="10"/>
      <c r="HJ206" s="10"/>
      <c r="HK206" s="10"/>
      <c r="HL206" s="10"/>
      <c r="HM206" s="10"/>
      <c r="HN206" s="10"/>
      <c r="HO206" s="10"/>
      <c r="HP206" s="10"/>
      <c r="HQ206" s="10"/>
      <c r="HR206" s="10"/>
      <c r="HS206" s="10"/>
      <c r="HT206" s="10"/>
      <c r="HU206" s="10"/>
      <c r="HV206" s="10"/>
      <c r="HW206" s="10"/>
      <c r="HX206" s="10"/>
      <c r="HY206" s="10"/>
      <c r="HZ206" s="10"/>
      <c r="IA206" s="10"/>
      <c r="IB206" s="10"/>
      <c r="IC206" s="10"/>
      <c r="ID206" s="10">
        <v>1</v>
      </c>
      <c r="IE206" s="10"/>
      <c r="IF206" s="10"/>
      <c r="IG206" s="10"/>
      <c r="IH206" s="10"/>
      <c r="II206" s="10"/>
      <c r="IJ206" s="10"/>
      <c r="IK206" s="10"/>
      <c r="IL206" s="10"/>
      <c r="IM206" s="10"/>
      <c r="IN206" s="10"/>
      <c r="IO206" s="10"/>
      <c r="IP206" s="10"/>
      <c r="IQ206" s="10"/>
      <c r="IR206" s="10"/>
      <c r="IS206" s="10"/>
      <c r="IT206" s="10"/>
      <c r="IU206" s="13" t="s">
        <v>434</v>
      </c>
      <c r="IV206" s="10" t="s">
        <v>283</v>
      </c>
      <c r="IW206" s="10" t="s">
        <v>283</v>
      </c>
      <c r="IX206" s="10" t="s">
        <v>264</v>
      </c>
      <c r="IY206" s="10"/>
      <c r="IZ206" s="10"/>
      <c r="JA206" s="10"/>
      <c r="JB206" s="10"/>
      <c r="JC206" s="10"/>
      <c r="JD206" s="10"/>
      <c r="JE206" s="10"/>
      <c r="JF206" s="10"/>
      <c r="JG206" s="10"/>
      <c r="JH206" s="10"/>
      <c r="JI206" s="10"/>
      <c r="JJ206" s="10"/>
      <c r="JK206" s="10"/>
      <c r="JL206" s="10"/>
      <c r="JM206" s="10"/>
      <c r="JN206" s="10"/>
      <c r="JO206" s="10"/>
      <c r="JP206" s="10">
        <v>1</v>
      </c>
      <c r="JQ206" s="10"/>
      <c r="JR206" s="10"/>
      <c r="JS206" s="10"/>
      <c r="JT206" s="10"/>
      <c r="JU206" s="10"/>
      <c r="JV206" s="10" t="s">
        <v>287</v>
      </c>
      <c r="JW206" s="10" t="s">
        <v>283</v>
      </c>
      <c r="JX206" s="10" t="s">
        <v>283</v>
      </c>
      <c r="JY206" s="10" t="s">
        <v>283</v>
      </c>
      <c r="JZ206" s="42"/>
    </row>
    <row r="207" spans="1:286" ht="15.75" customHeight="1">
      <c r="A207" s="7" t="s">
        <v>3354</v>
      </c>
      <c r="B207" s="8">
        <v>42523</v>
      </c>
      <c r="C207" s="9" t="s">
        <v>3355</v>
      </c>
      <c r="D207" s="29">
        <v>1</v>
      </c>
      <c r="E207" s="11">
        <v>42213</v>
      </c>
      <c r="F207" s="43">
        <v>30</v>
      </c>
      <c r="G207" s="29" t="s">
        <v>277</v>
      </c>
      <c r="H207" s="9" t="s">
        <v>3356</v>
      </c>
      <c r="I207" s="9" t="s">
        <v>1525</v>
      </c>
      <c r="J207" s="10" t="s">
        <v>280</v>
      </c>
      <c r="K207" s="9" t="s">
        <v>305</v>
      </c>
      <c r="L207" s="9"/>
      <c r="M207" s="9"/>
      <c r="N207" s="9"/>
      <c r="O207" s="9"/>
      <c r="P207" s="9"/>
      <c r="Q207" s="9"/>
      <c r="R207" s="9"/>
      <c r="S207" s="10">
        <v>1</v>
      </c>
      <c r="T207" s="9"/>
      <c r="U207" s="9"/>
      <c r="V207" s="9"/>
      <c r="W207" s="9"/>
      <c r="X207" s="9"/>
      <c r="Y207" s="9"/>
      <c r="Z207" s="9"/>
      <c r="AA207" s="9"/>
      <c r="AB207" s="9" t="s">
        <v>3357</v>
      </c>
      <c r="AC207" s="9" t="s">
        <v>3358</v>
      </c>
      <c r="AD207" s="10" t="s">
        <v>283</v>
      </c>
      <c r="AE207" s="11">
        <v>42216</v>
      </c>
      <c r="AF207" s="11">
        <v>42510</v>
      </c>
      <c r="AG207" s="10">
        <f t="shared" si="54"/>
        <v>294</v>
      </c>
      <c r="AH207" s="10">
        <f t="shared" si="53"/>
        <v>297</v>
      </c>
      <c r="AI207" s="10">
        <f t="shared" si="2"/>
        <v>310</v>
      </c>
      <c r="AJ207" s="35" t="s">
        <v>3359</v>
      </c>
      <c r="AK207" s="12">
        <v>2</v>
      </c>
      <c r="AL207" s="10" t="s">
        <v>3360</v>
      </c>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42"/>
      <c r="BN207" s="42"/>
      <c r="BO207" s="35">
        <v>1</v>
      </c>
      <c r="BP207" s="42"/>
      <c r="BQ207" s="42"/>
      <c r="BR207" s="42"/>
      <c r="BS207" s="42"/>
      <c r="BT207" s="42"/>
      <c r="BU207" s="42"/>
      <c r="BV207" s="42"/>
      <c r="BW207" s="42"/>
      <c r="BX207" s="35">
        <v>1</v>
      </c>
      <c r="BY207" s="42"/>
      <c r="BZ207" s="42"/>
      <c r="CA207" s="42"/>
      <c r="CB207" s="42"/>
      <c r="CC207" s="42"/>
      <c r="CD207" s="42"/>
      <c r="CE207" s="42"/>
      <c r="CF207" s="42"/>
      <c r="CG207" s="42"/>
      <c r="CH207" s="42"/>
      <c r="CI207" s="42"/>
      <c r="CJ207" s="42"/>
      <c r="CK207" s="42"/>
      <c r="CL207" s="42"/>
      <c r="CM207" s="42"/>
      <c r="CN207" s="42"/>
      <c r="CO207" s="42"/>
      <c r="CP207" s="10" t="s">
        <v>3361</v>
      </c>
      <c r="CQ207" s="10" t="s">
        <v>286</v>
      </c>
      <c r="CR207" s="10"/>
      <c r="CS207" s="10"/>
      <c r="CT207" s="10">
        <v>1</v>
      </c>
      <c r="CU207" s="10"/>
      <c r="CV207" s="10">
        <v>1</v>
      </c>
      <c r="CW207" s="10"/>
      <c r="CX207" s="10" t="s">
        <v>287</v>
      </c>
      <c r="CY207" s="35" t="s">
        <v>287</v>
      </c>
      <c r="CZ207" s="42" t="s">
        <v>12</v>
      </c>
      <c r="DA207" s="42" t="s">
        <v>289</v>
      </c>
      <c r="DB207" s="35" t="s">
        <v>309</v>
      </c>
      <c r="DC207" s="13" t="s">
        <v>3362</v>
      </c>
      <c r="DD207" s="42" t="s">
        <v>3363</v>
      </c>
      <c r="DE207" s="42" t="s">
        <v>3364</v>
      </c>
      <c r="DF207" s="35" t="s">
        <v>283</v>
      </c>
      <c r="DG207" s="35" t="s">
        <v>283</v>
      </c>
      <c r="DH207" s="35" t="s">
        <v>283</v>
      </c>
      <c r="DI207" s="35" t="s">
        <v>283</v>
      </c>
      <c r="DJ207" s="35" t="s">
        <v>283</v>
      </c>
      <c r="DK207" s="35" t="s">
        <v>283</v>
      </c>
      <c r="DL207" s="13" t="s">
        <v>3365</v>
      </c>
      <c r="DM207" s="13" t="s">
        <v>118</v>
      </c>
      <c r="DN207" s="14"/>
      <c r="DO207" s="14"/>
      <c r="DP207" s="14"/>
      <c r="DQ207" s="14"/>
      <c r="DR207" s="14"/>
      <c r="DS207" s="14"/>
      <c r="DT207" s="14"/>
      <c r="DU207" s="14"/>
      <c r="DV207" s="14">
        <v>1</v>
      </c>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3" t="s">
        <v>3366</v>
      </c>
      <c r="ES207" s="10" t="s">
        <v>3367</v>
      </c>
      <c r="ET207" s="10"/>
      <c r="EU207" s="10"/>
      <c r="EV207" s="10"/>
      <c r="EW207" s="10"/>
      <c r="EX207" s="10"/>
      <c r="EY207" s="10"/>
      <c r="EZ207" s="10">
        <v>1</v>
      </c>
      <c r="FA207" s="10"/>
      <c r="FB207" s="10"/>
      <c r="FC207" s="10"/>
      <c r="FD207" s="10"/>
      <c r="FE207" s="10"/>
      <c r="FF207" s="10"/>
      <c r="FG207" s="10"/>
      <c r="FH207" s="10">
        <v>1</v>
      </c>
      <c r="FI207" s="10"/>
      <c r="FJ207" s="10"/>
      <c r="FK207" s="10"/>
      <c r="FL207" s="10"/>
      <c r="FM207" s="10" t="s">
        <v>283</v>
      </c>
      <c r="FN207" s="10" t="s">
        <v>283</v>
      </c>
      <c r="FO207" s="10"/>
      <c r="FP207" s="10"/>
      <c r="FQ207" s="10"/>
      <c r="FR207" s="10"/>
      <c r="FS207" s="10"/>
      <c r="FT207" s="10"/>
      <c r="FU207" s="10"/>
      <c r="FV207" s="10"/>
      <c r="FW207" s="10"/>
      <c r="FX207" s="10"/>
      <c r="FY207" s="10"/>
      <c r="FZ207" s="10"/>
      <c r="GA207" s="10"/>
      <c r="GB207" s="10"/>
      <c r="GC207" s="10"/>
      <c r="GD207" s="10"/>
      <c r="GE207" s="10"/>
      <c r="GF207" s="10"/>
      <c r="GG207" s="10"/>
      <c r="GH207" s="10"/>
      <c r="GI207" s="10"/>
      <c r="GJ207" s="10"/>
      <c r="GK207" s="10"/>
      <c r="GL207" s="10"/>
      <c r="GM207" s="10"/>
      <c r="GN207" s="10"/>
      <c r="GO207" s="13" t="s">
        <v>3368</v>
      </c>
      <c r="GP207" s="13" t="s">
        <v>3369</v>
      </c>
      <c r="GQ207" s="10" t="s">
        <v>283</v>
      </c>
      <c r="GR207" s="10" t="s">
        <v>283</v>
      </c>
      <c r="GS207" s="10" t="s">
        <v>283</v>
      </c>
      <c r="GT207" s="10" t="s">
        <v>283</v>
      </c>
      <c r="GU207" s="10" t="s">
        <v>283</v>
      </c>
      <c r="GV207" s="10" t="s">
        <v>283</v>
      </c>
      <c r="GW207" s="10" t="s">
        <v>283</v>
      </c>
      <c r="GX207" s="10" t="s">
        <v>283</v>
      </c>
      <c r="GY207" s="10" t="s">
        <v>283</v>
      </c>
      <c r="GZ207" s="10" t="s">
        <v>283</v>
      </c>
      <c r="HA207" s="10" t="s">
        <v>283</v>
      </c>
      <c r="HB207" s="10" t="s">
        <v>283</v>
      </c>
      <c r="HC207" s="10" t="s">
        <v>283</v>
      </c>
      <c r="HD207" s="10" t="s">
        <v>232</v>
      </c>
      <c r="HE207" s="10"/>
      <c r="HF207" s="10"/>
      <c r="HG207" s="10"/>
      <c r="HH207" s="10"/>
      <c r="HI207" s="10"/>
      <c r="HJ207" s="10"/>
      <c r="HK207" s="10"/>
      <c r="HL207" s="10"/>
      <c r="HM207" s="10"/>
      <c r="HN207" s="10"/>
      <c r="HO207" s="10"/>
      <c r="HP207" s="10"/>
      <c r="HQ207" s="10"/>
      <c r="HR207" s="10"/>
      <c r="HS207" s="10"/>
      <c r="HT207" s="10"/>
      <c r="HU207" s="10"/>
      <c r="HV207" s="10"/>
      <c r="HW207" s="10"/>
      <c r="HX207" s="10"/>
      <c r="HY207" s="10"/>
      <c r="HZ207" s="10"/>
      <c r="IA207" s="10"/>
      <c r="IB207" s="10"/>
      <c r="IC207" s="10"/>
      <c r="ID207" s="10"/>
      <c r="IE207" s="10"/>
      <c r="IF207" s="10"/>
      <c r="IG207" s="10"/>
      <c r="IH207" s="10"/>
      <c r="II207" s="10"/>
      <c r="IJ207" s="10">
        <v>1</v>
      </c>
      <c r="IK207" s="10"/>
      <c r="IL207" s="10"/>
      <c r="IM207" s="10"/>
      <c r="IN207" s="10"/>
      <c r="IO207" s="10"/>
      <c r="IP207" s="10"/>
      <c r="IQ207" s="10"/>
      <c r="IR207" s="10"/>
      <c r="IS207" s="10"/>
      <c r="IT207" s="10"/>
      <c r="IU207" s="13" t="s">
        <v>3369</v>
      </c>
      <c r="IV207" s="13" t="s">
        <v>1084</v>
      </c>
      <c r="IW207" s="10" t="s">
        <v>283</v>
      </c>
      <c r="IX207" s="10" t="s">
        <v>267</v>
      </c>
      <c r="IY207" s="10"/>
      <c r="IZ207" s="10"/>
      <c r="JA207" s="10"/>
      <c r="JB207" s="10"/>
      <c r="JC207" s="10"/>
      <c r="JD207" s="10"/>
      <c r="JE207" s="10"/>
      <c r="JF207" s="10"/>
      <c r="JG207" s="10"/>
      <c r="JH207" s="10"/>
      <c r="JI207" s="10"/>
      <c r="JJ207" s="10"/>
      <c r="JK207" s="10"/>
      <c r="JL207" s="10"/>
      <c r="JM207" s="10"/>
      <c r="JN207" s="10"/>
      <c r="JO207" s="10"/>
      <c r="JP207" s="10"/>
      <c r="JQ207" s="10"/>
      <c r="JR207" s="10"/>
      <c r="JS207" s="10">
        <v>1</v>
      </c>
      <c r="JT207" s="10"/>
      <c r="JU207" s="10"/>
      <c r="JV207" s="10" t="s">
        <v>287</v>
      </c>
      <c r="JW207" s="10" t="s">
        <v>283</v>
      </c>
      <c r="JX207" s="10" t="s">
        <v>283</v>
      </c>
      <c r="JY207" s="10" t="s">
        <v>283</v>
      </c>
      <c r="JZ207" s="42"/>
    </row>
    <row r="208" spans="1:286" ht="15.75" customHeight="1">
      <c r="A208" s="7" t="s">
        <v>3370</v>
      </c>
      <c r="B208" s="8">
        <v>42534</v>
      </c>
      <c r="C208" s="9" t="s">
        <v>3371</v>
      </c>
      <c r="D208" s="29">
        <v>1</v>
      </c>
      <c r="E208" s="11">
        <v>42440</v>
      </c>
      <c r="F208" s="43">
        <v>16</v>
      </c>
      <c r="G208" s="29" t="s">
        <v>277</v>
      </c>
      <c r="H208" s="9" t="s">
        <v>1352</v>
      </c>
      <c r="I208" s="9" t="s">
        <v>424</v>
      </c>
      <c r="J208" s="10" t="s">
        <v>280</v>
      </c>
      <c r="K208" s="9" t="s">
        <v>3372</v>
      </c>
      <c r="L208" s="9"/>
      <c r="M208" s="9"/>
      <c r="N208" s="9"/>
      <c r="O208" s="10">
        <v>1</v>
      </c>
      <c r="P208" s="9"/>
      <c r="Q208" s="9"/>
      <c r="R208" s="10">
        <v>1</v>
      </c>
      <c r="S208" s="9"/>
      <c r="T208" s="9"/>
      <c r="U208" s="9"/>
      <c r="V208" s="9"/>
      <c r="W208" s="9"/>
      <c r="X208" s="9"/>
      <c r="Y208" s="9"/>
      <c r="Z208" s="9"/>
      <c r="AA208" s="9"/>
      <c r="AB208" s="9" t="s">
        <v>3373</v>
      </c>
      <c r="AC208" s="9" t="s">
        <v>3374</v>
      </c>
      <c r="AD208" s="10" t="s">
        <v>283</v>
      </c>
      <c r="AE208" s="11">
        <v>42440</v>
      </c>
      <c r="AF208" s="11">
        <v>42531</v>
      </c>
      <c r="AG208" s="10">
        <f t="shared" si="54"/>
        <v>91</v>
      </c>
      <c r="AH208" s="10">
        <f t="shared" si="53"/>
        <v>91</v>
      </c>
      <c r="AI208" s="10">
        <f t="shared" si="2"/>
        <v>94</v>
      </c>
      <c r="AJ208" s="35" t="s">
        <v>3375</v>
      </c>
      <c r="AK208" s="12">
        <v>2</v>
      </c>
      <c r="AL208" s="10" t="s">
        <v>3376</v>
      </c>
      <c r="AM208" s="10"/>
      <c r="AN208" s="10"/>
      <c r="AO208" s="10"/>
      <c r="AP208" s="10">
        <v>1</v>
      </c>
      <c r="AQ208" s="10"/>
      <c r="AR208" s="10"/>
      <c r="AS208" s="10"/>
      <c r="AT208" s="10"/>
      <c r="AU208" s="10"/>
      <c r="AV208" s="10"/>
      <c r="AW208" s="10"/>
      <c r="AX208" s="10"/>
      <c r="AY208" s="10"/>
      <c r="AZ208" s="10"/>
      <c r="BA208" s="10"/>
      <c r="BB208" s="10"/>
      <c r="BC208" s="10"/>
      <c r="BD208" s="10"/>
      <c r="BE208" s="10"/>
      <c r="BF208" s="10"/>
      <c r="BG208" s="10">
        <v>1</v>
      </c>
      <c r="BH208" s="10"/>
      <c r="BI208" s="10"/>
      <c r="BJ208" s="10"/>
      <c r="BK208" s="10"/>
      <c r="BL208" s="10"/>
      <c r="BM208" s="42"/>
      <c r="BN208" s="42"/>
      <c r="BO208" s="42"/>
      <c r="BP208" s="42"/>
      <c r="BQ208" s="42"/>
      <c r="BR208" s="42"/>
      <c r="BS208" s="42"/>
      <c r="BT208" s="42"/>
      <c r="BU208" s="42"/>
      <c r="BV208" s="42"/>
      <c r="BW208" s="42"/>
      <c r="BX208" s="42"/>
      <c r="BY208" s="42"/>
      <c r="BZ208" s="42"/>
      <c r="CA208" s="42"/>
      <c r="CB208" s="42"/>
      <c r="CC208" s="42"/>
      <c r="CD208" s="42"/>
      <c r="CE208" s="42"/>
      <c r="CF208" s="42"/>
      <c r="CG208" s="42"/>
      <c r="CH208" s="42"/>
      <c r="CI208" s="42"/>
      <c r="CJ208" s="42"/>
      <c r="CK208" s="42"/>
      <c r="CL208" s="42"/>
      <c r="CM208" s="42"/>
      <c r="CN208" s="42"/>
      <c r="CO208" s="42"/>
      <c r="CP208" s="10" t="s">
        <v>89</v>
      </c>
      <c r="CQ208" s="10" t="s">
        <v>286</v>
      </c>
      <c r="CR208" s="10">
        <v>1</v>
      </c>
      <c r="CS208" s="10"/>
      <c r="CT208" s="10"/>
      <c r="CU208" s="10"/>
      <c r="CV208" s="10"/>
      <c r="CW208" s="10"/>
      <c r="CX208" s="10" t="s">
        <v>287</v>
      </c>
      <c r="CY208" s="35" t="s">
        <v>287</v>
      </c>
      <c r="CZ208" s="42" t="s">
        <v>12</v>
      </c>
      <c r="DA208" s="35" t="s">
        <v>621</v>
      </c>
      <c r="DB208" s="35" t="s">
        <v>3377</v>
      </c>
      <c r="DC208" s="35" t="s">
        <v>283</v>
      </c>
      <c r="DD208" s="35" t="s">
        <v>3378</v>
      </c>
      <c r="DE208" s="35" t="s">
        <v>3379</v>
      </c>
      <c r="DF208" s="35" t="s">
        <v>1573</v>
      </c>
      <c r="DG208" s="35" t="s">
        <v>283</v>
      </c>
      <c r="DH208" s="35" t="s">
        <v>283</v>
      </c>
      <c r="DI208" s="35" t="s">
        <v>283</v>
      </c>
      <c r="DJ208" s="35" t="s">
        <v>283</v>
      </c>
      <c r="DK208" s="35" t="s">
        <v>283</v>
      </c>
      <c r="DL208" s="13" t="s">
        <v>3380</v>
      </c>
      <c r="DM208" s="10" t="s">
        <v>3381</v>
      </c>
      <c r="DN208" s="15"/>
      <c r="DO208" s="15"/>
      <c r="DP208" s="15"/>
      <c r="DQ208" s="15">
        <v>1</v>
      </c>
      <c r="DR208" s="15"/>
      <c r="DS208" s="15"/>
      <c r="DT208" s="15">
        <v>1</v>
      </c>
      <c r="DU208" s="15"/>
      <c r="DV208" s="15"/>
      <c r="DW208" s="15"/>
      <c r="DX208" s="15"/>
      <c r="DY208" s="15"/>
      <c r="DZ208" s="15"/>
      <c r="EA208" s="15"/>
      <c r="EB208" s="15"/>
      <c r="EC208" s="15"/>
      <c r="ED208" s="15"/>
      <c r="EE208" s="15"/>
      <c r="EF208" s="15"/>
      <c r="EG208" s="15"/>
      <c r="EH208" s="15">
        <v>1</v>
      </c>
      <c r="EI208" s="15"/>
      <c r="EJ208" s="15"/>
      <c r="EK208" s="15"/>
      <c r="EL208" s="15"/>
      <c r="EM208" s="15"/>
      <c r="EN208" s="15"/>
      <c r="EO208" s="15"/>
      <c r="EP208" s="15"/>
      <c r="EQ208" s="15"/>
      <c r="ER208" s="10" t="s">
        <v>283</v>
      </c>
      <c r="ES208" s="10" t="s">
        <v>283</v>
      </c>
      <c r="ET208" s="10"/>
      <c r="EU208" s="10"/>
      <c r="EV208" s="10"/>
      <c r="EW208" s="10"/>
      <c r="EX208" s="10"/>
      <c r="EY208" s="10"/>
      <c r="EZ208" s="10"/>
      <c r="FA208" s="10"/>
      <c r="FB208" s="10"/>
      <c r="FC208" s="10"/>
      <c r="FD208" s="10"/>
      <c r="FE208" s="10"/>
      <c r="FF208" s="10"/>
      <c r="FG208" s="10"/>
      <c r="FH208" s="10"/>
      <c r="FI208" s="10"/>
      <c r="FJ208" s="10"/>
      <c r="FK208" s="10"/>
      <c r="FL208" s="10"/>
      <c r="FM208" s="10" t="s">
        <v>283</v>
      </c>
      <c r="FN208" s="10" t="s">
        <v>283</v>
      </c>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3" t="s">
        <v>3382</v>
      </c>
      <c r="GP208" s="13" t="s">
        <v>3383</v>
      </c>
      <c r="GQ208" s="13" t="s">
        <v>3384</v>
      </c>
      <c r="GR208" s="10" t="s">
        <v>283</v>
      </c>
      <c r="GS208" s="10" t="s">
        <v>283</v>
      </c>
      <c r="GT208" s="10" t="s">
        <v>283</v>
      </c>
      <c r="GU208" s="10" t="s">
        <v>283</v>
      </c>
      <c r="GV208" s="10" t="s">
        <v>283</v>
      </c>
      <c r="GW208" s="10" t="s">
        <v>283</v>
      </c>
      <c r="GX208" s="10" t="s">
        <v>283</v>
      </c>
      <c r="GY208" s="10" t="s">
        <v>283</v>
      </c>
      <c r="GZ208" s="10" t="s">
        <v>283</v>
      </c>
      <c r="HA208" s="10" t="s">
        <v>283</v>
      </c>
      <c r="HB208" s="10" t="s">
        <v>283</v>
      </c>
      <c r="HC208" s="10" t="s">
        <v>283</v>
      </c>
      <c r="HD208" s="10" t="s">
        <v>3385</v>
      </c>
      <c r="HE208" s="10"/>
      <c r="HF208" s="10"/>
      <c r="HG208" s="10"/>
      <c r="HH208" s="10"/>
      <c r="HI208" s="10"/>
      <c r="HJ208" s="10"/>
      <c r="HK208" s="10"/>
      <c r="HL208" s="10"/>
      <c r="HM208" s="10"/>
      <c r="HN208" s="10"/>
      <c r="HO208" s="10"/>
      <c r="HP208" s="10"/>
      <c r="HQ208" s="10"/>
      <c r="HR208" s="10">
        <v>1</v>
      </c>
      <c r="HS208" s="10"/>
      <c r="HT208" s="10"/>
      <c r="HU208" s="10"/>
      <c r="HV208" s="10"/>
      <c r="HW208" s="10"/>
      <c r="HX208" s="10"/>
      <c r="HY208" s="10"/>
      <c r="HZ208" s="10"/>
      <c r="IA208" s="10"/>
      <c r="IB208" s="10"/>
      <c r="IC208" s="10"/>
      <c r="ID208" s="10"/>
      <c r="IE208" s="10"/>
      <c r="IF208" s="10"/>
      <c r="IG208" s="10"/>
      <c r="IH208" s="10"/>
      <c r="II208" s="10"/>
      <c r="IJ208" s="10"/>
      <c r="IK208" s="10"/>
      <c r="IL208" s="10">
        <v>1</v>
      </c>
      <c r="IM208" s="10"/>
      <c r="IN208" s="10"/>
      <c r="IO208" s="10"/>
      <c r="IP208" s="10"/>
      <c r="IQ208" s="10"/>
      <c r="IR208" s="10"/>
      <c r="IS208" s="10"/>
      <c r="IT208" s="10"/>
      <c r="IU208" s="13" t="s">
        <v>3386</v>
      </c>
      <c r="IV208" s="13" t="s">
        <v>3387</v>
      </c>
      <c r="IW208" s="10" t="s">
        <v>283</v>
      </c>
      <c r="IX208" s="10" t="s">
        <v>267</v>
      </c>
      <c r="IY208" s="10"/>
      <c r="IZ208" s="10"/>
      <c r="JA208" s="10"/>
      <c r="JB208" s="10"/>
      <c r="JC208" s="10"/>
      <c r="JD208" s="10"/>
      <c r="JE208" s="10"/>
      <c r="JF208" s="10"/>
      <c r="JG208" s="10"/>
      <c r="JH208" s="10"/>
      <c r="JI208" s="10"/>
      <c r="JJ208" s="10"/>
      <c r="JK208" s="10"/>
      <c r="JL208" s="10"/>
      <c r="JM208" s="10"/>
      <c r="JN208" s="10"/>
      <c r="JO208" s="10"/>
      <c r="JP208" s="10"/>
      <c r="JQ208" s="10"/>
      <c r="JR208" s="10"/>
      <c r="JS208" s="10">
        <v>1</v>
      </c>
      <c r="JT208" s="10"/>
      <c r="JU208" s="10"/>
      <c r="JV208" s="10" t="s">
        <v>287</v>
      </c>
      <c r="JW208" s="10" t="s">
        <v>283</v>
      </c>
      <c r="JX208" s="10" t="s">
        <v>283</v>
      </c>
      <c r="JY208" s="10" t="s">
        <v>283</v>
      </c>
      <c r="JZ208" s="35" t="s">
        <v>3388</v>
      </c>
    </row>
    <row r="209" spans="1:286" ht="15.75" customHeight="1">
      <c r="A209" s="7" t="s">
        <v>3389</v>
      </c>
      <c r="B209" s="8">
        <v>42505</v>
      </c>
      <c r="C209" s="9" t="s">
        <v>3390</v>
      </c>
      <c r="D209" s="29">
        <v>1</v>
      </c>
      <c r="E209" s="11">
        <v>41913</v>
      </c>
      <c r="F209" s="43">
        <v>34</v>
      </c>
      <c r="G209" s="29" t="s">
        <v>323</v>
      </c>
      <c r="H209" s="9" t="s">
        <v>3391</v>
      </c>
      <c r="I209" s="9" t="s">
        <v>3316</v>
      </c>
      <c r="J209" s="10" t="s">
        <v>280</v>
      </c>
      <c r="K209" s="9" t="s">
        <v>1436</v>
      </c>
      <c r="L209" s="9"/>
      <c r="M209" s="9"/>
      <c r="N209" s="9"/>
      <c r="O209" s="9"/>
      <c r="P209" s="9"/>
      <c r="Q209" s="9"/>
      <c r="R209" s="9"/>
      <c r="S209" s="9"/>
      <c r="T209" s="9"/>
      <c r="U209" s="9"/>
      <c r="V209" s="9"/>
      <c r="W209" s="9"/>
      <c r="X209" s="9"/>
      <c r="Y209" s="10">
        <v>1</v>
      </c>
      <c r="Z209" s="9"/>
      <c r="AA209" s="9"/>
      <c r="AB209" s="9" t="s">
        <v>3392</v>
      </c>
      <c r="AC209" s="9" t="s">
        <v>3393</v>
      </c>
      <c r="AD209" s="10" t="s">
        <v>283</v>
      </c>
      <c r="AE209" s="11">
        <v>41919</v>
      </c>
      <c r="AF209" s="11">
        <v>42530</v>
      </c>
      <c r="AG209" s="10">
        <f t="shared" si="54"/>
        <v>611</v>
      </c>
      <c r="AH209" s="10">
        <f t="shared" si="53"/>
        <v>617</v>
      </c>
      <c r="AI209" s="10">
        <f t="shared" si="2"/>
        <v>592</v>
      </c>
      <c r="AJ209" s="42" t="s">
        <v>3394</v>
      </c>
      <c r="AK209" s="12">
        <v>1</v>
      </c>
      <c r="AL209" s="10" t="s">
        <v>45</v>
      </c>
      <c r="AM209" s="9"/>
      <c r="AN209" s="9"/>
      <c r="AO209" s="9"/>
      <c r="AP209" s="9"/>
      <c r="AQ209" s="9"/>
      <c r="AR209" s="9"/>
      <c r="AS209" s="9"/>
      <c r="AT209" s="9"/>
      <c r="AU209" s="9"/>
      <c r="AV209" s="9"/>
      <c r="AW209" s="9"/>
      <c r="AX209" s="9"/>
      <c r="AY209" s="9"/>
      <c r="AZ209" s="10">
        <v>1</v>
      </c>
      <c r="BA209" s="10"/>
      <c r="BB209" s="10"/>
      <c r="BC209" s="9"/>
      <c r="BD209" s="9"/>
      <c r="BE209" s="9"/>
      <c r="BF209" s="9"/>
      <c r="BG209" s="9"/>
      <c r="BH209" s="9"/>
      <c r="BI209" s="9"/>
      <c r="BJ209" s="9"/>
      <c r="BK209" s="9"/>
      <c r="BL209" s="9"/>
      <c r="BM209" s="42"/>
      <c r="BN209" s="42"/>
      <c r="BO209" s="42"/>
      <c r="BP209" s="42"/>
      <c r="BQ209" s="42"/>
      <c r="BR209" s="42"/>
      <c r="BS209" s="42"/>
      <c r="BT209" s="42"/>
      <c r="BU209" s="42"/>
      <c r="BV209" s="42"/>
      <c r="BW209" s="42"/>
      <c r="BX209" s="42"/>
      <c r="BY209" s="42"/>
      <c r="BZ209" s="42"/>
      <c r="CA209" s="42"/>
      <c r="CB209" s="42"/>
      <c r="CC209" s="42"/>
      <c r="CD209" s="42"/>
      <c r="CE209" s="42"/>
      <c r="CF209" s="42"/>
      <c r="CG209" s="42"/>
      <c r="CH209" s="42"/>
      <c r="CI209" s="42"/>
      <c r="CJ209" s="42"/>
      <c r="CK209" s="42"/>
      <c r="CL209" s="42"/>
      <c r="CM209" s="42"/>
      <c r="CN209" s="42"/>
      <c r="CO209" s="42"/>
      <c r="CP209" s="10" t="s">
        <v>90</v>
      </c>
      <c r="CQ209" s="10" t="s">
        <v>286</v>
      </c>
      <c r="CR209" s="10"/>
      <c r="CS209" s="10">
        <v>1</v>
      </c>
      <c r="CT209" s="10"/>
      <c r="CU209" s="10"/>
      <c r="CV209" s="10"/>
      <c r="CW209" s="10"/>
      <c r="CX209" s="10" t="s">
        <v>287</v>
      </c>
      <c r="CY209" s="35" t="s">
        <v>287</v>
      </c>
      <c r="CZ209" s="42" t="s">
        <v>620</v>
      </c>
      <c r="DA209" s="35" t="s">
        <v>412</v>
      </c>
      <c r="DB209" s="35" t="s">
        <v>309</v>
      </c>
      <c r="DC209" s="13" t="s">
        <v>3395</v>
      </c>
      <c r="DD209" s="42" t="s">
        <v>3396</v>
      </c>
      <c r="DE209" s="35" t="s">
        <v>283</v>
      </c>
      <c r="DF209" s="35" t="s">
        <v>283</v>
      </c>
      <c r="DG209" s="35" t="s">
        <v>283</v>
      </c>
      <c r="DH209" s="35" t="s">
        <v>283</v>
      </c>
      <c r="DI209" s="35" t="s">
        <v>283</v>
      </c>
      <c r="DJ209" s="35" t="s">
        <v>283</v>
      </c>
      <c r="DK209" s="35" t="s">
        <v>283</v>
      </c>
      <c r="DL209" s="13" t="s">
        <v>3397</v>
      </c>
      <c r="DM209" s="13" t="s">
        <v>115</v>
      </c>
      <c r="DN209" s="14"/>
      <c r="DO209" s="14"/>
      <c r="DP209" s="14"/>
      <c r="DQ209" s="14"/>
      <c r="DR209" s="14"/>
      <c r="DS209" s="14">
        <v>1</v>
      </c>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0" t="s">
        <v>283</v>
      </c>
      <c r="ES209" s="10" t="s">
        <v>283</v>
      </c>
      <c r="ET209" s="10"/>
      <c r="EU209" s="10"/>
      <c r="EV209" s="10"/>
      <c r="EW209" s="10"/>
      <c r="EX209" s="10"/>
      <c r="EY209" s="10"/>
      <c r="EZ209" s="10"/>
      <c r="FA209" s="10"/>
      <c r="FB209" s="10"/>
      <c r="FC209" s="10"/>
      <c r="FD209" s="10"/>
      <c r="FE209" s="10"/>
      <c r="FF209" s="10"/>
      <c r="FG209" s="10"/>
      <c r="FH209" s="10"/>
      <c r="FI209" s="10"/>
      <c r="FJ209" s="10"/>
      <c r="FK209" s="10"/>
      <c r="FL209" s="10"/>
      <c r="FM209" s="13" t="s">
        <v>3398</v>
      </c>
      <c r="FN209" s="13" t="s">
        <v>166</v>
      </c>
      <c r="FO209" s="13"/>
      <c r="FP209" s="13"/>
      <c r="FQ209" s="13"/>
      <c r="FR209" s="13"/>
      <c r="FS209" s="13"/>
      <c r="FT209" s="13"/>
      <c r="FU209" s="13">
        <v>1</v>
      </c>
      <c r="FV209" s="13"/>
      <c r="FW209" s="13"/>
      <c r="FX209" s="13"/>
      <c r="FY209" s="13"/>
      <c r="FZ209" s="13"/>
      <c r="GA209" s="13"/>
      <c r="GB209" s="13"/>
      <c r="GC209" s="13"/>
      <c r="GD209" s="13"/>
      <c r="GE209" s="13"/>
      <c r="GF209" s="13"/>
      <c r="GG209" s="13"/>
      <c r="GH209" s="13"/>
      <c r="GI209" s="13"/>
      <c r="GJ209" s="13"/>
      <c r="GK209" s="13"/>
      <c r="GL209" s="13"/>
      <c r="GM209" s="13"/>
      <c r="GN209" s="13"/>
      <c r="GO209" s="13" t="s">
        <v>3399</v>
      </c>
      <c r="GP209" s="13" t="s">
        <v>3400</v>
      </c>
      <c r="GQ209" s="13" t="s">
        <v>3401</v>
      </c>
      <c r="GR209" s="10" t="s">
        <v>283</v>
      </c>
      <c r="GS209" s="10" t="s">
        <v>283</v>
      </c>
      <c r="GT209" s="10" t="s">
        <v>283</v>
      </c>
      <c r="GU209" s="10" t="s">
        <v>283</v>
      </c>
      <c r="GV209" s="10" t="s">
        <v>283</v>
      </c>
      <c r="GW209" s="10" t="s">
        <v>283</v>
      </c>
      <c r="GX209" s="10" t="s">
        <v>283</v>
      </c>
      <c r="GY209" s="10" t="s">
        <v>283</v>
      </c>
      <c r="GZ209" s="10" t="s">
        <v>283</v>
      </c>
      <c r="HA209" s="10" t="s">
        <v>283</v>
      </c>
      <c r="HB209" s="10" t="s">
        <v>283</v>
      </c>
      <c r="HC209" s="10" t="s">
        <v>283</v>
      </c>
      <c r="HD209" s="10" t="s">
        <v>209</v>
      </c>
      <c r="HE209" s="10"/>
      <c r="HF209" s="10"/>
      <c r="HG209" s="10"/>
      <c r="HH209" s="10"/>
      <c r="HI209" s="10"/>
      <c r="HJ209" s="10"/>
      <c r="HK209" s="10"/>
      <c r="HL209" s="10"/>
      <c r="HM209" s="10">
        <v>1</v>
      </c>
      <c r="HN209" s="10"/>
      <c r="HO209" s="10"/>
      <c r="HP209" s="10"/>
      <c r="HQ209" s="10"/>
      <c r="HR209" s="10"/>
      <c r="HS209" s="10"/>
      <c r="HT209" s="10"/>
      <c r="HU209" s="10"/>
      <c r="HV209" s="10"/>
      <c r="HW209" s="10"/>
      <c r="HX209" s="10"/>
      <c r="HY209" s="10"/>
      <c r="HZ209" s="10"/>
      <c r="IA209" s="10"/>
      <c r="IB209" s="10"/>
      <c r="IC209" s="10"/>
      <c r="ID209" s="10"/>
      <c r="IE209" s="10"/>
      <c r="IF209" s="10"/>
      <c r="IG209" s="10"/>
      <c r="IH209" s="10"/>
      <c r="II209" s="10"/>
      <c r="IJ209" s="10"/>
      <c r="IK209" s="10"/>
      <c r="IL209" s="10"/>
      <c r="IM209" s="10"/>
      <c r="IN209" s="10"/>
      <c r="IO209" s="10"/>
      <c r="IP209" s="10"/>
      <c r="IQ209" s="10"/>
      <c r="IR209" s="10"/>
      <c r="IS209" s="10"/>
      <c r="IT209" s="10"/>
      <c r="IU209" s="13" t="s">
        <v>1116</v>
      </c>
      <c r="IV209" s="10" t="s">
        <v>283</v>
      </c>
      <c r="IW209" s="10" t="s">
        <v>283</v>
      </c>
      <c r="IX209" s="10" t="s">
        <v>264</v>
      </c>
      <c r="IY209" s="10"/>
      <c r="IZ209" s="10"/>
      <c r="JA209" s="10"/>
      <c r="JB209" s="10"/>
      <c r="JC209" s="10"/>
      <c r="JD209" s="10"/>
      <c r="JE209" s="10"/>
      <c r="JF209" s="10"/>
      <c r="JG209" s="10"/>
      <c r="JH209" s="10"/>
      <c r="JI209" s="10"/>
      <c r="JJ209" s="10"/>
      <c r="JK209" s="10"/>
      <c r="JL209" s="10"/>
      <c r="JM209" s="10"/>
      <c r="JN209" s="10"/>
      <c r="JO209" s="10"/>
      <c r="JP209" s="10">
        <v>1</v>
      </c>
      <c r="JQ209" s="10"/>
      <c r="JR209" s="10"/>
      <c r="JS209" s="10"/>
      <c r="JT209" s="10"/>
      <c r="JU209" s="10"/>
      <c r="JV209" s="10" t="s">
        <v>287</v>
      </c>
      <c r="JW209" s="10" t="s">
        <v>283</v>
      </c>
      <c r="JX209" s="10" t="s">
        <v>283</v>
      </c>
      <c r="JY209" s="10" t="s">
        <v>283</v>
      </c>
      <c r="JZ209" s="42"/>
    </row>
    <row r="210" spans="1:286" ht="15.75" customHeight="1">
      <c r="A210" s="7" t="s">
        <v>3402</v>
      </c>
      <c r="B210" s="8">
        <v>42541</v>
      </c>
      <c r="C210" s="9" t="s">
        <v>3403</v>
      </c>
      <c r="D210" s="29">
        <v>1</v>
      </c>
      <c r="E210" s="11">
        <v>42397</v>
      </c>
      <c r="F210" s="43">
        <f>2015-1958</f>
        <v>57</v>
      </c>
      <c r="G210" s="29" t="s">
        <v>323</v>
      </c>
      <c r="H210" s="9" t="s">
        <v>900</v>
      </c>
      <c r="I210" s="9" t="s">
        <v>901</v>
      </c>
      <c r="J210" s="10" t="s">
        <v>280</v>
      </c>
      <c r="K210" s="9" t="s">
        <v>344</v>
      </c>
      <c r="L210" s="9"/>
      <c r="M210" s="9"/>
      <c r="N210" s="9"/>
      <c r="O210" s="9"/>
      <c r="P210" s="9"/>
      <c r="Q210" s="9"/>
      <c r="R210" s="10">
        <v>1</v>
      </c>
      <c r="S210" s="9"/>
      <c r="T210" s="9"/>
      <c r="U210" s="9"/>
      <c r="V210" s="9"/>
      <c r="W210" s="9"/>
      <c r="X210" s="9"/>
      <c r="Y210" s="9"/>
      <c r="Z210" s="9"/>
      <c r="AA210" s="9"/>
      <c r="AB210" s="9" t="s">
        <v>3404</v>
      </c>
      <c r="AC210" s="9" t="s">
        <v>3405</v>
      </c>
      <c r="AD210" s="10" t="s">
        <v>283</v>
      </c>
      <c r="AE210" s="11">
        <v>42403</v>
      </c>
      <c r="AF210" s="11">
        <v>42536</v>
      </c>
      <c r="AG210" s="10">
        <f t="shared" si="54"/>
        <v>133</v>
      </c>
      <c r="AH210" s="10">
        <f t="shared" si="53"/>
        <v>139</v>
      </c>
      <c r="AI210" s="10">
        <f t="shared" si="2"/>
        <v>144</v>
      </c>
      <c r="AJ210" s="42" t="s">
        <v>3113</v>
      </c>
      <c r="AK210" s="12">
        <v>1</v>
      </c>
      <c r="AL210" s="10" t="s">
        <v>347</v>
      </c>
      <c r="AM210" s="10">
        <v>1</v>
      </c>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42"/>
      <c r="BN210" s="42"/>
      <c r="BO210" s="42"/>
      <c r="BP210" s="42"/>
      <c r="BQ210" s="42"/>
      <c r="BR210" s="42"/>
      <c r="BS210" s="42"/>
      <c r="BT210" s="42"/>
      <c r="BU210" s="42"/>
      <c r="BV210" s="42"/>
      <c r="BW210" s="42"/>
      <c r="BX210" s="42"/>
      <c r="BY210" s="42"/>
      <c r="BZ210" s="42"/>
      <c r="CA210" s="42"/>
      <c r="CB210" s="42"/>
      <c r="CC210" s="42"/>
      <c r="CD210" s="42"/>
      <c r="CE210" s="42"/>
      <c r="CF210" s="42"/>
      <c r="CG210" s="42"/>
      <c r="CH210" s="42"/>
      <c r="CI210" s="42"/>
      <c r="CJ210" s="42"/>
      <c r="CK210" s="42"/>
      <c r="CL210" s="42"/>
      <c r="CM210" s="42"/>
      <c r="CN210" s="42"/>
      <c r="CO210" s="42"/>
      <c r="CP210" s="10" t="s">
        <v>89</v>
      </c>
      <c r="CQ210" s="10" t="s">
        <v>286</v>
      </c>
      <c r="CR210" s="10">
        <v>1</v>
      </c>
      <c r="CS210" s="10"/>
      <c r="CT210" s="10"/>
      <c r="CU210" s="10"/>
      <c r="CV210" s="10"/>
      <c r="CW210" s="10"/>
      <c r="CX210" s="10" t="s">
        <v>287</v>
      </c>
      <c r="CY210" s="35" t="s">
        <v>287</v>
      </c>
      <c r="CZ210" s="42" t="s">
        <v>12</v>
      </c>
      <c r="DA210" s="42" t="s">
        <v>429</v>
      </c>
      <c r="DB210" s="35" t="s">
        <v>429</v>
      </c>
      <c r="DC210" s="35" t="s">
        <v>283</v>
      </c>
      <c r="DD210" s="42" t="s">
        <v>2768</v>
      </c>
      <c r="DE210" s="42" t="s">
        <v>2042</v>
      </c>
      <c r="DF210" s="42" t="s">
        <v>3406</v>
      </c>
      <c r="DG210" s="42" t="s">
        <v>3407</v>
      </c>
      <c r="DH210" s="35" t="s">
        <v>283</v>
      </c>
      <c r="DI210" s="35" t="s">
        <v>283</v>
      </c>
      <c r="DJ210" s="35" t="s">
        <v>283</v>
      </c>
      <c r="DK210" s="35" t="s">
        <v>283</v>
      </c>
      <c r="DL210" s="10" t="s">
        <v>283</v>
      </c>
      <c r="DM210" s="10" t="s">
        <v>283</v>
      </c>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0" t="s">
        <v>283</v>
      </c>
      <c r="ES210" s="10" t="s">
        <v>283</v>
      </c>
      <c r="ET210" s="10"/>
      <c r="EU210" s="10"/>
      <c r="EV210" s="10"/>
      <c r="EW210" s="10"/>
      <c r="EX210" s="10"/>
      <c r="EY210" s="10"/>
      <c r="EZ210" s="10"/>
      <c r="FA210" s="10"/>
      <c r="FB210" s="10"/>
      <c r="FC210" s="10"/>
      <c r="FD210" s="10"/>
      <c r="FE210" s="10"/>
      <c r="FF210" s="10"/>
      <c r="FG210" s="10"/>
      <c r="FH210" s="10"/>
      <c r="FI210" s="10"/>
      <c r="FJ210" s="10"/>
      <c r="FK210" s="10"/>
      <c r="FL210" s="10"/>
      <c r="FM210" s="10" t="s">
        <v>283</v>
      </c>
      <c r="FN210" s="10" t="s">
        <v>283</v>
      </c>
      <c r="FO210" s="10"/>
      <c r="FP210" s="10"/>
      <c r="FQ210" s="10"/>
      <c r="FR210" s="10"/>
      <c r="FS210" s="10"/>
      <c r="FT210" s="10"/>
      <c r="FU210" s="10"/>
      <c r="FV210" s="10"/>
      <c r="FW210" s="10"/>
      <c r="FX210" s="10"/>
      <c r="FY210" s="10"/>
      <c r="FZ210" s="10"/>
      <c r="GA210" s="10"/>
      <c r="GB210" s="10"/>
      <c r="GC210" s="10"/>
      <c r="GD210" s="10"/>
      <c r="GE210" s="10"/>
      <c r="GF210" s="10"/>
      <c r="GG210" s="10"/>
      <c r="GH210" s="10"/>
      <c r="GI210" s="10"/>
      <c r="GJ210" s="10"/>
      <c r="GK210" s="10"/>
      <c r="GL210" s="10"/>
      <c r="GM210" s="10"/>
      <c r="GN210" s="10"/>
      <c r="GO210" s="13" t="s">
        <v>3408</v>
      </c>
      <c r="GP210" s="13" t="s">
        <v>3409</v>
      </c>
      <c r="GQ210" s="13" t="s">
        <v>3410</v>
      </c>
      <c r="GR210" s="13" t="s">
        <v>3411</v>
      </c>
      <c r="GS210" s="13" t="s">
        <v>3412</v>
      </c>
      <c r="GT210" s="13" t="s">
        <v>3413</v>
      </c>
      <c r="GU210" s="13" t="s">
        <v>3414</v>
      </c>
      <c r="GV210" s="10" t="s">
        <v>283</v>
      </c>
      <c r="GW210" s="10" t="s">
        <v>283</v>
      </c>
      <c r="GX210" s="10" t="s">
        <v>283</v>
      </c>
      <c r="GY210" s="10" t="s">
        <v>283</v>
      </c>
      <c r="GZ210" s="10" t="s">
        <v>283</v>
      </c>
      <c r="HA210" s="10" t="s">
        <v>283</v>
      </c>
      <c r="HB210" s="10" t="s">
        <v>283</v>
      </c>
      <c r="HC210" s="10" t="s">
        <v>283</v>
      </c>
      <c r="HD210" s="10" t="s">
        <v>3415</v>
      </c>
      <c r="HE210" s="10"/>
      <c r="HF210" s="10"/>
      <c r="HG210" s="10"/>
      <c r="HH210" s="10"/>
      <c r="HI210" s="10"/>
      <c r="HJ210" s="10"/>
      <c r="HK210" s="10"/>
      <c r="HL210" s="10"/>
      <c r="HM210" s="10"/>
      <c r="HN210" s="10"/>
      <c r="HO210" s="10"/>
      <c r="HP210" s="10">
        <v>1</v>
      </c>
      <c r="HQ210" s="10"/>
      <c r="HR210" s="10"/>
      <c r="HS210" s="10"/>
      <c r="HT210" s="10"/>
      <c r="HU210" s="10"/>
      <c r="HV210" s="10"/>
      <c r="HW210" s="10"/>
      <c r="HX210" s="10"/>
      <c r="HY210" s="10"/>
      <c r="HZ210" s="10"/>
      <c r="IA210" s="10"/>
      <c r="IB210" s="10"/>
      <c r="IC210" s="10"/>
      <c r="ID210" s="10"/>
      <c r="IE210" s="10"/>
      <c r="IF210" s="10">
        <v>1</v>
      </c>
      <c r="IG210" s="10"/>
      <c r="IH210" s="10"/>
      <c r="II210" s="10"/>
      <c r="IJ210" s="10"/>
      <c r="IK210" s="10"/>
      <c r="IL210" s="10"/>
      <c r="IM210" s="10"/>
      <c r="IN210" s="10"/>
      <c r="IO210" s="10"/>
      <c r="IP210" s="10"/>
      <c r="IQ210" s="10">
        <v>1</v>
      </c>
      <c r="IR210" s="10"/>
      <c r="IS210" s="10"/>
      <c r="IT210" s="10">
        <v>1</v>
      </c>
      <c r="IU210" s="13" t="s">
        <v>299</v>
      </c>
      <c r="IV210" s="10" t="s">
        <v>283</v>
      </c>
      <c r="IW210" s="10" t="s">
        <v>283</v>
      </c>
      <c r="IX210" s="10" t="s">
        <v>264</v>
      </c>
      <c r="IY210" s="10"/>
      <c r="IZ210" s="10"/>
      <c r="JA210" s="10"/>
      <c r="JB210" s="10"/>
      <c r="JC210" s="10"/>
      <c r="JD210" s="10"/>
      <c r="JE210" s="10"/>
      <c r="JF210" s="10"/>
      <c r="JG210" s="10"/>
      <c r="JH210" s="10"/>
      <c r="JI210" s="10"/>
      <c r="JJ210" s="10"/>
      <c r="JK210" s="10"/>
      <c r="JL210" s="10"/>
      <c r="JM210" s="10"/>
      <c r="JN210" s="10"/>
      <c r="JO210" s="10"/>
      <c r="JP210" s="10">
        <v>1</v>
      </c>
      <c r="JQ210" s="10"/>
      <c r="JR210" s="10"/>
      <c r="JS210" s="10"/>
      <c r="JT210" s="10"/>
      <c r="JU210" s="10"/>
      <c r="JV210" s="10" t="s">
        <v>287</v>
      </c>
      <c r="JW210" s="10" t="s">
        <v>283</v>
      </c>
      <c r="JX210" s="10" t="s">
        <v>283</v>
      </c>
      <c r="JY210" s="10" t="s">
        <v>283</v>
      </c>
      <c r="JZ210" s="42" t="s">
        <v>3416</v>
      </c>
    </row>
    <row r="211" spans="1:286" ht="15.75" customHeight="1">
      <c r="A211" s="7" t="s">
        <v>3417</v>
      </c>
      <c r="B211" s="8">
        <v>42551</v>
      </c>
      <c r="C211" s="9" t="s">
        <v>3418</v>
      </c>
      <c r="D211" s="29">
        <v>1</v>
      </c>
      <c r="E211" s="11">
        <v>42150</v>
      </c>
      <c r="F211" s="43">
        <v>43</v>
      </c>
      <c r="G211" s="29" t="s">
        <v>323</v>
      </c>
      <c r="H211" s="9" t="s">
        <v>1847</v>
      </c>
      <c r="I211" s="9" t="s">
        <v>3419</v>
      </c>
      <c r="J211" s="10" t="s">
        <v>280</v>
      </c>
      <c r="K211" s="9" t="s">
        <v>3420</v>
      </c>
      <c r="L211" s="9"/>
      <c r="M211" s="9"/>
      <c r="N211" s="9"/>
      <c r="O211" s="9"/>
      <c r="P211" s="9"/>
      <c r="Q211" s="9"/>
      <c r="R211" s="10">
        <v>1</v>
      </c>
      <c r="S211" s="9"/>
      <c r="T211" s="9"/>
      <c r="U211" s="9"/>
      <c r="V211" s="9"/>
      <c r="W211" s="9"/>
      <c r="X211" s="9"/>
      <c r="Y211" s="10">
        <v>1</v>
      </c>
      <c r="Z211" s="10">
        <v>1</v>
      </c>
      <c r="AA211" s="10"/>
      <c r="AB211" s="9" t="s">
        <v>3421</v>
      </c>
      <c r="AC211" s="9" t="s">
        <v>3422</v>
      </c>
      <c r="AD211" s="10" t="s">
        <v>283</v>
      </c>
      <c r="AE211" s="11">
        <v>42157</v>
      </c>
      <c r="AF211" s="11">
        <v>42549</v>
      </c>
      <c r="AG211" s="10">
        <f t="shared" si="54"/>
        <v>392</v>
      </c>
      <c r="AH211" s="10">
        <f t="shared" si="53"/>
        <v>399</v>
      </c>
      <c r="AI211" s="10">
        <f t="shared" si="2"/>
        <v>401</v>
      </c>
      <c r="AJ211" s="35" t="s">
        <v>3423</v>
      </c>
      <c r="AK211" s="12">
        <v>3</v>
      </c>
      <c r="AL211" s="10" t="s">
        <v>3424</v>
      </c>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10">
        <v>1</v>
      </c>
      <c r="BK211" s="9"/>
      <c r="BL211" s="10">
        <v>1</v>
      </c>
      <c r="BM211" s="42"/>
      <c r="BN211" s="42"/>
      <c r="BO211" s="42"/>
      <c r="BP211" s="42"/>
      <c r="BQ211" s="42"/>
      <c r="BR211" s="42"/>
      <c r="BS211" s="42"/>
      <c r="BT211" s="42"/>
      <c r="BU211" s="42"/>
      <c r="BV211" s="42"/>
      <c r="BW211" s="42"/>
      <c r="BX211" s="42"/>
      <c r="BY211" s="35">
        <v>1</v>
      </c>
      <c r="BZ211" s="42"/>
      <c r="CA211" s="42"/>
      <c r="CB211" s="42"/>
      <c r="CC211" s="42"/>
      <c r="CD211" s="42"/>
      <c r="CE211" s="42"/>
      <c r="CF211" s="42"/>
      <c r="CG211" s="42"/>
      <c r="CH211" s="42"/>
      <c r="CI211" s="42"/>
      <c r="CJ211" s="42"/>
      <c r="CK211" s="42"/>
      <c r="CL211" s="42"/>
      <c r="CM211" s="42"/>
      <c r="CN211" s="42"/>
      <c r="CO211" s="42"/>
      <c r="CP211" s="10" t="s">
        <v>89</v>
      </c>
      <c r="CQ211" s="10" t="s">
        <v>286</v>
      </c>
      <c r="CR211" s="10">
        <v>1</v>
      </c>
      <c r="CS211" s="10"/>
      <c r="CT211" s="10"/>
      <c r="CU211" s="10"/>
      <c r="CV211" s="10"/>
      <c r="CW211" s="10"/>
      <c r="CX211" s="10" t="s">
        <v>287</v>
      </c>
      <c r="CY211" s="35" t="s">
        <v>287</v>
      </c>
      <c r="CZ211" s="42" t="s">
        <v>620</v>
      </c>
      <c r="DA211" s="42" t="s">
        <v>158</v>
      </c>
      <c r="DB211" s="35" t="s">
        <v>158</v>
      </c>
      <c r="DC211" s="35" t="s">
        <v>283</v>
      </c>
      <c r="DD211" s="42" t="s">
        <v>3425</v>
      </c>
      <c r="DE211" s="35" t="s">
        <v>283</v>
      </c>
      <c r="DF211" s="35" t="s">
        <v>283</v>
      </c>
      <c r="DG211" s="35" t="s">
        <v>283</v>
      </c>
      <c r="DH211" s="35" t="s">
        <v>283</v>
      </c>
      <c r="DI211" s="35" t="s">
        <v>283</v>
      </c>
      <c r="DJ211" s="35" t="s">
        <v>283</v>
      </c>
      <c r="DK211" s="35" t="s">
        <v>283</v>
      </c>
      <c r="DL211" s="10" t="s">
        <v>3426</v>
      </c>
      <c r="DM211" s="10" t="s">
        <v>283</v>
      </c>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0" t="s">
        <v>3427</v>
      </c>
      <c r="ES211" s="10" t="s">
        <v>3428</v>
      </c>
      <c r="ET211" s="10"/>
      <c r="EU211" s="10">
        <v>1</v>
      </c>
      <c r="EV211" s="10"/>
      <c r="EW211" s="10"/>
      <c r="EX211" s="10"/>
      <c r="EY211" s="10"/>
      <c r="EZ211" s="10">
        <v>1</v>
      </c>
      <c r="FA211" s="10"/>
      <c r="FB211" s="10"/>
      <c r="FC211" s="10"/>
      <c r="FD211" s="10"/>
      <c r="FE211" s="10"/>
      <c r="FF211" s="10"/>
      <c r="FG211" s="10"/>
      <c r="FH211" s="10"/>
      <c r="FI211" s="10"/>
      <c r="FJ211" s="10">
        <v>1</v>
      </c>
      <c r="FK211" s="10"/>
      <c r="FL211" s="10"/>
      <c r="FM211" s="10" t="s">
        <v>3429</v>
      </c>
      <c r="FN211" s="10" t="s">
        <v>180</v>
      </c>
      <c r="FO211" s="10"/>
      <c r="FP211" s="10"/>
      <c r="FQ211" s="10"/>
      <c r="FR211" s="10"/>
      <c r="FS211" s="10"/>
      <c r="FT211" s="10"/>
      <c r="FU211" s="10"/>
      <c r="FV211" s="10"/>
      <c r="FW211" s="10"/>
      <c r="FX211" s="10"/>
      <c r="FY211" s="10"/>
      <c r="FZ211" s="10"/>
      <c r="GA211" s="10"/>
      <c r="GB211" s="10"/>
      <c r="GC211" s="10"/>
      <c r="GD211" s="10"/>
      <c r="GE211" s="10"/>
      <c r="GF211" s="10"/>
      <c r="GG211" s="10"/>
      <c r="GH211" s="10"/>
      <c r="GI211" s="10"/>
      <c r="GJ211" s="10">
        <v>1</v>
      </c>
      <c r="GK211" s="10"/>
      <c r="GL211" s="10"/>
      <c r="GM211" s="10"/>
      <c r="GN211" s="10"/>
      <c r="GO211" s="13" t="s">
        <v>3430</v>
      </c>
      <c r="GP211" s="10" t="s">
        <v>283</v>
      </c>
      <c r="GQ211" s="10" t="s">
        <v>283</v>
      </c>
      <c r="GR211" s="10" t="s">
        <v>283</v>
      </c>
      <c r="GS211" s="10" t="s">
        <v>283</v>
      </c>
      <c r="GT211" s="10" t="s">
        <v>283</v>
      </c>
      <c r="GU211" s="10" t="s">
        <v>283</v>
      </c>
      <c r="GV211" s="10" t="s">
        <v>283</v>
      </c>
      <c r="GW211" s="10" t="s">
        <v>283</v>
      </c>
      <c r="GX211" s="10" t="s">
        <v>283</v>
      </c>
      <c r="GY211" s="10" t="s">
        <v>283</v>
      </c>
      <c r="GZ211" s="10" t="s">
        <v>283</v>
      </c>
      <c r="HA211" s="10" t="s">
        <v>283</v>
      </c>
      <c r="HB211" s="10" t="s">
        <v>283</v>
      </c>
      <c r="HC211" s="10" t="s">
        <v>283</v>
      </c>
      <c r="HD211" s="10" t="s">
        <v>223</v>
      </c>
      <c r="HE211" s="10"/>
      <c r="HF211" s="10"/>
      <c r="HG211" s="10"/>
      <c r="HH211" s="10"/>
      <c r="HI211" s="10"/>
      <c r="HJ211" s="10"/>
      <c r="HK211" s="10"/>
      <c r="HL211" s="10"/>
      <c r="HM211" s="10"/>
      <c r="HN211" s="10"/>
      <c r="HO211" s="10"/>
      <c r="HP211" s="10"/>
      <c r="HQ211" s="10"/>
      <c r="HR211" s="10"/>
      <c r="HS211" s="10"/>
      <c r="HT211" s="10"/>
      <c r="HU211" s="10"/>
      <c r="HV211" s="10"/>
      <c r="HW211" s="10"/>
      <c r="HX211" s="10"/>
      <c r="HY211" s="10"/>
      <c r="HZ211" s="10"/>
      <c r="IA211" s="10">
        <v>1</v>
      </c>
      <c r="IB211" s="10"/>
      <c r="IC211" s="10"/>
      <c r="ID211" s="10"/>
      <c r="IE211" s="10"/>
      <c r="IF211" s="10"/>
      <c r="IG211" s="10"/>
      <c r="IH211" s="10"/>
      <c r="II211" s="10"/>
      <c r="IJ211" s="10"/>
      <c r="IK211" s="10"/>
      <c r="IL211" s="10"/>
      <c r="IM211" s="10"/>
      <c r="IN211" s="10"/>
      <c r="IO211" s="10"/>
      <c r="IP211" s="10"/>
      <c r="IQ211" s="10"/>
      <c r="IR211" s="10"/>
      <c r="IS211" s="10"/>
      <c r="IT211" s="10"/>
      <c r="IU211" s="13" t="s">
        <v>553</v>
      </c>
      <c r="IV211" s="10" t="s">
        <v>283</v>
      </c>
      <c r="IW211" s="10" t="s">
        <v>283</v>
      </c>
      <c r="IX211" s="10" t="s">
        <v>264</v>
      </c>
      <c r="IY211" s="10"/>
      <c r="IZ211" s="10"/>
      <c r="JA211" s="10"/>
      <c r="JB211" s="10"/>
      <c r="JC211" s="10"/>
      <c r="JD211" s="10"/>
      <c r="JE211" s="10"/>
      <c r="JF211" s="10"/>
      <c r="JG211" s="10"/>
      <c r="JH211" s="10"/>
      <c r="JI211" s="10"/>
      <c r="JJ211" s="10"/>
      <c r="JK211" s="10"/>
      <c r="JL211" s="10"/>
      <c r="JM211" s="10"/>
      <c r="JN211" s="10"/>
      <c r="JO211" s="10"/>
      <c r="JP211" s="10">
        <v>1</v>
      </c>
      <c r="JQ211" s="10"/>
      <c r="JR211" s="10"/>
      <c r="JS211" s="10"/>
      <c r="JT211" s="10"/>
      <c r="JU211" s="10"/>
      <c r="JV211" s="10" t="s">
        <v>287</v>
      </c>
      <c r="JW211" s="10" t="s">
        <v>283</v>
      </c>
      <c r="JX211" s="10" t="s">
        <v>283</v>
      </c>
      <c r="JY211" s="10" t="s">
        <v>283</v>
      </c>
      <c r="JZ211" s="42"/>
    </row>
    <row r="212" spans="1:286" ht="15.75" customHeight="1">
      <c r="A212" s="7" t="s">
        <v>3431</v>
      </c>
      <c r="B212" s="8">
        <v>42550</v>
      </c>
      <c r="C212" s="9" t="s">
        <v>3432</v>
      </c>
      <c r="D212" s="29">
        <v>1</v>
      </c>
      <c r="E212" s="11">
        <v>42469</v>
      </c>
      <c r="F212" s="43">
        <v>36</v>
      </c>
      <c r="G212" s="29" t="s">
        <v>323</v>
      </c>
      <c r="H212" s="9" t="s">
        <v>2412</v>
      </c>
      <c r="I212" s="9" t="s">
        <v>3065</v>
      </c>
      <c r="J212" s="10" t="s">
        <v>280</v>
      </c>
      <c r="K212" s="9" t="s">
        <v>281</v>
      </c>
      <c r="L212" s="9"/>
      <c r="M212" s="9"/>
      <c r="N212" s="9"/>
      <c r="O212" s="9"/>
      <c r="P212" s="10">
        <v>1</v>
      </c>
      <c r="Q212" s="9"/>
      <c r="R212" s="9"/>
      <c r="S212" s="9"/>
      <c r="T212" s="9"/>
      <c r="U212" s="9"/>
      <c r="V212" s="9"/>
      <c r="W212" s="9"/>
      <c r="X212" s="9"/>
      <c r="Y212" s="9"/>
      <c r="Z212" s="9"/>
      <c r="AA212" s="9"/>
      <c r="AB212" s="9" t="s">
        <v>3433</v>
      </c>
      <c r="AC212" s="9" t="s">
        <v>3434</v>
      </c>
      <c r="AD212" s="10" t="s">
        <v>283</v>
      </c>
      <c r="AE212" s="11">
        <v>42474</v>
      </c>
      <c r="AF212" s="11">
        <v>42536</v>
      </c>
      <c r="AG212" s="10">
        <f t="shared" si="54"/>
        <v>62</v>
      </c>
      <c r="AH212" s="10">
        <f t="shared" si="53"/>
        <v>67</v>
      </c>
      <c r="AI212" s="10">
        <f t="shared" si="2"/>
        <v>81</v>
      </c>
      <c r="AJ212" s="10" t="s">
        <v>3435</v>
      </c>
      <c r="AK212" s="12">
        <v>1</v>
      </c>
      <c r="AL212" s="10" t="s">
        <v>86</v>
      </c>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v>1</v>
      </c>
      <c r="CP212" s="10" t="s">
        <v>90</v>
      </c>
      <c r="CQ212" s="10" t="s">
        <v>286</v>
      </c>
      <c r="CR212" s="10"/>
      <c r="CS212" s="10">
        <v>1</v>
      </c>
      <c r="CT212" s="10"/>
      <c r="CU212" s="10"/>
      <c r="CV212" s="10"/>
      <c r="CW212" s="10"/>
      <c r="CX212" s="10" t="s">
        <v>287</v>
      </c>
      <c r="CY212" s="35" t="s">
        <v>287</v>
      </c>
      <c r="CZ212" s="35" t="s">
        <v>3436</v>
      </c>
      <c r="DA212" s="42" t="s">
        <v>289</v>
      </c>
      <c r="DB212" s="35" t="s">
        <v>412</v>
      </c>
      <c r="DC212" s="35" t="s">
        <v>283</v>
      </c>
      <c r="DD212" s="35" t="s">
        <v>3437</v>
      </c>
      <c r="DE212" s="35" t="s">
        <v>549</v>
      </c>
      <c r="DF212" s="35" t="s">
        <v>283</v>
      </c>
      <c r="DG212" s="35" t="s">
        <v>283</v>
      </c>
      <c r="DH212" s="35" t="s">
        <v>283</v>
      </c>
      <c r="DI212" s="35" t="s">
        <v>283</v>
      </c>
      <c r="DJ212" s="35" t="s">
        <v>283</v>
      </c>
      <c r="DK212" s="35" t="s">
        <v>283</v>
      </c>
      <c r="DL212" s="10" t="s">
        <v>283</v>
      </c>
      <c r="DM212" s="10" t="s">
        <v>283</v>
      </c>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0" t="s">
        <v>3438</v>
      </c>
      <c r="ES212" s="10" t="s">
        <v>283</v>
      </c>
      <c r="ET212" s="10"/>
      <c r="EU212" s="10"/>
      <c r="EV212" s="10"/>
      <c r="EW212" s="10"/>
      <c r="EX212" s="10"/>
      <c r="EY212" s="10"/>
      <c r="EZ212" s="10"/>
      <c r="FA212" s="10"/>
      <c r="FB212" s="10"/>
      <c r="FC212" s="10"/>
      <c r="FD212" s="10"/>
      <c r="FE212" s="10"/>
      <c r="FF212" s="10"/>
      <c r="FG212" s="10"/>
      <c r="FH212" s="10"/>
      <c r="FI212" s="10"/>
      <c r="FJ212" s="10"/>
      <c r="FK212" s="10"/>
      <c r="FL212" s="10"/>
      <c r="FM212" s="10" t="s">
        <v>3439</v>
      </c>
      <c r="FN212" s="10" t="s">
        <v>3440</v>
      </c>
      <c r="FO212" s="10"/>
      <c r="FP212" s="10"/>
      <c r="FQ212" s="10"/>
      <c r="FR212" s="10"/>
      <c r="FS212" s="10"/>
      <c r="FT212" s="10"/>
      <c r="FU212" s="10">
        <v>1</v>
      </c>
      <c r="FV212" s="10"/>
      <c r="FW212" s="10"/>
      <c r="FX212" s="10"/>
      <c r="FY212" s="10"/>
      <c r="FZ212" s="10"/>
      <c r="GA212" s="10"/>
      <c r="GB212" s="10">
        <v>1</v>
      </c>
      <c r="GC212" s="10"/>
      <c r="GD212" s="10"/>
      <c r="GE212" s="10"/>
      <c r="GF212" s="10"/>
      <c r="GG212" s="10"/>
      <c r="GH212" s="10"/>
      <c r="GI212" s="10"/>
      <c r="GJ212" s="10"/>
      <c r="GK212" s="10"/>
      <c r="GL212" s="10"/>
      <c r="GM212" s="10"/>
      <c r="GN212" s="10"/>
      <c r="GO212" s="13" t="s">
        <v>3441</v>
      </c>
      <c r="GP212" s="10" t="s">
        <v>283</v>
      </c>
      <c r="GQ212" s="10" t="s">
        <v>283</v>
      </c>
      <c r="GR212" s="10" t="s">
        <v>283</v>
      </c>
      <c r="GS212" s="10" t="s">
        <v>283</v>
      </c>
      <c r="GT212" s="10" t="s">
        <v>283</v>
      </c>
      <c r="GU212" s="10" t="s">
        <v>283</v>
      </c>
      <c r="GV212" s="10" t="s">
        <v>283</v>
      </c>
      <c r="GW212" s="10" t="s">
        <v>283</v>
      </c>
      <c r="GX212" s="10" t="s">
        <v>283</v>
      </c>
      <c r="GY212" s="10" t="s">
        <v>283</v>
      </c>
      <c r="GZ212" s="10" t="s">
        <v>283</v>
      </c>
      <c r="HA212" s="10" t="s">
        <v>283</v>
      </c>
      <c r="HB212" s="10" t="s">
        <v>283</v>
      </c>
      <c r="HC212" s="10" t="s">
        <v>283</v>
      </c>
      <c r="HD212" s="54" t="s">
        <v>3442</v>
      </c>
      <c r="HE212" s="54"/>
      <c r="HF212" s="54"/>
      <c r="HG212" s="54"/>
      <c r="HH212" s="54"/>
      <c r="HI212" s="54"/>
      <c r="HJ212" s="54"/>
      <c r="HK212" s="54"/>
      <c r="HL212" s="54"/>
      <c r="HM212" s="54"/>
      <c r="HN212" s="54"/>
      <c r="HO212" s="54"/>
      <c r="HP212" s="54"/>
      <c r="HQ212" s="54">
        <v>1</v>
      </c>
      <c r="HR212" s="54">
        <v>1</v>
      </c>
      <c r="HS212" s="54"/>
      <c r="HT212" s="54"/>
      <c r="HU212" s="54"/>
      <c r="HV212" s="54"/>
      <c r="HW212" s="54"/>
      <c r="HX212" s="54"/>
      <c r="HY212" s="54"/>
      <c r="HZ212" s="54"/>
      <c r="IA212" s="10">
        <v>1</v>
      </c>
      <c r="IB212" s="54"/>
      <c r="IC212" s="54"/>
      <c r="ID212" s="54"/>
      <c r="IE212" s="54"/>
      <c r="IF212" s="54"/>
      <c r="IG212" s="54">
        <v>1</v>
      </c>
      <c r="IH212" s="54"/>
      <c r="II212" s="54"/>
      <c r="IJ212" s="54"/>
      <c r="IK212" s="54"/>
      <c r="IL212" s="54"/>
      <c r="IM212" s="54"/>
      <c r="IN212" s="54"/>
      <c r="IO212" s="54"/>
      <c r="IP212" s="54"/>
      <c r="IQ212" s="54"/>
      <c r="IR212" s="54"/>
      <c r="IS212" s="54"/>
      <c r="IT212" s="54"/>
      <c r="IU212" s="13" t="s">
        <v>1084</v>
      </c>
      <c r="IV212" s="10" t="s">
        <v>283</v>
      </c>
      <c r="IW212" s="10" t="s">
        <v>283</v>
      </c>
      <c r="IX212" s="10" t="s">
        <v>264</v>
      </c>
      <c r="IY212" s="10"/>
      <c r="IZ212" s="10"/>
      <c r="JA212" s="10"/>
      <c r="JB212" s="10"/>
      <c r="JC212" s="10"/>
      <c r="JD212" s="10"/>
      <c r="JE212" s="10"/>
      <c r="JF212" s="10"/>
      <c r="JG212" s="10"/>
      <c r="JH212" s="10"/>
      <c r="JI212" s="10"/>
      <c r="JJ212" s="10"/>
      <c r="JK212" s="10"/>
      <c r="JL212" s="10"/>
      <c r="JM212" s="10"/>
      <c r="JN212" s="10"/>
      <c r="JO212" s="10"/>
      <c r="JP212" s="10">
        <v>1</v>
      </c>
      <c r="JQ212" s="10"/>
      <c r="JR212" s="10"/>
      <c r="JS212" s="10"/>
      <c r="JT212" s="10"/>
      <c r="JU212" s="10"/>
      <c r="JV212" s="10" t="s">
        <v>287</v>
      </c>
      <c r="JW212" s="10" t="s">
        <v>283</v>
      </c>
      <c r="JX212" s="10" t="s">
        <v>283</v>
      </c>
      <c r="JY212" s="10" t="s">
        <v>283</v>
      </c>
      <c r="JZ212" s="35" t="s">
        <v>3443</v>
      </c>
    </row>
    <row r="213" spans="1:286" ht="15.75" customHeight="1">
      <c r="A213" s="7" t="s">
        <v>3444</v>
      </c>
      <c r="B213" s="8">
        <v>42550</v>
      </c>
      <c r="C213" s="9" t="s">
        <v>3445</v>
      </c>
      <c r="D213" s="35">
        <v>1</v>
      </c>
      <c r="E213" s="11">
        <v>42408</v>
      </c>
      <c r="F213" s="35" t="s">
        <v>302</v>
      </c>
      <c r="G213" s="29" t="s">
        <v>323</v>
      </c>
      <c r="H213" s="9" t="s">
        <v>3446</v>
      </c>
      <c r="I213" s="9" t="s">
        <v>901</v>
      </c>
      <c r="J213" s="10" t="s">
        <v>280</v>
      </c>
      <c r="K213" s="9" t="s">
        <v>344</v>
      </c>
      <c r="L213" s="9"/>
      <c r="M213" s="9"/>
      <c r="N213" s="9"/>
      <c r="O213" s="9"/>
      <c r="P213" s="9"/>
      <c r="Q213" s="9"/>
      <c r="R213" s="10">
        <v>1</v>
      </c>
      <c r="S213" s="9"/>
      <c r="T213" s="9"/>
      <c r="U213" s="9"/>
      <c r="V213" s="9"/>
      <c r="W213" s="9"/>
      <c r="X213" s="9"/>
      <c r="Y213" s="9"/>
      <c r="Z213" s="9"/>
      <c r="AA213" s="9"/>
      <c r="AB213" s="9" t="s">
        <v>3447</v>
      </c>
      <c r="AC213" s="9" t="s">
        <v>3448</v>
      </c>
      <c r="AD213" s="10" t="s">
        <v>283</v>
      </c>
      <c r="AE213" s="11">
        <v>42411</v>
      </c>
      <c r="AF213" s="11">
        <v>42529</v>
      </c>
      <c r="AG213" s="10">
        <f t="shared" si="54"/>
        <v>118</v>
      </c>
      <c r="AH213" s="10">
        <f t="shared" si="53"/>
        <v>121</v>
      </c>
      <c r="AI213" s="10">
        <f t="shared" si="2"/>
        <v>142</v>
      </c>
      <c r="AJ213" s="42" t="s">
        <v>3449</v>
      </c>
      <c r="AK213" s="12">
        <v>1</v>
      </c>
      <c r="AL213" s="10" t="s">
        <v>489</v>
      </c>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42"/>
      <c r="BN213" s="42"/>
      <c r="BO213" s="42"/>
      <c r="BP213" s="35">
        <v>1</v>
      </c>
      <c r="BQ213" s="42"/>
      <c r="BR213" s="42"/>
      <c r="BS213" s="42"/>
      <c r="BT213" s="42"/>
      <c r="BU213" s="42"/>
      <c r="BV213" s="42"/>
      <c r="BW213" s="42"/>
      <c r="BX213" s="42"/>
      <c r="BY213" s="42"/>
      <c r="BZ213" s="42"/>
      <c r="CA213" s="42"/>
      <c r="CB213" s="42"/>
      <c r="CC213" s="42"/>
      <c r="CD213" s="42"/>
      <c r="CE213" s="42"/>
      <c r="CF213" s="42"/>
      <c r="CG213" s="42"/>
      <c r="CH213" s="42"/>
      <c r="CI213" s="42"/>
      <c r="CJ213" s="42"/>
      <c r="CK213" s="42"/>
      <c r="CL213" s="42"/>
      <c r="CM213" s="42"/>
      <c r="CN213" s="42"/>
      <c r="CO213" s="42"/>
      <c r="CP213" s="10" t="s">
        <v>89</v>
      </c>
      <c r="CQ213" s="10" t="s">
        <v>286</v>
      </c>
      <c r="CR213" s="10">
        <v>1</v>
      </c>
      <c r="CS213" s="10"/>
      <c r="CT213" s="10"/>
      <c r="CU213" s="10"/>
      <c r="CV213" s="10"/>
      <c r="CW213" s="10"/>
      <c r="CX213" s="10" t="s">
        <v>287</v>
      </c>
      <c r="CY213" s="35" t="s">
        <v>287</v>
      </c>
      <c r="CZ213" s="42" t="s">
        <v>12</v>
      </c>
      <c r="DA213" s="42" t="s">
        <v>429</v>
      </c>
      <c r="DB213" s="35" t="s">
        <v>290</v>
      </c>
      <c r="DC213" s="35" t="s">
        <v>283</v>
      </c>
      <c r="DD213" s="42" t="s">
        <v>3450</v>
      </c>
      <c r="DE213" s="42" t="s">
        <v>3267</v>
      </c>
      <c r="DF213" s="42" t="s">
        <v>3451</v>
      </c>
      <c r="DG213" s="35" t="s">
        <v>283</v>
      </c>
      <c r="DH213" s="35" t="s">
        <v>283</v>
      </c>
      <c r="DI213" s="35" t="s">
        <v>283</v>
      </c>
      <c r="DJ213" s="35" t="s">
        <v>283</v>
      </c>
      <c r="DK213" s="35" t="s">
        <v>283</v>
      </c>
      <c r="DL213" s="10" t="s">
        <v>3452</v>
      </c>
      <c r="DM213" s="10" t="s">
        <v>3453</v>
      </c>
      <c r="DN213" s="15">
        <v>1</v>
      </c>
      <c r="DO213" s="15"/>
      <c r="DP213" s="15"/>
      <c r="DQ213" s="15"/>
      <c r="DR213" s="15">
        <v>1</v>
      </c>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v>1</v>
      </c>
      <c r="EO213" s="15"/>
      <c r="EP213" s="15"/>
      <c r="EQ213" s="15"/>
      <c r="ER213" s="10" t="s">
        <v>3454</v>
      </c>
      <c r="ES213" s="10" t="s">
        <v>283</v>
      </c>
      <c r="ET213" s="10"/>
      <c r="EU213" s="10"/>
      <c r="EV213" s="10"/>
      <c r="EW213" s="10"/>
      <c r="EX213" s="10"/>
      <c r="EY213" s="10"/>
      <c r="EZ213" s="10"/>
      <c r="FA213" s="10"/>
      <c r="FB213" s="10"/>
      <c r="FC213" s="10"/>
      <c r="FD213" s="10"/>
      <c r="FE213" s="10"/>
      <c r="FF213" s="10"/>
      <c r="FG213" s="10"/>
      <c r="FH213" s="10"/>
      <c r="FI213" s="10"/>
      <c r="FJ213" s="10"/>
      <c r="FK213" s="10"/>
      <c r="FL213" s="10"/>
      <c r="FM213" s="10" t="s">
        <v>283</v>
      </c>
      <c r="FN213" s="10" t="s">
        <v>283</v>
      </c>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3" t="s">
        <v>3455</v>
      </c>
      <c r="GP213" s="13" t="s">
        <v>3456</v>
      </c>
      <c r="GQ213" s="13" t="s">
        <v>3457</v>
      </c>
      <c r="GR213" s="10" t="s">
        <v>283</v>
      </c>
      <c r="GS213" s="10" t="s">
        <v>283</v>
      </c>
      <c r="GT213" s="10" t="s">
        <v>283</v>
      </c>
      <c r="GU213" s="10" t="s">
        <v>283</v>
      </c>
      <c r="GV213" s="10" t="s">
        <v>283</v>
      </c>
      <c r="GW213" s="10" t="s">
        <v>283</v>
      </c>
      <c r="GX213" s="10" t="s">
        <v>283</v>
      </c>
      <c r="GY213" s="10" t="s">
        <v>283</v>
      </c>
      <c r="GZ213" s="10" t="s">
        <v>283</v>
      </c>
      <c r="HA213" s="10" t="s">
        <v>283</v>
      </c>
      <c r="HB213" s="10" t="s">
        <v>283</v>
      </c>
      <c r="HC213" s="10" t="s">
        <v>283</v>
      </c>
      <c r="HD213" s="10" t="s">
        <v>3458</v>
      </c>
      <c r="HE213" s="10"/>
      <c r="HF213" s="10"/>
      <c r="HG213" s="10"/>
      <c r="HH213" s="10"/>
      <c r="HI213" s="10"/>
      <c r="HJ213" s="10"/>
      <c r="HK213" s="10"/>
      <c r="HL213" s="10"/>
      <c r="HM213" s="10"/>
      <c r="HN213" s="10"/>
      <c r="HO213" s="10"/>
      <c r="HP213" s="10">
        <v>1</v>
      </c>
      <c r="HQ213" s="10"/>
      <c r="HR213" s="10"/>
      <c r="HS213" s="10"/>
      <c r="HT213" s="10">
        <v>1</v>
      </c>
      <c r="HU213" s="10"/>
      <c r="HV213" s="10"/>
      <c r="HW213" s="10"/>
      <c r="HX213" s="10"/>
      <c r="HY213" s="10"/>
      <c r="HZ213" s="10"/>
      <c r="IA213" s="10"/>
      <c r="IB213" s="10"/>
      <c r="IC213" s="10">
        <v>1</v>
      </c>
      <c r="ID213" s="10"/>
      <c r="IE213" s="10"/>
      <c r="IF213" s="10"/>
      <c r="IG213" s="10"/>
      <c r="IH213" s="10"/>
      <c r="II213" s="10"/>
      <c r="IJ213" s="10"/>
      <c r="IK213" s="10"/>
      <c r="IL213" s="10"/>
      <c r="IM213" s="10"/>
      <c r="IN213" s="10"/>
      <c r="IO213" s="10"/>
      <c r="IP213" s="10"/>
      <c r="IQ213" s="10"/>
      <c r="IR213" s="10"/>
      <c r="IS213" s="10"/>
      <c r="IT213" s="10"/>
      <c r="IU213" s="13" t="s">
        <v>3459</v>
      </c>
      <c r="IV213" s="10" t="s">
        <v>283</v>
      </c>
      <c r="IW213" s="10" t="s">
        <v>283</v>
      </c>
      <c r="IX213" s="10" t="s">
        <v>267</v>
      </c>
      <c r="IY213" s="10"/>
      <c r="IZ213" s="10"/>
      <c r="JA213" s="10"/>
      <c r="JB213" s="10"/>
      <c r="JC213" s="10"/>
      <c r="JD213" s="10"/>
      <c r="JE213" s="10"/>
      <c r="JF213" s="10"/>
      <c r="JG213" s="10"/>
      <c r="JH213" s="10"/>
      <c r="JI213" s="10"/>
      <c r="JJ213" s="10"/>
      <c r="JK213" s="10"/>
      <c r="JL213" s="10"/>
      <c r="JM213" s="10"/>
      <c r="JN213" s="10"/>
      <c r="JO213" s="10"/>
      <c r="JP213" s="10"/>
      <c r="JQ213" s="10"/>
      <c r="JR213" s="10"/>
      <c r="JS213" s="10">
        <v>1</v>
      </c>
      <c r="JT213" s="10"/>
      <c r="JU213" s="10"/>
      <c r="JV213" s="10" t="s">
        <v>287</v>
      </c>
      <c r="JW213" s="10" t="s">
        <v>283</v>
      </c>
      <c r="JX213" s="10" t="s">
        <v>283</v>
      </c>
      <c r="JY213" s="10" t="s">
        <v>283</v>
      </c>
      <c r="JZ213" s="42"/>
    </row>
    <row r="214" spans="1:286" ht="15.75" customHeight="1">
      <c r="A214" s="7" t="s">
        <v>3460</v>
      </c>
      <c r="B214" s="8">
        <v>42555</v>
      </c>
      <c r="C214" s="9" t="s">
        <v>3461</v>
      </c>
      <c r="D214" s="29">
        <v>1</v>
      </c>
      <c r="E214" s="11">
        <v>42411</v>
      </c>
      <c r="F214" s="43">
        <v>64</v>
      </c>
      <c r="G214" s="29" t="s">
        <v>323</v>
      </c>
      <c r="H214" s="9" t="s">
        <v>2963</v>
      </c>
      <c r="I214" s="9" t="s">
        <v>2628</v>
      </c>
      <c r="J214" s="10" t="s">
        <v>280</v>
      </c>
      <c r="K214" s="9" t="s">
        <v>344</v>
      </c>
      <c r="L214" s="9"/>
      <c r="M214" s="9"/>
      <c r="N214" s="9"/>
      <c r="O214" s="9"/>
      <c r="P214" s="9"/>
      <c r="Q214" s="9"/>
      <c r="R214" s="10">
        <v>1</v>
      </c>
      <c r="S214" s="9"/>
      <c r="T214" s="9"/>
      <c r="U214" s="9"/>
      <c r="V214" s="9"/>
      <c r="W214" s="9"/>
      <c r="X214" s="9"/>
      <c r="Y214" s="9"/>
      <c r="Z214" s="9"/>
      <c r="AA214" s="9"/>
      <c r="AB214" s="9" t="s">
        <v>3462</v>
      </c>
      <c r="AC214" s="9" t="s">
        <v>3463</v>
      </c>
      <c r="AD214" s="10" t="s">
        <v>283</v>
      </c>
      <c r="AE214" s="11">
        <v>42416</v>
      </c>
      <c r="AF214" s="11">
        <v>42545</v>
      </c>
      <c r="AG214" s="10">
        <f t="shared" si="54"/>
        <v>129</v>
      </c>
      <c r="AH214" s="10">
        <f t="shared" si="53"/>
        <v>134</v>
      </c>
      <c r="AI214" s="10">
        <f t="shared" si="2"/>
        <v>144</v>
      </c>
      <c r="AJ214" s="35" t="s">
        <v>3464</v>
      </c>
      <c r="AK214" s="12">
        <v>1</v>
      </c>
      <c r="AL214" s="10" t="s">
        <v>45</v>
      </c>
      <c r="AM214" s="9"/>
      <c r="AN214" s="9"/>
      <c r="AO214" s="9"/>
      <c r="AP214" s="9"/>
      <c r="AQ214" s="9"/>
      <c r="AR214" s="9"/>
      <c r="AS214" s="9"/>
      <c r="AT214" s="9"/>
      <c r="AU214" s="9"/>
      <c r="AV214" s="9"/>
      <c r="AW214" s="9"/>
      <c r="AX214" s="9"/>
      <c r="AY214" s="9"/>
      <c r="AZ214" s="10">
        <v>1</v>
      </c>
      <c r="BA214" s="10"/>
      <c r="BB214" s="9"/>
      <c r="BC214" s="9"/>
      <c r="BD214" s="9"/>
      <c r="BE214" s="9"/>
      <c r="BF214" s="9"/>
      <c r="BG214" s="9"/>
      <c r="BH214" s="9"/>
      <c r="BI214" s="9"/>
      <c r="BJ214" s="9"/>
      <c r="BK214" s="9"/>
      <c r="BL214" s="9"/>
      <c r="BM214" s="42"/>
      <c r="BN214" s="42"/>
      <c r="BO214" s="42"/>
      <c r="BP214" s="42"/>
      <c r="BQ214" s="42"/>
      <c r="BR214" s="42"/>
      <c r="BS214" s="42"/>
      <c r="BT214" s="42"/>
      <c r="BU214" s="42"/>
      <c r="BV214" s="42"/>
      <c r="BW214" s="42"/>
      <c r="BX214" s="42"/>
      <c r="BY214" s="42"/>
      <c r="BZ214" s="42"/>
      <c r="CA214" s="42"/>
      <c r="CB214" s="42"/>
      <c r="CC214" s="42"/>
      <c r="CD214" s="42"/>
      <c r="CE214" s="42"/>
      <c r="CF214" s="42"/>
      <c r="CG214" s="42"/>
      <c r="CH214" s="42"/>
      <c r="CI214" s="42"/>
      <c r="CJ214" s="42"/>
      <c r="CK214" s="42"/>
      <c r="CL214" s="42"/>
      <c r="CM214" s="42"/>
      <c r="CN214" s="42"/>
      <c r="CO214" s="42"/>
      <c r="CP214" s="10" t="s">
        <v>89</v>
      </c>
      <c r="CQ214" s="10" t="s">
        <v>286</v>
      </c>
      <c r="CR214" s="10">
        <v>1</v>
      </c>
      <c r="CS214" s="10"/>
      <c r="CT214" s="10"/>
      <c r="CU214" s="10"/>
      <c r="CV214" s="10"/>
      <c r="CW214" s="10"/>
      <c r="CX214" s="10" t="s">
        <v>287</v>
      </c>
      <c r="CY214" s="35" t="s">
        <v>287</v>
      </c>
      <c r="CZ214" s="42" t="s">
        <v>12</v>
      </c>
      <c r="DA214" s="42" t="s">
        <v>3465</v>
      </c>
      <c r="DB214" s="35" t="s">
        <v>309</v>
      </c>
      <c r="DC214" s="13" t="s">
        <v>3466</v>
      </c>
      <c r="DD214" s="42" t="s">
        <v>3467</v>
      </c>
      <c r="DE214" s="42" t="s">
        <v>3468</v>
      </c>
      <c r="DF214" s="35" t="s">
        <v>283</v>
      </c>
      <c r="DG214" s="35" t="s">
        <v>283</v>
      </c>
      <c r="DH214" s="35" t="s">
        <v>283</v>
      </c>
      <c r="DI214" s="35" t="s">
        <v>283</v>
      </c>
      <c r="DJ214" s="35" t="s">
        <v>283</v>
      </c>
      <c r="DK214" s="35" t="s">
        <v>283</v>
      </c>
      <c r="DL214" s="13" t="s">
        <v>3469</v>
      </c>
      <c r="DM214" s="13" t="s">
        <v>3470</v>
      </c>
      <c r="DN214" s="14"/>
      <c r="DO214" s="14">
        <v>1</v>
      </c>
      <c r="DP214" s="14"/>
      <c r="DQ214" s="14"/>
      <c r="DR214" s="14"/>
      <c r="DS214" s="14"/>
      <c r="DT214" s="14"/>
      <c r="DU214" s="14"/>
      <c r="DV214" s="14"/>
      <c r="DW214" s="14"/>
      <c r="DX214" s="14"/>
      <c r="DY214" s="14"/>
      <c r="DZ214" s="14"/>
      <c r="EA214" s="14"/>
      <c r="EB214" s="14"/>
      <c r="EC214" s="14">
        <v>1</v>
      </c>
      <c r="ED214" s="14"/>
      <c r="EE214" s="14"/>
      <c r="EF214" s="15">
        <v>1</v>
      </c>
      <c r="EG214" s="14"/>
      <c r="EH214" s="14"/>
      <c r="EI214" s="14"/>
      <c r="EJ214" s="14"/>
      <c r="EK214" s="14"/>
      <c r="EL214" s="14"/>
      <c r="EM214" s="14"/>
      <c r="EN214" s="14"/>
      <c r="EO214" s="14"/>
      <c r="EP214" s="14"/>
      <c r="EQ214" s="14"/>
      <c r="ER214" s="10" t="s">
        <v>283</v>
      </c>
      <c r="ES214" s="10" t="s">
        <v>283</v>
      </c>
      <c r="ET214" s="10"/>
      <c r="EU214" s="10"/>
      <c r="EV214" s="10"/>
      <c r="EW214" s="10"/>
      <c r="EX214" s="10"/>
      <c r="EY214" s="10"/>
      <c r="EZ214" s="10"/>
      <c r="FA214" s="10"/>
      <c r="FB214" s="10"/>
      <c r="FC214" s="10"/>
      <c r="FD214" s="10"/>
      <c r="FE214" s="10"/>
      <c r="FF214" s="10"/>
      <c r="FG214" s="10"/>
      <c r="FH214" s="10"/>
      <c r="FI214" s="10"/>
      <c r="FJ214" s="10"/>
      <c r="FK214" s="10"/>
      <c r="FL214" s="10"/>
      <c r="FM214" s="13" t="s">
        <v>3471</v>
      </c>
      <c r="FN214" s="13" t="s">
        <v>283</v>
      </c>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t="s">
        <v>3472</v>
      </c>
      <c r="GP214" s="13" t="s">
        <v>3473</v>
      </c>
      <c r="GQ214" s="13" t="s">
        <v>3474</v>
      </c>
      <c r="GR214" s="13" t="s">
        <v>3475</v>
      </c>
      <c r="GS214" s="10" t="s">
        <v>283</v>
      </c>
      <c r="GT214" s="10" t="s">
        <v>283</v>
      </c>
      <c r="GU214" s="10" t="s">
        <v>283</v>
      </c>
      <c r="GV214" s="10" t="s">
        <v>283</v>
      </c>
      <c r="GW214" s="10" t="s">
        <v>283</v>
      </c>
      <c r="GX214" s="10" t="s">
        <v>283</v>
      </c>
      <c r="GY214" s="10" t="s">
        <v>283</v>
      </c>
      <c r="GZ214" s="10" t="s">
        <v>283</v>
      </c>
      <c r="HA214" s="10" t="s">
        <v>283</v>
      </c>
      <c r="HB214" s="10" t="s">
        <v>283</v>
      </c>
      <c r="HC214" s="10" t="s">
        <v>283</v>
      </c>
      <c r="HD214" s="10" t="s">
        <v>3476</v>
      </c>
      <c r="HE214" s="10"/>
      <c r="HF214" s="10"/>
      <c r="HG214" s="10"/>
      <c r="HH214" s="10"/>
      <c r="HI214" s="10"/>
      <c r="HJ214" s="10"/>
      <c r="HK214" s="10"/>
      <c r="HL214" s="10"/>
      <c r="HM214" s="10"/>
      <c r="HN214" s="10"/>
      <c r="HO214" s="10"/>
      <c r="HP214" s="10"/>
      <c r="HQ214" s="10"/>
      <c r="HR214" s="10"/>
      <c r="HS214" s="10"/>
      <c r="HT214" s="10"/>
      <c r="HU214" s="10"/>
      <c r="HV214" s="10"/>
      <c r="HW214" s="10"/>
      <c r="HX214" s="10"/>
      <c r="HY214" s="10"/>
      <c r="HZ214" s="10"/>
      <c r="IA214" s="10"/>
      <c r="IB214" s="10"/>
      <c r="IC214" s="10">
        <v>1</v>
      </c>
      <c r="ID214" s="10"/>
      <c r="IE214" s="10"/>
      <c r="IF214" s="10"/>
      <c r="IG214" s="10"/>
      <c r="IH214" s="10"/>
      <c r="II214" s="10"/>
      <c r="IJ214" s="10"/>
      <c r="IK214" s="10"/>
      <c r="IL214" s="10"/>
      <c r="IM214" s="10"/>
      <c r="IN214" s="10"/>
      <c r="IO214" s="10"/>
      <c r="IP214" s="10"/>
      <c r="IQ214" s="10"/>
      <c r="IR214" s="10"/>
      <c r="IS214" s="10"/>
      <c r="IT214" s="10">
        <v>1</v>
      </c>
      <c r="IU214" s="13" t="s">
        <v>3477</v>
      </c>
      <c r="IV214" s="13" t="s">
        <v>3475</v>
      </c>
      <c r="IW214" s="10" t="s">
        <v>283</v>
      </c>
      <c r="IX214" s="10" t="s">
        <v>267</v>
      </c>
      <c r="IY214" s="10"/>
      <c r="IZ214" s="10"/>
      <c r="JA214" s="10"/>
      <c r="JB214" s="10"/>
      <c r="JC214" s="10"/>
      <c r="JD214" s="10"/>
      <c r="JE214" s="10"/>
      <c r="JF214" s="10"/>
      <c r="JG214" s="10"/>
      <c r="JH214" s="10"/>
      <c r="JI214" s="10"/>
      <c r="JJ214" s="10"/>
      <c r="JK214" s="10"/>
      <c r="JL214" s="10"/>
      <c r="JM214" s="10"/>
      <c r="JN214" s="10"/>
      <c r="JO214" s="10"/>
      <c r="JP214" s="10"/>
      <c r="JQ214" s="10"/>
      <c r="JR214" s="10"/>
      <c r="JS214" s="10">
        <v>1</v>
      </c>
      <c r="JT214" s="10"/>
      <c r="JU214" s="10"/>
      <c r="JV214" s="10" t="s">
        <v>287</v>
      </c>
      <c r="JW214" s="10" t="s">
        <v>283</v>
      </c>
      <c r="JX214" s="10" t="s">
        <v>283</v>
      </c>
      <c r="JY214" s="10" t="s">
        <v>283</v>
      </c>
      <c r="JZ214" s="42"/>
    </row>
    <row r="215" spans="1:286" ht="15.75" customHeight="1">
      <c r="A215" s="7" t="s">
        <v>3478</v>
      </c>
      <c r="B215" s="8">
        <v>42565</v>
      </c>
      <c r="C215" s="9" t="s">
        <v>3479</v>
      </c>
      <c r="D215" s="29">
        <v>1</v>
      </c>
      <c r="E215" s="11">
        <v>42302</v>
      </c>
      <c r="F215" s="43">
        <v>37</v>
      </c>
      <c r="G215" s="29" t="s">
        <v>323</v>
      </c>
      <c r="H215" s="9" t="s">
        <v>3446</v>
      </c>
      <c r="I215" s="9" t="s">
        <v>901</v>
      </c>
      <c r="J215" s="10" t="s">
        <v>280</v>
      </c>
      <c r="K215" s="9" t="s">
        <v>281</v>
      </c>
      <c r="L215" s="9"/>
      <c r="M215" s="9"/>
      <c r="N215" s="9"/>
      <c r="O215" s="9"/>
      <c r="P215" s="10">
        <v>1</v>
      </c>
      <c r="Q215" s="9"/>
      <c r="R215" s="9"/>
      <c r="S215" s="9"/>
      <c r="T215" s="9"/>
      <c r="U215" s="9"/>
      <c r="V215" s="9"/>
      <c r="W215" s="9"/>
      <c r="X215" s="9"/>
      <c r="Y215" s="9"/>
      <c r="Z215" s="9"/>
      <c r="AA215" s="9"/>
      <c r="AB215" s="9" t="s">
        <v>3480</v>
      </c>
      <c r="AC215" s="9" t="s">
        <v>3481</v>
      </c>
      <c r="AD215" s="10" t="s">
        <v>283</v>
      </c>
      <c r="AE215" s="11">
        <v>42310</v>
      </c>
      <c r="AF215" s="11">
        <v>42559</v>
      </c>
      <c r="AG215" s="10">
        <f t="shared" si="54"/>
        <v>249</v>
      </c>
      <c r="AH215" s="10">
        <f t="shared" si="53"/>
        <v>257</v>
      </c>
      <c r="AI215" s="10">
        <f t="shared" si="2"/>
        <v>263</v>
      </c>
      <c r="AJ215" s="35" t="s">
        <v>3482</v>
      </c>
      <c r="AK215" s="12">
        <v>4</v>
      </c>
      <c r="AL215" s="10" t="s">
        <v>3483</v>
      </c>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10">
        <v>1</v>
      </c>
      <c r="BK215" s="9"/>
      <c r="BL215" s="9"/>
      <c r="BM215" s="10"/>
      <c r="BN215" s="10"/>
      <c r="BO215" s="10"/>
      <c r="BP215" s="10"/>
      <c r="BQ215" s="10"/>
      <c r="BR215" s="10"/>
      <c r="BS215" s="10"/>
      <c r="BT215" s="10"/>
      <c r="BU215" s="10"/>
      <c r="BV215" s="10"/>
      <c r="BW215" s="10">
        <v>1</v>
      </c>
      <c r="BX215" s="10"/>
      <c r="BY215" s="10">
        <v>2</v>
      </c>
      <c r="BZ215" s="10"/>
      <c r="CA215" s="10"/>
      <c r="CB215" s="10"/>
      <c r="CC215" s="10"/>
      <c r="CD215" s="10"/>
      <c r="CE215" s="10"/>
      <c r="CF215" s="10"/>
      <c r="CG215" s="10"/>
      <c r="CH215" s="10"/>
      <c r="CI215" s="10"/>
      <c r="CJ215" s="10"/>
      <c r="CK215" s="10"/>
      <c r="CL215" s="10"/>
      <c r="CM215" s="10"/>
      <c r="CN215" s="10"/>
      <c r="CO215" s="10"/>
      <c r="CP215" s="10" t="s">
        <v>3245</v>
      </c>
      <c r="CQ215" s="10" t="s">
        <v>286</v>
      </c>
      <c r="CR215" s="13">
        <v>1</v>
      </c>
      <c r="CS215" s="10"/>
      <c r="CT215" s="10"/>
      <c r="CU215" s="10"/>
      <c r="CV215" s="10"/>
      <c r="CW215" s="10"/>
      <c r="CX215" s="10" t="s">
        <v>287</v>
      </c>
      <c r="CY215" s="35" t="s">
        <v>287</v>
      </c>
      <c r="CZ215" s="42" t="s">
        <v>288</v>
      </c>
      <c r="DA215" s="42" t="s">
        <v>289</v>
      </c>
      <c r="DB215" s="35" t="s">
        <v>309</v>
      </c>
      <c r="DC215" s="13" t="s">
        <v>3484</v>
      </c>
      <c r="DD215" s="42" t="s">
        <v>2768</v>
      </c>
      <c r="DE215" s="42" t="s">
        <v>3485</v>
      </c>
      <c r="DF215" s="42" t="s">
        <v>3486</v>
      </c>
      <c r="DG215" s="42" t="s">
        <v>3487</v>
      </c>
      <c r="DH215" s="42" t="s">
        <v>3488</v>
      </c>
      <c r="DI215" s="42" t="s">
        <v>2682</v>
      </c>
      <c r="DJ215" s="35" t="s">
        <v>283</v>
      </c>
      <c r="DK215" s="35" t="s">
        <v>283</v>
      </c>
      <c r="DL215" s="13" t="s">
        <v>3489</v>
      </c>
      <c r="DM215" s="13" t="s">
        <v>3490</v>
      </c>
      <c r="DN215" s="14"/>
      <c r="DO215" s="14"/>
      <c r="DP215" s="14"/>
      <c r="DQ215" s="14"/>
      <c r="DR215" s="14"/>
      <c r="DS215" s="14">
        <v>1</v>
      </c>
      <c r="DT215" s="14"/>
      <c r="DU215" s="14">
        <v>1</v>
      </c>
      <c r="DV215" s="14"/>
      <c r="DW215" s="14"/>
      <c r="DX215" s="14"/>
      <c r="DY215" s="14"/>
      <c r="DZ215" s="14"/>
      <c r="EA215" s="14"/>
      <c r="EB215" s="14"/>
      <c r="EC215" s="14">
        <v>1</v>
      </c>
      <c r="ED215" s="14"/>
      <c r="EE215" s="15">
        <v>1</v>
      </c>
      <c r="EF215" s="14"/>
      <c r="EG215" s="14"/>
      <c r="EH215" s="14"/>
      <c r="EI215" s="14"/>
      <c r="EJ215" s="14"/>
      <c r="EK215" s="14"/>
      <c r="EL215" s="14"/>
      <c r="EM215" s="14"/>
      <c r="EN215" s="14"/>
      <c r="EO215" s="14"/>
      <c r="EP215" s="14"/>
      <c r="EQ215" s="14"/>
      <c r="ER215" s="10" t="s">
        <v>657</v>
      </c>
      <c r="ES215" s="10" t="s">
        <v>657</v>
      </c>
      <c r="ET215" s="10"/>
      <c r="EU215" s="10"/>
      <c r="EV215" s="10"/>
      <c r="EW215" s="10"/>
      <c r="EX215" s="10"/>
      <c r="EY215" s="10"/>
      <c r="EZ215" s="10"/>
      <c r="FA215" s="10"/>
      <c r="FB215" s="10"/>
      <c r="FC215" s="10"/>
      <c r="FD215" s="10"/>
      <c r="FE215" s="10"/>
      <c r="FF215" s="10"/>
      <c r="FG215" s="10"/>
      <c r="FH215" s="13">
        <v>1</v>
      </c>
      <c r="FI215" s="10"/>
      <c r="FJ215" s="10"/>
      <c r="FK215" s="10"/>
      <c r="FL215" s="10"/>
      <c r="FM215" s="13" t="s">
        <v>3491</v>
      </c>
      <c r="FN215" s="10" t="s">
        <v>3492</v>
      </c>
      <c r="FO215" s="10"/>
      <c r="FP215" s="10"/>
      <c r="FQ215" s="10"/>
      <c r="FR215" s="10"/>
      <c r="FS215" s="10"/>
      <c r="FT215" s="10"/>
      <c r="FU215" s="13">
        <v>1</v>
      </c>
      <c r="FV215" s="10"/>
      <c r="FW215" s="10"/>
      <c r="FX215" s="10"/>
      <c r="FY215" s="10"/>
      <c r="FZ215" s="10"/>
      <c r="GA215" s="10"/>
      <c r="GB215" s="10"/>
      <c r="GC215" s="10"/>
      <c r="GD215" s="10"/>
      <c r="GE215" s="10"/>
      <c r="GF215" s="10"/>
      <c r="GG215" s="10"/>
      <c r="GH215" s="10">
        <v>1</v>
      </c>
      <c r="GI215" s="10"/>
      <c r="GJ215" s="10"/>
      <c r="GK215" s="10"/>
      <c r="GL215" s="10"/>
      <c r="GM215" s="10"/>
      <c r="GN215" s="10"/>
      <c r="GO215" s="13" t="s">
        <v>3493</v>
      </c>
      <c r="GP215" s="13" t="s">
        <v>3494</v>
      </c>
      <c r="GQ215" s="13" t="s">
        <v>3495</v>
      </c>
      <c r="GR215" s="13" t="s">
        <v>3496</v>
      </c>
      <c r="GS215" s="13" t="s">
        <v>3497</v>
      </c>
      <c r="GT215" s="10" t="s">
        <v>283</v>
      </c>
      <c r="GU215" s="10" t="s">
        <v>283</v>
      </c>
      <c r="GV215" s="10" t="s">
        <v>283</v>
      </c>
      <c r="GW215" s="10" t="s">
        <v>283</v>
      </c>
      <c r="GX215" s="10" t="s">
        <v>283</v>
      </c>
      <c r="GY215" s="10" t="s">
        <v>283</v>
      </c>
      <c r="GZ215" s="10" t="s">
        <v>283</v>
      </c>
      <c r="HA215" s="10" t="s">
        <v>283</v>
      </c>
      <c r="HB215" s="10" t="s">
        <v>283</v>
      </c>
      <c r="HC215" s="10" t="s">
        <v>283</v>
      </c>
      <c r="HD215" s="10" t="s">
        <v>3498</v>
      </c>
      <c r="HE215" s="10"/>
      <c r="HF215" s="10"/>
      <c r="HG215" s="10"/>
      <c r="HH215" s="10"/>
      <c r="HI215" s="10"/>
      <c r="HJ215" s="10"/>
      <c r="HK215" s="10"/>
      <c r="HL215" s="10"/>
      <c r="HM215" s="10"/>
      <c r="HN215" s="10"/>
      <c r="HO215" s="10"/>
      <c r="HP215" s="10">
        <v>1</v>
      </c>
      <c r="HQ215" s="10"/>
      <c r="HR215" s="10"/>
      <c r="HS215" s="10"/>
      <c r="HT215" s="10"/>
      <c r="HU215" s="10"/>
      <c r="HV215" s="10"/>
      <c r="HW215" s="10"/>
      <c r="HX215" s="10"/>
      <c r="HY215" s="10"/>
      <c r="HZ215" s="10"/>
      <c r="IA215" s="10"/>
      <c r="IB215" s="10"/>
      <c r="IC215" s="10">
        <v>1</v>
      </c>
      <c r="ID215" s="10"/>
      <c r="IE215" s="10">
        <v>1</v>
      </c>
      <c r="IF215" s="10"/>
      <c r="IG215" s="10"/>
      <c r="IH215" s="10"/>
      <c r="II215" s="10"/>
      <c r="IJ215" s="10"/>
      <c r="IK215" s="10"/>
      <c r="IL215" s="10"/>
      <c r="IM215" s="10"/>
      <c r="IN215" s="10"/>
      <c r="IO215" s="10"/>
      <c r="IP215" s="10"/>
      <c r="IQ215" s="10"/>
      <c r="IR215" s="10"/>
      <c r="IS215" s="10"/>
      <c r="IT215" s="10"/>
      <c r="IU215" s="13" t="s">
        <v>3499</v>
      </c>
      <c r="IV215" s="13" t="s">
        <v>3500</v>
      </c>
      <c r="IW215" s="10" t="s">
        <v>283</v>
      </c>
      <c r="IX215" s="10" t="s">
        <v>3501</v>
      </c>
      <c r="IY215" s="10"/>
      <c r="IZ215" s="10"/>
      <c r="JA215" s="10"/>
      <c r="JB215" s="10"/>
      <c r="JC215" s="10"/>
      <c r="JD215" s="10"/>
      <c r="JE215" s="10"/>
      <c r="JF215" s="10"/>
      <c r="JG215" s="10"/>
      <c r="JH215" s="10"/>
      <c r="JI215" s="10"/>
      <c r="JJ215" s="10">
        <v>1</v>
      </c>
      <c r="JK215" s="10"/>
      <c r="JL215" s="10"/>
      <c r="JM215" s="10"/>
      <c r="JN215" s="10"/>
      <c r="JO215" s="10"/>
      <c r="JP215" s="10"/>
      <c r="JQ215" s="10"/>
      <c r="JR215" s="10"/>
      <c r="JS215" s="10"/>
      <c r="JT215" s="10"/>
      <c r="JU215" s="10">
        <v>1</v>
      </c>
      <c r="JV215" s="10" t="s">
        <v>287</v>
      </c>
      <c r="JW215" s="10" t="s">
        <v>283</v>
      </c>
      <c r="JX215" s="10" t="s">
        <v>283</v>
      </c>
      <c r="JY215" s="10" t="s">
        <v>283</v>
      </c>
      <c r="JZ215" s="42"/>
    </row>
    <row r="216" spans="1:286" ht="15.75" customHeight="1">
      <c r="A216" s="7" t="s">
        <v>3502</v>
      </c>
      <c r="B216" s="8">
        <v>42537</v>
      </c>
      <c r="C216" s="9" t="s">
        <v>3503</v>
      </c>
      <c r="D216" s="29">
        <v>1</v>
      </c>
      <c r="E216" s="11">
        <v>42253</v>
      </c>
      <c r="F216" s="43">
        <v>83</v>
      </c>
      <c r="G216" s="29" t="s">
        <v>277</v>
      </c>
      <c r="H216" s="9" t="s">
        <v>3504</v>
      </c>
      <c r="I216" s="9" t="s">
        <v>766</v>
      </c>
      <c r="J216" s="10" t="s">
        <v>280</v>
      </c>
      <c r="K216" s="9" t="s">
        <v>344</v>
      </c>
      <c r="L216" s="9"/>
      <c r="M216" s="9"/>
      <c r="N216" s="9"/>
      <c r="O216" s="9"/>
      <c r="P216" s="9"/>
      <c r="Q216" s="9"/>
      <c r="R216" s="10">
        <v>1</v>
      </c>
      <c r="S216" s="9"/>
      <c r="T216" s="9"/>
      <c r="U216" s="9"/>
      <c r="V216" s="9"/>
      <c r="W216" s="9"/>
      <c r="X216" s="9"/>
      <c r="Y216" s="9"/>
      <c r="Z216" s="9"/>
      <c r="AA216" s="9"/>
      <c r="AB216" s="9" t="s">
        <v>3505</v>
      </c>
      <c r="AC216" s="9" t="s">
        <v>3506</v>
      </c>
      <c r="AD216" s="10" t="s">
        <v>283</v>
      </c>
      <c r="AE216" s="11">
        <v>42261</v>
      </c>
      <c r="AF216" s="11">
        <v>42481</v>
      </c>
      <c r="AG216" s="10">
        <f t="shared" si="54"/>
        <v>220</v>
      </c>
      <c r="AH216" s="10">
        <f t="shared" si="53"/>
        <v>228</v>
      </c>
      <c r="AI216" s="10">
        <f t="shared" si="2"/>
        <v>284</v>
      </c>
      <c r="AJ216" s="42" t="s">
        <v>3507</v>
      </c>
      <c r="AK216" s="12">
        <v>1</v>
      </c>
      <c r="AL216" s="10" t="s">
        <v>347</v>
      </c>
      <c r="AM216" s="10">
        <v>1</v>
      </c>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42"/>
      <c r="BN216" s="42"/>
      <c r="BO216" s="42"/>
      <c r="BP216" s="42"/>
      <c r="BQ216" s="42"/>
      <c r="BR216" s="42"/>
      <c r="BS216" s="42"/>
      <c r="BT216" s="42"/>
      <c r="BU216" s="42"/>
      <c r="BV216" s="42"/>
      <c r="BW216" s="42"/>
      <c r="BX216" s="42"/>
      <c r="BY216" s="42"/>
      <c r="BZ216" s="42"/>
      <c r="CA216" s="42"/>
      <c r="CB216" s="42"/>
      <c r="CC216" s="42"/>
      <c r="CD216" s="42"/>
      <c r="CE216" s="42"/>
      <c r="CF216" s="42"/>
      <c r="CG216" s="42"/>
      <c r="CH216" s="42"/>
      <c r="CI216" s="42"/>
      <c r="CJ216" s="42"/>
      <c r="CK216" s="42"/>
      <c r="CL216" s="42"/>
      <c r="CM216" s="42"/>
      <c r="CN216" s="42"/>
      <c r="CO216" s="42"/>
      <c r="CP216" s="10" t="s">
        <v>89</v>
      </c>
      <c r="CQ216" s="10" t="s">
        <v>286</v>
      </c>
      <c r="CR216" s="10">
        <v>1</v>
      </c>
      <c r="CS216" s="10"/>
      <c r="CT216" s="10"/>
      <c r="CU216" s="10"/>
      <c r="CV216" s="10"/>
      <c r="CW216" s="10"/>
      <c r="CX216" s="10" t="s">
        <v>287</v>
      </c>
      <c r="CY216" s="35" t="s">
        <v>287</v>
      </c>
      <c r="CZ216" s="42" t="s">
        <v>288</v>
      </c>
      <c r="DA216" s="42" t="s">
        <v>289</v>
      </c>
      <c r="DB216" s="35" t="s">
        <v>309</v>
      </c>
      <c r="DC216" s="13" t="s">
        <v>3508</v>
      </c>
      <c r="DD216" s="42" t="s">
        <v>3509</v>
      </c>
      <c r="DE216" s="42" t="s">
        <v>2634</v>
      </c>
      <c r="DF216" s="35" t="s">
        <v>283</v>
      </c>
      <c r="DG216" s="35" t="s">
        <v>283</v>
      </c>
      <c r="DH216" s="35" t="s">
        <v>283</v>
      </c>
      <c r="DI216" s="35" t="s">
        <v>283</v>
      </c>
      <c r="DJ216" s="35" t="s">
        <v>283</v>
      </c>
      <c r="DK216" s="35" t="s">
        <v>283</v>
      </c>
      <c r="DL216" s="10" t="s">
        <v>3510</v>
      </c>
      <c r="DM216" s="10" t="s">
        <v>115</v>
      </c>
      <c r="DN216" s="15"/>
      <c r="DO216" s="15"/>
      <c r="DP216" s="15"/>
      <c r="DQ216" s="15"/>
      <c r="DR216" s="15"/>
      <c r="DS216" s="14">
        <v>1</v>
      </c>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0" t="s">
        <v>283</v>
      </c>
      <c r="ES216" s="10" t="s">
        <v>283</v>
      </c>
      <c r="ET216" s="10"/>
      <c r="EU216" s="10"/>
      <c r="EV216" s="10"/>
      <c r="EW216" s="10"/>
      <c r="EX216" s="10"/>
      <c r="EY216" s="10"/>
      <c r="EZ216" s="10"/>
      <c r="FA216" s="10"/>
      <c r="FB216" s="10"/>
      <c r="FC216" s="10"/>
      <c r="FD216" s="10"/>
      <c r="FE216" s="10"/>
      <c r="FF216" s="10"/>
      <c r="FG216" s="10"/>
      <c r="FH216" s="10"/>
      <c r="FI216" s="10"/>
      <c r="FJ216" s="10"/>
      <c r="FK216" s="10"/>
      <c r="FL216" s="10"/>
      <c r="FM216" s="10" t="s">
        <v>283</v>
      </c>
      <c r="FN216" s="10" t="s">
        <v>283</v>
      </c>
      <c r="FO216" s="10"/>
      <c r="FP216" s="10"/>
      <c r="FQ216" s="10"/>
      <c r="FR216" s="10"/>
      <c r="FS216" s="10"/>
      <c r="FT216" s="10"/>
      <c r="FU216" s="10"/>
      <c r="FV216" s="10"/>
      <c r="FW216" s="10"/>
      <c r="FX216" s="10"/>
      <c r="FY216" s="10"/>
      <c r="FZ216" s="10"/>
      <c r="GA216" s="10"/>
      <c r="GB216" s="10"/>
      <c r="GC216" s="10"/>
      <c r="GD216" s="10"/>
      <c r="GE216" s="10"/>
      <c r="GF216" s="10"/>
      <c r="GG216" s="10"/>
      <c r="GH216" s="10"/>
      <c r="GI216" s="10"/>
      <c r="GJ216" s="10"/>
      <c r="GK216" s="10"/>
      <c r="GL216" s="10"/>
      <c r="GM216" s="10"/>
      <c r="GN216" s="10"/>
      <c r="GO216" s="13" t="s">
        <v>3511</v>
      </c>
      <c r="GP216" s="13" t="s">
        <v>3512</v>
      </c>
      <c r="GQ216" s="13" t="s">
        <v>3513</v>
      </c>
      <c r="GR216" s="13" t="s">
        <v>3514</v>
      </c>
      <c r="GS216" s="10" t="s">
        <v>283</v>
      </c>
      <c r="GT216" s="10" t="s">
        <v>283</v>
      </c>
      <c r="GU216" s="10" t="s">
        <v>283</v>
      </c>
      <c r="GV216" s="10" t="s">
        <v>283</v>
      </c>
      <c r="GW216" s="10" t="s">
        <v>283</v>
      </c>
      <c r="GX216" s="10" t="s">
        <v>283</v>
      </c>
      <c r="GY216" s="10" t="s">
        <v>283</v>
      </c>
      <c r="GZ216" s="10" t="s">
        <v>283</v>
      </c>
      <c r="HA216" s="10" t="s">
        <v>283</v>
      </c>
      <c r="HB216" s="10" t="s">
        <v>283</v>
      </c>
      <c r="HC216" s="10" t="s">
        <v>283</v>
      </c>
      <c r="HD216" s="10" t="s">
        <v>3515</v>
      </c>
      <c r="HE216" s="10"/>
      <c r="HF216" s="10"/>
      <c r="HG216" s="10"/>
      <c r="HH216" s="10"/>
      <c r="HI216" s="10"/>
      <c r="HJ216" s="10"/>
      <c r="HK216" s="10"/>
      <c r="HL216" s="10"/>
      <c r="HM216" s="10"/>
      <c r="HN216" s="10"/>
      <c r="HO216" s="10"/>
      <c r="HP216" s="10"/>
      <c r="HQ216" s="10">
        <v>1</v>
      </c>
      <c r="HR216" s="10"/>
      <c r="HS216" s="10"/>
      <c r="HT216" s="10"/>
      <c r="HU216" s="10"/>
      <c r="HV216" s="10"/>
      <c r="HW216" s="10"/>
      <c r="HX216" s="10"/>
      <c r="HY216" s="10"/>
      <c r="HZ216" s="10"/>
      <c r="IA216" s="10">
        <v>1</v>
      </c>
      <c r="IB216" s="10"/>
      <c r="IC216" s="10"/>
      <c r="ID216" s="10"/>
      <c r="IE216" s="10">
        <v>1</v>
      </c>
      <c r="IF216" s="10"/>
      <c r="IG216" s="10"/>
      <c r="IH216" s="10"/>
      <c r="II216" s="10"/>
      <c r="IJ216" s="10"/>
      <c r="IK216" s="10"/>
      <c r="IL216" s="10"/>
      <c r="IM216" s="10"/>
      <c r="IN216" s="10"/>
      <c r="IO216" s="10"/>
      <c r="IP216" s="10"/>
      <c r="IQ216" s="10"/>
      <c r="IR216" s="10"/>
      <c r="IS216" s="10"/>
      <c r="IT216" s="10"/>
      <c r="IU216" s="13" t="s">
        <v>2318</v>
      </c>
      <c r="IV216" s="10" t="s">
        <v>283</v>
      </c>
      <c r="IW216" s="10" t="s">
        <v>283</v>
      </c>
      <c r="IX216" s="10" t="s">
        <v>264</v>
      </c>
      <c r="IY216" s="10"/>
      <c r="IZ216" s="10"/>
      <c r="JA216" s="10"/>
      <c r="JB216" s="10"/>
      <c r="JC216" s="10"/>
      <c r="JD216" s="10"/>
      <c r="JE216" s="10"/>
      <c r="JF216" s="10"/>
      <c r="JG216" s="10"/>
      <c r="JH216" s="10"/>
      <c r="JI216" s="10"/>
      <c r="JJ216" s="10"/>
      <c r="JK216" s="10"/>
      <c r="JL216" s="10"/>
      <c r="JM216" s="10"/>
      <c r="JN216" s="10"/>
      <c r="JO216" s="10"/>
      <c r="JP216" s="10">
        <v>1</v>
      </c>
      <c r="JQ216" s="10"/>
      <c r="JR216" s="10"/>
      <c r="JS216" s="10"/>
      <c r="JT216" s="10"/>
      <c r="JU216" s="10"/>
      <c r="JV216" s="10" t="s">
        <v>287</v>
      </c>
      <c r="JW216" s="10" t="s">
        <v>283</v>
      </c>
      <c r="JX216" s="10" t="s">
        <v>283</v>
      </c>
      <c r="JY216" s="10" t="s">
        <v>283</v>
      </c>
      <c r="JZ216" s="42"/>
    </row>
    <row r="217" spans="1:286" ht="15.75" customHeight="1">
      <c r="A217" s="7" t="s">
        <v>3516</v>
      </c>
      <c r="B217" s="8">
        <v>42620</v>
      </c>
      <c r="C217" s="9" t="s">
        <v>3517</v>
      </c>
      <c r="D217" s="29">
        <v>1</v>
      </c>
      <c r="E217" s="11">
        <v>42044</v>
      </c>
      <c r="F217" s="43">
        <f>2014-1996</f>
        <v>18</v>
      </c>
      <c r="G217" s="29" t="s">
        <v>323</v>
      </c>
      <c r="H217" s="9" t="s">
        <v>3518</v>
      </c>
      <c r="I217" s="9" t="s">
        <v>3519</v>
      </c>
      <c r="J217" s="10" t="s">
        <v>280</v>
      </c>
      <c r="K217" s="9" t="s">
        <v>3520</v>
      </c>
      <c r="L217" s="9"/>
      <c r="M217" s="9"/>
      <c r="N217" s="9"/>
      <c r="O217" s="9"/>
      <c r="P217" s="10">
        <v>1</v>
      </c>
      <c r="Q217" s="9"/>
      <c r="R217" s="9"/>
      <c r="S217" s="9"/>
      <c r="T217" s="9"/>
      <c r="U217" s="9"/>
      <c r="V217" s="9"/>
      <c r="W217" s="9"/>
      <c r="X217" s="9"/>
      <c r="Y217" s="9"/>
      <c r="Z217" s="10">
        <v>1</v>
      </c>
      <c r="AA217" s="9"/>
      <c r="AB217" s="9" t="s">
        <v>3521</v>
      </c>
      <c r="AC217" s="9" t="s">
        <v>3522</v>
      </c>
      <c r="AD217" s="10" t="s">
        <v>283</v>
      </c>
      <c r="AE217" s="11">
        <v>42048</v>
      </c>
      <c r="AF217" s="11">
        <v>42535</v>
      </c>
      <c r="AG217" s="10">
        <f t="shared" si="54"/>
        <v>487</v>
      </c>
      <c r="AH217" s="10">
        <f t="shared" si="53"/>
        <v>491</v>
      </c>
      <c r="AI217" s="10">
        <f t="shared" si="2"/>
        <v>576</v>
      </c>
      <c r="AJ217" s="42" t="s">
        <v>3523</v>
      </c>
      <c r="AK217" s="12">
        <v>1</v>
      </c>
      <c r="AL217" s="10" t="s">
        <v>581</v>
      </c>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10">
        <v>1</v>
      </c>
      <c r="BM217" s="42"/>
      <c r="BN217" s="42"/>
      <c r="BO217" s="42"/>
      <c r="BP217" s="42"/>
      <c r="BQ217" s="42"/>
      <c r="BR217" s="42"/>
      <c r="BS217" s="42"/>
      <c r="BT217" s="42"/>
      <c r="BU217" s="42"/>
      <c r="BV217" s="42"/>
      <c r="BW217" s="42"/>
      <c r="BX217" s="42"/>
      <c r="BY217" s="42"/>
      <c r="BZ217" s="42"/>
      <c r="CA217" s="42"/>
      <c r="CB217" s="42"/>
      <c r="CC217" s="42"/>
      <c r="CD217" s="42"/>
      <c r="CE217" s="42"/>
      <c r="CF217" s="42"/>
      <c r="CG217" s="42"/>
      <c r="CH217" s="42"/>
      <c r="CI217" s="42"/>
      <c r="CJ217" s="42"/>
      <c r="CK217" s="42"/>
      <c r="CL217" s="42"/>
      <c r="CM217" s="42"/>
      <c r="CN217" s="42"/>
      <c r="CO217" s="42"/>
      <c r="CP217" s="10" t="s">
        <v>89</v>
      </c>
      <c r="CQ217" s="10" t="s">
        <v>286</v>
      </c>
      <c r="CR217" s="10">
        <v>1</v>
      </c>
      <c r="CS217" s="10"/>
      <c r="CT217" s="10"/>
      <c r="CU217" s="10"/>
      <c r="CV217" s="10"/>
      <c r="CW217" s="10"/>
      <c r="CX217" s="10" t="s">
        <v>287</v>
      </c>
      <c r="CY217" s="35" t="s">
        <v>287</v>
      </c>
      <c r="CZ217" s="42" t="s">
        <v>596</v>
      </c>
      <c r="DA217" s="42" t="s">
        <v>158</v>
      </c>
      <c r="DB217" s="35" t="s">
        <v>158</v>
      </c>
      <c r="DC217" s="35" t="s">
        <v>283</v>
      </c>
      <c r="DD217" s="42" t="s">
        <v>3524</v>
      </c>
      <c r="DE217" s="35" t="s">
        <v>283</v>
      </c>
      <c r="DF217" s="35" t="s">
        <v>283</v>
      </c>
      <c r="DG217" s="35" t="s">
        <v>283</v>
      </c>
      <c r="DH217" s="35" t="s">
        <v>283</v>
      </c>
      <c r="DI217" s="35" t="s">
        <v>283</v>
      </c>
      <c r="DJ217" s="35" t="s">
        <v>283</v>
      </c>
      <c r="DK217" s="35" t="s">
        <v>283</v>
      </c>
      <c r="DL217" s="10" t="s">
        <v>283</v>
      </c>
      <c r="DM217" s="10" t="s">
        <v>283</v>
      </c>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0" t="s">
        <v>3525</v>
      </c>
      <c r="ES217" s="10" t="s">
        <v>158</v>
      </c>
      <c r="ET217" s="10"/>
      <c r="EU217" s="10"/>
      <c r="EV217" s="10"/>
      <c r="EW217" s="10"/>
      <c r="EX217" s="10"/>
      <c r="EY217" s="10"/>
      <c r="EZ217" s="10"/>
      <c r="FA217" s="10"/>
      <c r="FB217" s="10"/>
      <c r="FC217" s="10"/>
      <c r="FD217" s="10"/>
      <c r="FE217" s="10"/>
      <c r="FF217" s="10"/>
      <c r="FG217" s="10"/>
      <c r="FH217" s="10"/>
      <c r="FI217" s="10"/>
      <c r="FJ217" s="10"/>
      <c r="FK217" s="10">
        <v>1</v>
      </c>
      <c r="FL217" s="10"/>
      <c r="FM217" s="10" t="s">
        <v>3526</v>
      </c>
      <c r="FN217" s="10" t="s">
        <v>283</v>
      </c>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3" t="s">
        <v>3527</v>
      </c>
      <c r="GP217" s="13" t="s">
        <v>3528</v>
      </c>
      <c r="GQ217" s="13" t="s">
        <v>3529</v>
      </c>
      <c r="GR217" s="13" t="s">
        <v>3530</v>
      </c>
      <c r="GS217" s="13" t="s">
        <v>3531</v>
      </c>
      <c r="GT217" s="13" t="s">
        <v>3532</v>
      </c>
      <c r="GU217" s="13" t="s">
        <v>283</v>
      </c>
      <c r="GV217" s="13" t="s">
        <v>283</v>
      </c>
      <c r="GW217" s="13" t="s">
        <v>283</v>
      </c>
      <c r="GX217" s="10" t="s">
        <v>283</v>
      </c>
      <c r="GY217" s="10" t="s">
        <v>283</v>
      </c>
      <c r="GZ217" s="10" t="s">
        <v>283</v>
      </c>
      <c r="HA217" s="10" t="s">
        <v>283</v>
      </c>
      <c r="HB217" s="10" t="s">
        <v>283</v>
      </c>
      <c r="HC217" s="10" t="s">
        <v>283</v>
      </c>
      <c r="HD217" s="10" t="s">
        <v>3533</v>
      </c>
      <c r="HE217" s="10"/>
      <c r="HF217" s="10"/>
      <c r="HG217" s="10"/>
      <c r="HH217" s="10"/>
      <c r="HI217" s="10"/>
      <c r="HJ217" s="10"/>
      <c r="HK217" s="10"/>
      <c r="HL217" s="10"/>
      <c r="HM217" s="10">
        <v>1</v>
      </c>
      <c r="HN217" s="10"/>
      <c r="HO217" s="10">
        <v>1</v>
      </c>
      <c r="HP217" s="10"/>
      <c r="HQ217" s="10"/>
      <c r="HR217" s="10"/>
      <c r="HS217" s="10"/>
      <c r="HT217" s="10"/>
      <c r="HU217" s="10"/>
      <c r="HV217" s="10"/>
      <c r="HW217" s="10"/>
      <c r="HX217" s="10"/>
      <c r="HY217" s="10"/>
      <c r="HZ217" s="10"/>
      <c r="IA217" s="10"/>
      <c r="IB217" s="10"/>
      <c r="IC217" s="10"/>
      <c r="ID217" s="10"/>
      <c r="IE217" s="10"/>
      <c r="IF217" s="10"/>
      <c r="IG217" s="10"/>
      <c r="IH217" s="10"/>
      <c r="II217" s="10"/>
      <c r="IJ217" s="10"/>
      <c r="IK217" s="10"/>
      <c r="IL217" s="10"/>
      <c r="IM217" s="10"/>
      <c r="IN217" s="10"/>
      <c r="IO217" s="10"/>
      <c r="IP217" s="10"/>
      <c r="IQ217" s="10"/>
      <c r="IR217" s="10"/>
      <c r="IS217" s="10"/>
      <c r="IT217" s="10"/>
      <c r="IU217" s="13" t="s">
        <v>3534</v>
      </c>
      <c r="IV217" s="10" t="s">
        <v>283</v>
      </c>
      <c r="IW217" s="10" t="s">
        <v>283</v>
      </c>
      <c r="IX217" s="10" t="s">
        <v>264</v>
      </c>
      <c r="IY217" s="10"/>
      <c r="IZ217" s="10"/>
      <c r="JA217" s="10"/>
      <c r="JB217" s="10"/>
      <c r="JC217" s="10"/>
      <c r="JD217" s="10"/>
      <c r="JE217" s="10"/>
      <c r="JF217" s="10"/>
      <c r="JG217" s="10"/>
      <c r="JH217" s="10"/>
      <c r="JI217" s="10"/>
      <c r="JJ217" s="10"/>
      <c r="JK217" s="10"/>
      <c r="JL217" s="10"/>
      <c r="JM217" s="10"/>
      <c r="JN217" s="10"/>
      <c r="JO217" s="10"/>
      <c r="JP217" s="10">
        <v>1</v>
      </c>
      <c r="JQ217" s="10"/>
      <c r="JR217" s="10"/>
      <c r="JS217" s="10"/>
      <c r="JT217" s="10"/>
      <c r="JU217" s="10"/>
      <c r="JV217" s="10" t="s">
        <v>490</v>
      </c>
      <c r="JW217" s="7" t="s">
        <v>3516</v>
      </c>
      <c r="JX217" s="10" t="s">
        <v>283</v>
      </c>
      <c r="JY217" s="10" t="s">
        <v>283</v>
      </c>
      <c r="JZ217" s="42"/>
    </row>
    <row r="218" spans="1:286" ht="15.75" customHeight="1">
      <c r="A218" s="7" t="s">
        <v>3535</v>
      </c>
      <c r="B218" s="8">
        <v>42395</v>
      </c>
      <c r="C218" s="9" t="s">
        <v>3536</v>
      </c>
      <c r="D218" s="35">
        <v>1</v>
      </c>
      <c r="E218" s="11">
        <v>41805</v>
      </c>
      <c r="F218" s="35">
        <v>15</v>
      </c>
      <c r="G218" s="35" t="s">
        <v>323</v>
      </c>
      <c r="H218" s="9" t="s">
        <v>3007</v>
      </c>
      <c r="I218" s="9" t="s">
        <v>304</v>
      </c>
      <c r="J218" s="10" t="s">
        <v>280</v>
      </c>
      <c r="K218" s="9" t="s">
        <v>3537</v>
      </c>
      <c r="L218" s="9"/>
      <c r="M218" s="9"/>
      <c r="N218" s="9"/>
      <c r="O218" s="9"/>
      <c r="P218" s="10">
        <v>1</v>
      </c>
      <c r="Q218" s="9"/>
      <c r="R218" s="9"/>
      <c r="S218" s="9"/>
      <c r="T218" s="9"/>
      <c r="U218" s="9"/>
      <c r="V218" s="9"/>
      <c r="W218" s="9"/>
      <c r="X218" s="9"/>
      <c r="Y218" s="9"/>
      <c r="Z218" s="9"/>
      <c r="AA218" s="9"/>
      <c r="AB218" s="9" t="s">
        <v>3538</v>
      </c>
      <c r="AC218" s="9" t="s">
        <v>3539</v>
      </c>
      <c r="AD218" s="10" t="s">
        <v>283</v>
      </c>
      <c r="AE218" s="11">
        <v>41808</v>
      </c>
      <c r="AF218" s="11">
        <v>42375</v>
      </c>
      <c r="AG218" s="10">
        <f t="shared" si="54"/>
        <v>567</v>
      </c>
      <c r="AH218" s="10">
        <f t="shared" si="53"/>
        <v>570</v>
      </c>
      <c r="AI218" s="10">
        <f t="shared" si="2"/>
        <v>590</v>
      </c>
      <c r="AJ218" s="35" t="s">
        <v>363</v>
      </c>
      <c r="AK218" s="12">
        <v>1</v>
      </c>
      <c r="AL218" s="10" t="s">
        <v>609</v>
      </c>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10"/>
      <c r="BN218" s="10"/>
      <c r="BO218" s="10"/>
      <c r="BP218" s="10"/>
      <c r="BQ218" s="10"/>
      <c r="BR218" s="10"/>
      <c r="BS218" s="10"/>
      <c r="BT218" s="10"/>
      <c r="BU218" s="10"/>
      <c r="BV218" s="10"/>
      <c r="BW218" s="10"/>
      <c r="BX218" s="10"/>
      <c r="BY218" s="10"/>
      <c r="BZ218" s="10"/>
      <c r="CA218" s="10"/>
      <c r="CB218" s="10"/>
      <c r="CC218" s="10">
        <v>1</v>
      </c>
      <c r="CD218" s="10"/>
      <c r="CE218" s="10"/>
      <c r="CF218" s="10"/>
      <c r="CG218" s="10"/>
      <c r="CH218" s="10"/>
      <c r="CI218" s="10"/>
      <c r="CJ218" s="10"/>
      <c r="CK218" s="10"/>
      <c r="CL218" s="10"/>
      <c r="CM218" s="10"/>
      <c r="CN218" s="10"/>
      <c r="CO218" s="10"/>
      <c r="CP218" s="10" t="s">
        <v>90</v>
      </c>
      <c r="CQ218" s="10" t="s">
        <v>286</v>
      </c>
      <c r="CR218" s="10"/>
      <c r="CS218" s="10">
        <v>1</v>
      </c>
      <c r="CT218" s="10"/>
      <c r="CU218" s="10"/>
      <c r="CV218" s="10"/>
      <c r="CW218" s="10"/>
      <c r="CX218" s="10" t="s">
        <v>287</v>
      </c>
      <c r="CY218" s="35" t="s">
        <v>287</v>
      </c>
      <c r="CZ218" s="35" t="s">
        <v>329</v>
      </c>
      <c r="DA218" s="35" t="s">
        <v>289</v>
      </c>
      <c r="DB218" s="35" t="s">
        <v>412</v>
      </c>
      <c r="DC218" s="35" t="s">
        <v>283</v>
      </c>
      <c r="DD218" s="13" t="s">
        <v>3540</v>
      </c>
      <c r="DE218" s="35" t="s">
        <v>283</v>
      </c>
      <c r="DF218" s="35" t="s">
        <v>283</v>
      </c>
      <c r="DG218" s="35" t="s">
        <v>283</v>
      </c>
      <c r="DH218" s="35" t="s">
        <v>283</v>
      </c>
      <c r="DI218" s="35" t="s">
        <v>283</v>
      </c>
      <c r="DJ218" s="35" t="s">
        <v>283</v>
      </c>
      <c r="DK218" s="35" t="s">
        <v>283</v>
      </c>
      <c r="DL218" s="10" t="s">
        <v>283</v>
      </c>
      <c r="DM218" s="10" t="s">
        <v>283</v>
      </c>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0" t="s">
        <v>283</v>
      </c>
      <c r="ES218" s="10" t="s">
        <v>283</v>
      </c>
      <c r="ET218" s="10"/>
      <c r="EU218" s="10"/>
      <c r="EV218" s="10"/>
      <c r="EW218" s="10"/>
      <c r="EX218" s="10"/>
      <c r="EY218" s="10"/>
      <c r="EZ218" s="10"/>
      <c r="FA218" s="10"/>
      <c r="FB218" s="10"/>
      <c r="FC218" s="10"/>
      <c r="FD218" s="10"/>
      <c r="FE218" s="10"/>
      <c r="FF218" s="10"/>
      <c r="FG218" s="10"/>
      <c r="FH218" s="10"/>
      <c r="FI218" s="10"/>
      <c r="FJ218" s="10"/>
      <c r="FK218" s="10"/>
      <c r="FL218" s="10"/>
      <c r="FM218" s="10" t="s">
        <v>3541</v>
      </c>
      <c r="FN218" s="10" t="s">
        <v>168</v>
      </c>
      <c r="FO218" s="10"/>
      <c r="FP218" s="10"/>
      <c r="FQ218" s="10"/>
      <c r="FR218" s="10"/>
      <c r="FS218" s="10"/>
      <c r="FT218" s="10"/>
      <c r="FU218" s="10"/>
      <c r="FV218" s="10"/>
      <c r="FW218" s="10">
        <v>1</v>
      </c>
      <c r="FX218" s="10"/>
      <c r="FY218" s="10"/>
      <c r="FZ218" s="10"/>
      <c r="GA218" s="10"/>
      <c r="GB218" s="10"/>
      <c r="GC218" s="10"/>
      <c r="GD218" s="10"/>
      <c r="GE218" s="10"/>
      <c r="GF218" s="10"/>
      <c r="GG218" s="10"/>
      <c r="GH218" s="10"/>
      <c r="GI218" s="10"/>
      <c r="GJ218" s="10"/>
      <c r="GK218" s="10"/>
      <c r="GL218" s="10"/>
      <c r="GM218" s="10"/>
      <c r="GN218" s="10"/>
      <c r="GO218" s="13" t="s">
        <v>3542</v>
      </c>
      <c r="GP218" s="13" t="s">
        <v>3543</v>
      </c>
      <c r="GQ218" s="13" t="s">
        <v>3544</v>
      </c>
      <c r="GR218" s="10" t="s">
        <v>283</v>
      </c>
      <c r="GS218" s="10" t="s">
        <v>283</v>
      </c>
      <c r="GT218" s="10" t="s">
        <v>283</v>
      </c>
      <c r="GU218" s="10" t="s">
        <v>283</v>
      </c>
      <c r="GV218" s="10" t="s">
        <v>283</v>
      </c>
      <c r="GW218" s="10" t="s">
        <v>283</v>
      </c>
      <c r="GX218" s="10" t="s">
        <v>283</v>
      </c>
      <c r="GY218" s="10" t="s">
        <v>283</v>
      </c>
      <c r="GZ218" s="10" t="s">
        <v>283</v>
      </c>
      <c r="HA218" s="10" t="s">
        <v>283</v>
      </c>
      <c r="HB218" s="10" t="s">
        <v>283</v>
      </c>
      <c r="HC218" s="10" t="s">
        <v>283</v>
      </c>
      <c r="HD218" s="10" t="s">
        <v>223</v>
      </c>
      <c r="HE218" s="10"/>
      <c r="HF218" s="10"/>
      <c r="HG218" s="10"/>
      <c r="HH218" s="10"/>
      <c r="HI218" s="10"/>
      <c r="HJ218" s="10"/>
      <c r="HK218" s="10"/>
      <c r="HL218" s="10"/>
      <c r="HM218" s="10"/>
      <c r="HN218" s="10"/>
      <c r="HO218" s="10"/>
      <c r="HP218" s="10"/>
      <c r="HQ218" s="10"/>
      <c r="HR218" s="10"/>
      <c r="HS218" s="10"/>
      <c r="HT218" s="10"/>
      <c r="HU218" s="10"/>
      <c r="HV218" s="10"/>
      <c r="HW218" s="10"/>
      <c r="HX218" s="10"/>
      <c r="HY218" s="10"/>
      <c r="HZ218" s="10"/>
      <c r="IA218" s="10">
        <v>1</v>
      </c>
      <c r="IB218" s="10"/>
      <c r="IC218" s="10"/>
      <c r="ID218" s="10"/>
      <c r="IE218" s="10"/>
      <c r="IF218" s="10"/>
      <c r="IG218" s="10"/>
      <c r="IH218" s="10"/>
      <c r="II218" s="10"/>
      <c r="IJ218" s="10"/>
      <c r="IK218" s="10"/>
      <c r="IL218" s="10"/>
      <c r="IM218" s="10"/>
      <c r="IN218" s="10"/>
      <c r="IO218" s="10"/>
      <c r="IP218" s="10"/>
      <c r="IQ218" s="10"/>
      <c r="IR218" s="10"/>
      <c r="IS218" s="10"/>
      <c r="IT218" s="10"/>
      <c r="IU218" s="13" t="s">
        <v>434</v>
      </c>
      <c r="IV218" s="10" t="s">
        <v>283</v>
      </c>
      <c r="IW218" s="10" t="s">
        <v>283</v>
      </c>
      <c r="IX218" s="10" t="s">
        <v>264</v>
      </c>
      <c r="IY218" s="10"/>
      <c r="IZ218" s="10"/>
      <c r="JA218" s="10"/>
      <c r="JB218" s="10"/>
      <c r="JC218" s="10"/>
      <c r="JD218" s="10"/>
      <c r="JE218" s="10"/>
      <c r="JF218" s="10"/>
      <c r="JG218" s="10"/>
      <c r="JH218" s="10"/>
      <c r="JI218" s="10"/>
      <c r="JJ218" s="10"/>
      <c r="JK218" s="10"/>
      <c r="JL218" s="10"/>
      <c r="JM218" s="10"/>
      <c r="JN218" s="10"/>
      <c r="JO218" s="10"/>
      <c r="JP218" s="10">
        <v>1</v>
      </c>
      <c r="JQ218" s="10"/>
      <c r="JR218" s="10"/>
      <c r="JS218" s="10"/>
      <c r="JT218" s="10"/>
      <c r="JU218" s="10"/>
      <c r="JV218" s="10" t="s">
        <v>287</v>
      </c>
      <c r="JW218" s="10" t="s">
        <v>283</v>
      </c>
      <c r="JX218" s="10" t="s">
        <v>283</v>
      </c>
      <c r="JY218" s="10" t="s">
        <v>3545</v>
      </c>
      <c r="JZ218" s="42"/>
    </row>
    <row r="219" spans="1:286" ht="15.75" customHeight="1">
      <c r="A219" s="7" t="s">
        <v>3546</v>
      </c>
      <c r="B219" s="8">
        <v>42570</v>
      </c>
      <c r="C219" s="9" t="s">
        <v>3547</v>
      </c>
      <c r="D219" s="29">
        <v>1</v>
      </c>
      <c r="E219" s="11">
        <v>42199</v>
      </c>
      <c r="F219" s="43">
        <v>60</v>
      </c>
      <c r="G219" s="29" t="s">
        <v>277</v>
      </c>
      <c r="H219" s="9" t="s">
        <v>3548</v>
      </c>
      <c r="I219" s="9" t="s">
        <v>3549</v>
      </c>
      <c r="J219" s="10" t="s">
        <v>280</v>
      </c>
      <c r="K219" s="9" t="s">
        <v>281</v>
      </c>
      <c r="L219" s="9"/>
      <c r="M219" s="9"/>
      <c r="N219" s="9"/>
      <c r="O219" s="9"/>
      <c r="P219" s="10">
        <v>1</v>
      </c>
      <c r="Q219" s="9"/>
      <c r="R219" s="9"/>
      <c r="S219" s="9"/>
      <c r="T219" s="9"/>
      <c r="U219" s="9"/>
      <c r="V219" s="9"/>
      <c r="W219" s="9"/>
      <c r="X219" s="9"/>
      <c r="Y219" s="9"/>
      <c r="Z219" s="9"/>
      <c r="AA219" s="9"/>
      <c r="AB219" s="9" t="s">
        <v>3550</v>
      </c>
      <c r="AC219" s="9" t="s">
        <v>3551</v>
      </c>
      <c r="AD219" s="10" t="s">
        <v>283</v>
      </c>
      <c r="AE219" s="11">
        <v>42202</v>
      </c>
      <c r="AF219" s="11">
        <v>42563</v>
      </c>
      <c r="AG219" s="10">
        <f t="shared" si="54"/>
        <v>361</v>
      </c>
      <c r="AH219" s="10">
        <f t="shared" si="53"/>
        <v>364</v>
      </c>
      <c r="AI219" s="10">
        <f t="shared" si="2"/>
        <v>371</v>
      </c>
      <c r="AJ219" s="42" t="s">
        <v>993</v>
      </c>
      <c r="AK219" s="12">
        <v>1</v>
      </c>
      <c r="AL219" s="10" t="s">
        <v>70</v>
      </c>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10"/>
      <c r="BN219" s="10"/>
      <c r="BO219" s="10"/>
      <c r="BP219" s="10"/>
      <c r="BQ219" s="10"/>
      <c r="BR219" s="10"/>
      <c r="BS219" s="10"/>
      <c r="BT219" s="10"/>
      <c r="BU219" s="10"/>
      <c r="BV219" s="10"/>
      <c r="BW219" s="10"/>
      <c r="BX219" s="10"/>
      <c r="BY219" s="10">
        <v>1</v>
      </c>
      <c r="BZ219" s="10"/>
      <c r="CA219" s="10"/>
      <c r="CB219" s="10"/>
      <c r="CC219" s="10"/>
      <c r="CD219" s="10"/>
      <c r="CE219" s="10"/>
      <c r="CF219" s="10"/>
      <c r="CG219" s="10"/>
      <c r="CH219" s="10"/>
      <c r="CI219" s="10"/>
      <c r="CJ219" s="10"/>
      <c r="CK219" s="10"/>
      <c r="CL219" s="10"/>
      <c r="CM219" s="10"/>
      <c r="CN219" s="10"/>
      <c r="CO219" s="10"/>
      <c r="CP219" s="10" t="s">
        <v>329</v>
      </c>
      <c r="CQ219" s="13" t="s">
        <v>852</v>
      </c>
      <c r="CR219" s="10"/>
      <c r="CS219" s="10"/>
      <c r="CT219" s="10"/>
      <c r="CU219" s="10"/>
      <c r="CV219" s="10"/>
      <c r="CW219" s="10"/>
      <c r="CX219" s="10" t="s">
        <v>287</v>
      </c>
      <c r="CY219" s="35" t="s">
        <v>490</v>
      </c>
      <c r="CZ219" s="42" t="s">
        <v>288</v>
      </c>
      <c r="DA219" s="55" t="s">
        <v>289</v>
      </c>
      <c r="DB219" s="35" t="s">
        <v>3552</v>
      </c>
      <c r="DC219" s="35" t="s">
        <v>283</v>
      </c>
      <c r="DD219" s="42" t="s">
        <v>3553</v>
      </c>
      <c r="DE219" s="42" t="s">
        <v>3467</v>
      </c>
      <c r="DF219" s="35" t="s">
        <v>283</v>
      </c>
      <c r="DG219" s="35" t="s">
        <v>283</v>
      </c>
      <c r="DH219" s="35" t="s">
        <v>283</v>
      </c>
      <c r="DI219" s="35" t="s">
        <v>283</v>
      </c>
      <c r="DJ219" s="35" t="s">
        <v>283</v>
      </c>
      <c r="DK219" s="35" t="s">
        <v>283</v>
      </c>
      <c r="DL219" s="13" t="s">
        <v>3554</v>
      </c>
      <c r="DM219" s="13" t="s">
        <v>3555</v>
      </c>
      <c r="DN219" s="14"/>
      <c r="DO219" s="14"/>
      <c r="DP219" s="14">
        <v>1</v>
      </c>
      <c r="DQ219" s="14"/>
      <c r="DR219" s="14"/>
      <c r="DS219" s="14"/>
      <c r="DT219" s="14"/>
      <c r="DU219" s="14"/>
      <c r="DV219" s="14"/>
      <c r="DW219" s="14"/>
      <c r="DX219" s="14"/>
      <c r="DY219" s="14"/>
      <c r="DZ219" s="14"/>
      <c r="EA219" s="14"/>
      <c r="EB219" s="14"/>
      <c r="EC219" s="14"/>
      <c r="ED219" s="14"/>
      <c r="EE219" s="14"/>
      <c r="EF219" s="15">
        <v>1</v>
      </c>
      <c r="EG219" s="14"/>
      <c r="EH219" s="14"/>
      <c r="EI219" s="14"/>
      <c r="EJ219" s="14"/>
      <c r="EK219" s="14"/>
      <c r="EL219" s="14"/>
      <c r="EM219" s="14"/>
      <c r="EN219" s="14"/>
      <c r="EO219" s="14"/>
      <c r="EP219" s="14"/>
      <c r="EQ219" s="14"/>
      <c r="ER219" s="10" t="s">
        <v>283</v>
      </c>
      <c r="ES219" s="10" t="s">
        <v>283</v>
      </c>
      <c r="ET219" s="10"/>
      <c r="EU219" s="10"/>
      <c r="EV219" s="10"/>
      <c r="EW219" s="10"/>
      <c r="EX219" s="10"/>
      <c r="EY219" s="10"/>
      <c r="EZ219" s="10"/>
      <c r="FA219" s="10"/>
      <c r="FB219" s="10"/>
      <c r="FC219" s="10"/>
      <c r="FD219" s="10"/>
      <c r="FE219" s="10"/>
      <c r="FF219" s="10"/>
      <c r="FG219" s="10"/>
      <c r="FH219" s="10"/>
      <c r="FI219" s="10"/>
      <c r="FJ219" s="10"/>
      <c r="FK219" s="10"/>
      <c r="FL219" s="10"/>
      <c r="FM219" s="13" t="s">
        <v>3556</v>
      </c>
      <c r="FN219" s="13" t="s">
        <v>3557</v>
      </c>
      <c r="FO219" s="13"/>
      <c r="FP219" s="13"/>
      <c r="FQ219" s="13"/>
      <c r="FR219" s="13">
        <v>1</v>
      </c>
      <c r="FS219" s="13"/>
      <c r="FT219" s="13"/>
      <c r="FU219" s="13">
        <v>1</v>
      </c>
      <c r="FV219" s="13"/>
      <c r="FW219" s="13"/>
      <c r="FX219" s="13"/>
      <c r="FY219" s="13"/>
      <c r="FZ219" s="13"/>
      <c r="GA219" s="13"/>
      <c r="GB219" s="13"/>
      <c r="GC219" s="13"/>
      <c r="GD219" s="13"/>
      <c r="GE219" s="13"/>
      <c r="GF219" s="13"/>
      <c r="GG219" s="13"/>
      <c r="GH219" s="13"/>
      <c r="GI219" s="13"/>
      <c r="GJ219" s="13"/>
      <c r="GK219" s="13"/>
      <c r="GL219" s="13"/>
      <c r="GM219" s="13"/>
      <c r="GN219" s="13"/>
      <c r="GO219" s="13" t="s">
        <v>3558</v>
      </c>
      <c r="GP219" s="13" t="s">
        <v>3559</v>
      </c>
      <c r="GQ219" s="13" t="s">
        <v>3560</v>
      </c>
      <c r="GR219" s="13" t="s">
        <v>3561</v>
      </c>
      <c r="GS219" s="10" t="s">
        <v>283</v>
      </c>
      <c r="GT219" s="10" t="s">
        <v>283</v>
      </c>
      <c r="GU219" s="10" t="s">
        <v>283</v>
      </c>
      <c r="GV219" s="10" t="s">
        <v>283</v>
      </c>
      <c r="GW219" s="10" t="s">
        <v>283</v>
      </c>
      <c r="GX219" s="10" t="s">
        <v>283</v>
      </c>
      <c r="GY219" s="10" t="s">
        <v>283</v>
      </c>
      <c r="GZ219" s="10" t="s">
        <v>283</v>
      </c>
      <c r="HA219" s="10" t="s">
        <v>283</v>
      </c>
      <c r="HB219" s="10" t="s">
        <v>283</v>
      </c>
      <c r="HC219" s="10" t="s">
        <v>283</v>
      </c>
      <c r="HD219" s="10" t="s">
        <v>1819</v>
      </c>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v>1</v>
      </c>
      <c r="IB219" s="10"/>
      <c r="IC219" s="10"/>
      <c r="ID219" s="10"/>
      <c r="IE219" s="10"/>
      <c r="IF219" s="10"/>
      <c r="IG219" s="10"/>
      <c r="IH219" s="10"/>
      <c r="II219" s="10"/>
      <c r="IJ219" s="10"/>
      <c r="IK219" s="10">
        <v>1</v>
      </c>
      <c r="IL219" s="10"/>
      <c r="IM219" s="10"/>
      <c r="IN219" s="10"/>
      <c r="IO219" s="10"/>
      <c r="IP219" s="10"/>
      <c r="IQ219" s="10"/>
      <c r="IR219" s="10"/>
      <c r="IS219" s="10"/>
      <c r="IT219" s="10"/>
      <c r="IU219" s="13" t="s">
        <v>3562</v>
      </c>
      <c r="IV219" s="10" t="s">
        <v>283</v>
      </c>
      <c r="IW219" s="10" t="s">
        <v>283</v>
      </c>
      <c r="IX219" s="10" t="s">
        <v>264</v>
      </c>
      <c r="IY219" s="10"/>
      <c r="IZ219" s="10"/>
      <c r="JA219" s="10"/>
      <c r="JB219" s="10"/>
      <c r="JC219" s="10"/>
      <c r="JD219" s="10"/>
      <c r="JE219" s="10"/>
      <c r="JF219" s="10"/>
      <c r="JG219" s="10"/>
      <c r="JH219" s="10"/>
      <c r="JI219" s="10"/>
      <c r="JJ219" s="10"/>
      <c r="JK219" s="10"/>
      <c r="JL219" s="10"/>
      <c r="JM219" s="10"/>
      <c r="JN219" s="10"/>
      <c r="JO219" s="10"/>
      <c r="JP219" s="10">
        <v>1</v>
      </c>
      <c r="JQ219" s="10"/>
      <c r="JR219" s="10"/>
      <c r="JS219" s="10"/>
      <c r="JT219" s="10"/>
      <c r="JU219" s="10"/>
      <c r="JV219" s="10" t="s">
        <v>287</v>
      </c>
      <c r="JW219" s="10" t="s">
        <v>283</v>
      </c>
      <c r="JX219" s="10" t="s">
        <v>283</v>
      </c>
      <c r="JY219" s="10" t="s">
        <v>283</v>
      </c>
      <c r="JZ219" s="42"/>
    </row>
    <row r="220" spans="1:286" ht="15.75" customHeight="1">
      <c r="A220" s="7" t="s">
        <v>3563</v>
      </c>
      <c r="B220" s="8">
        <v>42605</v>
      </c>
      <c r="C220" s="9" t="s">
        <v>3564</v>
      </c>
      <c r="D220" s="29">
        <v>1</v>
      </c>
      <c r="E220" s="11">
        <v>42319</v>
      </c>
      <c r="F220" s="43">
        <v>73</v>
      </c>
      <c r="G220" s="29" t="s">
        <v>323</v>
      </c>
      <c r="H220" s="9" t="s">
        <v>3565</v>
      </c>
      <c r="I220" s="9" t="s">
        <v>1686</v>
      </c>
      <c r="J220" s="10" t="s">
        <v>280</v>
      </c>
      <c r="K220" s="9" t="s">
        <v>344</v>
      </c>
      <c r="L220" s="9"/>
      <c r="M220" s="9"/>
      <c r="N220" s="9"/>
      <c r="O220" s="9"/>
      <c r="P220" s="9"/>
      <c r="Q220" s="9"/>
      <c r="R220" s="10">
        <v>1</v>
      </c>
      <c r="S220" s="9"/>
      <c r="T220" s="9"/>
      <c r="U220" s="9"/>
      <c r="V220" s="9"/>
      <c r="W220" s="9"/>
      <c r="X220" s="9"/>
      <c r="Y220" s="9"/>
      <c r="Z220" s="9"/>
      <c r="AA220" s="9"/>
      <c r="AB220" s="9" t="s">
        <v>3566</v>
      </c>
      <c r="AC220" s="9" t="s">
        <v>3567</v>
      </c>
      <c r="AD220" s="10" t="s">
        <v>283</v>
      </c>
      <c r="AE220" s="11">
        <v>42320</v>
      </c>
      <c r="AF220" s="11">
        <v>42590</v>
      </c>
      <c r="AG220" s="10">
        <f t="shared" si="54"/>
        <v>270</v>
      </c>
      <c r="AH220" s="10">
        <f t="shared" si="53"/>
        <v>271</v>
      </c>
      <c r="AI220" s="10">
        <f t="shared" si="2"/>
        <v>286</v>
      </c>
      <c r="AJ220" s="35" t="s">
        <v>3568</v>
      </c>
      <c r="AK220" s="12">
        <v>1</v>
      </c>
      <c r="AL220" s="10" t="s">
        <v>86</v>
      </c>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42"/>
      <c r="BN220" s="42"/>
      <c r="BO220" s="42"/>
      <c r="BP220" s="42"/>
      <c r="BQ220" s="42"/>
      <c r="BR220" s="42"/>
      <c r="BS220" s="42"/>
      <c r="BT220" s="42"/>
      <c r="BU220" s="42"/>
      <c r="BV220" s="42"/>
      <c r="BW220" s="42"/>
      <c r="BX220" s="42"/>
      <c r="BY220" s="42"/>
      <c r="BZ220" s="42"/>
      <c r="CA220" s="42"/>
      <c r="CB220" s="42"/>
      <c r="CC220" s="42"/>
      <c r="CD220" s="42"/>
      <c r="CE220" s="42"/>
      <c r="CF220" s="42"/>
      <c r="CG220" s="42"/>
      <c r="CH220" s="42"/>
      <c r="CI220" s="42"/>
      <c r="CJ220" s="42"/>
      <c r="CK220" s="42"/>
      <c r="CL220" s="42"/>
      <c r="CM220" s="42"/>
      <c r="CN220" s="42"/>
      <c r="CO220" s="35">
        <v>1</v>
      </c>
      <c r="CP220" s="10" t="s">
        <v>428</v>
      </c>
      <c r="CQ220" s="10" t="s">
        <v>286</v>
      </c>
      <c r="CR220" s="10"/>
      <c r="CS220" s="10"/>
      <c r="CT220" s="10">
        <v>1</v>
      </c>
      <c r="CU220" s="10"/>
      <c r="CV220" s="10"/>
      <c r="CW220" s="10"/>
      <c r="CX220" s="10" t="s">
        <v>287</v>
      </c>
      <c r="CY220" s="35" t="s">
        <v>490</v>
      </c>
      <c r="CZ220" s="42" t="s">
        <v>12</v>
      </c>
      <c r="DA220" s="35" t="s">
        <v>289</v>
      </c>
      <c r="DB220" s="35" t="s">
        <v>429</v>
      </c>
      <c r="DC220" s="35" t="s">
        <v>283</v>
      </c>
      <c r="DD220" s="35" t="s">
        <v>3569</v>
      </c>
      <c r="DE220" s="35" t="s">
        <v>3570</v>
      </c>
      <c r="DF220" s="35" t="s">
        <v>283</v>
      </c>
      <c r="DG220" s="35" t="s">
        <v>283</v>
      </c>
      <c r="DH220" s="35" t="s">
        <v>283</v>
      </c>
      <c r="DI220" s="35" t="s">
        <v>283</v>
      </c>
      <c r="DJ220" s="35" t="s">
        <v>283</v>
      </c>
      <c r="DK220" s="35" t="s">
        <v>283</v>
      </c>
      <c r="DL220" s="10" t="s">
        <v>283</v>
      </c>
      <c r="DM220" s="10" t="s">
        <v>283</v>
      </c>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3" t="s">
        <v>3571</v>
      </c>
      <c r="ES220" s="13" t="s">
        <v>86</v>
      </c>
      <c r="ET220" s="13"/>
      <c r="EU220" s="13"/>
      <c r="EV220" s="13"/>
      <c r="EW220" s="13"/>
      <c r="EX220" s="13"/>
      <c r="EY220" s="13"/>
      <c r="EZ220" s="13"/>
      <c r="FA220" s="13"/>
      <c r="FB220" s="13"/>
      <c r="FC220" s="13"/>
      <c r="FD220" s="13"/>
      <c r="FE220" s="13"/>
      <c r="FF220" s="13"/>
      <c r="FG220" s="13"/>
      <c r="FH220" s="13"/>
      <c r="FI220" s="13"/>
      <c r="FJ220" s="13"/>
      <c r="FK220" s="13"/>
      <c r="FL220" s="13">
        <v>1</v>
      </c>
      <c r="FM220" s="10" t="s">
        <v>283</v>
      </c>
      <c r="FN220" s="10" t="s">
        <v>283</v>
      </c>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3" t="s">
        <v>3572</v>
      </c>
      <c r="GP220" s="13" t="s">
        <v>3573</v>
      </c>
      <c r="GQ220" s="13" t="s">
        <v>3574</v>
      </c>
      <c r="GR220" s="13" t="s">
        <v>3575</v>
      </c>
      <c r="GS220" s="10" t="s">
        <v>283</v>
      </c>
      <c r="GT220" s="10" t="s">
        <v>283</v>
      </c>
      <c r="GU220" s="10" t="s">
        <v>283</v>
      </c>
      <c r="GV220" s="10" t="s">
        <v>283</v>
      </c>
      <c r="GW220" s="10" t="s">
        <v>283</v>
      </c>
      <c r="GX220" s="10" t="s">
        <v>283</v>
      </c>
      <c r="GY220" s="10" t="s">
        <v>283</v>
      </c>
      <c r="GZ220" s="10" t="s">
        <v>283</v>
      </c>
      <c r="HA220" s="10" t="s">
        <v>283</v>
      </c>
      <c r="HB220" s="10" t="s">
        <v>283</v>
      </c>
      <c r="HC220" s="10" t="s">
        <v>283</v>
      </c>
      <c r="HD220" s="10" t="s">
        <v>3576</v>
      </c>
      <c r="HE220" s="10"/>
      <c r="HF220" s="10"/>
      <c r="HG220" s="10"/>
      <c r="HH220" s="10"/>
      <c r="HI220" s="10"/>
      <c r="HJ220" s="10">
        <v>1</v>
      </c>
      <c r="HK220" s="10"/>
      <c r="HL220" s="10"/>
      <c r="HM220" s="10"/>
      <c r="HN220" s="10"/>
      <c r="HO220" s="10"/>
      <c r="HP220" s="10"/>
      <c r="HQ220" s="10"/>
      <c r="HR220" s="10">
        <v>1</v>
      </c>
      <c r="HS220" s="10"/>
      <c r="HT220" s="10"/>
      <c r="HU220" s="10"/>
      <c r="HV220" s="10"/>
      <c r="HW220" s="10"/>
      <c r="HX220" s="10"/>
      <c r="HY220" s="10"/>
      <c r="HZ220" s="10"/>
      <c r="IA220" s="10"/>
      <c r="IB220" s="10"/>
      <c r="IC220" s="10"/>
      <c r="ID220" s="10"/>
      <c r="IE220" s="10"/>
      <c r="IF220" s="10"/>
      <c r="IG220" s="10"/>
      <c r="IH220" s="10"/>
      <c r="II220" s="10"/>
      <c r="IJ220" s="10"/>
      <c r="IK220" s="10"/>
      <c r="IL220" s="10"/>
      <c r="IM220" s="10"/>
      <c r="IN220" s="10"/>
      <c r="IO220" s="10"/>
      <c r="IP220" s="10"/>
      <c r="IQ220" s="10"/>
      <c r="IR220" s="10"/>
      <c r="IS220" s="10"/>
      <c r="IT220" s="10"/>
      <c r="IU220" s="13" t="s">
        <v>3577</v>
      </c>
      <c r="IV220" s="13" t="s">
        <v>3578</v>
      </c>
      <c r="IW220" s="10" t="s">
        <v>283</v>
      </c>
      <c r="IX220" s="10" t="s">
        <v>251</v>
      </c>
      <c r="IY220" s="10"/>
      <c r="IZ220" s="10"/>
      <c r="JA220" s="10"/>
      <c r="JB220" s="10"/>
      <c r="JC220" s="10">
        <v>1</v>
      </c>
      <c r="JD220" s="10"/>
      <c r="JE220" s="10"/>
      <c r="JF220" s="10"/>
      <c r="JG220" s="10"/>
      <c r="JH220" s="10"/>
      <c r="JI220" s="10"/>
      <c r="JJ220" s="10"/>
      <c r="JK220" s="10"/>
      <c r="JL220" s="10"/>
      <c r="JM220" s="10"/>
      <c r="JN220" s="10"/>
      <c r="JO220" s="10"/>
      <c r="JP220" s="10"/>
      <c r="JQ220" s="10"/>
      <c r="JR220" s="10"/>
      <c r="JS220" s="10"/>
      <c r="JT220" s="10"/>
      <c r="JU220" s="10"/>
      <c r="JV220" s="10" t="s">
        <v>287</v>
      </c>
      <c r="JW220" s="10" t="s">
        <v>283</v>
      </c>
      <c r="JX220" s="10" t="s">
        <v>283</v>
      </c>
      <c r="JY220" s="10" t="s">
        <v>283</v>
      </c>
      <c r="JZ220" s="42"/>
    </row>
    <row r="221" spans="1:286" ht="15.75" customHeight="1">
      <c r="A221" s="7" t="s">
        <v>3579</v>
      </c>
      <c r="B221" s="8">
        <v>42619</v>
      </c>
      <c r="C221" s="9" t="s">
        <v>3580</v>
      </c>
      <c r="D221" s="29">
        <v>1</v>
      </c>
      <c r="E221" s="11">
        <v>42289</v>
      </c>
      <c r="F221" s="43">
        <v>29</v>
      </c>
      <c r="G221" s="29" t="s">
        <v>277</v>
      </c>
      <c r="H221" s="9" t="s">
        <v>1585</v>
      </c>
      <c r="I221" s="9" t="s">
        <v>3581</v>
      </c>
      <c r="J221" s="10" t="s">
        <v>280</v>
      </c>
      <c r="K221" s="9" t="s">
        <v>3582</v>
      </c>
      <c r="L221" s="9"/>
      <c r="M221" s="9"/>
      <c r="N221" s="9"/>
      <c r="O221" s="9"/>
      <c r="P221" s="10">
        <v>1</v>
      </c>
      <c r="Q221" s="9"/>
      <c r="R221" s="9"/>
      <c r="S221" s="9"/>
      <c r="T221" s="9"/>
      <c r="U221" s="9"/>
      <c r="V221" s="10">
        <v>1</v>
      </c>
      <c r="W221" s="9"/>
      <c r="X221" s="9"/>
      <c r="Y221" s="9"/>
      <c r="Z221" s="9"/>
      <c r="AA221" s="9"/>
      <c r="AB221" s="9" t="s">
        <v>3583</v>
      </c>
      <c r="AC221" s="9" t="s">
        <v>3584</v>
      </c>
      <c r="AD221" s="10" t="s">
        <v>283</v>
      </c>
      <c r="AE221" s="11">
        <v>42397</v>
      </c>
      <c r="AF221" s="11">
        <v>42612</v>
      </c>
      <c r="AG221" s="10">
        <f t="shared" si="54"/>
        <v>215</v>
      </c>
      <c r="AH221" s="10">
        <f t="shared" si="53"/>
        <v>323</v>
      </c>
      <c r="AI221" s="10">
        <f t="shared" si="2"/>
        <v>330</v>
      </c>
      <c r="AJ221" s="42" t="s">
        <v>3585</v>
      </c>
      <c r="AK221" s="12">
        <v>1</v>
      </c>
      <c r="AL221" s="10" t="s">
        <v>3586</v>
      </c>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42"/>
      <c r="BN221" s="42"/>
      <c r="BO221" s="42"/>
      <c r="BP221" s="42"/>
      <c r="BQ221" s="42"/>
      <c r="BR221" s="42"/>
      <c r="BS221" s="42"/>
      <c r="BT221" s="42"/>
      <c r="BU221" s="42"/>
      <c r="BV221" s="42"/>
      <c r="BW221" s="42"/>
      <c r="BX221" s="42"/>
      <c r="BY221" s="42"/>
      <c r="BZ221" s="42"/>
      <c r="CA221" s="42"/>
      <c r="CB221" s="42"/>
      <c r="CC221" s="42"/>
      <c r="CD221" s="35">
        <v>1</v>
      </c>
      <c r="CE221" s="42"/>
      <c r="CF221" s="42"/>
      <c r="CG221" s="42"/>
      <c r="CH221" s="42"/>
      <c r="CI221" s="42"/>
      <c r="CJ221" s="42"/>
      <c r="CK221" s="42"/>
      <c r="CL221" s="42"/>
      <c r="CM221" s="42"/>
      <c r="CN221" s="42"/>
      <c r="CO221" s="42"/>
      <c r="CP221" s="10" t="s">
        <v>3587</v>
      </c>
      <c r="CQ221" s="10" t="s">
        <v>286</v>
      </c>
      <c r="CR221" s="10">
        <v>1</v>
      </c>
      <c r="CS221" s="10"/>
      <c r="CT221" s="10"/>
      <c r="CU221" s="10"/>
      <c r="CV221" s="10"/>
      <c r="CW221" s="10"/>
      <c r="CX221" s="10" t="s">
        <v>287</v>
      </c>
      <c r="CY221" s="35" t="s">
        <v>287</v>
      </c>
      <c r="CZ221" s="42" t="s">
        <v>12</v>
      </c>
      <c r="DA221" s="42" t="s">
        <v>120</v>
      </c>
      <c r="DB221" s="35" t="s">
        <v>429</v>
      </c>
      <c r="DC221" s="35" t="s">
        <v>283</v>
      </c>
      <c r="DD221" s="42" t="s">
        <v>3588</v>
      </c>
      <c r="DE221" s="35" t="s">
        <v>283</v>
      </c>
      <c r="DF221" s="35" t="s">
        <v>283</v>
      </c>
      <c r="DG221" s="35" t="s">
        <v>283</v>
      </c>
      <c r="DH221" s="35" t="s">
        <v>283</v>
      </c>
      <c r="DI221" s="35" t="s">
        <v>283</v>
      </c>
      <c r="DJ221" s="35" t="s">
        <v>283</v>
      </c>
      <c r="DK221" s="35" t="s">
        <v>283</v>
      </c>
      <c r="DL221" s="13" t="s">
        <v>3589</v>
      </c>
      <c r="DM221" s="13" t="s">
        <v>133</v>
      </c>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v>1</v>
      </c>
      <c r="EL221" s="14"/>
      <c r="EM221" s="14"/>
      <c r="EN221" s="14"/>
      <c r="EO221" s="14"/>
      <c r="EP221" s="14"/>
      <c r="EQ221" s="14"/>
      <c r="ER221" s="10" t="s">
        <v>283</v>
      </c>
      <c r="ES221" s="10" t="s">
        <v>283</v>
      </c>
      <c r="ET221" s="10"/>
      <c r="EU221" s="10"/>
      <c r="EV221" s="10"/>
      <c r="EW221" s="10"/>
      <c r="EX221" s="10"/>
      <c r="EY221" s="10"/>
      <c r="EZ221" s="10"/>
      <c r="FA221" s="10"/>
      <c r="FB221" s="10"/>
      <c r="FC221" s="10"/>
      <c r="FD221" s="10"/>
      <c r="FE221" s="10"/>
      <c r="FF221" s="10"/>
      <c r="FG221" s="10"/>
      <c r="FH221" s="10"/>
      <c r="FI221" s="10"/>
      <c r="FJ221" s="10"/>
      <c r="FK221" s="10"/>
      <c r="FL221" s="10"/>
      <c r="FM221" s="10" t="s">
        <v>3590</v>
      </c>
      <c r="FN221" s="10" t="s">
        <v>167</v>
      </c>
      <c r="FO221" s="10"/>
      <c r="FP221" s="10"/>
      <c r="FQ221" s="10"/>
      <c r="FR221" s="10"/>
      <c r="FS221" s="10"/>
      <c r="FT221" s="10"/>
      <c r="FV221" s="10">
        <v>1</v>
      </c>
      <c r="FW221" s="10"/>
      <c r="FX221" s="10"/>
      <c r="FY221" s="10"/>
      <c r="FZ221" s="10"/>
      <c r="GA221" s="10"/>
      <c r="GB221" s="10"/>
      <c r="GC221" s="10"/>
      <c r="GD221" s="10"/>
      <c r="GE221" s="10"/>
      <c r="GF221" s="10"/>
      <c r="GG221" s="10"/>
      <c r="GH221" s="10"/>
      <c r="GI221" s="10"/>
      <c r="GJ221" s="10"/>
      <c r="GK221" s="10"/>
      <c r="GL221" s="10"/>
      <c r="GM221" s="10"/>
      <c r="GN221" s="10"/>
      <c r="GO221" s="13" t="s">
        <v>3591</v>
      </c>
      <c r="GP221" s="10" t="s">
        <v>283</v>
      </c>
      <c r="GQ221" s="10" t="s">
        <v>283</v>
      </c>
      <c r="GR221" s="10" t="s">
        <v>283</v>
      </c>
      <c r="GS221" s="10" t="s">
        <v>283</v>
      </c>
      <c r="GT221" s="10" t="s">
        <v>283</v>
      </c>
      <c r="GU221" s="10" t="s">
        <v>283</v>
      </c>
      <c r="GV221" s="10" t="s">
        <v>283</v>
      </c>
      <c r="GW221" s="10" t="s">
        <v>283</v>
      </c>
      <c r="GX221" s="10" t="s">
        <v>283</v>
      </c>
      <c r="GY221" s="10" t="s">
        <v>283</v>
      </c>
      <c r="GZ221" s="10" t="s">
        <v>283</v>
      </c>
      <c r="HA221" s="10" t="s">
        <v>283</v>
      </c>
      <c r="HB221" s="10" t="s">
        <v>283</v>
      </c>
      <c r="HC221" s="10" t="s">
        <v>283</v>
      </c>
      <c r="HD221" s="10" t="s">
        <v>223</v>
      </c>
      <c r="HE221" s="10"/>
      <c r="HF221" s="10"/>
      <c r="HG221" s="10"/>
      <c r="HH221" s="10"/>
      <c r="HI221" s="10"/>
      <c r="HJ221" s="10"/>
      <c r="HK221" s="10"/>
      <c r="HL221" s="10"/>
      <c r="HM221" s="10"/>
      <c r="HN221" s="10"/>
      <c r="HO221" s="10"/>
      <c r="HP221" s="10"/>
      <c r="HQ221" s="10"/>
      <c r="HR221" s="10"/>
      <c r="HS221" s="10"/>
      <c r="HT221" s="10"/>
      <c r="HU221" s="10"/>
      <c r="HV221" s="10"/>
      <c r="HW221" s="10"/>
      <c r="HX221" s="10"/>
      <c r="HY221" s="10"/>
      <c r="HZ221" s="10"/>
      <c r="IA221" s="10">
        <v>1</v>
      </c>
      <c r="IB221" s="10"/>
      <c r="IC221" s="10"/>
      <c r="ID221" s="10"/>
      <c r="IE221" s="10"/>
      <c r="IF221" s="10"/>
      <c r="IG221" s="10"/>
      <c r="IH221" s="10"/>
      <c r="II221" s="10"/>
      <c r="IJ221" s="10"/>
      <c r="IK221" s="10"/>
      <c r="IL221" s="10"/>
      <c r="IM221" s="10"/>
      <c r="IN221" s="10"/>
      <c r="IO221" s="10"/>
      <c r="IP221" s="10"/>
      <c r="IQ221" s="10"/>
      <c r="IR221" s="10"/>
      <c r="IS221" s="10"/>
      <c r="IT221" s="10"/>
      <c r="IU221" s="13" t="s">
        <v>3592</v>
      </c>
      <c r="IV221" s="13" t="s">
        <v>3593</v>
      </c>
      <c r="IW221" s="10" t="s">
        <v>283</v>
      </c>
      <c r="IX221" s="10" t="s">
        <v>256</v>
      </c>
      <c r="IY221" s="10"/>
      <c r="IZ221" s="10"/>
      <c r="JA221" s="10"/>
      <c r="JB221" s="10"/>
      <c r="JC221" s="10"/>
      <c r="JD221" s="10"/>
      <c r="JE221" s="10"/>
      <c r="JF221" s="10"/>
      <c r="JG221" s="10"/>
      <c r="JH221" s="10">
        <v>1</v>
      </c>
      <c r="JI221" s="10"/>
      <c r="JJ221" s="10"/>
      <c r="JK221" s="10"/>
      <c r="JL221" s="10"/>
      <c r="JM221" s="10"/>
      <c r="JN221" s="10"/>
      <c r="JO221" s="10"/>
      <c r="JP221" s="10"/>
      <c r="JQ221" s="10"/>
      <c r="JR221" s="10"/>
      <c r="JS221" s="10"/>
      <c r="JT221" s="10"/>
      <c r="JU221" s="10"/>
      <c r="JV221" s="10" t="s">
        <v>287</v>
      </c>
      <c r="JW221" s="10" t="s">
        <v>283</v>
      </c>
      <c r="JX221" s="10" t="s">
        <v>283</v>
      </c>
      <c r="JY221" s="10" t="s">
        <v>283</v>
      </c>
      <c r="JZ221" s="42"/>
    </row>
    <row r="222" spans="1:286" ht="15.75" customHeight="1">
      <c r="A222" s="7" t="s">
        <v>3594</v>
      </c>
      <c r="B222" s="8">
        <v>42620</v>
      </c>
      <c r="C222" s="9" t="s">
        <v>3595</v>
      </c>
      <c r="D222" s="35">
        <v>1</v>
      </c>
      <c r="E222" s="11">
        <v>41817</v>
      </c>
      <c r="F222" s="35" t="s">
        <v>302</v>
      </c>
      <c r="G222" s="29" t="s">
        <v>277</v>
      </c>
      <c r="H222" s="9" t="s">
        <v>947</v>
      </c>
      <c r="I222" s="9" t="s">
        <v>1525</v>
      </c>
      <c r="J222" s="10" t="s">
        <v>280</v>
      </c>
      <c r="K222" s="9" t="s">
        <v>344</v>
      </c>
      <c r="L222" s="9"/>
      <c r="M222" s="9"/>
      <c r="N222" s="9"/>
      <c r="O222" s="9"/>
      <c r="P222" s="9"/>
      <c r="Q222" s="9"/>
      <c r="R222" s="10">
        <v>1</v>
      </c>
      <c r="S222" s="9"/>
      <c r="T222" s="9"/>
      <c r="U222" s="9"/>
      <c r="V222" s="9"/>
      <c r="W222" s="9"/>
      <c r="X222" s="9"/>
      <c r="Y222" s="9"/>
      <c r="Z222" s="9"/>
      <c r="AA222" s="9"/>
      <c r="AB222" s="9" t="s">
        <v>3596</v>
      </c>
      <c r="AC222" s="9" t="s">
        <v>3597</v>
      </c>
      <c r="AD222" s="10" t="s">
        <v>283</v>
      </c>
      <c r="AE222" s="11">
        <v>41822</v>
      </c>
      <c r="AF222" s="11">
        <v>42506</v>
      </c>
      <c r="AG222" s="10">
        <f t="shared" si="54"/>
        <v>684</v>
      </c>
      <c r="AH222" s="10">
        <f t="shared" si="53"/>
        <v>689</v>
      </c>
      <c r="AI222" s="10">
        <f t="shared" si="2"/>
        <v>803</v>
      </c>
      <c r="AJ222" s="42" t="s">
        <v>561</v>
      </c>
      <c r="AK222" s="12">
        <v>1</v>
      </c>
      <c r="AL222" s="10" t="s">
        <v>562</v>
      </c>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42"/>
      <c r="BN222" s="42"/>
      <c r="BO222" s="42"/>
      <c r="BP222" s="42"/>
      <c r="BQ222" s="42"/>
      <c r="BR222" s="42"/>
      <c r="BS222" s="42"/>
      <c r="BT222" s="42"/>
      <c r="BU222" s="42"/>
      <c r="BV222" s="42"/>
      <c r="BW222" s="42"/>
      <c r="BX222" s="42"/>
      <c r="BY222" s="42"/>
      <c r="BZ222" s="42"/>
      <c r="CA222" s="42"/>
      <c r="CB222" s="35">
        <v>1</v>
      </c>
      <c r="CC222" s="42"/>
      <c r="CD222" s="42"/>
      <c r="CE222" s="42"/>
      <c r="CF222" s="42"/>
      <c r="CG222" s="42"/>
      <c r="CH222" s="42"/>
      <c r="CI222" s="42"/>
      <c r="CJ222" s="42"/>
      <c r="CK222" s="42"/>
      <c r="CL222" s="42"/>
      <c r="CM222" s="42"/>
      <c r="CN222" s="42"/>
      <c r="CO222" s="42"/>
      <c r="CP222" s="10" t="s">
        <v>428</v>
      </c>
      <c r="CQ222" s="10" t="s">
        <v>286</v>
      </c>
      <c r="CR222" s="10"/>
      <c r="CS222" s="10"/>
      <c r="CT222" s="10">
        <v>1</v>
      </c>
      <c r="CU222" s="10"/>
      <c r="CV222" s="10"/>
      <c r="CW222" s="10"/>
      <c r="CX222" s="10" t="s">
        <v>287</v>
      </c>
      <c r="CY222" s="35" t="s">
        <v>287</v>
      </c>
      <c r="CZ222" s="42" t="s">
        <v>288</v>
      </c>
      <c r="DA222" s="42" t="s">
        <v>158</v>
      </c>
      <c r="DB222" s="35" t="s">
        <v>3598</v>
      </c>
      <c r="DC222" s="35" t="s">
        <v>283</v>
      </c>
      <c r="DD222" s="42" t="s">
        <v>3599</v>
      </c>
      <c r="DE222" s="35" t="s">
        <v>283</v>
      </c>
      <c r="DF222" s="35" t="s">
        <v>283</v>
      </c>
      <c r="DG222" s="35" t="s">
        <v>283</v>
      </c>
      <c r="DH222" s="35" t="s">
        <v>283</v>
      </c>
      <c r="DI222" s="35" t="s">
        <v>283</v>
      </c>
      <c r="DJ222" s="35" t="s">
        <v>283</v>
      </c>
      <c r="DK222" s="35" t="s">
        <v>283</v>
      </c>
      <c r="DL222" s="10" t="s">
        <v>283</v>
      </c>
      <c r="DM222" s="10" t="s">
        <v>283</v>
      </c>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0" t="s">
        <v>3600</v>
      </c>
      <c r="ES222" s="10" t="s">
        <v>86</v>
      </c>
      <c r="ET222" s="10"/>
      <c r="EU222" s="10"/>
      <c r="EV222" s="10"/>
      <c r="EW222" s="10"/>
      <c r="EX222" s="10"/>
      <c r="EY222" s="10"/>
      <c r="EZ222" s="10"/>
      <c r="FA222" s="10"/>
      <c r="FB222" s="10"/>
      <c r="FC222" s="10"/>
      <c r="FD222" s="10"/>
      <c r="FE222" s="10"/>
      <c r="FF222" s="10"/>
      <c r="FG222" s="10"/>
      <c r="FH222" s="10"/>
      <c r="FI222" s="10"/>
      <c r="FJ222" s="10"/>
      <c r="FK222" s="10"/>
      <c r="FL222" s="13">
        <v>1</v>
      </c>
      <c r="FM222" s="13" t="s">
        <v>3601</v>
      </c>
      <c r="FN222" s="13" t="s">
        <v>173</v>
      </c>
      <c r="FO222" s="13"/>
      <c r="FP222" s="13"/>
      <c r="FQ222" s="13"/>
      <c r="FR222" s="13"/>
      <c r="FS222" s="13"/>
      <c r="FT222" s="13"/>
      <c r="FU222" s="13"/>
      <c r="FV222" s="13"/>
      <c r="FW222" s="13"/>
      <c r="FX222" s="13"/>
      <c r="FY222" s="13"/>
      <c r="FZ222" s="13"/>
      <c r="GA222" s="13"/>
      <c r="GB222" s="13"/>
      <c r="GC222" s="10">
        <v>1</v>
      </c>
      <c r="GD222" s="13"/>
      <c r="GE222" s="13"/>
      <c r="GF222" s="13"/>
      <c r="GG222" s="13"/>
      <c r="GH222" s="13"/>
      <c r="GI222" s="13"/>
      <c r="GJ222" s="13"/>
      <c r="GK222" s="13"/>
      <c r="GL222" s="13"/>
      <c r="GM222" s="13"/>
      <c r="GN222" s="13"/>
      <c r="GO222" s="13" t="s">
        <v>3602</v>
      </c>
      <c r="GP222" s="13" t="s">
        <v>3603</v>
      </c>
      <c r="GQ222" s="13" t="s">
        <v>3604</v>
      </c>
      <c r="GR222" s="13" t="s">
        <v>3605</v>
      </c>
      <c r="GS222" s="10" t="s">
        <v>283</v>
      </c>
      <c r="GT222" s="10" t="s">
        <v>283</v>
      </c>
      <c r="GU222" s="10" t="s">
        <v>283</v>
      </c>
      <c r="GV222" s="10" t="s">
        <v>283</v>
      </c>
      <c r="GW222" s="10" t="s">
        <v>283</v>
      </c>
      <c r="GX222" s="10" t="s">
        <v>283</v>
      </c>
      <c r="GY222" s="10" t="s">
        <v>283</v>
      </c>
      <c r="GZ222" s="10" t="s">
        <v>283</v>
      </c>
      <c r="HA222" s="10" t="s">
        <v>283</v>
      </c>
      <c r="HB222" s="10" t="s">
        <v>283</v>
      </c>
      <c r="HC222" s="10" t="s">
        <v>283</v>
      </c>
      <c r="HD222" s="10" t="s">
        <v>3606</v>
      </c>
      <c r="HE222" s="10"/>
      <c r="HF222" s="10"/>
      <c r="HG222" s="10"/>
      <c r="HH222" s="10"/>
      <c r="HI222" s="10"/>
      <c r="HJ222" s="10"/>
      <c r="HK222" s="10"/>
      <c r="HL222" s="10"/>
      <c r="HM222" s="10"/>
      <c r="HN222" s="10"/>
      <c r="HO222" s="10"/>
      <c r="HP222" s="10"/>
      <c r="HQ222" s="10"/>
      <c r="HR222" s="10"/>
      <c r="HS222" s="10"/>
      <c r="HT222" s="10"/>
      <c r="HU222" s="10"/>
      <c r="HV222" s="10"/>
      <c r="HW222" s="10"/>
      <c r="HX222" s="10"/>
      <c r="HY222" s="10"/>
      <c r="HZ222" s="10"/>
      <c r="IA222" s="10"/>
      <c r="IB222" s="10"/>
      <c r="IC222" s="10"/>
      <c r="ID222" s="10"/>
      <c r="IE222" s="10"/>
      <c r="IF222" s="10">
        <v>1</v>
      </c>
      <c r="IG222" s="10"/>
      <c r="IH222" s="10"/>
      <c r="II222" s="10"/>
      <c r="IJ222" s="10"/>
      <c r="IK222" s="10"/>
      <c r="IL222" s="10"/>
      <c r="IM222" s="10"/>
      <c r="IN222" s="10"/>
      <c r="IO222" s="10"/>
      <c r="IP222" s="10"/>
      <c r="IQ222" s="10"/>
      <c r="IR222" s="10"/>
      <c r="IS222" s="10"/>
      <c r="IT222" s="10">
        <v>1</v>
      </c>
      <c r="IU222" s="13" t="s">
        <v>1084</v>
      </c>
      <c r="IV222" s="10" t="s">
        <v>283</v>
      </c>
      <c r="IW222" s="10" t="s">
        <v>283</v>
      </c>
      <c r="IX222" s="10" t="s">
        <v>267</v>
      </c>
      <c r="IY222" s="10"/>
      <c r="IZ222" s="10"/>
      <c r="JA222" s="10"/>
      <c r="JB222" s="10"/>
      <c r="JC222" s="10"/>
      <c r="JD222" s="10"/>
      <c r="JE222" s="10"/>
      <c r="JF222" s="10"/>
      <c r="JG222" s="10"/>
      <c r="JH222" s="10"/>
      <c r="JI222" s="10"/>
      <c r="JJ222" s="10"/>
      <c r="JK222" s="10"/>
      <c r="JL222" s="10"/>
      <c r="JM222" s="10"/>
      <c r="JN222" s="10"/>
      <c r="JO222" s="10"/>
      <c r="JP222" s="10"/>
      <c r="JQ222" s="10"/>
      <c r="JR222" s="10"/>
      <c r="JS222" s="10">
        <v>1</v>
      </c>
      <c r="JT222" s="10"/>
      <c r="JU222" s="10"/>
      <c r="JV222" s="10" t="s">
        <v>287</v>
      </c>
      <c r="JW222" s="10" t="s">
        <v>283</v>
      </c>
      <c r="JX222" s="10" t="s">
        <v>283</v>
      </c>
      <c r="JY222" s="10" t="s">
        <v>283</v>
      </c>
      <c r="JZ222" s="42"/>
    </row>
    <row r="223" spans="1:286" ht="15.75" customHeight="1">
      <c r="A223" s="7" t="s">
        <v>3607</v>
      </c>
      <c r="B223" s="8">
        <v>42619</v>
      </c>
      <c r="C223" s="9" t="s">
        <v>3608</v>
      </c>
      <c r="D223" s="29">
        <v>1</v>
      </c>
      <c r="E223" s="11">
        <v>42535</v>
      </c>
      <c r="F223" s="43">
        <v>72</v>
      </c>
      <c r="G223" s="29" t="s">
        <v>323</v>
      </c>
      <c r="H223" s="9" t="s">
        <v>1421</v>
      </c>
      <c r="I223" s="9" t="s">
        <v>3609</v>
      </c>
      <c r="J223" s="10" t="s">
        <v>280</v>
      </c>
      <c r="K223" s="9" t="s">
        <v>344</v>
      </c>
      <c r="L223" s="9"/>
      <c r="M223" s="9"/>
      <c r="N223" s="9"/>
      <c r="O223" s="9"/>
      <c r="P223" s="9"/>
      <c r="Q223" s="9"/>
      <c r="R223" s="10">
        <v>1</v>
      </c>
      <c r="S223" s="9"/>
      <c r="T223" s="9"/>
      <c r="U223" s="9"/>
      <c r="V223" s="9"/>
      <c r="W223" s="9"/>
      <c r="X223" s="9"/>
      <c r="Y223" s="9"/>
      <c r="Z223" s="9"/>
      <c r="AA223" s="9"/>
      <c r="AB223" s="9" t="s">
        <v>3610</v>
      </c>
      <c r="AC223" s="9" t="s">
        <v>3611</v>
      </c>
      <c r="AD223" s="10" t="s">
        <v>283</v>
      </c>
      <c r="AE223" s="11">
        <v>42537</v>
      </c>
      <c r="AF223" s="11">
        <v>42607</v>
      </c>
      <c r="AG223" s="10">
        <f t="shared" si="54"/>
        <v>70</v>
      </c>
      <c r="AH223" s="10">
        <f t="shared" si="53"/>
        <v>72</v>
      </c>
      <c r="AI223" s="10">
        <f t="shared" si="2"/>
        <v>84</v>
      </c>
      <c r="AJ223" s="42" t="s">
        <v>685</v>
      </c>
      <c r="AK223" s="12">
        <v>1</v>
      </c>
      <c r="AL223" s="10" t="s">
        <v>347</v>
      </c>
      <c r="AM223" s="10">
        <v>1</v>
      </c>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42"/>
      <c r="BN223" s="42"/>
      <c r="BO223" s="42"/>
      <c r="BP223" s="42"/>
      <c r="BQ223" s="42"/>
      <c r="BR223" s="42"/>
      <c r="BS223" s="42"/>
      <c r="BT223" s="42"/>
      <c r="BU223" s="42"/>
      <c r="BV223" s="42"/>
      <c r="BW223" s="42"/>
      <c r="BX223" s="42"/>
      <c r="BY223" s="42"/>
      <c r="BZ223" s="42"/>
      <c r="CA223" s="42"/>
      <c r="CB223" s="42"/>
      <c r="CC223" s="42"/>
      <c r="CD223" s="42"/>
      <c r="CE223" s="42"/>
      <c r="CF223" s="42"/>
      <c r="CG223" s="42"/>
      <c r="CH223" s="42"/>
      <c r="CI223" s="42"/>
      <c r="CJ223" s="42"/>
      <c r="CK223" s="42"/>
      <c r="CL223" s="42"/>
      <c r="CM223" s="42"/>
      <c r="CN223" s="42"/>
      <c r="CO223" s="42"/>
      <c r="CP223" s="10" t="s">
        <v>89</v>
      </c>
      <c r="CQ223" s="10" t="s">
        <v>286</v>
      </c>
      <c r="CR223" s="10">
        <v>1</v>
      </c>
      <c r="CS223" s="10"/>
      <c r="CT223" s="10"/>
      <c r="CU223" s="10"/>
      <c r="CV223" s="10"/>
      <c r="CW223" s="10"/>
      <c r="CX223" s="10" t="s">
        <v>287</v>
      </c>
      <c r="CY223" s="35" t="s">
        <v>287</v>
      </c>
      <c r="CZ223" s="42" t="s">
        <v>12</v>
      </c>
      <c r="DA223" s="42" t="s">
        <v>621</v>
      </c>
      <c r="DB223" s="35" t="s">
        <v>309</v>
      </c>
      <c r="DC223" s="13" t="s">
        <v>3612</v>
      </c>
      <c r="DD223" s="42" t="s">
        <v>3613</v>
      </c>
      <c r="DE223" s="35" t="s">
        <v>283</v>
      </c>
      <c r="DF223" s="35" t="s">
        <v>283</v>
      </c>
      <c r="DG223" s="35" t="s">
        <v>283</v>
      </c>
      <c r="DH223" s="35" t="s">
        <v>283</v>
      </c>
      <c r="DI223" s="35" t="s">
        <v>283</v>
      </c>
      <c r="DJ223" s="35" t="s">
        <v>283</v>
      </c>
      <c r="DK223" s="35" t="s">
        <v>283</v>
      </c>
      <c r="DL223" s="10" t="s">
        <v>3614</v>
      </c>
      <c r="DM223" s="10" t="s">
        <v>115</v>
      </c>
      <c r="DN223" s="15"/>
      <c r="DO223" s="15"/>
      <c r="DP223" s="15"/>
      <c r="DQ223" s="15"/>
      <c r="DR223" s="15"/>
      <c r="DS223" s="14">
        <v>1</v>
      </c>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0" t="s">
        <v>283</v>
      </c>
      <c r="ES223" s="10" t="s">
        <v>283</v>
      </c>
      <c r="ET223" s="10"/>
      <c r="EU223" s="10"/>
      <c r="EV223" s="10"/>
      <c r="EW223" s="10"/>
      <c r="EX223" s="10"/>
      <c r="EY223" s="10"/>
      <c r="EZ223" s="10"/>
      <c r="FA223" s="10"/>
      <c r="FB223" s="10"/>
      <c r="FC223" s="10"/>
      <c r="FD223" s="10"/>
      <c r="FE223" s="10"/>
      <c r="FF223" s="10"/>
      <c r="FG223" s="10"/>
      <c r="FH223" s="10"/>
      <c r="FI223" s="10"/>
      <c r="FJ223" s="10"/>
      <c r="FK223" s="10"/>
      <c r="FL223" s="10"/>
      <c r="FM223" s="10" t="s">
        <v>283</v>
      </c>
      <c r="FN223" s="10" t="s">
        <v>283</v>
      </c>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3" t="s">
        <v>3615</v>
      </c>
      <c r="GP223" s="10" t="s">
        <v>283</v>
      </c>
      <c r="GQ223" s="10" t="s">
        <v>283</v>
      </c>
      <c r="GR223" s="10" t="s">
        <v>283</v>
      </c>
      <c r="GS223" s="10" t="s">
        <v>283</v>
      </c>
      <c r="GT223" s="10" t="s">
        <v>283</v>
      </c>
      <c r="GU223" s="10" t="s">
        <v>283</v>
      </c>
      <c r="GV223" s="10" t="s">
        <v>283</v>
      </c>
      <c r="GW223" s="10" t="s">
        <v>283</v>
      </c>
      <c r="GX223" s="10" t="s">
        <v>283</v>
      </c>
      <c r="GY223" s="10" t="s">
        <v>283</v>
      </c>
      <c r="GZ223" s="10" t="s">
        <v>283</v>
      </c>
      <c r="HA223" s="10" t="s">
        <v>283</v>
      </c>
      <c r="HB223" s="10" t="s">
        <v>283</v>
      </c>
      <c r="HC223" s="10" t="s">
        <v>283</v>
      </c>
      <c r="HD223" s="10" t="s">
        <v>3616</v>
      </c>
      <c r="HE223" s="10"/>
      <c r="HF223" s="10"/>
      <c r="HG223" s="10"/>
      <c r="HH223" s="10"/>
      <c r="HI223" s="10"/>
      <c r="HJ223" s="10"/>
      <c r="HK223" s="10"/>
      <c r="HL223" s="10"/>
      <c r="HM223" s="10"/>
      <c r="HN223" s="10"/>
      <c r="HO223" s="10">
        <v>1</v>
      </c>
      <c r="HP223" s="10"/>
      <c r="HQ223" s="10"/>
      <c r="HR223" s="10"/>
      <c r="HS223" s="10"/>
      <c r="HT223" s="10"/>
      <c r="HU223" s="10"/>
      <c r="HV223" s="10"/>
      <c r="HW223" s="10"/>
      <c r="HX223" s="10"/>
      <c r="HY223" s="10"/>
      <c r="HZ223" s="10"/>
      <c r="IA223" s="10"/>
      <c r="IB223" s="10"/>
      <c r="IC223" s="10"/>
      <c r="ID223" s="10"/>
      <c r="IE223" s="10">
        <v>1</v>
      </c>
      <c r="IF223" s="10"/>
      <c r="IG223" s="10"/>
      <c r="IH223" s="10"/>
      <c r="II223" s="10"/>
      <c r="IJ223" s="10"/>
      <c r="IK223" s="10"/>
      <c r="IL223" s="10"/>
      <c r="IM223" s="10"/>
      <c r="IN223" s="10"/>
      <c r="IO223" s="10"/>
      <c r="IP223" s="10"/>
      <c r="IQ223" s="10"/>
      <c r="IR223" s="10"/>
      <c r="IS223" s="10"/>
      <c r="IT223" s="10"/>
      <c r="IU223" s="13" t="s">
        <v>434</v>
      </c>
      <c r="IV223" s="10" t="s">
        <v>283</v>
      </c>
      <c r="IW223" s="10" t="s">
        <v>283</v>
      </c>
      <c r="IX223" s="10" t="s">
        <v>264</v>
      </c>
      <c r="IY223" s="10"/>
      <c r="IZ223" s="10"/>
      <c r="JA223" s="10"/>
      <c r="JB223" s="10"/>
      <c r="JC223" s="10"/>
      <c r="JD223" s="10"/>
      <c r="JE223" s="10"/>
      <c r="JF223" s="10"/>
      <c r="JG223" s="10"/>
      <c r="JH223" s="10"/>
      <c r="JI223" s="10"/>
      <c r="JJ223" s="10"/>
      <c r="JK223" s="10"/>
      <c r="JL223" s="10"/>
      <c r="JM223" s="10"/>
      <c r="JN223" s="10"/>
      <c r="JO223" s="10"/>
      <c r="JP223" s="10">
        <v>1</v>
      </c>
      <c r="JQ223" s="10"/>
      <c r="JR223" s="10"/>
      <c r="JS223" s="10"/>
      <c r="JT223" s="10"/>
      <c r="JU223" s="10"/>
      <c r="JV223" s="10" t="s">
        <v>287</v>
      </c>
      <c r="JW223" s="10" t="s">
        <v>283</v>
      </c>
      <c r="JX223" s="10" t="s">
        <v>283</v>
      </c>
      <c r="JY223" s="10" t="s">
        <v>283</v>
      </c>
      <c r="JZ223" s="42" t="s">
        <v>3617</v>
      </c>
    </row>
    <row r="224" spans="1:286" ht="15.75" customHeight="1">
      <c r="A224" s="7" t="s">
        <v>3618</v>
      </c>
      <c r="B224" s="8">
        <v>42620</v>
      </c>
      <c r="C224" s="9" t="s">
        <v>3517</v>
      </c>
      <c r="D224" s="29">
        <v>1</v>
      </c>
      <c r="E224" s="11">
        <v>42044</v>
      </c>
      <c r="F224" s="43">
        <f>2014-1996</f>
        <v>18</v>
      </c>
      <c r="G224" s="29" t="s">
        <v>323</v>
      </c>
      <c r="H224" s="9" t="s">
        <v>3518</v>
      </c>
      <c r="I224" s="9" t="s">
        <v>3519</v>
      </c>
      <c r="J224" s="10" t="s">
        <v>280</v>
      </c>
      <c r="K224" s="9" t="s">
        <v>3520</v>
      </c>
      <c r="L224" s="9"/>
      <c r="M224" s="9"/>
      <c r="N224" s="9"/>
      <c r="O224" s="9"/>
      <c r="P224" s="10">
        <v>1</v>
      </c>
      <c r="Q224" s="9"/>
      <c r="R224" s="9"/>
      <c r="S224" s="9"/>
      <c r="T224" s="9"/>
      <c r="U224" s="9"/>
      <c r="V224" s="9"/>
      <c r="W224" s="9"/>
      <c r="X224" s="9"/>
      <c r="Y224" s="9"/>
      <c r="Z224" s="10">
        <v>1</v>
      </c>
      <c r="AA224" s="9"/>
      <c r="AB224" s="9" t="s">
        <v>3521</v>
      </c>
      <c r="AC224" s="9" t="s">
        <v>3522</v>
      </c>
      <c r="AD224" s="10" t="s">
        <v>283</v>
      </c>
      <c r="AE224" s="11">
        <v>42048</v>
      </c>
      <c r="AF224" s="11">
        <v>42535</v>
      </c>
      <c r="AG224" s="10">
        <f t="shared" si="54"/>
        <v>487</v>
      </c>
      <c r="AH224" s="10">
        <f t="shared" si="53"/>
        <v>491</v>
      </c>
      <c r="AI224" s="10">
        <f t="shared" si="2"/>
        <v>576</v>
      </c>
      <c r="AJ224" s="42" t="s">
        <v>3523</v>
      </c>
      <c r="AK224" s="12">
        <v>1</v>
      </c>
      <c r="AL224" s="10" t="s">
        <v>581</v>
      </c>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10">
        <v>1</v>
      </c>
      <c r="BM224" s="42"/>
      <c r="BN224" s="42"/>
      <c r="BO224" s="42"/>
      <c r="BP224" s="42"/>
      <c r="BQ224" s="42"/>
      <c r="BR224" s="42"/>
      <c r="BS224" s="42"/>
      <c r="BT224" s="42"/>
      <c r="BU224" s="42"/>
      <c r="BV224" s="42"/>
      <c r="BW224" s="42"/>
      <c r="BX224" s="42"/>
      <c r="BY224" s="42"/>
      <c r="BZ224" s="42"/>
      <c r="CA224" s="42"/>
      <c r="CB224" s="42"/>
      <c r="CC224" s="42"/>
      <c r="CD224" s="42"/>
      <c r="CE224" s="42"/>
      <c r="CF224" s="42"/>
      <c r="CG224" s="42"/>
      <c r="CH224" s="42"/>
      <c r="CI224" s="42"/>
      <c r="CJ224" s="42"/>
      <c r="CK224" s="42"/>
      <c r="CL224" s="42"/>
      <c r="CM224" s="42"/>
      <c r="CN224" s="42"/>
      <c r="CO224" s="42"/>
      <c r="CP224" s="10" t="s">
        <v>89</v>
      </c>
      <c r="CQ224" s="10" t="s">
        <v>286</v>
      </c>
      <c r="CR224" s="10">
        <v>1</v>
      </c>
      <c r="CS224" s="10"/>
      <c r="CT224" s="10"/>
      <c r="CU224" s="10"/>
      <c r="CV224" s="10"/>
      <c r="CW224" s="10"/>
      <c r="CX224" s="10" t="s">
        <v>287</v>
      </c>
      <c r="CY224" s="35" t="s">
        <v>287</v>
      </c>
      <c r="CZ224" s="42" t="s">
        <v>596</v>
      </c>
      <c r="DA224" s="42" t="s">
        <v>158</v>
      </c>
      <c r="DB224" s="35" t="s">
        <v>158</v>
      </c>
      <c r="DC224" s="35" t="s">
        <v>283</v>
      </c>
      <c r="DD224" s="42" t="s">
        <v>3524</v>
      </c>
      <c r="DE224" s="35" t="s">
        <v>283</v>
      </c>
      <c r="DF224" s="35" t="s">
        <v>283</v>
      </c>
      <c r="DG224" s="35" t="s">
        <v>283</v>
      </c>
      <c r="DH224" s="35" t="s">
        <v>283</v>
      </c>
      <c r="DI224" s="35" t="s">
        <v>283</v>
      </c>
      <c r="DJ224" s="35" t="s">
        <v>283</v>
      </c>
      <c r="DK224" s="35" t="s">
        <v>283</v>
      </c>
      <c r="DL224" s="10" t="s">
        <v>283</v>
      </c>
      <c r="DM224" s="10" t="s">
        <v>283</v>
      </c>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0" t="s">
        <v>3525</v>
      </c>
      <c r="ES224" s="10" t="s">
        <v>158</v>
      </c>
      <c r="ET224" s="10"/>
      <c r="EU224" s="10"/>
      <c r="EV224" s="10"/>
      <c r="EW224" s="10"/>
      <c r="EX224" s="10"/>
      <c r="EY224" s="10"/>
      <c r="EZ224" s="10"/>
      <c r="FA224" s="10"/>
      <c r="FB224" s="10"/>
      <c r="FC224" s="10"/>
      <c r="FD224" s="10"/>
      <c r="FE224" s="10"/>
      <c r="FF224" s="10"/>
      <c r="FG224" s="10"/>
      <c r="FH224" s="10"/>
      <c r="FI224" s="10"/>
      <c r="FJ224" s="10"/>
      <c r="FK224" s="10">
        <v>1</v>
      </c>
      <c r="FL224" s="10"/>
      <c r="FM224" s="10" t="s">
        <v>3526</v>
      </c>
      <c r="FN224" s="10" t="s">
        <v>283</v>
      </c>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3" t="s">
        <v>3527</v>
      </c>
      <c r="GP224" s="13" t="s">
        <v>3528</v>
      </c>
      <c r="GQ224" s="13" t="s">
        <v>3529</v>
      </c>
      <c r="GR224" s="13" t="s">
        <v>3530</v>
      </c>
      <c r="GS224" s="13" t="s">
        <v>3531</v>
      </c>
      <c r="GT224" s="13" t="s">
        <v>3532</v>
      </c>
      <c r="GU224" s="13" t="s">
        <v>283</v>
      </c>
      <c r="GV224" s="13" t="s">
        <v>283</v>
      </c>
      <c r="GW224" s="13" t="s">
        <v>283</v>
      </c>
      <c r="GX224" s="10" t="s">
        <v>283</v>
      </c>
      <c r="GY224" s="10" t="s">
        <v>283</v>
      </c>
      <c r="GZ224" s="10" t="s">
        <v>283</v>
      </c>
      <c r="HA224" s="10" t="s">
        <v>283</v>
      </c>
      <c r="HB224" s="10" t="s">
        <v>283</v>
      </c>
      <c r="HC224" s="10" t="s">
        <v>283</v>
      </c>
      <c r="HD224" s="10" t="s">
        <v>3533</v>
      </c>
      <c r="HE224" s="10"/>
      <c r="HF224" s="10"/>
      <c r="HG224" s="10"/>
      <c r="HH224" s="10"/>
      <c r="HI224" s="10"/>
      <c r="HJ224" s="10"/>
      <c r="HK224" s="10"/>
      <c r="HL224" s="10"/>
      <c r="HM224" s="10">
        <v>1</v>
      </c>
      <c r="HN224" s="10"/>
      <c r="HO224" s="10">
        <v>1</v>
      </c>
      <c r="HP224" s="10"/>
      <c r="HQ224" s="10"/>
      <c r="HR224" s="10"/>
      <c r="HS224" s="10"/>
      <c r="HT224" s="10"/>
      <c r="HU224" s="10"/>
      <c r="HV224" s="10"/>
      <c r="HW224" s="10"/>
      <c r="HX224" s="10"/>
      <c r="HY224" s="10"/>
      <c r="HZ224" s="10"/>
      <c r="IA224" s="10"/>
      <c r="IB224" s="10"/>
      <c r="IC224" s="10"/>
      <c r="ID224" s="10"/>
      <c r="IE224" s="10"/>
      <c r="IF224" s="10"/>
      <c r="IG224" s="10"/>
      <c r="IH224" s="10"/>
      <c r="II224" s="10"/>
      <c r="IJ224" s="10"/>
      <c r="IK224" s="10"/>
      <c r="IL224" s="10"/>
      <c r="IM224" s="10"/>
      <c r="IN224" s="10"/>
      <c r="IO224" s="10"/>
      <c r="IP224" s="10"/>
      <c r="IQ224" s="10"/>
      <c r="IR224" s="10"/>
      <c r="IS224" s="10"/>
      <c r="IT224" s="10"/>
      <c r="IU224" s="13" t="s">
        <v>3534</v>
      </c>
      <c r="IV224" s="10" t="s">
        <v>283</v>
      </c>
      <c r="IW224" s="10" t="s">
        <v>283</v>
      </c>
      <c r="IX224" s="10" t="s">
        <v>264</v>
      </c>
      <c r="IY224" s="10"/>
      <c r="IZ224" s="10"/>
      <c r="JA224" s="10"/>
      <c r="JB224" s="10"/>
      <c r="JC224" s="10"/>
      <c r="JD224" s="10"/>
      <c r="JE224" s="10"/>
      <c r="JF224" s="10"/>
      <c r="JG224" s="10"/>
      <c r="JH224" s="10"/>
      <c r="JI224" s="10"/>
      <c r="JJ224" s="10"/>
      <c r="JK224" s="10"/>
      <c r="JL224" s="10"/>
      <c r="JM224" s="10"/>
      <c r="JN224" s="10"/>
      <c r="JO224" s="10"/>
      <c r="JP224" s="10">
        <v>1</v>
      </c>
      <c r="JQ224" s="10"/>
      <c r="JR224" s="10"/>
      <c r="JS224" s="10"/>
      <c r="JT224" s="10"/>
      <c r="JU224" s="10"/>
      <c r="JV224" s="10" t="s">
        <v>490</v>
      </c>
      <c r="JW224" s="7" t="s">
        <v>3516</v>
      </c>
      <c r="JX224" s="10" t="s">
        <v>3619</v>
      </c>
      <c r="JY224" s="10" t="s">
        <v>283</v>
      </c>
      <c r="JZ224" s="42"/>
    </row>
    <row r="225" spans="1:286" ht="15.75" customHeight="1">
      <c r="A225" s="7" t="s">
        <v>3620</v>
      </c>
      <c r="B225" s="8">
        <v>42618</v>
      </c>
      <c r="C225" s="9" t="s">
        <v>3621</v>
      </c>
      <c r="D225" s="29">
        <v>1</v>
      </c>
      <c r="E225" s="11">
        <v>42203</v>
      </c>
      <c r="F225" s="43">
        <v>35</v>
      </c>
      <c r="G225" s="29" t="s">
        <v>323</v>
      </c>
      <c r="H225" s="9" t="s">
        <v>438</v>
      </c>
      <c r="I225" s="9" t="s">
        <v>439</v>
      </c>
      <c r="J225" s="10" t="s">
        <v>280</v>
      </c>
      <c r="K225" s="9" t="s">
        <v>344</v>
      </c>
      <c r="L225" s="9"/>
      <c r="M225" s="9"/>
      <c r="N225" s="9"/>
      <c r="O225" s="9"/>
      <c r="P225" s="9"/>
      <c r="Q225" s="9"/>
      <c r="R225" s="10">
        <v>1</v>
      </c>
      <c r="S225" s="9"/>
      <c r="T225" s="9"/>
      <c r="U225" s="9"/>
      <c r="V225" s="9"/>
      <c r="W225" s="9"/>
      <c r="X225" s="9"/>
      <c r="Y225" s="9"/>
      <c r="Z225" s="9"/>
      <c r="AA225" s="9"/>
      <c r="AB225" s="9" t="s">
        <v>3622</v>
      </c>
      <c r="AC225" s="9" t="s">
        <v>3623</v>
      </c>
      <c r="AD225" s="10" t="s">
        <v>283</v>
      </c>
      <c r="AE225" s="11">
        <v>42210</v>
      </c>
      <c r="AF225" s="11">
        <v>42439</v>
      </c>
      <c r="AG225" s="10">
        <f t="shared" si="54"/>
        <v>229</v>
      </c>
      <c r="AH225" s="10">
        <f t="shared" si="53"/>
        <v>236</v>
      </c>
      <c r="AI225" s="10">
        <f t="shared" si="2"/>
        <v>415</v>
      </c>
      <c r="AJ225" s="42" t="s">
        <v>918</v>
      </c>
      <c r="AK225" s="12">
        <v>1</v>
      </c>
      <c r="AL225" s="10" t="s">
        <v>769</v>
      </c>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35">
        <v>1</v>
      </c>
      <c r="BN225" s="42"/>
      <c r="BO225" s="42"/>
      <c r="BP225" s="42"/>
      <c r="BQ225" s="42"/>
      <c r="BR225" s="42"/>
      <c r="BS225" s="42"/>
      <c r="BT225" s="42"/>
      <c r="BU225" s="42"/>
      <c r="BV225" s="42"/>
      <c r="BW225" s="42"/>
      <c r="BX225" s="42"/>
      <c r="BY225" s="42"/>
      <c r="BZ225" s="42"/>
      <c r="CA225" s="42"/>
      <c r="CB225" s="42"/>
      <c r="CC225" s="42"/>
      <c r="CD225" s="42"/>
      <c r="CE225" s="42"/>
      <c r="CF225" s="42"/>
      <c r="CG225" s="42"/>
      <c r="CH225" s="42"/>
      <c r="CI225" s="42"/>
      <c r="CJ225" s="42"/>
      <c r="CK225" s="42"/>
      <c r="CL225" s="42"/>
      <c r="CM225" s="42"/>
      <c r="CN225" s="42"/>
      <c r="CO225" s="42"/>
      <c r="CP225" s="10" t="s">
        <v>89</v>
      </c>
      <c r="CQ225" s="10" t="s">
        <v>286</v>
      </c>
      <c r="CR225" s="10">
        <v>1</v>
      </c>
      <c r="CS225" s="10"/>
      <c r="CT225" s="10"/>
      <c r="CU225" s="10"/>
      <c r="CV225" s="10"/>
      <c r="CW225" s="10"/>
      <c r="CX225" s="10" t="s">
        <v>287</v>
      </c>
      <c r="CY225" s="35" t="s">
        <v>287</v>
      </c>
      <c r="CZ225" s="42" t="s">
        <v>3624</v>
      </c>
      <c r="DA225" s="35" t="s">
        <v>621</v>
      </c>
      <c r="DB225" s="35" t="s">
        <v>621</v>
      </c>
      <c r="DC225" s="35" t="s">
        <v>283</v>
      </c>
      <c r="DD225" s="42" t="s">
        <v>3625</v>
      </c>
      <c r="DE225" s="42" t="s">
        <v>3626</v>
      </c>
      <c r="DF225" s="42" t="s">
        <v>3627</v>
      </c>
      <c r="DG225" s="42" t="s">
        <v>3025</v>
      </c>
      <c r="DH225" s="35" t="s">
        <v>283</v>
      </c>
      <c r="DI225" s="35" t="s">
        <v>283</v>
      </c>
      <c r="DJ225" s="35" t="s">
        <v>283</v>
      </c>
      <c r="DK225" s="35" t="s">
        <v>283</v>
      </c>
      <c r="DL225" s="10" t="s">
        <v>283</v>
      </c>
      <c r="DM225" s="10" t="s">
        <v>283</v>
      </c>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0" t="s">
        <v>657</v>
      </c>
      <c r="ES225" s="10" t="s">
        <v>657</v>
      </c>
      <c r="ET225" s="10"/>
      <c r="EU225" s="10"/>
      <c r="EV225" s="10"/>
      <c r="EW225" s="10"/>
      <c r="EX225" s="10"/>
      <c r="EY225" s="10"/>
      <c r="EZ225" s="10"/>
      <c r="FA225" s="10"/>
      <c r="FB225" s="10"/>
      <c r="FC225" s="10"/>
      <c r="FD225" s="10"/>
      <c r="FE225" s="10"/>
      <c r="FF225" s="10"/>
      <c r="FG225" s="10"/>
      <c r="FH225" s="13">
        <v>1</v>
      </c>
      <c r="FI225" s="10"/>
      <c r="FJ225" s="10"/>
      <c r="FK225" s="10"/>
      <c r="FL225" s="10"/>
      <c r="FM225" s="10" t="s">
        <v>283</v>
      </c>
      <c r="FN225" s="10" t="s">
        <v>283</v>
      </c>
      <c r="FO225" s="10"/>
      <c r="FP225" s="10"/>
      <c r="FQ225" s="10"/>
      <c r="FR225" s="10"/>
      <c r="FS225" s="10"/>
      <c r="FT225" s="10"/>
      <c r="FU225" s="10"/>
      <c r="FV225" s="10"/>
      <c r="FW225" s="10"/>
      <c r="FX225" s="10"/>
      <c r="FY225" s="10"/>
      <c r="FZ225" s="10"/>
      <c r="GA225" s="10"/>
      <c r="GB225" s="10"/>
      <c r="GC225" s="10"/>
      <c r="GD225" s="10"/>
      <c r="GE225" s="10"/>
      <c r="GF225" s="10"/>
      <c r="GG225" s="10"/>
      <c r="GH225" s="10"/>
      <c r="GI225" s="10"/>
      <c r="GJ225" s="10"/>
      <c r="GK225" s="10"/>
      <c r="GL225" s="10"/>
      <c r="GM225" s="10"/>
      <c r="GN225" s="10"/>
      <c r="GO225" s="13" t="s">
        <v>3628</v>
      </c>
      <c r="GP225" s="13" t="s">
        <v>3629</v>
      </c>
      <c r="GQ225" s="13" t="s">
        <v>3630</v>
      </c>
      <c r="GR225" s="10" t="s">
        <v>283</v>
      </c>
      <c r="GS225" s="10" t="s">
        <v>283</v>
      </c>
      <c r="GT225" s="10" t="s">
        <v>283</v>
      </c>
      <c r="GU225" s="10" t="s">
        <v>283</v>
      </c>
      <c r="GV225" s="10" t="s">
        <v>283</v>
      </c>
      <c r="GW225" s="10" t="s">
        <v>283</v>
      </c>
      <c r="GX225" s="10" t="s">
        <v>283</v>
      </c>
      <c r="GY225" s="10" t="s">
        <v>283</v>
      </c>
      <c r="GZ225" s="10" t="s">
        <v>283</v>
      </c>
      <c r="HA225" s="10" t="s">
        <v>283</v>
      </c>
      <c r="HB225" s="10" t="s">
        <v>283</v>
      </c>
      <c r="HC225" s="10" t="s">
        <v>283</v>
      </c>
      <c r="HD225" s="10" t="s">
        <v>3631</v>
      </c>
      <c r="HE225" s="10"/>
      <c r="HF225" s="10"/>
      <c r="HG225" s="10"/>
      <c r="HH225" s="10"/>
      <c r="HI225" s="10"/>
      <c r="HJ225" s="10"/>
      <c r="HK225" s="10"/>
      <c r="HL225" s="10"/>
      <c r="HM225" s="10"/>
      <c r="HN225" s="10"/>
      <c r="HO225" s="10"/>
      <c r="HP225" s="10"/>
      <c r="HQ225" s="10"/>
      <c r="HR225" s="10">
        <v>1</v>
      </c>
      <c r="HS225" s="10"/>
      <c r="HT225" s="10"/>
      <c r="HU225" s="10"/>
      <c r="HV225" s="10"/>
      <c r="HW225" s="10"/>
      <c r="HX225" s="10"/>
      <c r="HY225" s="10"/>
      <c r="HZ225" s="10"/>
      <c r="IA225" s="10">
        <v>1</v>
      </c>
      <c r="IB225" s="10"/>
      <c r="IC225" s="10"/>
      <c r="ID225" s="10"/>
      <c r="IE225" s="10"/>
      <c r="IF225" s="10"/>
      <c r="IG225" s="10"/>
      <c r="IH225" s="10"/>
      <c r="II225" s="10"/>
      <c r="IJ225" s="10"/>
      <c r="IK225" s="10"/>
      <c r="IL225" s="10"/>
      <c r="IM225" s="10"/>
      <c r="IN225" s="10"/>
      <c r="IO225" s="10"/>
      <c r="IP225" s="10"/>
      <c r="IQ225" s="10"/>
      <c r="IR225" s="10"/>
      <c r="IS225" s="10"/>
      <c r="IT225" s="10"/>
      <c r="IU225" s="13" t="s">
        <v>1697</v>
      </c>
      <c r="IV225" s="10" t="s">
        <v>283</v>
      </c>
      <c r="IW225" s="10" t="s">
        <v>283</v>
      </c>
      <c r="IX225" s="10" t="s">
        <v>264</v>
      </c>
      <c r="IY225" s="10"/>
      <c r="IZ225" s="10"/>
      <c r="JA225" s="10"/>
      <c r="JB225" s="10"/>
      <c r="JC225" s="10"/>
      <c r="JD225" s="10"/>
      <c r="JE225" s="10"/>
      <c r="JF225" s="10"/>
      <c r="JG225" s="10"/>
      <c r="JH225" s="10"/>
      <c r="JI225" s="10"/>
      <c r="JJ225" s="10"/>
      <c r="JK225" s="10"/>
      <c r="JL225" s="10"/>
      <c r="JM225" s="10"/>
      <c r="JN225" s="10"/>
      <c r="JO225" s="10"/>
      <c r="JP225" s="10">
        <v>1</v>
      </c>
      <c r="JQ225" s="10"/>
      <c r="JR225" s="10"/>
      <c r="JS225" s="10"/>
      <c r="JT225" s="10"/>
      <c r="JU225" s="10"/>
      <c r="JV225" s="10" t="s">
        <v>287</v>
      </c>
      <c r="JW225" s="10" t="s">
        <v>283</v>
      </c>
      <c r="JX225" s="10" t="s">
        <v>283</v>
      </c>
      <c r="JY225" s="10" t="s">
        <v>283</v>
      </c>
      <c r="JZ225" s="42"/>
    </row>
    <row r="226" spans="1:286" ht="15.75" customHeight="1">
      <c r="A226" s="7" t="s">
        <v>3632</v>
      </c>
      <c r="B226" s="8">
        <v>42628</v>
      </c>
      <c r="C226" s="9" t="s">
        <v>3633</v>
      </c>
      <c r="D226" s="35">
        <v>1</v>
      </c>
      <c r="E226" s="10" t="s">
        <v>302</v>
      </c>
      <c r="F226" s="35">
        <v>31</v>
      </c>
      <c r="G226" s="29" t="s">
        <v>323</v>
      </c>
      <c r="H226" s="9" t="s">
        <v>3634</v>
      </c>
      <c r="I226" s="9" t="s">
        <v>2456</v>
      </c>
      <c r="J226" s="10" t="s">
        <v>577</v>
      </c>
      <c r="K226" s="9" t="s">
        <v>606</v>
      </c>
      <c r="L226" s="9"/>
      <c r="M226" s="10">
        <v>1</v>
      </c>
      <c r="N226" s="9"/>
      <c r="O226" s="9"/>
      <c r="P226" s="9"/>
      <c r="Q226" s="9"/>
      <c r="R226" s="9"/>
      <c r="S226" s="9"/>
      <c r="T226" s="9"/>
      <c r="U226" s="9"/>
      <c r="V226" s="9"/>
      <c r="W226" s="9"/>
      <c r="X226" s="9"/>
      <c r="Y226" s="9"/>
      <c r="Z226" s="9"/>
      <c r="AA226" s="9"/>
      <c r="AB226" s="9" t="s">
        <v>3635</v>
      </c>
      <c r="AC226" s="9" t="s">
        <v>3636</v>
      </c>
      <c r="AD226" s="10" t="s">
        <v>283</v>
      </c>
      <c r="AE226" s="11">
        <v>42606</v>
      </c>
      <c r="AF226" s="11">
        <v>42606</v>
      </c>
      <c r="AG226" s="10">
        <f t="shared" si="54"/>
        <v>0</v>
      </c>
      <c r="AH226" s="10" t="s">
        <v>283</v>
      </c>
      <c r="AI226" s="16" t="e">
        <f t="shared" si="2"/>
        <v>#VALUE!</v>
      </c>
      <c r="AJ226" s="42" t="s">
        <v>1438</v>
      </c>
      <c r="AK226" s="12">
        <v>1</v>
      </c>
      <c r="AL226" s="10" t="s">
        <v>70</v>
      </c>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v>1</v>
      </c>
      <c r="BZ226" s="10"/>
      <c r="CA226" s="10"/>
      <c r="CB226" s="10"/>
      <c r="CC226" s="10"/>
      <c r="CD226" s="10"/>
      <c r="CE226" s="10"/>
      <c r="CF226" s="10"/>
      <c r="CG226" s="10"/>
      <c r="CH226" s="10"/>
      <c r="CI226" s="10"/>
      <c r="CJ226" s="10"/>
      <c r="CK226" s="10"/>
      <c r="CL226" s="10"/>
      <c r="CM226" s="10"/>
      <c r="CN226" s="10"/>
      <c r="CO226" s="10"/>
      <c r="CP226" s="10" t="s">
        <v>89</v>
      </c>
      <c r="CQ226" s="10" t="s">
        <v>286</v>
      </c>
      <c r="CR226" s="10">
        <v>1</v>
      </c>
      <c r="CS226" s="10"/>
      <c r="CT226" s="10"/>
      <c r="CU226" s="10"/>
      <c r="CV226" s="10"/>
      <c r="CW226" s="10"/>
      <c r="CX226" s="10" t="s">
        <v>490</v>
      </c>
      <c r="CY226" s="35" t="s">
        <v>287</v>
      </c>
      <c r="CZ226" s="35" t="s">
        <v>329</v>
      </c>
      <c r="DA226" s="42" t="s">
        <v>289</v>
      </c>
      <c r="DB226" s="13" t="s">
        <v>3637</v>
      </c>
      <c r="DC226" s="35" t="s">
        <v>283</v>
      </c>
      <c r="DD226" s="42" t="s">
        <v>3638</v>
      </c>
      <c r="DE226" s="42" t="s">
        <v>3639</v>
      </c>
      <c r="DF226" s="35" t="s">
        <v>283</v>
      </c>
      <c r="DG226" s="35" t="s">
        <v>283</v>
      </c>
      <c r="DH226" s="35" t="s">
        <v>283</v>
      </c>
      <c r="DI226" s="35" t="s">
        <v>283</v>
      </c>
      <c r="DJ226" s="35" t="s">
        <v>283</v>
      </c>
      <c r="DK226" s="35" t="s">
        <v>283</v>
      </c>
      <c r="DL226" s="10" t="s">
        <v>3640</v>
      </c>
      <c r="DM226" s="10" t="s">
        <v>116</v>
      </c>
      <c r="DN226" s="15"/>
      <c r="DO226" s="15"/>
      <c r="DP226" s="15"/>
      <c r="DQ226" s="15"/>
      <c r="DR226" s="15"/>
      <c r="DS226" s="15"/>
      <c r="DT226" s="14">
        <v>1</v>
      </c>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0" t="s">
        <v>283</v>
      </c>
      <c r="ES226" s="10" t="s">
        <v>283</v>
      </c>
      <c r="ET226" s="10"/>
      <c r="EU226" s="10"/>
      <c r="EV226" s="10"/>
      <c r="EW226" s="10"/>
      <c r="EX226" s="10"/>
      <c r="EY226" s="10"/>
      <c r="EZ226" s="10"/>
      <c r="FA226" s="10"/>
      <c r="FB226" s="10"/>
      <c r="FC226" s="10"/>
      <c r="FD226" s="10"/>
      <c r="FE226" s="10"/>
      <c r="FF226" s="10"/>
      <c r="FG226" s="10"/>
      <c r="FH226" s="10"/>
      <c r="FI226" s="10"/>
      <c r="FJ226" s="10"/>
      <c r="FK226" s="10"/>
      <c r="FL226" s="10"/>
      <c r="FM226" s="10" t="s">
        <v>283</v>
      </c>
      <c r="FN226" s="10" t="s">
        <v>283</v>
      </c>
      <c r="FO226" s="10"/>
      <c r="FP226" s="10"/>
      <c r="FQ226" s="10"/>
      <c r="FR226" s="10"/>
      <c r="FS226" s="10"/>
      <c r="FT226" s="10"/>
      <c r="FU226" s="10"/>
      <c r="FV226" s="10"/>
      <c r="FW226" s="10"/>
      <c r="FX226" s="10"/>
      <c r="FY226" s="10"/>
      <c r="FZ226" s="10"/>
      <c r="GA226" s="10"/>
      <c r="GB226" s="10"/>
      <c r="GC226" s="10"/>
      <c r="GD226" s="10"/>
      <c r="GE226" s="10"/>
      <c r="GF226" s="10"/>
      <c r="GG226" s="10"/>
      <c r="GH226" s="10"/>
      <c r="GI226" s="10"/>
      <c r="GJ226" s="10"/>
      <c r="GK226" s="10"/>
      <c r="GL226" s="10"/>
      <c r="GM226" s="10"/>
      <c r="GN226" s="10"/>
      <c r="GO226" s="13" t="s">
        <v>3641</v>
      </c>
      <c r="GP226" s="13" t="s">
        <v>3642</v>
      </c>
      <c r="GQ226" s="13" t="s">
        <v>3643</v>
      </c>
      <c r="GR226" s="13" t="s">
        <v>3644</v>
      </c>
      <c r="GS226" s="13" t="s">
        <v>3645</v>
      </c>
      <c r="GT226" s="13" t="s">
        <v>3646</v>
      </c>
      <c r="GU226" s="10" t="s">
        <v>283</v>
      </c>
      <c r="GV226" s="10" t="s">
        <v>283</v>
      </c>
      <c r="GW226" s="10" t="s">
        <v>283</v>
      </c>
      <c r="GX226" s="10" t="s">
        <v>283</v>
      </c>
      <c r="GY226" s="10" t="s">
        <v>283</v>
      </c>
      <c r="GZ226" s="10" t="s">
        <v>283</v>
      </c>
      <c r="HA226" s="10" t="s">
        <v>283</v>
      </c>
      <c r="HB226" s="10" t="s">
        <v>283</v>
      </c>
      <c r="HC226" s="10" t="s">
        <v>283</v>
      </c>
      <c r="HD226" s="10" t="s">
        <v>3647</v>
      </c>
      <c r="HE226" s="10"/>
      <c r="HF226" s="10"/>
      <c r="HG226" s="10"/>
      <c r="HH226" s="10"/>
      <c r="HI226" s="10">
        <v>1</v>
      </c>
      <c r="HJ226" s="10"/>
      <c r="HK226" s="10"/>
      <c r="HL226" s="10"/>
      <c r="HM226" s="10"/>
      <c r="HN226" s="10"/>
      <c r="HO226" s="10"/>
      <c r="HP226" s="10"/>
      <c r="HQ226" s="10"/>
      <c r="HR226" s="10"/>
      <c r="HS226" s="10"/>
      <c r="HT226" s="10"/>
      <c r="HU226" s="10"/>
      <c r="HV226" s="10"/>
      <c r="HW226" s="10"/>
      <c r="HX226" s="10"/>
      <c r="HY226" s="10"/>
      <c r="HZ226" s="10"/>
      <c r="IA226" s="10"/>
      <c r="IB226" s="10">
        <v>1</v>
      </c>
      <c r="IC226" s="10"/>
      <c r="ID226" s="10"/>
      <c r="IE226" s="10"/>
      <c r="IF226" s="10"/>
      <c r="IG226" s="10"/>
      <c r="IH226" s="10"/>
      <c r="II226" s="10"/>
      <c r="IJ226" s="10"/>
      <c r="IK226" s="10">
        <v>1</v>
      </c>
      <c r="IL226" s="10"/>
      <c r="IM226" s="10"/>
      <c r="IN226" s="10"/>
      <c r="IO226" s="10"/>
      <c r="IP226" s="10"/>
      <c r="IQ226" s="10"/>
      <c r="IR226" s="10"/>
      <c r="IS226" s="10"/>
      <c r="IT226" s="10"/>
      <c r="IU226" s="13" t="s">
        <v>2473</v>
      </c>
      <c r="IV226" s="10" t="s">
        <v>283</v>
      </c>
      <c r="IW226" s="10" t="s">
        <v>283</v>
      </c>
      <c r="IX226" s="10" t="s">
        <v>264</v>
      </c>
      <c r="IY226" s="10"/>
      <c r="IZ226" s="10"/>
      <c r="JA226" s="10"/>
      <c r="JB226" s="10"/>
      <c r="JC226" s="10"/>
      <c r="JD226" s="10"/>
      <c r="JE226" s="10"/>
      <c r="JF226" s="10"/>
      <c r="JG226" s="10"/>
      <c r="JH226" s="10"/>
      <c r="JI226" s="10"/>
      <c r="JJ226" s="10"/>
      <c r="JK226" s="10"/>
      <c r="JL226" s="10"/>
      <c r="JM226" s="10"/>
      <c r="JN226" s="10"/>
      <c r="JO226" s="10"/>
      <c r="JP226" s="10">
        <v>1</v>
      </c>
      <c r="JQ226" s="10"/>
      <c r="JR226" s="10"/>
      <c r="JS226" s="10"/>
      <c r="JT226" s="10"/>
      <c r="JU226" s="10"/>
      <c r="JV226" s="10" t="s">
        <v>287</v>
      </c>
      <c r="JW226" s="10" t="s">
        <v>283</v>
      </c>
      <c r="JX226" s="10" t="s">
        <v>283</v>
      </c>
      <c r="JY226" s="10" t="s">
        <v>283</v>
      </c>
      <c r="JZ226" s="56" t="s">
        <v>3648</v>
      </c>
    </row>
    <row r="227" spans="1:286" ht="15.75" customHeight="1">
      <c r="A227" s="7" t="s">
        <v>3649</v>
      </c>
      <c r="B227" s="8">
        <v>42629</v>
      </c>
      <c r="C227" s="9" t="s">
        <v>3650</v>
      </c>
      <c r="D227" s="29">
        <v>1</v>
      </c>
      <c r="E227" s="11">
        <v>42008</v>
      </c>
      <c r="F227" s="43">
        <v>71</v>
      </c>
      <c r="G227" s="29" t="s">
        <v>323</v>
      </c>
      <c r="H227" s="9" t="s">
        <v>3651</v>
      </c>
      <c r="I227" s="9" t="s">
        <v>3652</v>
      </c>
      <c r="J227" s="10" t="s">
        <v>280</v>
      </c>
      <c r="K227" s="9" t="s">
        <v>543</v>
      </c>
      <c r="L227" s="9"/>
      <c r="M227" s="9"/>
      <c r="N227" s="9"/>
      <c r="O227" s="9"/>
      <c r="P227" s="9"/>
      <c r="Q227" s="9"/>
      <c r="R227" s="9"/>
      <c r="S227" s="9"/>
      <c r="T227" s="10">
        <v>1</v>
      </c>
      <c r="U227" s="9"/>
      <c r="V227" s="9"/>
      <c r="W227" s="9"/>
      <c r="X227" s="9"/>
      <c r="Y227" s="9"/>
      <c r="Z227" s="9"/>
      <c r="AA227" s="9"/>
      <c r="AB227" s="9" t="s">
        <v>3653</v>
      </c>
      <c r="AC227" s="9" t="s">
        <v>3654</v>
      </c>
      <c r="AD227" s="10" t="s">
        <v>283</v>
      </c>
      <c r="AE227" s="11">
        <v>42008</v>
      </c>
      <c r="AF227" s="11">
        <v>42621</v>
      </c>
      <c r="AG227" s="10">
        <f t="shared" si="54"/>
        <v>613</v>
      </c>
      <c r="AH227" s="10">
        <f t="shared" ref="AH227:AH235" si="55">AF227-E227</f>
        <v>613</v>
      </c>
      <c r="AI227" s="10">
        <f t="shared" si="2"/>
        <v>621</v>
      </c>
      <c r="AJ227" s="35" t="s">
        <v>3655</v>
      </c>
      <c r="AK227" s="12">
        <v>1</v>
      </c>
      <c r="AL227" s="10" t="s">
        <v>55</v>
      </c>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10">
        <v>1</v>
      </c>
      <c r="BK227" s="9"/>
      <c r="BL227" s="9"/>
      <c r="BM227" s="42"/>
      <c r="BN227" s="42"/>
      <c r="BO227" s="42"/>
      <c r="BP227" s="42"/>
      <c r="BQ227" s="42"/>
      <c r="BR227" s="42"/>
      <c r="BS227" s="42"/>
      <c r="BT227" s="42"/>
      <c r="BU227" s="42"/>
      <c r="BV227" s="42"/>
      <c r="BW227" s="42"/>
      <c r="BX227" s="42"/>
      <c r="BY227" s="42"/>
      <c r="BZ227" s="42"/>
      <c r="CA227" s="42"/>
      <c r="CB227" s="42"/>
      <c r="CC227" s="42"/>
      <c r="CD227" s="42"/>
      <c r="CE227" s="42"/>
      <c r="CF227" s="42"/>
      <c r="CG227" s="42"/>
      <c r="CH227" s="42"/>
      <c r="CI227" s="42"/>
      <c r="CJ227" s="42"/>
      <c r="CK227" s="42"/>
      <c r="CL227" s="42"/>
      <c r="CM227" s="42"/>
      <c r="CN227" s="42"/>
      <c r="CO227" s="42"/>
      <c r="CP227" s="10" t="s">
        <v>89</v>
      </c>
      <c r="CQ227" s="10" t="s">
        <v>286</v>
      </c>
      <c r="CR227" s="10">
        <v>1</v>
      </c>
      <c r="CS227" s="10"/>
      <c r="CT227" s="10"/>
      <c r="CU227" s="10"/>
      <c r="CV227" s="10"/>
      <c r="CW227" s="10"/>
      <c r="CX227" s="10" t="s">
        <v>287</v>
      </c>
      <c r="CY227" s="35" t="s">
        <v>287</v>
      </c>
      <c r="CZ227" s="42" t="s">
        <v>596</v>
      </c>
      <c r="DA227" s="42" t="s">
        <v>1461</v>
      </c>
      <c r="DB227" s="10" t="s">
        <v>329</v>
      </c>
      <c r="DC227" s="35" t="s">
        <v>283</v>
      </c>
      <c r="DD227" s="42" t="s">
        <v>3656</v>
      </c>
      <c r="DE227" s="35" t="s">
        <v>1461</v>
      </c>
      <c r="DF227" s="35" t="s">
        <v>283</v>
      </c>
      <c r="DG227" s="35" t="s">
        <v>283</v>
      </c>
      <c r="DH227" s="35" t="s">
        <v>283</v>
      </c>
      <c r="DI227" s="35" t="s">
        <v>283</v>
      </c>
      <c r="DJ227" s="35" t="s">
        <v>283</v>
      </c>
      <c r="DK227" s="35" t="s">
        <v>283</v>
      </c>
      <c r="DL227" s="10" t="s">
        <v>3657</v>
      </c>
      <c r="DM227" s="10" t="s">
        <v>117</v>
      </c>
      <c r="DN227" s="15"/>
      <c r="DO227" s="15"/>
      <c r="DP227" s="15"/>
      <c r="DQ227" s="15"/>
      <c r="DR227" s="15"/>
      <c r="DS227" s="15"/>
      <c r="DT227" s="15"/>
      <c r="DU227" s="15">
        <v>1</v>
      </c>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0" t="s">
        <v>3658</v>
      </c>
      <c r="ES227" s="10" t="s">
        <v>880</v>
      </c>
      <c r="ET227" s="10"/>
      <c r="EU227" s="10"/>
      <c r="EV227" s="10"/>
      <c r="EW227" s="10"/>
      <c r="EX227" s="10"/>
      <c r="EY227" s="10"/>
      <c r="EZ227" s="10">
        <v>1</v>
      </c>
      <c r="FA227" s="10"/>
      <c r="FB227" s="10"/>
      <c r="FC227" s="10"/>
      <c r="FD227" s="10"/>
      <c r="FE227" s="10"/>
      <c r="FF227" s="10"/>
      <c r="FG227" s="10"/>
      <c r="FH227" s="10"/>
      <c r="FI227" s="10"/>
      <c r="FJ227" s="10"/>
      <c r="FK227" s="10">
        <v>1</v>
      </c>
      <c r="FL227" s="10"/>
      <c r="FM227" s="10" t="s">
        <v>3659</v>
      </c>
      <c r="FN227" s="10" t="s">
        <v>166</v>
      </c>
      <c r="FO227" s="10"/>
      <c r="FP227" s="10"/>
      <c r="FQ227" s="10"/>
      <c r="FR227" s="10"/>
      <c r="FS227" s="10"/>
      <c r="FT227" s="10"/>
      <c r="FU227" s="13">
        <v>1</v>
      </c>
      <c r="FV227" s="10"/>
      <c r="FW227" s="10"/>
      <c r="FX227" s="10"/>
      <c r="FY227" s="10"/>
      <c r="FZ227" s="10"/>
      <c r="GA227" s="10"/>
      <c r="GB227" s="10"/>
      <c r="GC227" s="10"/>
      <c r="GD227" s="10"/>
      <c r="GE227" s="10"/>
      <c r="GF227" s="10"/>
      <c r="GG227" s="10"/>
      <c r="GH227" s="10"/>
      <c r="GI227" s="10"/>
      <c r="GJ227" s="10"/>
      <c r="GK227" s="10"/>
      <c r="GL227" s="10"/>
      <c r="GM227" s="10"/>
      <c r="GN227" s="10"/>
      <c r="GO227" s="13" t="s">
        <v>3660</v>
      </c>
      <c r="GP227" s="13" t="s">
        <v>3661</v>
      </c>
      <c r="GQ227" s="13" t="s">
        <v>3662</v>
      </c>
      <c r="GR227" s="13" t="s">
        <v>3663</v>
      </c>
      <c r="GS227" s="10" t="s">
        <v>283</v>
      </c>
      <c r="GT227" s="10" t="s">
        <v>283</v>
      </c>
      <c r="GU227" s="10" t="s">
        <v>283</v>
      </c>
      <c r="GV227" s="10" t="s">
        <v>283</v>
      </c>
      <c r="GW227" s="10" t="s">
        <v>283</v>
      </c>
      <c r="GX227" s="10" t="s">
        <v>283</v>
      </c>
      <c r="GY227" s="10" t="s">
        <v>283</v>
      </c>
      <c r="GZ227" s="10" t="s">
        <v>283</v>
      </c>
      <c r="HA227" s="10" t="s">
        <v>283</v>
      </c>
      <c r="HB227" s="10" t="s">
        <v>283</v>
      </c>
      <c r="HC227" s="10" t="s">
        <v>283</v>
      </c>
      <c r="HD227" s="10" t="s">
        <v>3664</v>
      </c>
      <c r="HE227" s="10"/>
      <c r="HF227" s="10"/>
      <c r="HG227" s="10"/>
      <c r="HH227" s="10"/>
      <c r="HI227" s="10"/>
      <c r="HJ227" s="10"/>
      <c r="HK227" s="10"/>
      <c r="HL227" s="10"/>
      <c r="HM227" s="10"/>
      <c r="HN227" s="10"/>
      <c r="HO227" s="10"/>
      <c r="HP227" s="10"/>
      <c r="HQ227" s="10"/>
      <c r="HR227" s="10"/>
      <c r="HS227" s="10"/>
      <c r="HT227" s="10"/>
      <c r="HU227" s="10"/>
      <c r="HV227" s="10"/>
      <c r="HW227" s="10"/>
      <c r="HX227" s="10"/>
      <c r="HY227" s="10"/>
      <c r="HZ227" s="10"/>
      <c r="IA227" s="10"/>
      <c r="IB227" s="10"/>
      <c r="IC227" s="10"/>
      <c r="ID227" s="10"/>
      <c r="IE227" s="10"/>
      <c r="IF227" s="10"/>
      <c r="IG227" s="10"/>
      <c r="IH227" s="10">
        <v>1</v>
      </c>
      <c r="II227" s="10"/>
      <c r="IJ227" s="10">
        <v>1</v>
      </c>
      <c r="IK227" s="10"/>
      <c r="IL227" s="10"/>
      <c r="IM227" s="10"/>
      <c r="IN227" s="10"/>
      <c r="IO227" s="10"/>
      <c r="IP227" s="10"/>
      <c r="IQ227" s="10"/>
      <c r="IR227" s="10"/>
      <c r="IS227" s="10"/>
      <c r="IT227" s="10"/>
      <c r="IU227" s="13" t="s">
        <v>3665</v>
      </c>
      <c r="IV227" s="10" t="s">
        <v>283</v>
      </c>
      <c r="IW227" s="10" t="s">
        <v>283</v>
      </c>
      <c r="IX227" s="10" t="s">
        <v>264</v>
      </c>
      <c r="IY227" s="10"/>
      <c r="IZ227" s="10"/>
      <c r="JA227" s="10"/>
      <c r="JB227" s="10"/>
      <c r="JC227" s="10"/>
      <c r="JD227" s="10"/>
      <c r="JE227" s="10"/>
      <c r="JF227" s="10"/>
      <c r="JG227" s="10"/>
      <c r="JH227" s="10"/>
      <c r="JI227" s="10"/>
      <c r="JJ227" s="10"/>
      <c r="JK227" s="10"/>
      <c r="JL227" s="10"/>
      <c r="JM227" s="10"/>
      <c r="JN227" s="10"/>
      <c r="JO227" s="10"/>
      <c r="JP227" s="10">
        <v>1</v>
      </c>
      <c r="JQ227" s="10"/>
      <c r="JR227" s="10"/>
      <c r="JS227" s="10"/>
      <c r="JT227" s="10"/>
      <c r="JU227" s="10"/>
      <c r="JV227" s="10" t="s">
        <v>287</v>
      </c>
      <c r="JW227" s="10" t="s">
        <v>283</v>
      </c>
      <c r="JX227" s="10" t="s">
        <v>283</v>
      </c>
      <c r="JY227" s="10" t="s">
        <v>283</v>
      </c>
      <c r="JZ227" s="42"/>
    </row>
    <row r="228" spans="1:286" ht="15.75" customHeight="1">
      <c r="A228" s="7" t="s">
        <v>3666</v>
      </c>
      <c r="B228" s="8">
        <v>42552</v>
      </c>
      <c r="C228" s="9" t="s">
        <v>3667</v>
      </c>
      <c r="D228" s="29">
        <v>1</v>
      </c>
      <c r="E228" s="11">
        <v>42249</v>
      </c>
      <c r="F228" s="43">
        <v>39</v>
      </c>
      <c r="G228" s="29" t="s">
        <v>323</v>
      </c>
      <c r="H228" s="9" t="s">
        <v>604</v>
      </c>
      <c r="I228" s="9" t="s">
        <v>576</v>
      </c>
      <c r="J228" s="10" t="s">
        <v>280</v>
      </c>
      <c r="K228" s="9" t="s">
        <v>3668</v>
      </c>
      <c r="L228" s="9"/>
      <c r="M228" s="9"/>
      <c r="N228" s="9"/>
      <c r="O228" s="9"/>
      <c r="P228" s="10">
        <v>1</v>
      </c>
      <c r="Q228" s="9"/>
      <c r="R228" s="9"/>
      <c r="S228" s="9"/>
      <c r="T228" s="9"/>
      <c r="U228" s="9"/>
      <c r="V228" s="10">
        <v>1</v>
      </c>
      <c r="W228" s="9"/>
      <c r="X228" s="9"/>
      <c r="Y228" s="9"/>
      <c r="Z228" s="9"/>
      <c r="AA228" s="9"/>
      <c r="AB228" s="9" t="s">
        <v>3669</v>
      </c>
      <c r="AC228" s="9" t="s">
        <v>3670</v>
      </c>
      <c r="AD228" s="10" t="s">
        <v>283</v>
      </c>
      <c r="AE228" s="11">
        <v>42256</v>
      </c>
      <c r="AF228" s="11">
        <v>42550</v>
      </c>
      <c r="AG228" s="10">
        <f t="shared" si="54"/>
        <v>294</v>
      </c>
      <c r="AH228" s="10">
        <f t="shared" si="55"/>
        <v>301</v>
      </c>
      <c r="AI228" s="10">
        <f t="shared" si="2"/>
        <v>303</v>
      </c>
      <c r="AJ228" s="10" t="s">
        <v>3671</v>
      </c>
      <c r="AK228" s="12">
        <v>2</v>
      </c>
      <c r="AL228" s="10" t="s">
        <v>950</v>
      </c>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10"/>
      <c r="BN228" s="10"/>
      <c r="BO228" s="10"/>
      <c r="BP228" s="10"/>
      <c r="BQ228" s="10"/>
      <c r="BR228" s="10"/>
      <c r="BS228" s="10"/>
      <c r="BT228" s="10"/>
      <c r="BU228" s="10"/>
      <c r="BV228" s="10"/>
      <c r="BW228" s="10"/>
      <c r="BX228" s="10"/>
      <c r="BY228" s="10">
        <v>2</v>
      </c>
      <c r="BZ228" s="10"/>
      <c r="CA228" s="10"/>
      <c r="CB228" s="10"/>
      <c r="CC228" s="10"/>
      <c r="CD228" s="10"/>
      <c r="CE228" s="10"/>
      <c r="CF228" s="10"/>
      <c r="CG228" s="10"/>
      <c r="CH228" s="10"/>
      <c r="CI228" s="10"/>
      <c r="CJ228" s="10"/>
      <c r="CK228" s="10"/>
      <c r="CL228" s="10"/>
      <c r="CM228" s="10"/>
      <c r="CN228" s="10"/>
      <c r="CO228" s="10"/>
      <c r="CP228" s="10" t="s">
        <v>3672</v>
      </c>
      <c r="CQ228" s="10" t="s">
        <v>286</v>
      </c>
      <c r="CR228" s="10"/>
      <c r="CS228" s="10">
        <v>1</v>
      </c>
      <c r="CT228" s="10"/>
      <c r="CU228" s="10"/>
      <c r="CV228" s="10"/>
      <c r="CW228" s="10"/>
      <c r="CX228" s="10" t="s">
        <v>287</v>
      </c>
      <c r="CY228" s="35" t="s">
        <v>287</v>
      </c>
      <c r="CZ228" s="42" t="s">
        <v>288</v>
      </c>
      <c r="DA228" s="42" t="s">
        <v>289</v>
      </c>
      <c r="DB228" s="35" t="s">
        <v>290</v>
      </c>
      <c r="DC228" s="35" t="s">
        <v>283</v>
      </c>
      <c r="DD228" s="42" t="s">
        <v>3673</v>
      </c>
      <c r="DE228" s="42" t="s">
        <v>2310</v>
      </c>
      <c r="DF228" s="35" t="s">
        <v>283</v>
      </c>
      <c r="DG228" s="35" t="s">
        <v>283</v>
      </c>
      <c r="DH228" s="35" t="s">
        <v>283</v>
      </c>
      <c r="DI228" s="35" t="s">
        <v>283</v>
      </c>
      <c r="DJ228" s="35" t="s">
        <v>283</v>
      </c>
      <c r="DK228" s="35" t="s">
        <v>283</v>
      </c>
      <c r="DL228" s="10" t="s">
        <v>283</v>
      </c>
      <c r="DM228" s="10" t="s">
        <v>283</v>
      </c>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0" t="s">
        <v>3674</v>
      </c>
      <c r="ES228" s="13" t="s">
        <v>3675</v>
      </c>
      <c r="ET228" s="13"/>
      <c r="EU228" s="13"/>
      <c r="EV228" s="13"/>
      <c r="EW228" s="13"/>
      <c r="EX228" s="13">
        <v>1</v>
      </c>
      <c r="EY228" s="13"/>
      <c r="EZ228" s="13">
        <v>1</v>
      </c>
      <c r="FA228" s="13"/>
      <c r="FB228" s="13"/>
      <c r="FC228" s="13"/>
      <c r="FD228" s="13"/>
      <c r="FE228" s="13"/>
      <c r="FF228" s="13"/>
      <c r="FG228" s="13"/>
      <c r="FH228" s="13"/>
      <c r="FI228" s="13"/>
      <c r="FJ228" s="13"/>
      <c r="FK228" s="13"/>
      <c r="FL228" s="13"/>
      <c r="FM228" s="10" t="s">
        <v>3676</v>
      </c>
      <c r="FN228" s="10" t="s">
        <v>166</v>
      </c>
      <c r="FO228" s="10"/>
      <c r="FP228" s="10"/>
      <c r="FQ228" s="10"/>
      <c r="FR228" s="10"/>
      <c r="FS228" s="10"/>
      <c r="FT228" s="10"/>
      <c r="FU228" s="13">
        <v>1</v>
      </c>
      <c r="FV228" s="10"/>
      <c r="FW228" s="10"/>
      <c r="FX228" s="10"/>
      <c r="FY228" s="10"/>
      <c r="FZ228" s="10"/>
      <c r="GA228" s="10"/>
      <c r="GB228" s="10"/>
      <c r="GC228" s="10"/>
      <c r="GD228" s="10"/>
      <c r="GE228" s="10"/>
      <c r="GF228" s="10"/>
      <c r="GG228" s="10"/>
      <c r="GH228" s="10"/>
      <c r="GI228" s="10"/>
      <c r="GJ228" s="10"/>
      <c r="GK228" s="10"/>
      <c r="GL228" s="10"/>
      <c r="GM228" s="10"/>
      <c r="GN228" s="10"/>
      <c r="GO228" s="13" t="s">
        <v>3677</v>
      </c>
      <c r="GP228" s="10" t="s">
        <v>283</v>
      </c>
      <c r="GQ228" s="10" t="s">
        <v>283</v>
      </c>
      <c r="GR228" s="10" t="s">
        <v>283</v>
      </c>
      <c r="GS228" s="10" t="s">
        <v>283</v>
      </c>
      <c r="GT228" s="10" t="s">
        <v>283</v>
      </c>
      <c r="GU228" s="10" t="s">
        <v>283</v>
      </c>
      <c r="GV228" s="10" t="s">
        <v>283</v>
      </c>
      <c r="GW228" s="10" t="s">
        <v>283</v>
      </c>
      <c r="GX228" s="10" t="s">
        <v>283</v>
      </c>
      <c r="GY228" s="10" t="s">
        <v>283</v>
      </c>
      <c r="GZ228" s="10" t="s">
        <v>283</v>
      </c>
      <c r="HA228" s="10" t="s">
        <v>283</v>
      </c>
      <c r="HB228" s="10" t="s">
        <v>283</v>
      </c>
      <c r="HC228" s="10" t="s">
        <v>283</v>
      </c>
      <c r="HD228" s="10" t="s">
        <v>235</v>
      </c>
      <c r="HE228" s="10"/>
      <c r="HF228" s="10"/>
      <c r="HG228" s="10"/>
      <c r="HH228" s="10"/>
      <c r="HI228" s="10"/>
      <c r="HJ228" s="10"/>
      <c r="HK228" s="10"/>
      <c r="HL228" s="10"/>
      <c r="HM228" s="10"/>
      <c r="HN228" s="10"/>
      <c r="HO228" s="10"/>
      <c r="HP228" s="10"/>
      <c r="HQ228" s="10"/>
      <c r="HR228" s="10"/>
      <c r="HS228" s="10"/>
      <c r="HT228" s="10"/>
      <c r="HU228" s="10"/>
      <c r="HV228" s="10"/>
      <c r="HW228" s="10"/>
      <c r="HX228" s="10"/>
      <c r="HY228" s="10"/>
      <c r="HZ228" s="10"/>
      <c r="IA228" s="10"/>
      <c r="IB228" s="10"/>
      <c r="IC228" s="10"/>
      <c r="ID228" s="10"/>
      <c r="IE228" s="10"/>
      <c r="IF228" s="10"/>
      <c r="IG228" s="10"/>
      <c r="IH228" s="10"/>
      <c r="II228" s="10"/>
      <c r="IJ228" s="10"/>
      <c r="IK228" s="10"/>
      <c r="IL228" s="10"/>
      <c r="IM228" s="10">
        <v>1</v>
      </c>
      <c r="IN228" s="10"/>
      <c r="IO228" s="10"/>
      <c r="IP228" s="10"/>
      <c r="IQ228" s="10"/>
      <c r="IR228" s="10"/>
      <c r="IS228" s="10"/>
      <c r="IT228" s="10"/>
      <c r="IU228" s="13" t="s">
        <v>3678</v>
      </c>
      <c r="IV228" s="10" t="s">
        <v>283</v>
      </c>
      <c r="IW228" s="10" t="s">
        <v>283</v>
      </c>
      <c r="IX228" s="10" t="s">
        <v>264</v>
      </c>
      <c r="IY228" s="10"/>
      <c r="IZ228" s="10"/>
      <c r="JA228" s="10"/>
      <c r="JB228" s="10"/>
      <c r="JC228" s="10"/>
      <c r="JD228" s="10"/>
      <c r="JE228" s="10"/>
      <c r="JF228" s="10"/>
      <c r="JG228" s="10"/>
      <c r="JH228" s="10"/>
      <c r="JI228" s="10"/>
      <c r="JJ228" s="10"/>
      <c r="JK228" s="10"/>
      <c r="JL228" s="10"/>
      <c r="JM228" s="10"/>
      <c r="JN228" s="10"/>
      <c r="JO228" s="10"/>
      <c r="JP228" s="10">
        <v>1</v>
      </c>
      <c r="JQ228" s="10"/>
      <c r="JR228" s="10"/>
      <c r="JS228" s="10"/>
      <c r="JT228" s="10"/>
      <c r="JU228" s="10"/>
      <c r="JV228" s="10" t="s">
        <v>287</v>
      </c>
      <c r="JW228" s="10" t="s">
        <v>283</v>
      </c>
      <c r="JX228" s="10" t="s">
        <v>283</v>
      </c>
      <c r="JY228" s="10" t="s">
        <v>283</v>
      </c>
      <c r="JZ228" s="42"/>
    </row>
    <row r="229" spans="1:286" ht="15.75" customHeight="1">
      <c r="A229" s="7" t="s">
        <v>3679</v>
      </c>
      <c r="B229" s="8">
        <v>42657</v>
      </c>
      <c r="C229" s="9" t="s">
        <v>3680</v>
      </c>
      <c r="D229" s="29">
        <v>1</v>
      </c>
      <c r="E229" s="11">
        <v>42221</v>
      </c>
      <c r="F229" s="43">
        <v>82</v>
      </c>
      <c r="G229" s="29" t="s">
        <v>323</v>
      </c>
      <c r="H229" s="9" t="s">
        <v>765</v>
      </c>
      <c r="I229" s="9" t="s">
        <v>469</v>
      </c>
      <c r="J229" s="10" t="s">
        <v>280</v>
      </c>
      <c r="K229" s="9" t="s">
        <v>344</v>
      </c>
      <c r="L229" s="9"/>
      <c r="M229" s="9"/>
      <c r="N229" s="9"/>
      <c r="O229" s="9"/>
      <c r="P229" s="9"/>
      <c r="Q229" s="9"/>
      <c r="R229" s="10">
        <v>1</v>
      </c>
      <c r="S229" s="9"/>
      <c r="T229" s="9"/>
      <c r="U229" s="9"/>
      <c r="V229" s="9"/>
      <c r="W229" s="9"/>
      <c r="X229" s="9"/>
      <c r="Y229" s="9"/>
      <c r="Z229" s="9"/>
      <c r="AA229" s="9"/>
      <c r="AB229" s="9" t="s">
        <v>3681</v>
      </c>
      <c r="AC229" s="9" t="s">
        <v>3682</v>
      </c>
      <c r="AD229" s="10" t="s">
        <v>283</v>
      </c>
      <c r="AE229" s="11">
        <v>42234</v>
      </c>
      <c r="AF229" s="11">
        <v>42529</v>
      </c>
      <c r="AG229" s="10">
        <f t="shared" si="54"/>
        <v>295</v>
      </c>
      <c r="AH229" s="10">
        <f t="shared" si="55"/>
        <v>308</v>
      </c>
      <c r="AI229" s="10">
        <f t="shared" si="2"/>
        <v>436</v>
      </c>
      <c r="AJ229" s="35" t="s">
        <v>3683</v>
      </c>
      <c r="AK229" s="12">
        <v>2</v>
      </c>
      <c r="AL229" s="10" t="s">
        <v>1528</v>
      </c>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10">
        <v>1</v>
      </c>
      <c r="BK229" s="9"/>
      <c r="BL229" s="9"/>
      <c r="BM229" s="42"/>
      <c r="BN229" s="42"/>
      <c r="BO229" s="42"/>
      <c r="BP229" s="42"/>
      <c r="BQ229" s="42"/>
      <c r="BR229" s="42"/>
      <c r="BS229" s="42"/>
      <c r="BT229" s="42"/>
      <c r="BU229" s="42"/>
      <c r="BV229" s="42"/>
      <c r="BW229" s="42"/>
      <c r="BX229" s="42"/>
      <c r="BY229" s="35">
        <v>1</v>
      </c>
      <c r="BZ229" s="42"/>
      <c r="CA229" s="42"/>
      <c r="CB229" s="42"/>
      <c r="CC229" s="42"/>
      <c r="CD229" s="42"/>
      <c r="CE229" s="42"/>
      <c r="CF229" s="42"/>
      <c r="CG229" s="42"/>
      <c r="CH229" s="42"/>
      <c r="CI229" s="42"/>
      <c r="CJ229" s="42"/>
      <c r="CK229" s="42"/>
      <c r="CL229" s="42"/>
      <c r="CM229" s="42"/>
      <c r="CN229" s="42"/>
      <c r="CO229" s="42"/>
      <c r="CP229" s="10" t="s">
        <v>89</v>
      </c>
      <c r="CQ229" s="10" t="s">
        <v>286</v>
      </c>
      <c r="CR229" s="10">
        <v>1</v>
      </c>
      <c r="CS229" s="10"/>
      <c r="CT229" s="10"/>
      <c r="CU229" s="10"/>
      <c r="CV229" s="10"/>
      <c r="CW229" s="10"/>
      <c r="CX229" s="10" t="s">
        <v>287</v>
      </c>
      <c r="CY229" s="35" t="s">
        <v>287</v>
      </c>
      <c r="CZ229" s="42" t="s">
        <v>12</v>
      </c>
      <c r="DA229" s="35" t="s">
        <v>457</v>
      </c>
      <c r="DB229" s="35" t="s">
        <v>309</v>
      </c>
      <c r="DC229" s="13" t="s">
        <v>3684</v>
      </c>
      <c r="DD229" s="42" t="s">
        <v>3685</v>
      </c>
      <c r="DE229" s="42" t="s">
        <v>3686</v>
      </c>
      <c r="DF229" s="42" t="s">
        <v>3687</v>
      </c>
      <c r="DG229" s="35" t="s">
        <v>283</v>
      </c>
      <c r="DH229" s="35" t="s">
        <v>283</v>
      </c>
      <c r="DI229" s="35" t="s">
        <v>283</v>
      </c>
      <c r="DJ229" s="35" t="s">
        <v>283</v>
      </c>
      <c r="DK229" s="35" t="s">
        <v>283</v>
      </c>
      <c r="DL229" s="13" t="s">
        <v>3688</v>
      </c>
      <c r="DM229" s="13" t="s">
        <v>115</v>
      </c>
      <c r="DN229" s="14"/>
      <c r="DO229" s="14"/>
      <c r="DP229" s="14"/>
      <c r="DQ229" s="14"/>
      <c r="DR229" s="14"/>
      <c r="DS229" s="14">
        <v>1</v>
      </c>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0" t="s">
        <v>3689</v>
      </c>
      <c r="ES229" s="10" t="s">
        <v>154</v>
      </c>
      <c r="ET229" s="10"/>
      <c r="EU229" s="10"/>
      <c r="EV229" s="10"/>
      <c r="EW229" s="10"/>
      <c r="EX229" s="10"/>
      <c r="EY229" s="10"/>
      <c r="EZ229" s="10"/>
      <c r="FA229" s="10"/>
      <c r="FB229" s="10"/>
      <c r="FC229" s="10"/>
      <c r="FD229" s="10"/>
      <c r="FE229" s="10"/>
      <c r="FF229" s="10"/>
      <c r="FG229" s="10">
        <v>1</v>
      </c>
      <c r="FH229" s="10"/>
      <c r="FI229" s="10"/>
      <c r="FJ229" s="10"/>
      <c r="FK229" s="10"/>
      <c r="FL229" s="10"/>
      <c r="FM229" s="13" t="s">
        <v>283</v>
      </c>
      <c r="FN229" s="10" t="s">
        <v>283</v>
      </c>
      <c r="FO229" s="10"/>
      <c r="FP229" s="10"/>
      <c r="FQ229" s="10"/>
      <c r="FR229" s="10"/>
      <c r="FS229" s="10"/>
      <c r="FT229" s="10"/>
      <c r="FU229" s="10"/>
      <c r="FV229" s="10"/>
      <c r="FW229" s="10"/>
      <c r="FX229" s="10"/>
      <c r="FY229" s="10"/>
      <c r="FZ229" s="10"/>
      <c r="GA229" s="10"/>
      <c r="GB229" s="10"/>
      <c r="GC229" s="10"/>
      <c r="GD229" s="10"/>
      <c r="GE229" s="10"/>
      <c r="GF229" s="10"/>
      <c r="GG229" s="10"/>
      <c r="GH229" s="10"/>
      <c r="GI229" s="10"/>
      <c r="GJ229" s="10"/>
      <c r="GK229" s="10"/>
      <c r="GL229" s="10"/>
      <c r="GM229" s="10"/>
      <c r="GN229" s="10"/>
      <c r="GO229" s="13" t="s">
        <v>3690</v>
      </c>
      <c r="GP229" s="13" t="s">
        <v>3691</v>
      </c>
      <c r="GQ229" s="13" t="s">
        <v>3692</v>
      </c>
      <c r="GR229" s="13" t="s">
        <v>3693</v>
      </c>
      <c r="GS229" s="13" t="s">
        <v>3694</v>
      </c>
      <c r="GT229" s="13" t="s">
        <v>3695</v>
      </c>
      <c r="GU229" s="13" t="s">
        <v>3696</v>
      </c>
      <c r="GV229" s="10" t="s">
        <v>283</v>
      </c>
      <c r="GW229" s="10" t="s">
        <v>283</v>
      </c>
      <c r="GX229" s="10" t="s">
        <v>283</v>
      </c>
      <c r="GY229" s="10" t="s">
        <v>283</v>
      </c>
      <c r="GZ229" s="10" t="s">
        <v>283</v>
      </c>
      <c r="HA229" s="10" t="s">
        <v>283</v>
      </c>
      <c r="HB229" s="10" t="s">
        <v>283</v>
      </c>
      <c r="HC229" s="10" t="s">
        <v>283</v>
      </c>
      <c r="HD229" s="10" t="s">
        <v>3697</v>
      </c>
      <c r="HE229" s="10"/>
      <c r="HF229" s="10"/>
      <c r="HG229" s="10"/>
      <c r="HH229" s="10"/>
      <c r="HI229" s="10"/>
      <c r="HJ229" s="10"/>
      <c r="HK229" s="10"/>
      <c r="HL229" s="10"/>
      <c r="HM229" s="10"/>
      <c r="HN229" s="10"/>
      <c r="HO229" s="10"/>
      <c r="HP229" s="10"/>
      <c r="HQ229" s="10"/>
      <c r="HR229" s="10">
        <v>1</v>
      </c>
      <c r="HS229" s="10"/>
      <c r="HT229" s="10"/>
      <c r="HU229" s="10"/>
      <c r="HV229" s="10"/>
      <c r="HW229" s="10"/>
      <c r="HX229" s="10"/>
      <c r="HY229" s="10"/>
      <c r="HZ229" s="10"/>
      <c r="IA229" s="10"/>
      <c r="IB229" s="10"/>
      <c r="IC229" s="10">
        <v>1</v>
      </c>
      <c r="ID229" s="10"/>
      <c r="IE229" s="10">
        <v>1</v>
      </c>
      <c r="IF229" s="10"/>
      <c r="IG229" s="10"/>
      <c r="IH229" s="10"/>
      <c r="II229" s="10"/>
      <c r="IJ229" s="10"/>
      <c r="IK229" s="10"/>
      <c r="IL229" s="10"/>
      <c r="IM229" s="10"/>
      <c r="IN229" s="10"/>
      <c r="IO229" s="10"/>
      <c r="IP229" s="10"/>
      <c r="IQ229" s="10"/>
      <c r="IR229" s="10"/>
      <c r="IS229" s="10"/>
      <c r="IT229" s="10"/>
      <c r="IU229" s="13" t="s">
        <v>3698</v>
      </c>
      <c r="IV229" s="10" t="s">
        <v>283</v>
      </c>
      <c r="IW229" s="10" t="s">
        <v>283</v>
      </c>
      <c r="IX229" s="10" t="s">
        <v>264</v>
      </c>
      <c r="IY229" s="10"/>
      <c r="IZ229" s="10"/>
      <c r="JA229" s="10"/>
      <c r="JB229" s="10"/>
      <c r="JC229" s="10"/>
      <c r="JD229" s="10"/>
      <c r="JE229" s="10"/>
      <c r="JF229" s="10"/>
      <c r="JG229" s="10"/>
      <c r="JH229" s="10"/>
      <c r="JI229" s="10"/>
      <c r="JJ229" s="10"/>
      <c r="JK229" s="10"/>
      <c r="JL229" s="10"/>
      <c r="JM229" s="10"/>
      <c r="JN229" s="10"/>
      <c r="JO229" s="10"/>
      <c r="JP229" s="10">
        <v>1</v>
      </c>
      <c r="JQ229" s="10"/>
      <c r="JR229" s="10"/>
      <c r="JS229" s="10"/>
      <c r="JT229" s="10"/>
      <c r="JU229" s="10"/>
      <c r="JV229" s="10" t="s">
        <v>287</v>
      </c>
      <c r="JW229" s="10" t="s">
        <v>283</v>
      </c>
      <c r="JX229" s="10" t="s">
        <v>283</v>
      </c>
      <c r="JY229" s="10" t="s">
        <v>283</v>
      </c>
      <c r="JZ229" s="42"/>
    </row>
    <row r="230" spans="1:286" ht="15.75" customHeight="1">
      <c r="A230" s="7" t="s">
        <v>3699</v>
      </c>
      <c r="B230" s="8">
        <v>42655</v>
      </c>
      <c r="C230" s="9" t="s">
        <v>3700</v>
      </c>
      <c r="D230" s="29">
        <v>1</v>
      </c>
      <c r="E230" s="11">
        <v>42443</v>
      </c>
      <c r="F230" s="43">
        <f>2016-2002</f>
        <v>14</v>
      </c>
      <c r="G230" s="29" t="s">
        <v>323</v>
      </c>
      <c r="H230" s="9" t="s">
        <v>452</v>
      </c>
      <c r="I230" s="9" t="s">
        <v>453</v>
      </c>
      <c r="J230" s="10" t="s">
        <v>280</v>
      </c>
      <c r="K230" s="9" t="s">
        <v>344</v>
      </c>
      <c r="L230" s="9"/>
      <c r="M230" s="9"/>
      <c r="N230" s="9"/>
      <c r="O230" s="9"/>
      <c r="P230" s="9"/>
      <c r="Q230" s="9"/>
      <c r="R230" s="10">
        <v>1</v>
      </c>
      <c r="S230" s="9"/>
      <c r="T230" s="9"/>
      <c r="U230" s="9"/>
      <c r="V230" s="9"/>
      <c r="W230" s="9"/>
      <c r="X230" s="9"/>
      <c r="Y230" s="9"/>
      <c r="Z230" s="9"/>
      <c r="AA230" s="9"/>
      <c r="AB230" s="9" t="s">
        <v>2832</v>
      </c>
      <c r="AC230" s="9" t="s">
        <v>3701</v>
      </c>
      <c r="AD230" s="10" t="s">
        <v>283</v>
      </c>
      <c r="AE230" s="11">
        <v>42612</v>
      </c>
      <c r="AF230" s="11">
        <v>42653</v>
      </c>
      <c r="AG230" s="10">
        <f t="shared" si="54"/>
        <v>41</v>
      </c>
      <c r="AH230" s="10">
        <f t="shared" si="55"/>
        <v>210</v>
      </c>
      <c r="AI230" s="10">
        <f t="shared" si="2"/>
        <v>212</v>
      </c>
      <c r="AJ230" s="35" t="s">
        <v>1905</v>
      </c>
      <c r="AK230" s="12">
        <v>1</v>
      </c>
      <c r="AL230" s="10" t="s">
        <v>3702</v>
      </c>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42"/>
      <c r="BN230" s="42"/>
      <c r="BO230" s="42"/>
      <c r="BP230" s="42"/>
      <c r="BQ230" s="42"/>
      <c r="BR230" s="42"/>
      <c r="BS230" s="42"/>
      <c r="BT230" s="42"/>
      <c r="BU230" s="42"/>
      <c r="BV230" s="42"/>
      <c r="BW230" s="42"/>
      <c r="BX230" s="35">
        <v>1</v>
      </c>
      <c r="BY230" s="42"/>
      <c r="BZ230" s="42"/>
      <c r="CA230" s="42"/>
      <c r="CB230" s="42"/>
      <c r="CC230" s="42"/>
      <c r="CD230" s="42"/>
      <c r="CE230" s="42"/>
      <c r="CF230" s="42"/>
      <c r="CG230" s="42"/>
      <c r="CH230" s="42"/>
      <c r="CI230" s="42"/>
      <c r="CJ230" s="42"/>
      <c r="CK230" s="42"/>
      <c r="CL230" s="42"/>
      <c r="CM230" s="42"/>
      <c r="CN230" s="42"/>
      <c r="CO230" s="42"/>
      <c r="CP230" s="10" t="s">
        <v>89</v>
      </c>
      <c r="CQ230" s="10" t="s">
        <v>286</v>
      </c>
      <c r="CR230" s="10">
        <v>1</v>
      </c>
      <c r="CS230" s="10"/>
      <c r="CT230" s="10"/>
      <c r="CU230" s="10"/>
      <c r="CV230" s="10"/>
      <c r="CW230" s="10"/>
      <c r="CX230" s="10" t="s">
        <v>287</v>
      </c>
      <c r="CY230" s="35" t="s">
        <v>287</v>
      </c>
      <c r="CZ230" s="42" t="s">
        <v>12</v>
      </c>
      <c r="DA230" s="42" t="s">
        <v>457</v>
      </c>
      <c r="DB230" s="35" t="s">
        <v>2436</v>
      </c>
      <c r="DC230" s="35" t="s">
        <v>283</v>
      </c>
      <c r="DD230" s="42" t="s">
        <v>3703</v>
      </c>
      <c r="DE230" s="35" t="s">
        <v>3704</v>
      </c>
      <c r="DF230" s="35" t="s">
        <v>283</v>
      </c>
      <c r="DG230" s="35" t="s">
        <v>283</v>
      </c>
      <c r="DH230" s="35" t="s">
        <v>283</v>
      </c>
      <c r="DI230" s="35" t="s">
        <v>283</v>
      </c>
      <c r="DJ230" s="35" t="s">
        <v>283</v>
      </c>
      <c r="DK230" s="35" t="s">
        <v>283</v>
      </c>
      <c r="DL230" s="10" t="s">
        <v>3705</v>
      </c>
      <c r="DM230" s="10" t="s">
        <v>1574</v>
      </c>
      <c r="DN230" s="15"/>
      <c r="DO230" s="15"/>
      <c r="DP230" s="15"/>
      <c r="DQ230" s="15"/>
      <c r="DR230" s="15"/>
      <c r="DS230" s="15"/>
      <c r="DT230" s="15"/>
      <c r="DU230" s="15"/>
      <c r="DV230" s="15"/>
      <c r="DW230" s="15"/>
      <c r="DX230" s="15"/>
      <c r="DY230" s="15"/>
      <c r="DZ230" s="15"/>
      <c r="EA230" s="15"/>
      <c r="EB230" s="15"/>
      <c r="EC230" s="15"/>
      <c r="ED230" s="15"/>
      <c r="EE230" s="15"/>
      <c r="EF230" s="15"/>
      <c r="EG230" s="15"/>
      <c r="EH230" s="15">
        <v>1</v>
      </c>
      <c r="EI230" s="15"/>
      <c r="EJ230" s="15"/>
      <c r="EK230" s="15"/>
      <c r="EL230" s="15"/>
      <c r="EM230" s="15"/>
      <c r="EN230" s="15"/>
      <c r="EO230" s="15"/>
      <c r="EP230" s="15"/>
      <c r="EQ230" s="15"/>
      <c r="ER230" s="10" t="s">
        <v>283</v>
      </c>
      <c r="ES230" s="10" t="s">
        <v>283</v>
      </c>
      <c r="ET230" s="10"/>
      <c r="EU230" s="10"/>
      <c r="EV230" s="10"/>
      <c r="EW230" s="10"/>
      <c r="EX230" s="10"/>
      <c r="EY230" s="10"/>
      <c r="EZ230" s="10"/>
      <c r="FA230" s="10"/>
      <c r="FB230" s="10"/>
      <c r="FC230" s="10"/>
      <c r="FD230" s="10"/>
      <c r="FE230" s="10"/>
      <c r="FF230" s="10"/>
      <c r="FG230" s="10"/>
      <c r="FH230" s="10"/>
      <c r="FI230" s="10"/>
      <c r="FJ230" s="10"/>
      <c r="FK230" s="10"/>
      <c r="FL230" s="10"/>
      <c r="FM230" s="10" t="s">
        <v>283</v>
      </c>
      <c r="FN230" s="10" t="s">
        <v>283</v>
      </c>
      <c r="FO230" s="10"/>
      <c r="FP230" s="10"/>
      <c r="FQ230" s="10"/>
      <c r="FR230" s="10"/>
      <c r="FS230" s="10"/>
      <c r="FT230" s="10"/>
      <c r="FU230" s="10"/>
      <c r="FV230" s="10"/>
      <c r="FW230" s="10"/>
      <c r="FX230" s="10"/>
      <c r="FY230" s="10"/>
      <c r="FZ230" s="10"/>
      <c r="GA230" s="10"/>
      <c r="GB230" s="10"/>
      <c r="GC230" s="10"/>
      <c r="GD230" s="10"/>
      <c r="GE230" s="10"/>
      <c r="GF230" s="10"/>
      <c r="GG230" s="10"/>
      <c r="GH230" s="10"/>
      <c r="GI230" s="10"/>
      <c r="GJ230" s="10"/>
      <c r="GK230" s="10"/>
      <c r="GL230" s="10"/>
      <c r="GM230" s="10"/>
      <c r="GN230" s="10"/>
      <c r="GO230" s="13" t="s">
        <v>3706</v>
      </c>
      <c r="GP230" s="13" t="s">
        <v>3707</v>
      </c>
      <c r="GQ230" s="13" t="s">
        <v>3708</v>
      </c>
      <c r="GR230" s="13" t="s">
        <v>3709</v>
      </c>
      <c r="GS230" s="13" t="s">
        <v>3710</v>
      </c>
      <c r="GT230" s="10" t="s">
        <v>283</v>
      </c>
      <c r="GU230" s="10" t="s">
        <v>283</v>
      </c>
      <c r="GV230" s="10" t="s">
        <v>283</v>
      </c>
      <c r="GW230" s="10" t="s">
        <v>283</v>
      </c>
      <c r="GX230" s="10" t="s">
        <v>283</v>
      </c>
      <c r="GY230" s="10" t="s">
        <v>283</v>
      </c>
      <c r="GZ230" s="10" t="s">
        <v>283</v>
      </c>
      <c r="HA230" s="10" t="s">
        <v>283</v>
      </c>
      <c r="HB230" s="10" t="s">
        <v>283</v>
      </c>
      <c r="HC230" s="10" t="s">
        <v>283</v>
      </c>
      <c r="HD230" s="10" t="s">
        <v>3711</v>
      </c>
      <c r="HE230" s="10"/>
      <c r="HF230" s="10"/>
      <c r="HG230" s="10"/>
      <c r="HH230" s="10"/>
      <c r="HI230" s="10"/>
      <c r="HJ230" s="10"/>
      <c r="HK230" s="10"/>
      <c r="HL230" s="10"/>
      <c r="HM230" s="10">
        <v>1</v>
      </c>
      <c r="HN230" s="10">
        <v>1</v>
      </c>
      <c r="HO230" s="10"/>
      <c r="HP230" s="10"/>
      <c r="HQ230" s="10"/>
      <c r="HR230" s="10"/>
      <c r="HS230" s="10"/>
      <c r="HT230" s="10"/>
      <c r="HU230" s="10"/>
      <c r="HV230" s="10"/>
      <c r="HW230" s="10"/>
      <c r="HX230" s="10"/>
      <c r="HY230" s="10"/>
      <c r="HZ230" s="10"/>
      <c r="IA230" s="10"/>
      <c r="IB230" s="10"/>
      <c r="IC230" s="10"/>
      <c r="ID230" s="10"/>
      <c r="IE230" s="10"/>
      <c r="IF230" s="10"/>
      <c r="IG230" s="10"/>
      <c r="IH230" s="10"/>
      <c r="II230" s="10"/>
      <c r="IJ230" s="10"/>
      <c r="IK230" s="10">
        <v>1</v>
      </c>
      <c r="IL230" s="10"/>
      <c r="IM230" s="10"/>
      <c r="IN230" s="10"/>
      <c r="IO230" s="10"/>
      <c r="IP230" s="10"/>
      <c r="IQ230" s="10"/>
      <c r="IR230" s="10"/>
      <c r="IS230" s="10"/>
      <c r="IT230" s="10"/>
      <c r="IU230" s="13" t="s">
        <v>299</v>
      </c>
      <c r="IV230" s="10" t="s">
        <v>283</v>
      </c>
      <c r="IW230" s="10" t="s">
        <v>283</v>
      </c>
      <c r="IX230" s="10" t="s">
        <v>264</v>
      </c>
      <c r="IY230" s="10"/>
      <c r="IZ230" s="10"/>
      <c r="JA230" s="10"/>
      <c r="JB230" s="10"/>
      <c r="JC230" s="10"/>
      <c r="JD230" s="10"/>
      <c r="JE230" s="10"/>
      <c r="JF230" s="10"/>
      <c r="JG230" s="10"/>
      <c r="JH230" s="10"/>
      <c r="JI230" s="10"/>
      <c r="JJ230" s="10"/>
      <c r="JK230" s="10"/>
      <c r="JL230" s="10"/>
      <c r="JM230" s="10"/>
      <c r="JN230" s="10"/>
      <c r="JO230" s="10"/>
      <c r="JP230" s="10">
        <v>1</v>
      </c>
      <c r="JQ230" s="10"/>
      <c r="JR230" s="10"/>
      <c r="JS230" s="10"/>
      <c r="JT230" s="10"/>
      <c r="JU230" s="10"/>
      <c r="JV230" s="10" t="s">
        <v>287</v>
      </c>
      <c r="JW230" s="10" t="s">
        <v>283</v>
      </c>
      <c r="JX230" s="10" t="s">
        <v>283</v>
      </c>
      <c r="JY230" s="10" t="s">
        <v>283</v>
      </c>
      <c r="JZ230" s="42"/>
    </row>
    <row r="231" spans="1:286" ht="15.75" customHeight="1">
      <c r="A231" s="7" t="s">
        <v>3712</v>
      </c>
      <c r="B231" s="8">
        <v>42661</v>
      </c>
      <c r="C231" s="9" t="s">
        <v>3713</v>
      </c>
      <c r="D231" s="35">
        <v>1</v>
      </c>
      <c r="E231" s="11">
        <v>42185</v>
      </c>
      <c r="F231" s="35" t="s">
        <v>302</v>
      </c>
      <c r="G231" s="29" t="s">
        <v>323</v>
      </c>
      <c r="H231" s="9" t="s">
        <v>3714</v>
      </c>
      <c r="I231" s="9" t="s">
        <v>325</v>
      </c>
      <c r="J231" s="10" t="s">
        <v>280</v>
      </c>
      <c r="K231" s="9" t="s">
        <v>344</v>
      </c>
      <c r="L231" s="9"/>
      <c r="M231" s="9"/>
      <c r="N231" s="9"/>
      <c r="O231" s="9"/>
      <c r="P231" s="9"/>
      <c r="Q231" s="9"/>
      <c r="R231" s="10">
        <v>1</v>
      </c>
      <c r="S231" s="9"/>
      <c r="T231" s="9"/>
      <c r="U231" s="9"/>
      <c r="V231" s="9"/>
      <c r="W231" s="9"/>
      <c r="X231" s="9"/>
      <c r="Y231" s="9"/>
      <c r="Z231" s="9"/>
      <c r="AA231" s="9"/>
      <c r="AB231" s="9" t="s">
        <v>3715</v>
      </c>
      <c r="AC231" s="9" t="s">
        <v>3716</v>
      </c>
      <c r="AD231" s="10" t="s">
        <v>283</v>
      </c>
      <c r="AE231" s="11">
        <v>42185</v>
      </c>
      <c r="AF231" s="11">
        <v>42620</v>
      </c>
      <c r="AG231" s="10">
        <f t="shared" si="54"/>
        <v>435</v>
      </c>
      <c r="AH231" s="10">
        <f t="shared" si="55"/>
        <v>435</v>
      </c>
      <c r="AI231" s="10">
        <f t="shared" si="2"/>
        <v>476</v>
      </c>
      <c r="AJ231" s="35" t="s">
        <v>3717</v>
      </c>
      <c r="AK231" s="12">
        <v>2</v>
      </c>
      <c r="AL231" s="10" t="s">
        <v>1863</v>
      </c>
      <c r="AM231" s="13">
        <v>2</v>
      </c>
      <c r="AN231" s="13"/>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42"/>
      <c r="BN231" s="42"/>
      <c r="BO231" s="42"/>
      <c r="BP231" s="42"/>
      <c r="BQ231" s="42"/>
      <c r="BR231" s="42"/>
      <c r="BS231" s="42"/>
      <c r="BT231" s="42"/>
      <c r="BU231" s="42"/>
      <c r="BV231" s="42"/>
      <c r="BW231" s="42"/>
      <c r="BX231" s="42"/>
      <c r="BY231" s="42"/>
      <c r="BZ231" s="42"/>
      <c r="CA231" s="42"/>
      <c r="CB231" s="42"/>
      <c r="CC231" s="42"/>
      <c r="CD231" s="42"/>
      <c r="CE231" s="42"/>
      <c r="CF231" s="42"/>
      <c r="CG231" s="42"/>
      <c r="CH231" s="42"/>
      <c r="CI231" s="42"/>
      <c r="CJ231" s="42"/>
      <c r="CK231" s="42"/>
      <c r="CL231" s="42"/>
      <c r="CM231" s="42"/>
      <c r="CN231" s="42"/>
      <c r="CO231" s="42"/>
      <c r="CP231" s="10" t="s">
        <v>89</v>
      </c>
      <c r="CQ231" s="10" t="s">
        <v>286</v>
      </c>
      <c r="CR231" s="10">
        <v>1</v>
      </c>
      <c r="CS231" s="10"/>
      <c r="CT231" s="10"/>
      <c r="CU231" s="10"/>
      <c r="CV231" s="10"/>
      <c r="CW231" s="10"/>
      <c r="CX231" s="10" t="s">
        <v>287</v>
      </c>
      <c r="CY231" s="35" t="s">
        <v>287</v>
      </c>
      <c r="CZ231" s="42" t="s">
        <v>12</v>
      </c>
      <c r="DA231" s="42" t="s">
        <v>289</v>
      </c>
      <c r="DB231" s="35" t="s">
        <v>309</v>
      </c>
      <c r="DC231" s="13" t="s">
        <v>3718</v>
      </c>
      <c r="DD231" s="42" t="s">
        <v>3719</v>
      </c>
      <c r="DE231" s="42" t="s">
        <v>3720</v>
      </c>
      <c r="DF231" s="42" t="s">
        <v>3721</v>
      </c>
      <c r="DG231" s="35" t="s">
        <v>3722</v>
      </c>
      <c r="DH231" s="35" t="s">
        <v>283</v>
      </c>
      <c r="DI231" s="35" t="s">
        <v>283</v>
      </c>
      <c r="DJ231" s="35" t="s">
        <v>283</v>
      </c>
      <c r="DK231" s="35" t="s">
        <v>283</v>
      </c>
      <c r="DL231" s="10" t="s">
        <v>283</v>
      </c>
      <c r="DM231" s="10" t="s">
        <v>283</v>
      </c>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0" t="s">
        <v>283</v>
      </c>
      <c r="ES231" s="10" t="s">
        <v>283</v>
      </c>
      <c r="ET231" s="10"/>
      <c r="EU231" s="10"/>
      <c r="EV231" s="10"/>
      <c r="EW231" s="10"/>
      <c r="EX231" s="10"/>
      <c r="EY231" s="10"/>
      <c r="EZ231" s="10"/>
      <c r="FA231" s="10"/>
      <c r="FB231" s="10"/>
      <c r="FC231" s="10"/>
      <c r="FD231" s="10"/>
      <c r="FE231" s="10"/>
      <c r="FF231" s="10"/>
      <c r="FG231" s="10"/>
      <c r="FH231" s="10"/>
      <c r="FI231" s="10"/>
      <c r="FJ231" s="10"/>
      <c r="FK231" s="10"/>
      <c r="FL231" s="10"/>
      <c r="FM231" s="10" t="s">
        <v>3723</v>
      </c>
      <c r="FN231" s="10" t="s">
        <v>2088</v>
      </c>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3" t="s">
        <v>3724</v>
      </c>
      <c r="GP231" s="13" t="s">
        <v>3725</v>
      </c>
      <c r="GQ231" s="13" t="s">
        <v>3726</v>
      </c>
      <c r="GR231" s="13" t="s">
        <v>3727</v>
      </c>
      <c r="GS231" s="13" t="s">
        <v>3728</v>
      </c>
      <c r="GT231" s="13" t="s">
        <v>3729</v>
      </c>
      <c r="GU231" s="10" t="s">
        <v>283</v>
      </c>
      <c r="GV231" s="10" t="s">
        <v>283</v>
      </c>
      <c r="GW231" s="10" t="s">
        <v>283</v>
      </c>
      <c r="GX231" s="10" t="s">
        <v>283</v>
      </c>
      <c r="GY231" s="10" t="s">
        <v>283</v>
      </c>
      <c r="GZ231" s="10" t="s">
        <v>283</v>
      </c>
      <c r="HA231" s="10" t="s">
        <v>283</v>
      </c>
      <c r="HB231" s="10" t="s">
        <v>283</v>
      </c>
      <c r="HC231" s="10" t="s">
        <v>283</v>
      </c>
      <c r="HD231" s="10" t="s">
        <v>538</v>
      </c>
      <c r="HE231" s="10"/>
      <c r="HF231" s="10"/>
      <c r="HG231" s="10"/>
      <c r="HH231" s="10"/>
      <c r="HI231" s="10"/>
      <c r="HJ231" s="10"/>
      <c r="HK231" s="10"/>
      <c r="HL231" s="10"/>
      <c r="HM231" s="10"/>
      <c r="HN231" s="10"/>
      <c r="HO231" s="10"/>
      <c r="HP231" s="10">
        <v>1</v>
      </c>
      <c r="HQ231" s="10"/>
      <c r="HR231" s="10">
        <v>1</v>
      </c>
      <c r="HS231" s="10"/>
      <c r="HT231" s="10"/>
      <c r="HU231" s="10"/>
      <c r="HV231" s="10"/>
      <c r="HW231" s="10"/>
      <c r="HX231" s="10"/>
      <c r="HY231" s="10"/>
      <c r="HZ231" s="10"/>
      <c r="IA231" s="10"/>
      <c r="IB231" s="10"/>
      <c r="IC231" s="10"/>
      <c r="ID231" s="10"/>
      <c r="IE231" s="10"/>
      <c r="IF231" s="10"/>
      <c r="IG231" s="10"/>
      <c r="IH231" s="10"/>
      <c r="II231" s="10"/>
      <c r="IJ231" s="10"/>
      <c r="IK231" s="10"/>
      <c r="IL231" s="10"/>
      <c r="IM231" s="10"/>
      <c r="IN231" s="10"/>
      <c r="IO231" s="10"/>
      <c r="IP231" s="10"/>
      <c r="IQ231" s="10"/>
      <c r="IR231" s="10"/>
      <c r="IS231" s="10"/>
      <c r="IT231" s="10"/>
      <c r="IU231" s="13" t="s">
        <v>3730</v>
      </c>
      <c r="IV231" s="10" t="s">
        <v>283</v>
      </c>
      <c r="IW231" s="10" t="s">
        <v>283</v>
      </c>
      <c r="IX231" s="10" t="s">
        <v>264</v>
      </c>
      <c r="IY231" s="10"/>
      <c r="IZ231" s="10"/>
      <c r="JA231" s="10"/>
      <c r="JB231" s="10"/>
      <c r="JC231" s="10"/>
      <c r="JD231" s="10"/>
      <c r="JE231" s="10"/>
      <c r="JF231" s="10"/>
      <c r="JG231" s="10"/>
      <c r="JH231" s="10"/>
      <c r="JI231" s="10"/>
      <c r="JJ231" s="10"/>
      <c r="JK231" s="10"/>
      <c r="JL231" s="10"/>
      <c r="JM231" s="10"/>
      <c r="JN231" s="10"/>
      <c r="JO231" s="10"/>
      <c r="JP231" s="10">
        <v>1</v>
      </c>
      <c r="JQ231" s="10"/>
      <c r="JR231" s="10"/>
      <c r="JS231" s="10"/>
      <c r="JT231" s="10"/>
      <c r="JU231" s="10"/>
      <c r="JV231" s="10" t="s">
        <v>287</v>
      </c>
      <c r="JW231" s="10" t="s">
        <v>283</v>
      </c>
      <c r="JX231" s="10" t="s">
        <v>283</v>
      </c>
      <c r="JY231" s="10" t="s">
        <v>3731</v>
      </c>
      <c r="JZ231" s="42"/>
    </row>
    <row r="232" spans="1:286" ht="15.75" customHeight="1">
      <c r="A232" s="7" t="s">
        <v>3732</v>
      </c>
      <c r="B232" s="8">
        <v>42712</v>
      </c>
      <c r="C232" s="9" t="s">
        <v>3733</v>
      </c>
      <c r="D232" s="29">
        <v>1</v>
      </c>
      <c r="E232" s="11">
        <v>42255</v>
      </c>
      <c r="F232" s="43">
        <v>15</v>
      </c>
      <c r="G232" s="29" t="s">
        <v>277</v>
      </c>
      <c r="H232" s="9" t="s">
        <v>359</v>
      </c>
      <c r="I232" s="9" t="s">
        <v>901</v>
      </c>
      <c r="J232" s="10" t="s">
        <v>280</v>
      </c>
      <c r="K232" s="9" t="s">
        <v>3372</v>
      </c>
      <c r="L232" s="9"/>
      <c r="M232" s="9"/>
      <c r="N232" s="9"/>
      <c r="O232" s="10">
        <v>1</v>
      </c>
      <c r="P232" s="9"/>
      <c r="Q232" s="9"/>
      <c r="R232" s="10">
        <v>1</v>
      </c>
      <c r="S232" s="9"/>
      <c r="T232" s="9"/>
      <c r="U232" s="9"/>
      <c r="V232" s="9"/>
      <c r="W232" s="9"/>
      <c r="X232" s="9"/>
      <c r="Y232" s="9"/>
      <c r="Z232" s="9"/>
      <c r="AA232" s="9"/>
      <c r="AB232" s="9" t="s">
        <v>3734</v>
      </c>
      <c r="AC232" s="9" t="s">
        <v>3735</v>
      </c>
      <c r="AD232" s="10" t="s">
        <v>283</v>
      </c>
      <c r="AE232" s="10" t="s">
        <v>329</v>
      </c>
      <c r="AF232" s="11">
        <v>42607</v>
      </c>
      <c r="AG232" s="10" t="s">
        <v>329</v>
      </c>
      <c r="AH232" s="10">
        <f t="shared" si="55"/>
        <v>352</v>
      </c>
      <c r="AI232" s="10">
        <f t="shared" si="2"/>
        <v>457</v>
      </c>
      <c r="AJ232" s="42" t="s">
        <v>801</v>
      </c>
      <c r="AK232" s="12">
        <v>1</v>
      </c>
      <c r="AL232" s="10" t="s">
        <v>70</v>
      </c>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10"/>
      <c r="BN232" s="10"/>
      <c r="BO232" s="10"/>
      <c r="BP232" s="10"/>
      <c r="BQ232" s="10"/>
      <c r="BR232" s="10"/>
      <c r="BS232" s="10"/>
      <c r="BT232" s="10"/>
      <c r="BU232" s="10"/>
      <c r="BV232" s="10"/>
      <c r="BW232" s="10"/>
      <c r="BX232" s="10"/>
      <c r="BY232" s="10">
        <v>1</v>
      </c>
      <c r="BZ232" s="10"/>
      <c r="CA232" s="10"/>
      <c r="CB232" s="10"/>
      <c r="CC232" s="10"/>
      <c r="CD232" s="10"/>
      <c r="CE232" s="10"/>
      <c r="CF232" s="10"/>
      <c r="CG232" s="10"/>
      <c r="CH232" s="10"/>
      <c r="CI232" s="10"/>
      <c r="CJ232" s="10"/>
      <c r="CK232" s="10"/>
      <c r="CL232" s="10"/>
      <c r="CM232" s="10"/>
      <c r="CN232" s="10"/>
      <c r="CO232" s="10"/>
      <c r="CP232" s="10" t="s">
        <v>3736</v>
      </c>
      <c r="CQ232" s="10" t="s">
        <v>286</v>
      </c>
      <c r="CR232" s="10"/>
      <c r="CS232" s="10"/>
      <c r="CT232" s="10"/>
      <c r="CU232" s="10"/>
      <c r="CV232" s="10">
        <v>1</v>
      </c>
      <c r="CW232" s="10"/>
      <c r="CX232" s="10" t="s">
        <v>287</v>
      </c>
      <c r="CY232" s="35" t="s">
        <v>287</v>
      </c>
      <c r="CZ232" s="35" t="s">
        <v>288</v>
      </c>
      <c r="DA232" s="42" t="s">
        <v>158</v>
      </c>
      <c r="DB232" s="35" t="s">
        <v>158</v>
      </c>
      <c r="DC232" s="35" t="s">
        <v>283</v>
      </c>
      <c r="DD232" s="42" t="s">
        <v>1235</v>
      </c>
      <c r="DE232" s="35" t="s">
        <v>283</v>
      </c>
      <c r="DF232" s="35" t="s">
        <v>283</v>
      </c>
      <c r="DG232" s="35" t="s">
        <v>283</v>
      </c>
      <c r="DH232" s="35" t="s">
        <v>283</v>
      </c>
      <c r="DI232" s="35" t="s">
        <v>283</v>
      </c>
      <c r="DJ232" s="35" t="s">
        <v>283</v>
      </c>
      <c r="DK232" s="35" t="s">
        <v>283</v>
      </c>
      <c r="DL232" s="10" t="s">
        <v>119</v>
      </c>
      <c r="DM232" s="10" t="s">
        <v>119</v>
      </c>
      <c r="DN232" s="15"/>
      <c r="DO232" s="15"/>
      <c r="DP232" s="15"/>
      <c r="DQ232" s="15"/>
      <c r="DR232" s="15"/>
      <c r="DS232" s="15"/>
      <c r="DT232" s="15"/>
      <c r="DU232" s="15"/>
      <c r="DV232" s="15"/>
      <c r="DW232" s="15">
        <v>1</v>
      </c>
      <c r="DX232" s="15"/>
      <c r="DY232" s="15"/>
      <c r="DZ232" s="15"/>
      <c r="EA232" s="15"/>
      <c r="EB232" s="15"/>
      <c r="EC232" s="15"/>
      <c r="ED232" s="15"/>
      <c r="EE232" s="15"/>
      <c r="EF232" s="15"/>
      <c r="EG232" s="15"/>
      <c r="EH232" s="15"/>
      <c r="EI232" s="15"/>
      <c r="EJ232" s="15"/>
      <c r="EK232" s="15"/>
      <c r="EL232" s="15"/>
      <c r="EM232" s="15"/>
      <c r="EN232" s="15"/>
      <c r="EO232" s="15"/>
      <c r="EP232" s="15"/>
      <c r="EQ232" s="15"/>
      <c r="ER232" s="10" t="s">
        <v>3737</v>
      </c>
      <c r="ES232" s="10" t="s">
        <v>157</v>
      </c>
      <c r="ET232" s="10"/>
      <c r="EU232" s="10"/>
      <c r="EV232" s="10"/>
      <c r="EW232" s="10"/>
      <c r="EX232" s="10"/>
      <c r="EY232" s="10"/>
      <c r="EZ232" s="10"/>
      <c r="FA232" s="10"/>
      <c r="FB232" s="10"/>
      <c r="FC232" s="10"/>
      <c r="FD232" s="10"/>
      <c r="FE232" s="10"/>
      <c r="FF232" s="10"/>
      <c r="FG232" s="10"/>
      <c r="FH232" s="10"/>
      <c r="FI232" s="10"/>
      <c r="FJ232" s="10">
        <v>1</v>
      </c>
      <c r="FK232" s="10"/>
      <c r="FL232" s="10"/>
      <c r="FM232" s="10" t="s">
        <v>283</v>
      </c>
      <c r="FN232" s="10" t="s">
        <v>283</v>
      </c>
      <c r="FO232" s="10"/>
      <c r="FP232" s="10"/>
      <c r="FQ232" s="10"/>
      <c r="FR232" s="10"/>
      <c r="FS232" s="10"/>
      <c r="FT232" s="10"/>
      <c r="FU232" s="10"/>
      <c r="FV232" s="10"/>
      <c r="FW232" s="10"/>
      <c r="FX232" s="10"/>
      <c r="FY232" s="10"/>
      <c r="FZ232" s="10"/>
      <c r="GA232" s="10"/>
      <c r="GB232" s="10"/>
      <c r="GC232" s="10"/>
      <c r="GD232" s="10"/>
      <c r="GE232" s="10"/>
      <c r="GF232" s="10"/>
      <c r="GG232" s="10"/>
      <c r="GH232" s="10"/>
      <c r="GI232" s="10"/>
      <c r="GJ232" s="10"/>
      <c r="GK232" s="10"/>
      <c r="GL232" s="10"/>
      <c r="GM232" s="10"/>
      <c r="GN232" s="10"/>
      <c r="GO232" s="13" t="s">
        <v>3738</v>
      </c>
      <c r="GP232" s="13" t="s">
        <v>3739</v>
      </c>
      <c r="GQ232" s="13" t="s">
        <v>3740</v>
      </c>
      <c r="GR232" s="13" t="s">
        <v>3741</v>
      </c>
      <c r="GS232" s="13" t="s">
        <v>3742</v>
      </c>
      <c r="GT232" s="13" t="s">
        <v>3743</v>
      </c>
      <c r="GU232" s="10" t="s">
        <v>283</v>
      </c>
      <c r="GV232" s="10" t="s">
        <v>283</v>
      </c>
      <c r="GW232" s="10" t="s">
        <v>283</v>
      </c>
      <c r="GX232" s="10" t="s">
        <v>283</v>
      </c>
      <c r="GY232" s="10" t="s">
        <v>283</v>
      </c>
      <c r="GZ232" s="10" t="s">
        <v>283</v>
      </c>
      <c r="HA232" s="10" t="s">
        <v>283</v>
      </c>
      <c r="HB232" s="10" t="s">
        <v>283</v>
      </c>
      <c r="HC232" s="10" t="s">
        <v>283</v>
      </c>
      <c r="HD232" s="10" t="s">
        <v>3744</v>
      </c>
      <c r="HE232" s="10"/>
      <c r="HF232" s="10"/>
      <c r="HG232" s="10"/>
      <c r="HH232" s="10"/>
      <c r="HI232" s="10"/>
      <c r="HJ232" s="10"/>
      <c r="HK232" s="10"/>
      <c r="HL232" s="10"/>
      <c r="HM232" s="10"/>
      <c r="HN232" s="10"/>
      <c r="HO232" s="10"/>
      <c r="HP232" s="10"/>
      <c r="HQ232" s="10"/>
      <c r="HR232" s="10">
        <v>1</v>
      </c>
      <c r="HS232" s="10"/>
      <c r="HT232" s="10"/>
      <c r="HU232" s="10"/>
      <c r="HV232" s="10"/>
      <c r="HW232" s="10">
        <v>1</v>
      </c>
      <c r="HX232" s="10"/>
      <c r="HY232" s="10"/>
      <c r="HZ232" s="10"/>
      <c r="IA232" s="10"/>
      <c r="IB232" s="10"/>
      <c r="IC232" s="10"/>
      <c r="ID232" s="10"/>
      <c r="IE232" s="10"/>
      <c r="IF232" s="10"/>
      <c r="IG232" s="10"/>
      <c r="IH232" s="10"/>
      <c r="II232" s="10"/>
      <c r="IJ232" s="10"/>
      <c r="IK232" s="10"/>
      <c r="IL232" s="10"/>
      <c r="IM232" s="10"/>
      <c r="IN232" s="10"/>
      <c r="IO232" s="10"/>
      <c r="IP232" s="10">
        <v>1</v>
      </c>
      <c r="IQ232" s="10"/>
      <c r="IR232" s="10"/>
      <c r="IS232" s="10"/>
      <c r="IT232" s="10"/>
      <c r="IU232" s="13" t="s">
        <v>434</v>
      </c>
      <c r="IV232" s="10" t="s">
        <v>283</v>
      </c>
      <c r="IW232" s="10" t="s">
        <v>283</v>
      </c>
      <c r="IX232" s="10" t="s">
        <v>264</v>
      </c>
      <c r="IY232" s="10"/>
      <c r="IZ232" s="10"/>
      <c r="JA232" s="10"/>
      <c r="JB232" s="10"/>
      <c r="JC232" s="10"/>
      <c r="JD232" s="10"/>
      <c r="JE232" s="10"/>
      <c r="JF232" s="10"/>
      <c r="JG232" s="10"/>
      <c r="JH232" s="10"/>
      <c r="JI232" s="10"/>
      <c r="JJ232" s="10"/>
      <c r="JK232" s="10"/>
      <c r="JL232" s="10"/>
      <c r="JM232" s="10"/>
      <c r="JN232" s="10"/>
      <c r="JO232" s="10"/>
      <c r="JP232" s="10">
        <v>1</v>
      </c>
      <c r="JQ232" s="10"/>
      <c r="JR232" s="10"/>
      <c r="JS232" s="10"/>
      <c r="JT232" s="10"/>
      <c r="JU232" s="10"/>
      <c r="JV232" s="10" t="s">
        <v>287</v>
      </c>
      <c r="JW232" s="10" t="s">
        <v>283</v>
      </c>
      <c r="JX232" s="10" t="s">
        <v>283</v>
      </c>
      <c r="JY232" s="10" t="s">
        <v>283</v>
      </c>
      <c r="JZ232" s="42"/>
    </row>
    <row r="233" spans="1:286" ht="15.75" customHeight="1">
      <c r="A233" s="7" t="s">
        <v>3745</v>
      </c>
      <c r="B233" s="8">
        <v>42683</v>
      </c>
      <c r="C233" s="9" t="s">
        <v>3746</v>
      </c>
      <c r="D233" s="29">
        <v>1</v>
      </c>
      <c r="E233" s="11">
        <v>42186</v>
      </c>
      <c r="F233" s="43">
        <v>27</v>
      </c>
      <c r="G233" s="29" t="s">
        <v>323</v>
      </c>
      <c r="H233" s="9" t="s">
        <v>3747</v>
      </c>
      <c r="I233" s="9" t="s">
        <v>1472</v>
      </c>
      <c r="J233" s="10" t="s">
        <v>280</v>
      </c>
      <c r="K233" s="9" t="s">
        <v>3748</v>
      </c>
      <c r="L233" s="9"/>
      <c r="M233" s="10">
        <v>1</v>
      </c>
      <c r="N233" s="9"/>
      <c r="O233" s="9"/>
      <c r="P233" s="9"/>
      <c r="Q233" s="9"/>
      <c r="R233" s="9"/>
      <c r="S233" s="9"/>
      <c r="T233" s="9"/>
      <c r="U233" s="10">
        <v>1</v>
      </c>
      <c r="V233" s="9"/>
      <c r="W233" s="9"/>
      <c r="X233" s="9"/>
      <c r="Y233" s="9"/>
      <c r="Z233" s="9"/>
      <c r="AA233" s="9"/>
      <c r="AB233" s="9" t="s">
        <v>3749</v>
      </c>
      <c r="AC233" s="9" t="s">
        <v>3750</v>
      </c>
      <c r="AD233" s="10" t="s">
        <v>283</v>
      </c>
      <c r="AE233" s="11">
        <v>42194</v>
      </c>
      <c r="AF233" s="11">
        <v>42674</v>
      </c>
      <c r="AG233" s="10">
        <f t="shared" ref="AG233:AG235" si="56">AF233-AE233</f>
        <v>480</v>
      </c>
      <c r="AH233" s="10">
        <f t="shared" si="55"/>
        <v>488</v>
      </c>
      <c r="AI233" s="10">
        <f t="shared" si="2"/>
        <v>497</v>
      </c>
      <c r="AJ233" s="42" t="s">
        <v>77</v>
      </c>
      <c r="AK233" s="12">
        <v>1</v>
      </c>
      <c r="AL233" s="10" t="s">
        <v>77</v>
      </c>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42"/>
      <c r="BN233" s="42"/>
      <c r="BO233" s="42"/>
      <c r="BP233" s="42"/>
      <c r="BQ233" s="42"/>
      <c r="BR233" s="42"/>
      <c r="BS233" s="42"/>
      <c r="BT233" s="42"/>
      <c r="BU233" s="42"/>
      <c r="BV233" s="42"/>
      <c r="BW233" s="42"/>
      <c r="BX233" s="42"/>
      <c r="BY233" s="42"/>
      <c r="BZ233" s="42"/>
      <c r="CA233" s="42"/>
      <c r="CB233" s="42"/>
      <c r="CC233" s="42"/>
      <c r="CD233" s="42"/>
      <c r="CE233" s="42"/>
      <c r="CF233" s="35">
        <v>1</v>
      </c>
      <c r="CG233" s="35"/>
      <c r="CH233" s="42"/>
      <c r="CI233" s="42"/>
      <c r="CJ233" s="42"/>
      <c r="CK233" s="42"/>
      <c r="CL233" s="42"/>
      <c r="CM233" s="42"/>
      <c r="CN233" s="42"/>
      <c r="CO233" s="42"/>
      <c r="CP233" s="10" t="s">
        <v>90</v>
      </c>
      <c r="CQ233" s="10" t="s">
        <v>286</v>
      </c>
      <c r="CR233" s="10"/>
      <c r="CS233" s="10">
        <v>1</v>
      </c>
      <c r="CT233" s="10"/>
      <c r="CU233" s="10"/>
      <c r="CV233" s="10"/>
      <c r="CW233" s="10"/>
      <c r="CX233" s="10" t="s">
        <v>287</v>
      </c>
      <c r="CY233" s="35" t="s">
        <v>287</v>
      </c>
      <c r="CZ233" s="42" t="s">
        <v>12</v>
      </c>
      <c r="DA233" s="10" t="s">
        <v>289</v>
      </c>
      <c r="DB233" s="13" t="s">
        <v>3751</v>
      </c>
      <c r="DC233" s="13" t="s">
        <v>3752</v>
      </c>
      <c r="DD233" s="42" t="s">
        <v>3753</v>
      </c>
      <c r="DE233" s="35" t="s">
        <v>283</v>
      </c>
      <c r="DF233" s="35" t="s">
        <v>283</v>
      </c>
      <c r="DG233" s="35" t="s">
        <v>283</v>
      </c>
      <c r="DH233" s="35" t="s">
        <v>283</v>
      </c>
      <c r="DI233" s="35" t="s">
        <v>283</v>
      </c>
      <c r="DJ233" s="35" t="s">
        <v>283</v>
      </c>
      <c r="DK233" s="35" t="s">
        <v>283</v>
      </c>
      <c r="DL233" s="10" t="s">
        <v>283</v>
      </c>
      <c r="DM233" s="10" t="s">
        <v>283</v>
      </c>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0" t="s">
        <v>283</v>
      </c>
      <c r="ES233" s="10" t="s">
        <v>283</v>
      </c>
      <c r="ET233" s="10"/>
      <c r="EU233" s="10"/>
      <c r="EV233" s="10"/>
      <c r="EW233" s="10"/>
      <c r="EX233" s="10"/>
      <c r="EY233" s="10"/>
      <c r="EZ233" s="10"/>
      <c r="FA233" s="10"/>
      <c r="FB233" s="10"/>
      <c r="FC233" s="10"/>
      <c r="FD233" s="10"/>
      <c r="FE233" s="10"/>
      <c r="FF233" s="10"/>
      <c r="FG233" s="10"/>
      <c r="FH233" s="10"/>
      <c r="FI233" s="10"/>
      <c r="FJ233" s="10"/>
      <c r="FK233" s="10"/>
      <c r="FL233" s="10"/>
      <c r="FM233" s="10" t="s">
        <v>283</v>
      </c>
      <c r="FN233" s="10" t="s">
        <v>283</v>
      </c>
      <c r="FO233" s="10"/>
      <c r="FP233" s="10"/>
      <c r="FQ233" s="10"/>
      <c r="FR233" s="10"/>
      <c r="FS233" s="10"/>
      <c r="FT233" s="10"/>
      <c r="FU233" s="10"/>
      <c r="FV233" s="10"/>
      <c r="FW233" s="10"/>
      <c r="FX233" s="10"/>
      <c r="FY233" s="10"/>
      <c r="FZ233" s="10"/>
      <c r="GA233" s="10"/>
      <c r="GB233" s="10"/>
      <c r="GC233" s="10"/>
      <c r="GD233" s="10"/>
      <c r="GE233" s="10"/>
      <c r="GF233" s="10"/>
      <c r="GG233" s="10"/>
      <c r="GH233" s="10"/>
      <c r="GI233" s="10"/>
      <c r="GJ233" s="10"/>
      <c r="GK233" s="10"/>
      <c r="GL233" s="10"/>
      <c r="GM233" s="10"/>
      <c r="GN233" s="10"/>
      <c r="GO233" s="13" t="s">
        <v>3754</v>
      </c>
      <c r="GP233" s="13" t="s">
        <v>3755</v>
      </c>
      <c r="GQ233" s="13" t="s">
        <v>3756</v>
      </c>
      <c r="GR233" s="13" t="s">
        <v>3757</v>
      </c>
      <c r="GS233" s="13" t="s">
        <v>3758</v>
      </c>
      <c r="GT233" s="13" t="s">
        <v>3759</v>
      </c>
      <c r="GU233" s="13" t="s">
        <v>3760</v>
      </c>
      <c r="GV233" s="10" t="s">
        <v>283</v>
      </c>
      <c r="GW233" s="10" t="s">
        <v>283</v>
      </c>
      <c r="GX233" s="10" t="s">
        <v>283</v>
      </c>
      <c r="GY233" s="10" t="s">
        <v>283</v>
      </c>
      <c r="GZ233" s="10" t="s">
        <v>283</v>
      </c>
      <c r="HA233" s="10" t="s">
        <v>283</v>
      </c>
      <c r="HB233" s="10" t="s">
        <v>283</v>
      </c>
      <c r="HC233" s="10" t="s">
        <v>283</v>
      </c>
      <c r="HD233" s="10" t="s">
        <v>238</v>
      </c>
      <c r="HE233" s="10"/>
      <c r="HF233" s="10"/>
      <c r="HG233" s="10"/>
      <c r="HH233" s="10"/>
      <c r="HI233" s="10"/>
      <c r="HJ233" s="10"/>
      <c r="HK233" s="10"/>
      <c r="HL233" s="10"/>
      <c r="HM233" s="10"/>
      <c r="HN233" s="10"/>
      <c r="HO233" s="10"/>
      <c r="HP233" s="10"/>
      <c r="HQ233" s="10"/>
      <c r="HR233" s="10"/>
      <c r="HS233" s="10"/>
      <c r="HT233" s="10"/>
      <c r="HU233" s="10"/>
      <c r="HV233" s="10"/>
      <c r="HW233" s="10"/>
      <c r="HX233" s="10"/>
      <c r="HY233" s="10"/>
      <c r="HZ233" s="10"/>
      <c r="IA233" s="10"/>
      <c r="IB233" s="10"/>
      <c r="IC233" s="10"/>
      <c r="ID233" s="10"/>
      <c r="IE233" s="10"/>
      <c r="IF233" s="10"/>
      <c r="IG233" s="10"/>
      <c r="IH233" s="10"/>
      <c r="II233" s="10"/>
      <c r="IJ233" s="10"/>
      <c r="IK233" s="10"/>
      <c r="IL233" s="10"/>
      <c r="IM233" s="10"/>
      <c r="IN233" s="10"/>
      <c r="IO233" s="10"/>
      <c r="IP233" s="10">
        <v>1</v>
      </c>
      <c r="IQ233" s="10"/>
      <c r="IR233" s="10"/>
      <c r="IS233" s="10"/>
      <c r="IT233" s="10"/>
      <c r="IU233" s="13" t="s">
        <v>3761</v>
      </c>
      <c r="IV233" s="10" t="s">
        <v>283</v>
      </c>
      <c r="IW233" s="10" t="s">
        <v>283</v>
      </c>
      <c r="IX233" s="10" t="s">
        <v>264</v>
      </c>
      <c r="IY233" s="10"/>
      <c r="IZ233" s="10"/>
      <c r="JA233" s="10"/>
      <c r="JB233" s="10"/>
      <c r="JC233" s="10"/>
      <c r="JD233" s="10"/>
      <c r="JE233" s="10"/>
      <c r="JF233" s="10"/>
      <c r="JG233" s="10"/>
      <c r="JH233" s="10"/>
      <c r="JI233" s="10"/>
      <c r="JJ233" s="10"/>
      <c r="JK233" s="10"/>
      <c r="JL233" s="10"/>
      <c r="JM233" s="10"/>
      <c r="JN233" s="10"/>
      <c r="JO233" s="10"/>
      <c r="JP233" s="10">
        <v>1</v>
      </c>
      <c r="JQ233" s="10"/>
      <c r="JR233" s="10"/>
      <c r="JS233" s="10"/>
      <c r="JT233" s="10"/>
      <c r="JU233" s="10"/>
      <c r="JV233" s="10" t="s">
        <v>287</v>
      </c>
      <c r="JW233" s="10" t="s">
        <v>283</v>
      </c>
      <c r="JX233" s="10" t="s">
        <v>283</v>
      </c>
      <c r="JY233" s="10" t="s">
        <v>283</v>
      </c>
      <c r="JZ233" s="42"/>
    </row>
    <row r="234" spans="1:286" ht="15.75" customHeight="1">
      <c r="A234" s="7" t="s">
        <v>3762</v>
      </c>
      <c r="B234" s="8">
        <v>42685</v>
      </c>
      <c r="C234" s="9" t="s">
        <v>3763</v>
      </c>
      <c r="D234" s="29">
        <v>1</v>
      </c>
      <c r="E234" s="11">
        <v>42534</v>
      </c>
      <c r="F234" s="43">
        <v>44</v>
      </c>
      <c r="G234" s="29" t="s">
        <v>277</v>
      </c>
      <c r="H234" s="9" t="s">
        <v>1214</v>
      </c>
      <c r="I234" s="9" t="s">
        <v>752</v>
      </c>
      <c r="J234" s="10" t="s">
        <v>280</v>
      </c>
      <c r="K234" s="9" t="s">
        <v>344</v>
      </c>
      <c r="L234" s="9"/>
      <c r="M234" s="9"/>
      <c r="N234" s="9"/>
      <c r="O234" s="9"/>
      <c r="P234" s="9"/>
      <c r="Q234" s="9"/>
      <c r="R234" s="10">
        <v>1</v>
      </c>
      <c r="S234" s="9"/>
      <c r="T234" s="9"/>
      <c r="U234" s="9"/>
      <c r="V234" s="9"/>
      <c r="W234" s="9"/>
      <c r="X234" s="9"/>
      <c r="Y234" s="9"/>
      <c r="Z234" s="9"/>
      <c r="AA234" s="9"/>
      <c r="AB234" s="9" t="s">
        <v>3566</v>
      </c>
      <c r="AC234" s="9" t="s">
        <v>3764</v>
      </c>
      <c r="AD234" s="10" t="s">
        <v>283</v>
      </c>
      <c r="AE234" s="11">
        <v>42537</v>
      </c>
      <c r="AF234" s="11">
        <v>42667</v>
      </c>
      <c r="AG234" s="10">
        <f t="shared" si="56"/>
        <v>130</v>
      </c>
      <c r="AH234" s="10">
        <f t="shared" si="55"/>
        <v>133</v>
      </c>
      <c r="AI234" s="10">
        <f t="shared" si="2"/>
        <v>151</v>
      </c>
      <c r="AJ234" s="42" t="s">
        <v>3765</v>
      </c>
      <c r="AK234" s="12">
        <v>1</v>
      </c>
      <c r="AL234" s="10" t="s">
        <v>36</v>
      </c>
      <c r="AM234" s="9"/>
      <c r="AN234" s="9"/>
      <c r="AO234" s="9"/>
      <c r="AP234" s="9"/>
      <c r="AQ234" s="10">
        <v>1</v>
      </c>
      <c r="AR234" s="9"/>
      <c r="AS234" s="9"/>
      <c r="AT234" s="9"/>
      <c r="AU234" s="9"/>
      <c r="AV234" s="9"/>
      <c r="AW234" s="9"/>
      <c r="AX234" s="9"/>
      <c r="AY234" s="9"/>
      <c r="AZ234" s="9"/>
      <c r="BA234" s="9"/>
      <c r="BB234" s="9"/>
      <c r="BC234" s="9"/>
      <c r="BD234" s="9"/>
      <c r="BE234" s="9"/>
      <c r="BF234" s="9"/>
      <c r="BG234" s="9"/>
      <c r="BH234" s="9"/>
      <c r="BI234" s="9"/>
      <c r="BJ234" s="9"/>
      <c r="BK234" s="9"/>
      <c r="BL234" s="9"/>
      <c r="BM234" s="42"/>
      <c r="BN234" s="42"/>
      <c r="BO234" s="42"/>
      <c r="BP234" s="42"/>
      <c r="BQ234" s="42"/>
      <c r="BR234" s="42"/>
      <c r="BS234" s="42"/>
      <c r="BT234" s="42"/>
      <c r="BU234" s="42"/>
      <c r="BV234" s="42"/>
      <c r="BW234" s="42"/>
      <c r="BX234" s="42"/>
      <c r="BY234" s="42"/>
      <c r="BZ234" s="42"/>
      <c r="CA234" s="42"/>
      <c r="CB234" s="42"/>
      <c r="CC234" s="42"/>
      <c r="CD234" s="42"/>
      <c r="CE234" s="42"/>
      <c r="CF234" s="42"/>
      <c r="CG234" s="42"/>
      <c r="CH234" s="42"/>
      <c r="CI234" s="42"/>
      <c r="CJ234" s="42"/>
      <c r="CK234" s="42"/>
      <c r="CL234" s="42"/>
      <c r="CM234" s="42"/>
      <c r="CN234" s="42"/>
      <c r="CO234" s="42"/>
      <c r="CP234" s="10" t="s">
        <v>89</v>
      </c>
      <c r="CQ234" s="10" t="s">
        <v>286</v>
      </c>
      <c r="CR234" s="10">
        <v>1</v>
      </c>
      <c r="CS234" s="10"/>
      <c r="CT234" s="10"/>
      <c r="CU234" s="10"/>
      <c r="CV234" s="10"/>
      <c r="CW234" s="10"/>
      <c r="CX234" s="10" t="s">
        <v>287</v>
      </c>
      <c r="CY234" s="35" t="s">
        <v>287</v>
      </c>
      <c r="CZ234" s="42" t="s">
        <v>12</v>
      </c>
      <c r="DA234" s="10" t="s">
        <v>289</v>
      </c>
      <c r="DB234" s="35" t="s">
        <v>309</v>
      </c>
      <c r="DC234" s="13" t="s">
        <v>3766</v>
      </c>
      <c r="DD234" s="42" t="s">
        <v>549</v>
      </c>
      <c r="DE234" s="42" t="s">
        <v>3767</v>
      </c>
      <c r="DF234" s="42" t="s">
        <v>3768</v>
      </c>
      <c r="DG234" s="42" t="s">
        <v>3769</v>
      </c>
      <c r="DH234" s="35" t="s">
        <v>283</v>
      </c>
      <c r="DI234" s="35" t="s">
        <v>283</v>
      </c>
      <c r="DJ234" s="35" t="s">
        <v>283</v>
      </c>
      <c r="DK234" s="35" t="s">
        <v>283</v>
      </c>
      <c r="DL234" s="10" t="s">
        <v>3770</v>
      </c>
      <c r="DM234" s="10" t="s">
        <v>124</v>
      </c>
      <c r="DN234" s="15"/>
      <c r="DO234" s="15"/>
      <c r="DP234" s="15"/>
      <c r="DQ234" s="15"/>
      <c r="DR234" s="15"/>
      <c r="DS234" s="15"/>
      <c r="DT234" s="15"/>
      <c r="DU234" s="15"/>
      <c r="DV234" s="15"/>
      <c r="DW234" s="15"/>
      <c r="DX234" s="15"/>
      <c r="DY234" s="15"/>
      <c r="DZ234" s="15"/>
      <c r="EA234" s="15"/>
      <c r="EB234" s="15">
        <v>1</v>
      </c>
      <c r="EC234" s="15"/>
      <c r="ED234" s="15"/>
      <c r="EE234" s="15"/>
      <c r="EF234" s="15"/>
      <c r="EG234" s="15"/>
      <c r="EH234" s="15"/>
      <c r="EI234" s="15"/>
      <c r="EJ234" s="15"/>
      <c r="EK234" s="15"/>
      <c r="EL234" s="15"/>
      <c r="EM234" s="15"/>
      <c r="EN234" s="15"/>
      <c r="EO234" s="15"/>
      <c r="EP234" s="15"/>
      <c r="EQ234" s="15"/>
      <c r="ER234" s="10" t="s">
        <v>283</v>
      </c>
      <c r="ES234" s="10" t="s">
        <v>283</v>
      </c>
      <c r="ET234" s="10"/>
      <c r="EU234" s="10"/>
      <c r="EV234" s="10"/>
      <c r="EW234" s="10"/>
      <c r="EX234" s="10"/>
      <c r="EY234" s="10"/>
      <c r="EZ234" s="10"/>
      <c r="FA234" s="10"/>
      <c r="FB234" s="10"/>
      <c r="FC234" s="10"/>
      <c r="FD234" s="10"/>
      <c r="FE234" s="10"/>
      <c r="FF234" s="10"/>
      <c r="FG234" s="10"/>
      <c r="FH234" s="10"/>
      <c r="FI234" s="10"/>
      <c r="FJ234" s="10"/>
      <c r="FK234" s="10"/>
      <c r="FL234" s="10"/>
      <c r="FM234" s="10" t="s">
        <v>283</v>
      </c>
      <c r="FN234" s="10" t="s">
        <v>283</v>
      </c>
      <c r="FO234" s="10"/>
      <c r="FP234" s="10"/>
      <c r="FQ234" s="10"/>
      <c r="FR234" s="10"/>
      <c r="FS234" s="10"/>
      <c r="FT234" s="10"/>
      <c r="FU234" s="10"/>
      <c r="FV234" s="10"/>
      <c r="FW234" s="10"/>
      <c r="FX234" s="10"/>
      <c r="FY234" s="10"/>
      <c r="FZ234" s="10"/>
      <c r="GA234" s="10"/>
      <c r="GB234" s="10"/>
      <c r="GC234" s="10"/>
      <c r="GD234" s="10"/>
      <c r="GE234" s="10"/>
      <c r="GF234" s="10"/>
      <c r="GG234" s="10"/>
      <c r="GH234" s="10"/>
      <c r="GI234" s="10"/>
      <c r="GJ234" s="10"/>
      <c r="GK234" s="10"/>
      <c r="GL234" s="10"/>
      <c r="GM234" s="10"/>
      <c r="GN234" s="10"/>
      <c r="GO234" s="13" t="s">
        <v>3771</v>
      </c>
      <c r="GP234" s="13" t="s">
        <v>3772</v>
      </c>
      <c r="GQ234" s="13" t="s">
        <v>3773</v>
      </c>
      <c r="GR234" s="13" t="s">
        <v>3774</v>
      </c>
      <c r="GS234" s="13" t="s">
        <v>3775</v>
      </c>
      <c r="GT234" s="13" t="s">
        <v>3776</v>
      </c>
      <c r="GU234" s="10" t="s">
        <v>283</v>
      </c>
      <c r="GV234" s="10" t="s">
        <v>283</v>
      </c>
      <c r="GW234" s="10" t="s">
        <v>283</v>
      </c>
      <c r="GX234" s="10" t="s">
        <v>283</v>
      </c>
      <c r="GY234" s="10" t="s">
        <v>283</v>
      </c>
      <c r="GZ234" s="10" t="s">
        <v>283</v>
      </c>
      <c r="HA234" s="10" t="s">
        <v>283</v>
      </c>
      <c r="HB234" s="10" t="s">
        <v>283</v>
      </c>
      <c r="HC234" s="10" t="s">
        <v>283</v>
      </c>
      <c r="HD234" s="10" t="s">
        <v>3777</v>
      </c>
      <c r="HE234" s="10"/>
      <c r="HF234" s="10"/>
      <c r="HG234" s="10"/>
      <c r="HH234" s="10">
        <v>1</v>
      </c>
      <c r="HI234" s="10"/>
      <c r="HJ234" s="10"/>
      <c r="HK234" s="10"/>
      <c r="HL234" s="10"/>
      <c r="HM234" s="10"/>
      <c r="HN234" s="10"/>
      <c r="HO234" s="10"/>
      <c r="HP234" s="10"/>
      <c r="HQ234" s="10"/>
      <c r="HR234" s="10"/>
      <c r="HS234" s="10"/>
      <c r="HT234" s="10"/>
      <c r="HU234" s="10"/>
      <c r="HV234" s="10"/>
      <c r="HW234" s="10"/>
      <c r="HX234" s="10"/>
      <c r="HY234" s="10"/>
      <c r="HZ234" s="10"/>
      <c r="IA234" s="10"/>
      <c r="IB234" s="10"/>
      <c r="IC234" s="10"/>
      <c r="ID234" s="10"/>
      <c r="IE234" s="10"/>
      <c r="IF234" s="10"/>
      <c r="IG234" s="10"/>
      <c r="IH234" s="10"/>
      <c r="II234" s="10"/>
      <c r="IJ234" s="10"/>
      <c r="IK234" s="10"/>
      <c r="IL234" s="10"/>
      <c r="IM234" s="10"/>
      <c r="IN234" s="10"/>
      <c r="IO234" s="10"/>
      <c r="IP234" s="10"/>
      <c r="IQ234" s="10">
        <v>1</v>
      </c>
      <c r="IR234" s="10"/>
      <c r="IS234" s="10"/>
      <c r="IT234" s="10"/>
      <c r="IU234" s="13" t="s">
        <v>3778</v>
      </c>
      <c r="IV234" s="10" t="s">
        <v>283</v>
      </c>
      <c r="IW234" s="10" t="s">
        <v>283</v>
      </c>
      <c r="IX234" s="10" t="s">
        <v>264</v>
      </c>
      <c r="IY234" s="10"/>
      <c r="IZ234" s="10"/>
      <c r="JA234" s="10"/>
      <c r="JB234" s="10"/>
      <c r="JC234" s="10"/>
      <c r="JD234" s="10"/>
      <c r="JE234" s="10"/>
      <c r="JF234" s="10"/>
      <c r="JG234" s="10"/>
      <c r="JH234" s="10"/>
      <c r="JI234" s="10"/>
      <c r="JJ234" s="10"/>
      <c r="JK234" s="10"/>
      <c r="JL234" s="10"/>
      <c r="JM234" s="10"/>
      <c r="JN234" s="10"/>
      <c r="JO234" s="10"/>
      <c r="JP234" s="10">
        <v>1</v>
      </c>
      <c r="JQ234" s="10"/>
      <c r="JR234" s="10"/>
      <c r="JS234" s="10"/>
      <c r="JT234" s="10"/>
      <c r="JU234" s="10"/>
      <c r="JV234" s="10" t="s">
        <v>287</v>
      </c>
      <c r="JW234" s="10" t="s">
        <v>283</v>
      </c>
      <c r="JX234" s="10" t="s">
        <v>283</v>
      </c>
      <c r="JY234" s="10" t="s">
        <v>283</v>
      </c>
      <c r="JZ234" s="42"/>
    </row>
    <row r="235" spans="1:286" ht="15.75" customHeight="1">
      <c r="A235" s="7" t="s">
        <v>3779</v>
      </c>
      <c r="B235" s="8">
        <v>42682</v>
      </c>
      <c r="C235" s="9" t="s">
        <v>3780</v>
      </c>
      <c r="D235" s="35">
        <v>1</v>
      </c>
      <c r="E235" s="11">
        <v>42126</v>
      </c>
      <c r="F235" s="35" t="s">
        <v>302</v>
      </c>
      <c r="G235" s="29" t="s">
        <v>277</v>
      </c>
      <c r="H235" s="9" t="s">
        <v>3548</v>
      </c>
      <c r="I235" s="9" t="s">
        <v>3549</v>
      </c>
      <c r="J235" s="10" t="s">
        <v>280</v>
      </c>
      <c r="K235" s="9" t="s">
        <v>543</v>
      </c>
      <c r="L235" s="9"/>
      <c r="M235" s="9"/>
      <c r="N235" s="9"/>
      <c r="O235" s="9"/>
      <c r="P235" s="9"/>
      <c r="Q235" s="9"/>
      <c r="R235" s="9"/>
      <c r="S235" s="9"/>
      <c r="T235" s="10">
        <v>1</v>
      </c>
      <c r="U235" s="9"/>
      <c r="V235" s="9"/>
      <c r="W235" s="9"/>
      <c r="X235" s="9"/>
      <c r="Y235" s="9"/>
      <c r="Z235" s="9"/>
      <c r="AA235" s="9"/>
      <c r="AB235" s="9" t="s">
        <v>3781</v>
      </c>
      <c r="AC235" s="9" t="s">
        <v>3782</v>
      </c>
      <c r="AD235" s="10" t="s">
        <v>283</v>
      </c>
      <c r="AE235" s="11">
        <v>42127</v>
      </c>
      <c r="AF235" s="11">
        <v>42621</v>
      </c>
      <c r="AG235" s="10">
        <f t="shared" si="56"/>
        <v>494</v>
      </c>
      <c r="AH235" s="10">
        <f t="shared" si="55"/>
        <v>495</v>
      </c>
      <c r="AI235" s="10">
        <f t="shared" si="2"/>
        <v>556</v>
      </c>
      <c r="AJ235" s="35" t="s">
        <v>3783</v>
      </c>
      <c r="AK235" s="12">
        <v>2</v>
      </c>
      <c r="AL235" s="10" t="s">
        <v>1106</v>
      </c>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0"/>
      <c r="BN235" s="10"/>
      <c r="BO235" s="10"/>
      <c r="BP235" s="10"/>
      <c r="BQ235" s="10"/>
      <c r="BR235" s="10"/>
      <c r="BS235" s="10"/>
      <c r="BT235" s="10"/>
      <c r="BU235" s="10"/>
      <c r="BV235" s="10"/>
      <c r="BW235" s="10"/>
      <c r="BX235" s="10"/>
      <c r="BY235" s="10">
        <v>1</v>
      </c>
      <c r="BZ235" s="10"/>
      <c r="CA235" s="10"/>
      <c r="CB235" s="10"/>
      <c r="CC235" s="10"/>
      <c r="CD235" s="10"/>
      <c r="CE235" s="10"/>
      <c r="CF235" s="10"/>
      <c r="CG235" s="10"/>
      <c r="CH235" s="10"/>
      <c r="CI235" s="10"/>
      <c r="CJ235" s="10"/>
      <c r="CK235" s="10"/>
      <c r="CL235" s="10"/>
      <c r="CM235" s="10"/>
      <c r="CN235" s="10"/>
      <c r="CO235" s="10">
        <v>1</v>
      </c>
      <c r="CP235" s="10" t="s">
        <v>509</v>
      </c>
      <c r="CQ235" s="10" t="s">
        <v>286</v>
      </c>
      <c r="CR235" s="13">
        <v>1</v>
      </c>
      <c r="CS235" s="13">
        <v>1</v>
      </c>
      <c r="CT235" s="10"/>
      <c r="CU235" s="10"/>
      <c r="CV235" s="10"/>
      <c r="CW235" s="10"/>
      <c r="CX235" s="10" t="s">
        <v>287</v>
      </c>
      <c r="CY235" s="35" t="s">
        <v>287</v>
      </c>
      <c r="CZ235" s="42" t="s">
        <v>288</v>
      </c>
      <c r="DA235" s="10" t="s">
        <v>289</v>
      </c>
      <c r="DB235" s="35" t="s">
        <v>3784</v>
      </c>
      <c r="DC235" s="35" t="s">
        <v>283</v>
      </c>
      <c r="DD235" s="42" t="s">
        <v>510</v>
      </c>
      <c r="DE235" s="42" t="s">
        <v>3785</v>
      </c>
      <c r="DF235" s="42" t="s">
        <v>3786</v>
      </c>
      <c r="DG235" s="35" t="s">
        <v>283</v>
      </c>
      <c r="DH235" s="35" t="s">
        <v>283</v>
      </c>
      <c r="DI235" s="35" t="s">
        <v>283</v>
      </c>
      <c r="DJ235" s="35" t="s">
        <v>283</v>
      </c>
      <c r="DK235" s="35" t="s">
        <v>283</v>
      </c>
      <c r="DL235" s="10" t="s">
        <v>283</v>
      </c>
      <c r="DM235" s="10" t="s">
        <v>283</v>
      </c>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0" t="s">
        <v>283</v>
      </c>
      <c r="ES235" s="10" t="s">
        <v>283</v>
      </c>
      <c r="ET235" s="10"/>
      <c r="EU235" s="10"/>
      <c r="EV235" s="10"/>
      <c r="EW235" s="10"/>
      <c r="EX235" s="10"/>
      <c r="EY235" s="10"/>
      <c r="EZ235" s="10"/>
      <c r="FA235" s="10"/>
      <c r="FB235" s="10"/>
      <c r="FC235" s="10"/>
      <c r="FD235" s="10"/>
      <c r="FE235" s="10"/>
      <c r="FF235" s="10"/>
      <c r="FG235" s="10"/>
      <c r="FH235" s="10"/>
      <c r="FI235" s="10"/>
      <c r="FJ235" s="10"/>
      <c r="FK235" s="10"/>
      <c r="FL235" s="10"/>
      <c r="FM235" s="10" t="s">
        <v>3787</v>
      </c>
      <c r="FN235" s="10" t="s">
        <v>166</v>
      </c>
      <c r="FO235" s="10"/>
      <c r="FP235" s="10"/>
      <c r="FQ235" s="10"/>
      <c r="FR235" s="10"/>
      <c r="FS235" s="10"/>
      <c r="FT235" s="10"/>
      <c r="FU235" s="13">
        <v>1</v>
      </c>
      <c r="FV235" s="10"/>
      <c r="FW235" s="10"/>
      <c r="FX235" s="10"/>
      <c r="FY235" s="10"/>
      <c r="FZ235" s="10"/>
      <c r="GA235" s="10"/>
      <c r="GB235" s="10"/>
      <c r="GC235" s="10"/>
      <c r="GD235" s="10"/>
      <c r="GE235" s="10"/>
      <c r="GF235" s="10"/>
      <c r="GG235" s="10"/>
      <c r="GH235" s="10"/>
      <c r="GI235" s="10"/>
      <c r="GJ235" s="10"/>
      <c r="GK235" s="10"/>
      <c r="GL235" s="10"/>
      <c r="GM235" s="10"/>
      <c r="GN235" s="10"/>
      <c r="GO235" s="13" t="s">
        <v>3788</v>
      </c>
      <c r="GP235" s="13" t="s">
        <v>3789</v>
      </c>
      <c r="GQ235" s="13" t="s">
        <v>3790</v>
      </c>
      <c r="GR235" s="13" t="s">
        <v>3791</v>
      </c>
      <c r="GS235" s="13" t="s">
        <v>3792</v>
      </c>
      <c r="GT235" s="13" t="s">
        <v>3793</v>
      </c>
      <c r="GU235" s="10" t="s">
        <v>283</v>
      </c>
      <c r="GV235" s="10" t="s">
        <v>283</v>
      </c>
      <c r="GW235" s="10" t="s">
        <v>283</v>
      </c>
      <c r="GX235" s="10" t="s">
        <v>283</v>
      </c>
      <c r="GY235" s="10" t="s">
        <v>283</v>
      </c>
      <c r="GZ235" s="10" t="s">
        <v>283</v>
      </c>
      <c r="HA235" s="10" t="s">
        <v>283</v>
      </c>
      <c r="HB235" s="10" t="s">
        <v>283</v>
      </c>
      <c r="HC235" s="10" t="s">
        <v>283</v>
      </c>
      <c r="HD235" s="10" t="s">
        <v>214</v>
      </c>
      <c r="HE235" s="10"/>
      <c r="HF235" s="10"/>
      <c r="HG235" s="10"/>
      <c r="HH235" s="10"/>
      <c r="HI235" s="10"/>
      <c r="HJ235" s="10"/>
      <c r="HK235" s="10"/>
      <c r="HL235" s="10"/>
      <c r="HM235" s="10"/>
      <c r="HN235" s="10"/>
      <c r="HO235" s="10"/>
      <c r="HP235" s="10"/>
      <c r="HQ235" s="10"/>
      <c r="HR235" s="10">
        <v>1</v>
      </c>
      <c r="HS235" s="10"/>
      <c r="HT235" s="10"/>
      <c r="HU235" s="10"/>
      <c r="HV235" s="10"/>
      <c r="HW235" s="10"/>
      <c r="HX235" s="10"/>
      <c r="HY235" s="10"/>
      <c r="HZ235" s="10"/>
      <c r="IA235" s="10"/>
      <c r="IB235" s="10"/>
      <c r="IC235" s="10"/>
      <c r="ID235" s="10"/>
      <c r="IE235" s="10"/>
      <c r="IF235" s="10"/>
      <c r="IG235" s="10"/>
      <c r="IH235" s="10"/>
      <c r="II235" s="10"/>
      <c r="IJ235" s="10"/>
      <c r="IK235" s="10"/>
      <c r="IL235" s="10"/>
      <c r="IM235" s="10"/>
      <c r="IN235" s="10"/>
      <c r="IO235" s="10"/>
      <c r="IP235" s="10"/>
      <c r="IQ235" s="10"/>
      <c r="IR235" s="10"/>
      <c r="IS235" s="10"/>
      <c r="IT235" s="10"/>
      <c r="IU235" s="13" t="s">
        <v>3562</v>
      </c>
      <c r="IV235" s="10" t="s">
        <v>283</v>
      </c>
      <c r="IW235" s="10" t="s">
        <v>283</v>
      </c>
      <c r="IX235" s="10" t="s">
        <v>264</v>
      </c>
      <c r="IY235" s="10"/>
      <c r="IZ235" s="10"/>
      <c r="JA235" s="10"/>
      <c r="JB235" s="10"/>
      <c r="JC235" s="10"/>
      <c r="JD235" s="10"/>
      <c r="JE235" s="10"/>
      <c r="JF235" s="10"/>
      <c r="JG235" s="10"/>
      <c r="JH235" s="10"/>
      <c r="JI235" s="10"/>
      <c r="JJ235" s="10"/>
      <c r="JK235" s="10"/>
      <c r="JL235" s="10"/>
      <c r="JM235" s="10"/>
      <c r="JN235" s="10"/>
      <c r="JO235" s="10"/>
      <c r="JP235" s="10">
        <v>1</v>
      </c>
      <c r="JQ235" s="10"/>
      <c r="JR235" s="10"/>
      <c r="JS235" s="10"/>
      <c r="JT235" s="10"/>
      <c r="JU235" s="10"/>
      <c r="JV235" s="10" t="s">
        <v>287</v>
      </c>
      <c r="JW235" s="10" t="s">
        <v>283</v>
      </c>
      <c r="JX235" s="10" t="s">
        <v>283</v>
      </c>
      <c r="JY235" s="10" t="s">
        <v>283</v>
      </c>
      <c r="JZ235" s="35" t="s">
        <v>3794</v>
      </c>
    </row>
    <row r="236" spans="1:286" ht="15.75" customHeight="1">
      <c r="A236" s="7" t="s">
        <v>3795</v>
      </c>
      <c r="B236" s="8">
        <v>42691</v>
      </c>
      <c r="C236" s="9" t="s">
        <v>3796</v>
      </c>
      <c r="D236" s="29">
        <v>1</v>
      </c>
      <c r="E236" s="11">
        <v>42473</v>
      </c>
      <c r="F236" s="43">
        <v>88</v>
      </c>
      <c r="G236" s="29" t="s">
        <v>323</v>
      </c>
      <c r="H236" s="9" t="s">
        <v>3797</v>
      </c>
      <c r="I236" s="9" t="s">
        <v>3798</v>
      </c>
      <c r="J236" s="10" t="s">
        <v>280</v>
      </c>
      <c r="K236" s="9" t="s">
        <v>281</v>
      </c>
      <c r="L236" s="10"/>
      <c r="M236" s="10"/>
      <c r="N236" s="10"/>
      <c r="O236" s="10"/>
      <c r="P236" s="10">
        <v>1</v>
      </c>
      <c r="Q236" s="10"/>
      <c r="R236" s="10"/>
      <c r="S236" s="10"/>
      <c r="T236" s="10"/>
      <c r="U236" s="10"/>
      <c r="V236" s="10"/>
      <c r="W236" s="10"/>
      <c r="X236" s="10"/>
      <c r="Y236" s="10"/>
      <c r="Z236" s="10"/>
      <c r="AA236" s="10"/>
      <c r="AB236" s="10" t="s">
        <v>3799</v>
      </c>
      <c r="AC236" s="9" t="s">
        <v>3800</v>
      </c>
      <c r="AD236" s="10" t="s">
        <v>283</v>
      </c>
      <c r="AE236" s="10" t="s">
        <v>329</v>
      </c>
      <c r="AF236" s="10" t="s">
        <v>329</v>
      </c>
      <c r="AG236" s="10" t="s">
        <v>329</v>
      </c>
      <c r="AH236" s="10" t="s">
        <v>283</v>
      </c>
      <c r="AI236" s="10">
        <f t="shared" si="2"/>
        <v>218</v>
      </c>
      <c r="AJ236" s="35" t="s">
        <v>3801</v>
      </c>
      <c r="AK236" s="12">
        <v>2</v>
      </c>
      <c r="AL236" s="10" t="s">
        <v>3802</v>
      </c>
      <c r="AM236" s="10">
        <v>1</v>
      </c>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42"/>
      <c r="BN236" s="42"/>
      <c r="BO236" s="42"/>
      <c r="BP236" s="35">
        <v>1</v>
      </c>
      <c r="BQ236" s="42"/>
      <c r="BR236" s="42"/>
      <c r="BS236" s="42"/>
      <c r="BT236" s="42"/>
      <c r="BU236" s="42"/>
      <c r="BV236" s="42"/>
      <c r="BW236" s="42"/>
      <c r="BX236" s="42"/>
      <c r="BY236" s="42"/>
      <c r="BZ236" s="42"/>
      <c r="CA236" s="42"/>
      <c r="CB236" s="42"/>
      <c r="CC236" s="42"/>
      <c r="CD236" s="42"/>
      <c r="CE236" s="42"/>
      <c r="CF236" s="42"/>
      <c r="CG236" s="42"/>
      <c r="CH236" s="42"/>
      <c r="CI236" s="42"/>
      <c r="CJ236" s="42"/>
      <c r="CK236" s="42"/>
      <c r="CL236" s="42"/>
      <c r="CM236" s="42"/>
      <c r="CN236" s="42"/>
      <c r="CO236" s="42"/>
      <c r="CP236" s="10" t="s">
        <v>89</v>
      </c>
      <c r="CQ236" s="10" t="s">
        <v>286</v>
      </c>
      <c r="CR236" s="10">
        <v>1</v>
      </c>
      <c r="CS236" s="10"/>
      <c r="CT236" s="10"/>
      <c r="CU236" s="10"/>
      <c r="CV236" s="10"/>
      <c r="CW236" s="10"/>
      <c r="CX236" s="10" t="s">
        <v>287</v>
      </c>
      <c r="CY236" s="35" t="s">
        <v>287</v>
      </c>
      <c r="CZ236" s="42" t="s">
        <v>12</v>
      </c>
      <c r="DA236" s="42" t="s">
        <v>120</v>
      </c>
      <c r="DB236" s="35" t="s">
        <v>309</v>
      </c>
      <c r="DC236" s="13" t="s">
        <v>3803</v>
      </c>
      <c r="DD236" s="42" t="s">
        <v>3804</v>
      </c>
      <c r="DE236" s="42" t="s">
        <v>3805</v>
      </c>
      <c r="DF236" s="42" t="s">
        <v>3806</v>
      </c>
      <c r="DG236" s="35" t="s">
        <v>283</v>
      </c>
      <c r="DH236" s="35" t="s">
        <v>283</v>
      </c>
      <c r="DI236" s="35" t="s">
        <v>283</v>
      </c>
      <c r="DJ236" s="35" t="s">
        <v>283</v>
      </c>
      <c r="DK236" s="35" t="s">
        <v>283</v>
      </c>
      <c r="DL236" s="10" t="s">
        <v>3807</v>
      </c>
      <c r="DM236" s="10" t="s">
        <v>283</v>
      </c>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0" t="s">
        <v>283</v>
      </c>
      <c r="ES236" s="10" t="s">
        <v>283</v>
      </c>
      <c r="ET236" s="10"/>
      <c r="EU236" s="10"/>
      <c r="EV236" s="10"/>
      <c r="EW236" s="10"/>
      <c r="EX236" s="10"/>
      <c r="EY236" s="10"/>
      <c r="EZ236" s="10"/>
      <c r="FA236" s="10"/>
      <c r="FB236" s="10"/>
      <c r="FC236" s="10"/>
      <c r="FD236" s="10"/>
      <c r="FE236" s="10"/>
      <c r="FF236" s="10"/>
      <c r="FG236" s="10"/>
      <c r="FH236" s="10"/>
      <c r="FI236" s="10"/>
      <c r="FJ236" s="10"/>
      <c r="FK236" s="10"/>
      <c r="FL236" s="10"/>
      <c r="FM236" s="10" t="s">
        <v>283</v>
      </c>
      <c r="FN236" s="10" t="s">
        <v>283</v>
      </c>
      <c r="FO236" s="10"/>
      <c r="FP236" s="10"/>
      <c r="FQ236" s="10"/>
      <c r="FR236" s="10"/>
      <c r="FS236" s="10"/>
      <c r="FT236" s="10"/>
      <c r="FU236" s="10"/>
      <c r="FV236" s="10"/>
      <c r="FW236" s="10"/>
      <c r="FX236" s="10"/>
      <c r="FY236" s="10"/>
      <c r="FZ236" s="10"/>
      <c r="GA236" s="10"/>
      <c r="GB236" s="10"/>
      <c r="GC236" s="10"/>
      <c r="GD236" s="10"/>
      <c r="GE236" s="10"/>
      <c r="GF236" s="10"/>
      <c r="GG236" s="10"/>
      <c r="GH236" s="10"/>
      <c r="GI236" s="10"/>
      <c r="GJ236" s="10"/>
      <c r="GK236" s="10"/>
      <c r="GL236" s="10"/>
      <c r="GM236" s="10"/>
      <c r="GN236" s="10"/>
      <c r="GO236" s="13" t="s">
        <v>3808</v>
      </c>
      <c r="GP236" s="10" t="s">
        <v>283</v>
      </c>
      <c r="GQ236" s="10" t="s">
        <v>283</v>
      </c>
      <c r="GR236" s="10" t="s">
        <v>283</v>
      </c>
      <c r="GS236" s="10" t="s">
        <v>283</v>
      </c>
      <c r="GT236" s="10" t="s">
        <v>283</v>
      </c>
      <c r="GU236" s="10" t="s">
        <v>283</v>
      </c>
      <c r="GV236" s="10" t="s">
        <v>283</v>
      </c>
      <c r="GW236" s="10" t="s">
        <v>283</v>
      </c>
      <c r="GX236" s="10" t="s">
        <v>283</v>
      </c>
      <c r="GY236" s="10" t="s">
        <v>283</v>
      </c>
      <c r="GZ236" s="10" t="s">
        <v>283</v>
      </c>
      <c r="HA236" s="10" t="s">
        <v>283</v>
      </c>
      <c r="HB236" s="10" t="s">
        <v>283</v>
      </c>
      <c r="HC236" s="10" t="s">
        <v>283</v>
      </c>
      <c r="HD236" s="10" t="s">
        <v>204</v>
      </c>
      <c r="HE236" s="10"/>
      <c r="HF236" s="10"/>
      <c r="HG236" s="10"/>
      <c r="HH236" s="10">
        <v>1</v>
      </c>
      <c r="HI236" s="10"/>
      <c r="HJ236" s="10"/>
      <c r="HK236" s="10"/>
      <c r="HL236" s="10"/>
      <c r="HM236" s="10"/>
      <c r="HN236" s="10"/>
      <c r="HO236" s="10"/>
      <c r="HP236" s="10"/>
      <c r="HQ236" s="10"/>
      <c r="HR236" s="10"/>
      <c r="HS236" s="10"/>
      <c r="HT236" s="10"/>
      <c r="HU236" s="10"/>
      <c r="HV236" s="10"/>
      <c r="HW236" s="10"/>
      <c r="HX236" s="10"/>
      <c r="HY236" s="10"/>
      <c r="HZ236" s="10"/>
      <c r="IA236" s="10"/>
      <c r="IB236" s="10"/>
      <c r="IC236" s="10"/>
      <c r="ID236" s="10"/>
      <c r="IE236" s="10"/>
      <c r="IF236" s="10"/>
      <c r="IG236" s="10"/>
      <c r="IH236" s="10"/>
      <c r="II236" s="10"/>
      <c r="IJ236" s="10"/>
      <c r="IK236" s="10"/>
      <c r="IL236" s="10"/>
      <c r="IM236" s="10"/>
      <c r="IN236" s="10"/>
      <c r="IO236" s="10"/>
      <c r="IP236" s="10"/>
      <c r="IQ236" s="10"/>
      <c r="IR236" s="10"/>
      <c r="IS236" s="10"/>
      <c r="IT236" s="10"/>
      <c r="IU236" s="13" t="s">
        <v>434</v>
      </c>
      <c r="IV236" s="10" t="s">
        <v>283</v>
      </c>
      <c r="IW236" s="10" t="s">
        <v>283</v>
      </c>
      <c r="IX236" s="10" t="s">
        <v>264</v>
      </c>
      <c r="IY236" s="10"/>
      <c r="IZ236" s="10"/>
      <c r="JA236" s="10"/>
      <c r="JB236" s="10"/>
      <c r="JC236" s="10"/>
      <c r="JD236" s="10"/>
      <c r="JE236" s="10"/>
      <c r="JF236" s="10"/>
      <c r="JG236" s="10"/>
      <c r="JH236" s="10"/>
      <c r="JI236" s="10"/>
      <c r="JJ236" s="10"/>
      <c r="JK236" s="10"/>
      <c r="JL236" s="10"/>
      <c r="JM236" s="10"/>
      <c r="JN236" s="10"/>
      <c r="JO236" s="10"/>
      <c r="JP236" s="10">
        <v>1</v>
      </c>
      <c r="JQ236" s="10"/>
      <c r="JR236" s="10"/>
      <c r="JS236" s="10"/>
      <c r="JT236" s="10"/>
      <c r="JU236" s="10"/>
      <c r="JV236" s="10" t="s">
        <v>287</v>
      </c>
      <c r="JW236" s="10" t="s">
        <v>283</v>
      </c>
      <c r="JX236" s="10" t="s">
        <v>283</v>
      </c>
      <c r="JY236" s="10" t="s">
        <v>283</v>
      </c>
      <c r="JZ236" s="42"/>
    </row>
    <row r="237" spans="1:286" ht="15.75" customHeight="1">
      <c r="A237" s="7" t="s">
        <v>3809</v>
      </c>
      <c r="B237" s="8">
        <v>42698</v>
      </c>
      <c r="C237" s="9" t="s">
        <v>3810</v>
      </c>
      <c r="D237" s="35">
        <v>1</v>
      </c>
      <c r="E237" s="11">
        <v>42568</v>
      </c>
      <c r="F237" s="35" t="s">
        <v>302</v>
      </c>
      <c r="G237" s="29" t="s">
        <v>323</v>
      </c>
      <c r="H237" s="9" t="s">
        <v>2723</v>
      </c>
      <c r="I237" s="9" t="s">
        <v>375</v>
      </c>
      <c r="J237" s="10" t="s">
        <v>280</v>
      </c>
      <c r="K237" s="9" t="s">
        <v>281</v>
      </c>
      <c r="L237" s="9"/>
      <c r="M237" s="9"/>
      <c r="N237" s="9"/>
      <c r="O237" s="9"/>
      <c r="P237" s="10">
        <v>1</v>
      </c>
      <c r="Q237" s="9"/>
      <c r="R237" s="9"/>
      <c r="S237" s="9"/>
      <c r="T237" s="9"/>
      <c r="U237" s="9"/>
      <c r="V237" s="9"/>
      <c r="W237" s="9"/>
      <c r="X237" s="9"/>
      <c r="Y237" s="9"/>
      <c r="Z237" s="9"/>
      <c r="AA237" s="9"/>
      <c r="AB237" s="9" t="s">
        <v>3811</v>
      </c>
      <c r="AC237" s="9" t="s">
        <v>3812</v>
      </c>
      <c r="AD237" s="10" t="s">
        <v>283</v>
      </c>
      <c r="AE237" s="11">
        <v>42578</v>
      </c>
      <c r="AF237" s="11">
        <v>42698</v>
      </c>
      <c r="AG237" s="10">
        <f t="shared" ref="AG237:AG240" si="57">AF237-AE237</f>
        <v>120</v>
      </c>
      <c r="AH237" s="10">
        <f t="shared" ref="AH237:AH240" si="58">AF237-E237</f>
        <v>130</v>
      </c>
      <c r="AI237" s="10">
        <f t="shared" si="2"/>
        <v>130</v>
      </c>
      <c r="AJ237" s="42" t="s">
        <v>3813</v>
      </c>
      <c r="AK237" s="12">
        <v>1</v>
      </c>
      <c r="AL237" s="10" t="s">
        <v>489</v>
      </c>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42"/>
      <c r="BN237" s="42"/>
      <c r="BO237" s="42"/>
      <c r="BP237" s="35">
        <v>1</v>
      </c>
      <c r="BQ237" s="42"/>
      <c r="BR237" s="42"/>
      <c r="BS237" s="42"/>
      <c r="BT237" s="42"/>
      <c r="BU237" s="42"/>
      <c r="BV237" s="42"/>
      <c r="BW237" s="42"/>
      <c r="BX237" s="42"/>
      <c r="BY237" s="42"/>
      <c r="BZ237" s="42"/>
      <c r="CA237" s="42"/>
      <c r="CB237" s="42"/>
      <c r="CC237" s="42"/>
      <c r="CD237" s="42"/>
      <c r="CE237" s="42"/>
      <c r="CF237" s="42"/>
      <c r="CG237" s="42"/>
      <c r="CH237" s="42"/>
      <c r="CI237" s="42"/>
      <c r="CJ237" s="42"/>
      <c r="CK237" s="42"/>
      <c r="CL237" s="42"/>
      <c r="CM237" s="42"/>
      <c r="CN237" s="42"/>
      <c r="CO237" s="42"/>
      <c r="CP237" s="10" t="s">
        <v>89</v>
      </c>
      <c r="CQ237" s="10" t="s">
        <v>286</v>
      </c>
      <c r="CR237" s="10">
        <v>1</v>
      </c>
      <c r="CS237" s="10"/>
      <c r="CT237" s="10"/>
      <c r="CU237" s="10"/>
      <c r="CV237" s="10"/>
      <c r="CW237" s="10"/>
      <c r="CX237" s="10" t="s">
        <v>287</v>
      </c>
      <c r="CY237" s="35" t="s">
        <v>490</v>
      </c>
      <c r="CZ237" s="42" t="s">
        <v>12</v>
      </c>
      <c r="DA237" s="42" t="s">
        <v>125</v>
      </c>
      <c r="DB237" s="35" t="s">
        <v>621</v>
      </c>
      <c r="DC237" s="35" t="s">
        <v>283</v>
      </c>
      <c r="DD237" s="42" t="s">
        <v>622</v>
      </c>
      <c r="DE237" s="42" t="s">
        <v>3814</v>
      </c>
      <c r="DF237" s="42" t="s">
        <v>3815</v>
      </c>
      <c r="DG237" s="42" t="s">
        <v>146</v>
      </c>
      <c r="DH237" s="42" t="s">
        <v>119</v>
      </c>
      <c r="DI237" s="35" t="s">
        <v>283</v>
      </c>
      <c r="DJ237" s="35" t="s">
        <v>283</v>
      </c>
      <c r="DK237" s="35" t="s">
        <v>283</v>
      </c>
      <c r="DL237" s="10" t="s">
        <v>3816</v>
      </c>
      <c r="DM237" s="13" t="s">
        <v>3817</v>
      </c>
      <c r="DN237" s="14"/>
      <c r="DO237" s="14"/>
      <c r="DP237" s="14"/>
      <c r="DQ237" s="14"/>
      <c r="DR237" s="14"/>
      <c r="DS237" s="14"/>
      <c r="DT237" s="14"/>
      <c r="DU237" s="14"/>
      <c r="DV237" s="14">
        <v>1</v>
      </c>
      <c r="DW237" s="14">
        <v>1</v>
      </c>
      <c r="DX237" s="14"/>
      <c r="DY237" s="14"/>
      <c r="DZ237" s="14"/>
      <c r="EA237" s="14"/>
      <c r="EB237" s="14"/>
      <c r="EC237" s="14"/>
      <c r="ED237" s="14"/>
      <c r="EE237" s="14"/>
      <c r="EF237" s="14"/>
      <c r="EG237" s="14"/>
      <c r="EH237" s="14"/>
      <c r="EI237" s="14"/>
      <c r="EJ237" s="14"/>
      <c r="EK237" s="14"/>
      <c r="EL237" s="14"/>
      <c r="EM237" s="14"/>
      <c r="EN237" s="14"/>
      <c r="EO237" s="14"/>
      <c r="EP237" s="14"/>
      <c r="EQ237" s="14"/>
      <c r="ER237" s="10" t="s">
        <v>146</v>
      </c>
      <c r="ES237" s="10" t="s">
        <v>146</v>
      </c>
      <c r="ET237" s="10"/>
      <c r="EU237" s="10"/>
      <c r="EV237" s="10"/>
      <c r="EW237" s="10"/>
      <c r="EX237" s="10"/>
      <c r="EY237" s="10">
        <v>1</v>
      </c>
      <c r="EZ237" s="10"/>
      <c r="FA237" s="10"/>
      <c r="FB237" s="10"/>
      <c r="FC237" s="10"/>
      <c r="FD237" s="10"/>
      <c r="FE237" s="10"/>
      <c r="FF237" s="10"/>
      <c r="FG237" s="10"/>
      <c r="FH237" s="10"/>
      <c r="FI237" s="10"/>
      <c r="FJ237" s="10"/>
      <c r="FK237" s="10"/>
      <c r="FL237" s="10"/>
      <c r="FM237" s="10" t="s">
        <v>3818</v>
      </c>
      <c r="FN237" s="10" t="s">
        <v>283</v>
      </c>
      <c r="FO237" s="10"/>
      <c r="FP237" s="10"/>
      <c r="FQ237" s="10"/>
      <c r="FR237" s="10"/>
      <c r="FS237" s="10"/>
      <c r="FT237" s="10"/>
      <c r="FU237" s="10"/>
      <c r="FV237" s="10"/>
      <c r="FW237" s="10"/>
      <c r="FX237" s="10"/>
      <c r="FY237" s="10"/>
      <c r="FZ237" s="10"/>
      <c r="GA237" s="10"/>
      <c r="GB237" s="10"/>
      <c r="GC237" s="10"/>
      <c r="GD237" s="10"/>
      <c r="GE237" s="10"/>
      <c r="GF237" s="10"/>
      <c r="GG237" s="10"/>
      <c r="GH237" s="10"/>
      <c r="GI237" s="10"/>
      <c r="GJ237" s="10"/>
      <c r="GK237" s="10"/>
      <c r="GL237" s="10"/>
      <c r="GM237" s="10"/>
      <c r="GN237" s="10"/>
      <c r="GO237" s="13" t="s">
        <v>3819</v>
      </c>
      <c r="GP237" s="13" t="s">
        <v>3820</v>
      </c>
      <c r="GQ237" s="13" t="s">
        <v>3821</v>
      </c>
      <c r="GR237" s="13" t="s">
        <v>3822</v>
      </c>
      <c r="GS237" s="13" t="s">
        <v>3823</v>
      </c>
      <c r="GT237" s="10" t="s">
        <v>283</v>
      </c>
      <c r="GU237" s="10" t="s">
        <v>283</v>
      </c>
      <c r="GV237" s="10" t="s">
        <v>283</v>
      </c>
      <c r="GW237" s="10" t="s">
        <v>283</v>
      </c>
      <c r="GX237" s="10" t="s">
        <v>283</v>
      </c>
      <c r="GY237" s="10" t="s">
        <v>283</v>
      </c>
      <c r="GZ237" s="10" t="s">
        <v>283</v>
      </c>
      <c r="HA237" s="10" t="s">
        <v>283</v>
      </c>
      <c r="HB237" s="10" t="s">
        <v>283</v>
      </c>
      <c r="HC237" s="10" t="s">
        <v>283</v>
      </c>
      <c r="HD237" s="10" t="s">
        <v>3824</v>
      </c>
      <c r="HE237" s="10"/>
      <c r="HF237" s="10"/>
      <c r="HG237" s="10"/>
      <c r="HH237" s="10"/>
      <c r="HI237" s="10"/>
      <c r="HJ237" s="10"/>
      <c r="HK237" s="10"/>
      <c r="HL237" s="10"/>
      <c r="HM237" s="10"/>
      <c r="HN237" s="10"/>
      <c r="HO237" s="10"/>
      <c r="HP237" s="10">
        <v>1</v>
      </c>
      <c r="HQ237" s="10"/>
      <c r="HR237" s="10"/>
      <c r="HS237" s="10"/>
      <c r="HT237" s="10"/>
      <c r="HU237" s="10"/>
      <c r="HV237" s="10"/>
      <c r="HW237" s="10">
        <v>1</v>
      </c>
      <c r="HX237" s="10"/>
      <c r="HY237" s="10"/>
      <c r="HZ237" s="10"/>
      <c r="IA237" s="10"/>
      <c r="IB237" s="10"/>
      <c r="IC237" s="10"/>
      <c r="ID237" s="10"/>
      <c r="IE237" s="10"/>
      <c r="IF237" s="10"/>
      <c r="IG237" s="10"/>
      <c r="IH237" s="10"/>
      <c r="II237" s="10"/>
      <c r="IJ237" s="10"/>
      <c r="IK237" s="10">
        <v>1</v>
      </c>
      <c r="IL237" s="10"/>
      <c r="IM237" s="10"/>
      <c r="IN237" s="10"/>
      <c r="IO237" s="10"/>
      <c r="IP237" s="10">
        <v>1</v>
      </c>
      <c r="IQ237" s="10"/>
      <c r="IR237" s="10"/>
      <c r="IS237" s="10"/>
      <c r="IT237" s="10"/>
      <c r="IU237" s="13" t="s">
        <v>434</v>
      </c>
      <c r="IV237" s="10" t="s">
        <v>283</v>
      </c>
      <c r="IW237" s="10" t="s">
        <v>283</v>
      </c>
      <c r="IX237" s="10" t="s">
        <v>264</v>
      </c>
      <c r="IY237" s="10"/>
      <c r="IZ237" s="10"/>
      <c r="JA237" s="10"/>
      <c r="JB237" s="10"/>
      <c r="JC237" s="10"/>
      <c r="JD237" s="10"/>
      <c r="JE237" s="10"/>
      <c r="JF237" s="10"/>
      <c r="JG237" s="10"/>
      <c r="JH237" s="10"/>
      <c r="JI237" s="10"/>
      <c r="JJ237" s="10"/>
      <c r="JK237" s="10"/>
      <c r="JL237" s="10"/>
      <c r="JM237" s="10"/>
      <c r="JN237" s="10"/>
      <c r="JO237" s="10"/>
      <c r="JP237" s="10">
        <v>1</v>
      </c>
      <c r="JQ237" s="10"/>
      <c r="JR237" s="10"/>
      <c r="JS237" s="10"/>
      <c r="JT237" s="10"/>
      <c r="JU237" s="10"/>
      <c r="JV237" s="10" t="s">
        <v>287</v>
      </c>
      <c r="JW237" s="10" t="s">
        <v>283</v>
      </c>
      <c r="JX237" s="10" t="s">
        <v>283</v>
      </c>
      <c r="JY237" s="10" t="s">
        <v>283</v>
      </c>
      <c r="JZ237" s="42"/>
    </row>
    <row r="238" spans="1:286" ht="15.75" customHeight="1">
      <c r="A238" s="7" t="s">
        <v>3825</v>
      </c>
      <c r="B238" s="8">
        <v>42704</v>
      </c>
      <c r="C238" s="9" t="s">
        <v>3826</v>
      </c>
      <c r="D238" s="29">
        <v>1</v>
      </c>
      <c r="E238" s="11">
        <v>42279</v>
      </c>
      <c r="F238" s="43">
        <v>98</v>
      </c>
      <c r="G238" s="29" t="s">
        <v>277</v>
      </c>
      <c r="H238" s="9" t="s">
        <v>765</v>
      </c>
      <c r="I238" s="9" t="s">
        <v>469</v>
      </c>
      <c r="J238" s="10" t="s">
        <v>280</v>
      </c>
      <c r="K238" s="9" t="s">
        <v>916</v>
      </c>
      <c r="L238" s="9"/>
      <c r="M238" s="9"/>
      <c r="N238" s="32">
        <v>1</v>
      </c>
      <c r="O238" s="9"/>
      <c r="P238" s="9"/>
      <c r="Q238" s="9"/>
      <c r="R238" s="9"/>
      <c r="S238" s="9"/>
      <c r="T238" s="9"/>
      <c r="U238" s="9"/>
      <c r="V238" s="9"/>
      <c r="W238" s="9"/>
      <c r="X238" s="9"/>
      <c r="Y238" s="9"/>
      <c r="Z238" s="9"/>
      <c r="AA238" s="9"/>
      <c r="AB238" s="9" t="s">
        <v>3827</v>
      </c>
      <c r="AC238" s="9" t="s">
        <v>3828</v>
      </c>
      <c r="AD238" s="10" t="s">
        <v>283</v>
      </c>
      <c r="AE238" s="11">
        <v>42286</v>
      </c>
      <c r="AF238" s="11">
        <v>42656</v>
      </c>
      <c r="AG238" s="10">
        <f t="shared" si="57"/>
        <v>370</v>
      </c>
      <c r="AH238" s="10">
        <f t="shared" si="58"/>
        <v>377</v>
      </c>
      <c r="AI238" s="10">
        <f t="shared" si="2"/>
        <v>425</v>
      </c>
      <c r="AJ238" s="35" t="s">
        <v>3829</v>
      </c>
      <c r="AK238" s="12">
        <v>3</v>
      </c>
      <c r="AL238" s="10" t="s">
        <v>3830</v>
      </c>
      <c r="AM238" s="9"/>
      <c r="AN238" s="9"/>
      <c r="AO238" s="9"/>
      <c r="AP238" s="9"/>
      <c r="AQ238" s="9"/>
      <c r="AR238" s="9"/>
      <c r="AS238" s="9"/>
      <c r="AT238" s="9"/>
      <c r="AU238" s="9"/>
      <c r="AV238" s="9"/>
      <c r="AW238" s="9"/>
      <c r="AX238" s="9"/>
      <c r="AY238" s="9"/>
      <c r="AZ238" s="9"/>
      <c r="BA238" s="9"/>
      <c r="BB238" s="9"/>
      <c r="BC238" s="9"/>
      <c r="BD238" s="9"/>
      <c r="BE238" s="9"/>
      <c r="BF238" s="9"/>
      <c r="BG238" s="9"/>
      <c r="BH238" s="10">
        <v>1</v>
      </c>
      <c r="BI238" s="9"/>
      <c r="BJ238" s="9"/>
      <c r="BK238" s="9"/>
      <c r="BL238" s="10">
        <v>1</v>
      </c>
      <c r="BM238" s="35">
        <v>1</v>
      </c>
      <c r="BN238" s="42"/>
      <c r="BO238" s="42"/>
      <c r="BP238" s="42"/>
      <c r="BQ238" s="42"/>
      <c r="BR238" s="42"/>
      <c r="BS238" s="42"/>
      <c r="BT238" s="42"/>
      <c r="BU238" s="42"/>
      <c r="BV238" s="42"/>
      <c r="BW238" s="42"/>
      <c r="BX238" s="42"/>
      <c r="BY238" s="42"/>
      <c r="BZ238" s="42"/>
      <c r="CA238" s="42"/>
      <c r="CB238" s="42"/>
      <c r="CC238" s="42"/>
      <c r="CD238" s="42"/>
      <c r="CE238" s="42"/>
      <c r="CF238" s="42"/>
      <c r="CG238" s="42"/>
      <c r="CH238" s="42"/>
      <c r="CI238" s="42"/>
      <c r="CJ238" s="42"/>
      <c r="CK238" s="42"/>
      <c r="CL238" s="42"/>
      <c r="CM238" s="42"/>
      <c r="CN238" s="42"/>
      <c r="CO238" s="42"/>
      <c r="CP238" s="10" t="s">
        <v>89</v>
      </c>
      <c r="CQ238" s="10" t="s">
        <v>286</v>
      </c>
      <c r="CR238" s="10">
        <v>1</v>
      </c>
      <c r="CS238" s="10"/>
      <c r="CT238" s="10"/>
      <c r="CU238" s="10"/>
      <c r="CV238" s="10"/>
      <c r="CW238" s="10"/>
      <c r="CX238" s="10" t="s">
        <v>287</v>
      </c>
      <c r="CY238" s="35" t="s">
        <v>490</v>
      </c>
      <c r="CZ238" s="42" t="s">
        <v>8</v>
      </c>
      <c r="DA238" s="35" t="s">
        <v>412</v>
      </c>
      <c r="DB238" s="35" t="s">
        <v>309</v>
      </c>
      <c r="DC238" s="13" t="s">
        <v>3831</v>
      </c>
      <c r="DD238" s="42" t="s">
        <v>3832</v>
      </c>
      <c r="DE238" s="42" t="s">
        <v>3833</v>
      </c>
      <c r="DF238" s="42" t="s">
        <v>3834</v>
      </c>
      <c r="DG238" s="35" t="s">
        <v>283</v>
      </c>
      <c r="DH238" s="35" t="s">
        <v>283</v>
      </c>
      <c r="DI238" s="35" t="s">
        <v>283</v>
      </c>
      <c r="DJ238" s="35" t="s">
        <v>283</v>
      </c>
      <c r="DK238" s="35" t="s">
        <v>283</v>
      </c>
      <c r="DL238" s="10" t="s">
        <v>3835</v>
      </c>
      <c r="DM238" s="10" t="s">
        <v>115</v>
      </c>
      <c r="DN238" s="15"/>
      <c r="DO238" s="15"/>
      <c r="DP238" s="15"/>
      <c r="DQ238" s="15"/>
      <c r="DR238" s="15"/>
      <c r="DS238" s="14">
        <v>1</v>
      </c>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0" t="s">
        <v>283</v>
      </c>
      <c r="ES238" s="10" t="s">
        <v>283</v>
      </c>
      <c r="ET238" s="10"/>
      <c r="EU238" s="10"/>
      <c r="EV238" s="10"/>
      <c r="EW238" s="10"/>
      <c r="EX238" s="10"/>
      <c r="EY238" s="10"/>
      <c r="EZ238" s="10"/>
      <c r="FA238" s="10"/>
      <c r="FB238" s="10"/>
      <c r="FC238" s="10"/>
      <c r="FD238" s="10"/>
      <c r="FE238" s="10"/>
      <c r="FF238" s="10"/>
      <c r="FG238" s="10"/>
      <c r="FH238" s="10"/>
      <c r="FI238" s="10"/>
      <c r="FJ238" s="10"/>
      <c r="FK238" s="10"/>
      <c r="FL238" s="10"/>
      <c r="FM238" s="10" t="s">
        <v>283</v>
      </c>
      <c r="FN238" s="10" t="s">
        <v>283</v>
      </c>
      <c r="FO238" s="10"/>
      <c r="FP238" s="10"/>
      <c r="FQ238" s="10"/>
      <c r="FR238" s="10"/>
      <c r="FS238" s="10"/>
      <c r="FT238" s="10"/>
      <c r="FU238" s="10"/>
      <c r="FV238" s="10"/>
      <c r="FW238" s="10"/>
      <c r="FX238" s="10"/>
      <c r="FY238" s="10"/>
      <c r="FZ238" s="10"/>
      <c r="GA238" s="10"/>
      <c r="GB238" s="10"/>
      <c r="GC238" s="10"/>
      <c r="GD238" s="10"/>
      <c r="GE238" s="10"/>
      <c r="GF238" s="10"/>
      <c r="GG238" s="10"/>
      <c r="GH238" s="10"/>
      <c r="GI238" s="10"/>
      <c r="GJ238" s="10"/>
      <c r="GK238" s="10"/>
      <c r="GL238" s="10"/>
      <c r="GM238" s="10"/>
      <c r="GN238" s="10"/>
      <c r="GO238" s="13" t="s">
        <v>3836</v>
      </c>
      <c r="GP238" s="13" t="s">
        <v>3837</v>
      </c>
      <c r="GQ238" s="13" t="s">
        <v>3838</v>
      </c>
      <c r="GR238" s="10" t="s">
        <v>283</v>
      </c>
      <c r="GS238" s="10" t="s">
        <v>283</v>
      </c>
      <c r="GT238" s="10" t="s">
        <v>283</v>
      </c>
      <c r="GU238" s="10" t="s">
        <v>283</v>
      </c>
      <c r="GV238" s="10" t="s">
        <v>283</v>
      </c>
      <c r="GW238" s="10" t="s">
        <v>283</v>
      </c>
      <c r="GX238" s="10" t="s">
        <v>283</v>
      </c>
      <c r="GY238" s="10" t="s">
        <v>283</v>
      </c>
      <c r="GZ238" s="10" t="s">
        <v>283</v>
      </c>
      <c r="HA238" s="10" t="s">
        <v>283</v>
      </c>
      <c r="HB238" s="10" t="s">
        <v>283</v>
      </c>
      <c r="HC238" s="10" t="s">
        <v>283</v>
      </c>
      <c r="HD238" s="10" t="s">
        <v>3576</v>
      </c>
      <c r="HE238" s="10"/>
      <c r="HF238" s="10"/>
      <c r="HG238" s="10"/>
      <c r="HH238" s="10"/>
      <c r="HI238" s="10"/>
      <c r="HJ238" s="10">
        <v>1</v>
      </c>
      <c r="HK238" s="10"/>
      <c r="HL238" s="10"/>
      <c r="HM238" s="10"/>
      <c r="HN238" s="10"/>
      <c r="HO238" s="10"/>
      <c r="HP238" s="10"/>
      <c r="HQ238" s="10"/>
      <c r="HR238" s="10">
        <v>1</v>
      </c>
      <c r="HS238" s="10"/>
      <c r="HT238" s="10"/>
      <c r="HU238" s="10"/>
      <c r="HV238" s="10"/>
      <c r="HW238" s="10"/>
      <c r="HX238" s="10"/>
      <c r="HY238" s="10"/>
      <c r="HZ238" s="10"/>
      <c r="IA238" s="10"/>
      <c r="IB238" s="10"/>
      <c r="IC238" s="10"/>
      <c r="ID238" s="10"/>
      <c r="IE238" s="10"/>
      <c r="IF238" s="10"/>
      <c r="IG238" s="10"/>
      <c r="IH238" s="10"/>
      <c r="II238" s="10"/>
      <c r="IJ238" s="10"/>
      <c r="IK238" s="10"/>
      <c r="IL238" s="10"/>
      <c r="IM238" s="10"/>
      <c r="IN238" s="10"/>
      <c r="IO238" s="10"/>
      <c r="IP238" s="10"/>
      <c r="IQ238" s="10"/>
      <c r="IR238" s="10"/>
      <c r="IS238" s="10"/>
      <c r="IT238" s="10"/>
      <c r="IU238" s="13" t="s">
        <v>3839</v>
      </c>
      <c r="IV238" s="13" t="s">
        <v>3840</v>
      </c>
      <c r="IW238" s="13" t="s">
        <v>3841</v>
      </c>
      <c r="IX238" s="10" t="s">
        <v>3842</v>
      </c>
      <c r="IY238" s="10"/>
      <c r="IZ238" s="10"/>
      <c r="JA238" s="10"/>
      <c r="JB238" s="10"/>
      <c r="JC238" s="10">
        <v>1</v>
      </c>
      <c r="JD238" s="10"/>
      <c r="JE238" s="10"/>
      <c r="JF238" s="10"/>
      <c r="JG238" s="10"/>
      <c r="JH238" s="10"/>
      <c r="JI238" s="10"/>
      <c r="JJ238" s="10"/>
      <c r="JK238" s="10">
        <v>1</v>
      </c>
      <c r="JL238" s="10"/>
      <c r="JM238" s="10"/>
      <c r="JN238" s="10"/>
      <c r="JO238" s="10"/>
      <c r="JP238" s="10"/>
      <c r="JQ238" s="10"/>
      <c r="JR238" s="10"/>
      <c r="JS238" s="10"/>
      <c r="JT238" s="10"/>
      <c r="JU238" s="10"/>
      <c r="JV238" s="10" t="s">
        <v>287</v>
      </c>
      <c r="JW238" s="10" t="s">
        <v>283</v>
      </c>
      <c r="JX238" s="10" t="s">
        <v>283</v>
      </c>
      <c r="JY238" s="10" t="s">
        <v>283</v>
      </c>
      <c r="JZ238" s="42"/>
    </row>
    <row r="239" spans="1:286" ht="15.75" customHeight="1">
      <c r="A239" s="7" t="s">
        <v>3843</v>
      </c>
      <c r="B239" s="8">
        <v>42706</v>
      </c>
      <c r="C239" s="9" t="s">
        <v>3844</v>
      </c>
      <c r="D239" s="29">
        <v>1</v>
      </c>
      <c r="E239" s="11">
        <v>42395</v>
      </c>
      <c r="F239" s="43">
        <v>39</v>
      </c>
      <c r="G239" s="29" t="s">
        <v>323</v>
      </c>
      <c r="H239" s="9" t="s">
        <v>1000</v>
      </c>
      <c r="I239" s="9" t="s">
        <v>1001</v>
      </c>
      <c r="J239" s="10" t="s">
        <v>280</v>
      </c>
      <c r="K239" s="9" t="s">
        <v>2925</v>
      </c>
      <c r="L239" s="9"/>
      <c r="M239" s="9"/>
      <c r="N239" s="9"/>
      <c r="O239" s="9"/>
      <c r="P239" s="9"/>
      <c r="Q239" s="9"/>
      <c r="R239" s="10">
        <v>1</v>
      </c>
      <c r="S239" s="9"/>
      <c r="T239" s="9"/>
      <c r="U239" s="9"/>
      <c r="V239" s="9"/>
      <c r="W239" s="9"/>
      <c r="X239" s="9"/>
      <c r="Y239" s="9"/>
      <c r="Z239" s="10">
        <v>1</v>
      </c>
      <c r="AA239" s="9"/>
      <c r="AB239" s="9" t="s">
        <v>3845</v>
      </c>
      <c r="AC239" s="9" t="s">
        <v>3846</v>
      </c>
      <c r="AD239" s="10" t="s">
        <v>283</v>
      </c>
      <c r="AE239" s="11">
        <v>42396</v>
      </c>
      <c r="AF239" s="11">
        <v>42703</v>
      </c>
      <c r="AG239" s="10">
        <f t="shared" si="57"/>
        <v>307</v>
      </c>
      <c r="AH239" s="10">
        <f t="shared" si="58"/>
        <v>308</v>
      </c>
      <c r="AI239" s="10">
        <f t="shared" si="2"/>
        <v>311</v>
      </c>
      <c r="AJ239" s="35" t="s">
        <v>3847</v>
      </c>
      <c r="AK239" s="12">
        <v>1</v>
      </c>
      <c r="AL239" s="10" t="s">
        <v>77</v>
      </c>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42"/>
      <c r="BN239" s="42"/>
      <c r="BO239" s="42"/>
      <c r="BP239" s="42"/>
      <c r="BQ239" s="42"/>
      <c r="BR239" s="42"/>
      <c r="BS239" s="42"/>
      <c r="BT239" s="42"/>
      <c r="BU239" s="42"/>
      <c r="BV239" s="42"/>
      <c r="BW239" s="42"/>
      <c r="BX239" s="42"/>
      <c r="BY239" s="42"/>
      <c r="BZ239" s="42"/>
      <c r="CA239" s="42"/>
      <c r="CB239" s="42"/>
      <c r="CC239" s="42"/>
      <c r="CD239" s="42"/>
      <c r="CE239" s="42"/>
      <c r="CF239" s="35">
        <v>1</v>
      </c>
      <c r="CG239" s="35"/>
      <c r="CH239" s="42"/>
      <c r="CI239" s="42"/>
      <c r="CJ239" s="42"/>
      <c r="CK239" s="42"/>
      <c r="CL239" s="42"/>
      <c r="CM239" s="42"/>
      <c r="CN239" s="42"/>
      <c r="CO239" s="42"/>
      <c r="CP239" s="10" t="s">
        <v>90</v>
      </c>
      <c r="CQ239" s="10" t="s">
        <v>286</v>
      </c>
      <c r="CR239" s="10"/>
      <c r="CS239" s="10">
        <v>1</v>
      </c>
      <c r="CT239" s="10"/>
      <c r="CU239" s="10"/>
      <c r="CV239" s="10"/>
      <c r="CW239" s="10"/>
      <c r="CX239" s="10" t="s">
        <v>287</v>
      </c>
      <c r="CY239" s="35" t="s">
        <v>287</v>
      </c>
      <c r="CZ239" s="42" t="s">
        <v>596</v>
      </c>
      <c r="DA239" s="42" t="s">
        <v>158</v>
      </c>
      <c r="DB239" s="35" t="s">
        <v>158</v>
      </c>
      <c r="DC239" s="13" t="s">
        <v>3848</v>
      </c>
      <c r="DD239" s="42" t="s">
        <v>3849</v>
      </c>
      <c r="DE239" s="42" t="s">
        <v>147</v>
      </c>
      <c r="DF239" s="35" t="s">
        <v>283</v>
      </c>
      <c r="DG239" s="35" t="s">
        <v>283</v>
      </c>
      <c r="DH239" s="35" t="s">
        <v>283</v>
      </c>
      <c r="DI239" s="35" t="s">
        <v>283</v>
      </c>
      <c r="DJ239" s="35" t="s">
        <v>283</v>
      </c>
      <c r="DK239" s="35" t="s">
        <v>283</v>
      </c>
      <c r="DL239" s="10" t="s">
        <v>283</v>
      </c>
      <c r="DM239" s="10" t="s">
        <v>283</v>
      </c>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0" t="s">
        <v>3850</v>
      </c>
      <c r="ES239" s="10" t="s">
        <v>880</v>
      </c>
      <c r="ET239" s="10"/>
      <c r="EU239" s="10"/>
      <c r="EV239" s="10"/>
      <c r="EW239" s="10"/>
      <c r="EX239" s="10"/>
      <c r="EY239" s="10"/>
      <c r="EZ239" s="10">
        <v>1</v>
      </c>
      <c r="FA239" s="10"/>
      <c r="FB239" s="10"/>
      <c r="FC239" s="10"/>
      <c r="FD239" s="10"/>
      <c r="FE239" s="10"/>
      <c r="FF239" s="10"/>
      <c r="FG239" s="10"/>
      <c r="FH239" s="10"/>
      <c r="FI239" s="10"/>
      <c r="FJ239" s="10"/>
      <c r="FK239" s="10">
        <v>1</v>
      </c>
      <c r="FL239" s="10"/>
      <c r="FM239" s="13" t="s">
        <v>3851</v>
      </c>
      <c r="FN239" s="13" t="s">
        <v>182</v>
      </c>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0">
        <v>1</v>
      </c>
      <c r="GM239" s="13"/>
      <c r="GN239" s="13"/>
      <c r="GO239" s="13" t="s">
        <v>3852</v>
      </c>
      <c r="GP239" s="13" t="s">
        <v>3853</v>
      </c>
      <c r="GQ239" s="13" t="s">
        <v>3854</v>
      </c>
      <c r="GR239" s="13" t="s">
        <v>3855</v>
      </c>
      <c r="GS239" s="13" t="s">
        <v>3856</v>
      </c>
      <c r="GT239" s="13" t="s">
        <v>3857</v>
      </c>
      <c r="GU239" s="13" t="s">
        <v>3858</v>
      </c>
      <c r="GV239" s="13" t="s">
        <v>3859</v>
      </c>
      <c r="GW239" s="13" t="s">
        <v>3860</v>
      </c>
      <c r="GX239" s="10" t="s">
        <v>283</v>
      </c>
      <c r="GY239" s="10" t="s">
        <v>283</v>
      </c>
      <c r="GZ239" s="10" t="s">
        <v>283</v>
      </c>
      <c r="HA239" s="10" t="s">
        <v>283</v>
      </c>
      <c r="HB239" s="10" t="s">
        <v>283</v>
      </c>
      <c r="HC239" s="10" t="s">
        <v>283</v>
      </c>
      <c r="HD239" s="10" t="s">
        <v>3861</v>
      </c>
      <c r="HE239" s="10"/>
      <c r="HF239" s="10"/>
      <c r="HG239" s="10"/>
      <c r="HH239" s="10"/>
      <c r="HI239" s="10"/>
      <c r="HJ239" s="10"/>
      <c r="HK239" s="10"/>
      <c r="HL239" s="10"/>
      <c r="HM239" s="10">
        <v>1</v>
      </c>
      <c r="HN239" s="10">
        <v>1</v>
      </c>
      <c r="HO239" s="10"/>
      <c r="HP239" s="10"/>
      <c r="HQ239" s="10">
        <v>1</v>
      </c>
      <c r="HR239" s="10"/>
      <c r="HS239" s="10"/>
      <c r="HT239" s="10"/>
      <c r="HU239" s="10"/>
      <c r="HV239" s="10"/>
      <c r="HW239" s="10"/>
      <c r="HX239" s="10"/>
      <c r="HY239" s="10"/>
      <c r="HZ239" s="10"/>
      <c r="IA239" s="10"/>
      <c r="IB239" s="10"/>
      <c r="IC239" s="10"/>
      <c r="ID239" s="10"/>
      <c r="IE239" s="10"/>
      <c r="IF239" s="10"/>
      <c r="IG239" s="10"/>
      <c r="IH239" s="10"/>
      <c r="II239" s="10"/>
      <c r="IJ239" s="10"/>
      <c r="IK239" s="10">
        <v>1</v>
      </c>
      <c r="IL239" s="10"/>
      <c r="IM239" s="10"/>
      <c r="IN239" s="10"/>
      <c r="IO239" s="10"/>
      <c r="IP239" s="10"/>
      <c r="IQ239" s="10">
        <v>1</v>
      </c>
      <c r="IR239" s="10"/>
      <c r="IS239" s="10"/>
      <c r="IT239" s="10"/>
      <c r="IU239" s="13" t="s">
        <v>434</v>
      </c>
      <c r="IV239" s="10" t="s">
        <v>283</v>
      </c>
      <c r="IW239" s="10" t="s">
        <v>283</v>
      </c>
      <c r="IX239" s="10" t="s">
        <v>264</v>
      </c>
      <c r="IY239" s="10"/>
      <c r="IZ239" s="10"/>
      <c r="JA239" s="10"/>
      <c r="JB239" s="10"/>
      <c r="JC239" s="10"/>
      <c r="JD239" s="10"/>
      <c r="JE239" s="10"/>
      <c r="JF239" s="10"/>
      <c r="JG239" s="10"/>
      <c r="JH239" s="10"/>
      <c r="JI239" s="10"/>
      <c r="JJ239" s="10"/>
      <c r="JK239" s="10"/>
      <c r="JL239" s="10"/>
      <c r="JM239" s="10"/>
      <c r="JN239" s="10"/>
      <c r="JO239" s="10"/>
      <c r="JP239" s="10">
        <v>1</v>
      </c>
      <c r="JQ239" s="10"/>
      <c r="JR239" s="10"/>
      <c r="JS239" s="10"/>
      <c r="JT239" s="10"/>
      <c r="JU239" s="10"/>
      <c r="JV239" s="10" t="s">
        <v>287</v>
      </c>
      <c r="JW239" s="10" t="s">
        <v>283</v>
      </c>
      <c r="JX239" s="10" t="s">
        <v>283</v>
      </c>
      <c r="JY239" s="10" t="s">
        <v>283</v>
      </c>
      <c r="JZ239" s="42"/>
    </row>
    <row r="240" spans="1:286" ht="15.75" customHeight="1">
      <c r="A240" s="7" t="s">
        <v>3862</v>
      </c>
      <c r="B240" s="8">
        <v>42701</v>
      </c>
      <c r="C240" s="9" t="s">
        <v>3863</v>
      </c>
      <c r="D240" s="35">
        <v>1</v>
      </c>
      <c r="E240" s="11">
        <v>42100</v>
      </c>
      <c r="F240" s="35" t="s">
        <v>302</v>
      </c>
      <c r="G240" s="29" t="s">
        <v>323</v>
      </c>
      <c r="H240" s="9" t="s">
        <v>1505</v>
      </c>
      <c r="I240" s="9" t="s">
        <v>469</v>
      </c>
      <c r="J240" s="10" t="s">
        <v>280</v>
      </c>
      <c r="K240" s="9" t="s">
        <v>3864</v>
      </c>
      <c r="L240" s="9"/>
      <c r="M240" s="9"/>
      <c r="N240" s="9"/>
      <c r="O240" s="9"/>
      <c r="P240" s="9"/>
      <c r="Q240" s="9"/>
      <c r="R240" s="9"/>
      <c r="S240" s="9"/>
      <c r="T240" s="9"/>
      <c r="U240" s="9"/>
      <c r="V240" s="9"/>
      <c r="W240" s="9"/>
      <c r="X240" s="9"/>
      <c r="Y240" s="10">
        <v>1</v>
      </c>
      <c r="Z240" s="10">
        <v>1</v>
      </c>
      <c r="AA240" s="9"/>
      <c r="AB240" s="9" t="s">
        <v>3865</v>
      </c>
      <c r="AC240" s="9" t="s">
        <v>3866</v>
      </c>
      <c r="AD240" s="10" t="s">
        <v>283</v>
      </c>
      <c r="AE240" s="11">
        <v>42109</v>
      </c>
      <c r="AF240" s="11">
        <v>42691</v>
      </c>
      <c r="AG240" s="10">
        <f t="shared" si="57"/>
        <v>582</v>
      </c>
      <c r="AH240" s="10">
        <f t="shared" si="58"/>
        <v>591</v>
      </c>
      <c r="AI240" s="10">
        <f t="shared" si="2"/>
        <v>601</v>
      </c>
      <c r="AJ240" s="42" t="s">
        <v>980</v>
      </c>
      <c r="AK240" s="12">
        <v>1</v>
      </c>
      <c r="AL240" s="10" t="s">
        <v>581</v>
      </c>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10">
        <v>1</v>
      </c>
      <c r="BM240" s="42"/>
      <c r="BN240" s="42"/>
      <c r="BO240" s="42"/>
      <c r="BP240" s="42"/>
      <c r="BQ240" s="42"/>
      <c r="BR240" s="42"/>
      <c r="BS240" s="42"/>
      <c r="BT240" s="42"/>
      <c r="BU240" s="42"/>
      <c r="BV240" s="42"/>
      <c r="BW240" s="42"/>
      <c r="BX240" s="42"/>
      <c r="BY240" s="42"/>
      <c r="BZ240" s="42"/>
      <c r="CA240" s="42"/>
      <c r="CB240" s="42"/>
      <c r="CC240" s="42"/>
      <c r="CD240" s="42"/>
      <c r="CE240" s="42"/>
      <c r="CF240" s="42"/>
      <c r="CG240" s="42"/>
      <c r="CH240" s="42"/>
      <c r="CI240" s="42"/>
      <c r="CJ240" s="42"/>
      <c r="CK240" s="42"/>
      <c r="CL240" s="42"/>
      <c r="CM240" s="42"/>
      <c r="CN240" s="42"/>
      <c r="CO240" s="42"/>
      <c r="CP240" s="10" t="s">
        <v>89</v>
      </c>
      <c r="CQ240" s="10" t="s">
        <v>286</v>
      </c>
      <c r="CR240" s="10">
        <v>1</v>
      </c>
      <c r="CS240" s="10"/>
      <c r="CT240" s="10"/>
      <c r="CU240" s="10"/>
      <c r="CV240" s="10"/>
      <c r="CW240" s="10"/>
      <c r="CX240" s="10" t="s">
        <v>287</v>
      </c>
      <c r="CY240" s="35" t="s">
        <v>287</v>
      </c>
      <c r="CZ240" s="42" t="s">
        <v>12</v>
      </c>
      <c r="DA240" s="42" t="s">
        <v>158</v>
      </c>
      <c r="DB240" s="35" t="s">
        <v>158</v>
      </c>
      <c r="DC240" s="35" t="s">
        <v>283</v>
      </c>
      <c r="DD240" s="42" t="s">
        <v>3849</v>
      </c>
      <c r="DE240" s="42" t="s">
        <v>147</v>
      </c>
      <c r="DF240" s="35" t="s">
        <v>283</v>
      </c>
      <c r="DG240" s="35" t="s">
        <v>283</v>
      </c>
      <c r="DH240" s="35" t="s">
        <v>283</v>
      </c>
      <c r="DI240" s="35" t="s">
        <v>283</v>
      </c>
      <c r="DJ240" s="35" t="s">
        <v>283</v>
      </c>
      <c r="DK240" s="35" t="s">
        <v>283</v>
      </c>
      <c r="DL240" s="10" t="s">
        <v>283</v>
      </c>
      <c r="DM240" s="10" t="s">
        <v>283</v>
      </c>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3" t="s">
        <v>3867</v>
      </c>
      <c r="ES240" s="13" t="s">
        <v>3868</v>
      </c>
      <c r="ET240" s="13">
        <v>1</v>
      </c>
      <c r="EU240" s="13"/>
      <c r="EV240" s="13"/>
      <c r="EW240" s="13"/>
      <c r="EX240" s="13"/>
      <c r="EY240" s="13"/>
      <c r="EZ240" s="10">
        <v>1</v>
      </c>
      <c r="FA240" s="13"/>
      <c r="FB240" s="13"/>
      <c r="FC240" s="13"/>
      <c r="FD240" s="13"/>
      <c r="FE240" s="13"/>
      <c r="FF240" s="13"/>
      <c r="FG240" s="13"/>
      <c r="FH240" s="13"/>
      <c r="FI240" s="13"/>
      <c r="FJ240" s="13">
        <v>1</v>
      </c>
      <c r="FK240" s="13">
        <v>1</v>
      </c>
      <c r="FL240" s="13"/>
      <c r="FM240" s="10" t="s">
        <v>180</v>
      </c>
      <c r="FN240" s="10" t="s">
        <v>180</v>
      </c>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v>1</v>
      </c>
      <c r="GK240" s="10"/>
      <c r="GL240" s="10"/>
      <c r="GM240" s="10"/>
      <c r="GN240" s="10"/>
      <c r="GO240" s="13" t="s">
        <v>3869</v>
      </c>
      <c r="GP240" s="13" t="s">
        <v>3870</v>
      </c>
      <c r="GQ240" s="13" t="s">
        <v>3871</v>
      </c>
      <c r="GR240" s="13" t="s">
        <v>3872</v>
      </c>
      <c r="GS240" s="13" t="s">
        <v>3873</v>
      </c>
      <c r="GT240" s="13" t="s">
        <v>3874</v>
      </c>
      <c r="GU240" s="13" t="s">
        <v>3875</v>
      </c>
      <c r="GV240" s="13" t="s">
        <v>3876</v>
      </c>
      <c r="GW240" s="13" t="s">
        <v>3877</v>
      </c>
      <c r="GX240" s="10" t="s">
        <v>283</v>
      </c>
      <c r="GY240" s="10" t="s">
        <v>283</v>
      </c>
      <c r="GZ240" s="10" t="s">
        <v>283</v>
      </c>
      <c r="HA240" s="10" t="s">
        <v>283</v>
      </c>
      <c r="HB240" s="10" t="s">
        <v>283</v>
      </c>
      <c r="HC240" s="10" t="s">
        <v>283</v>
      </c>
      <c r="HD240" s="10" t="s">
        <v>3878</v>
      </c>
      <c r="HE240" s="10"/>
      <c r="HF240" s="10"/>
      <c r="HG240" s="10"/>
      <c r="HH240" s="10"/>
      <c r="HI240" s="10"/>
      <c r="HJ240" s="10"/>
      <c r="HK240" s="10"/>
      <c r="HL240" s="10"/>
      <c r="HM240" s="10"/>
      <c r="HN240" s="10"/>
      <c r="HO240" s="10"/>
      <c r="HP240" s="10"/>
      <c r="HQ240" s="10"/>
      <c r="HR240" s="10">
        <v>1</v>
      </c>
      <c r="HS240" s="10"/>
      <c r="HT240" s="10"/>
      <c r="HU240" s="10"/>
      <c r="HV240" s="10"/>
      <c r="HW240" s="10"/>
      <c r="HX240" s="10"/>
      <c r="HY240" s="10"/>
      <c r="HZ240" s="10"/>
      <c r="IA240" s="10">
        <v>1</v>
      </c>
      <c r="IB240" s="10"/>
      <c r="IC240" s="10"/>
      <c r="ID240" s="10"/>
      <c r="IE240" s="10">
        <v>1</v>
      </c>
      <c r="IF240" s="10"/>
      <c r="IG240" s="10"/>
      <c r="IH240" s="10"/>
      <c r="II240" s="10"/>
      <c r="IJ240" s="10"/>
      <c r="IK240" s="10">
        <v>1</v>
      </c>
      <c r="IL240" s="10"/>
      <c r="IM240" s="10"/>
      <c r="IN240" s="10"/>
      <c r="IO240" s="10"/>
      <c r="IP240" s="10"/>
      <c r="IQ240" s="10"/>
      <c r="IR240" s="10"/>
      <c r="IS240" s="10"/>
      <c r="IT240" s="10"/>
      <c r="IU240" s="13" t="s">
        <v>3879</v>
      </c>
      <c r="IV240" s="10" t="s">
        <v>283</v>
      </c>
      <c r="IW240" s="10" t="s">
        <v>283</v>
      </c>
      <c r="IX240" s="10" t="s">
        <v>3880</v>
      </c>
      <c r="IY240" s="10"/>
      <c r="IZ240" s="10"/>
      <c r="JA240" s="10"/>
      <c r="JB240" s="10"/>
      <c r="JC240" s="10"/>
      <c r="JD240" s="10"/>
      <c r="JE240" s="10">
        <v>1</v>
      </c>
      <c r="JF240" s="10"/>
      <c r="JG240" s="10"/>
      <c r="JH240" s="10"/>
      <c r="JI240" s="10"/>
      <c r="JJ240" s="10"/>
      <c r="JK240" s="10">
        <v>1</v>
      </c>
      <c r="JL240" s="10"/>
      <c r="JM240" s="10"/>
      <c r="JN240" s="10">
        <v>1</v>
      </c>
      <c r="JO240" s="10"/>
      <c r="JP240" s="10"/>
      <c r="JQ240" s="10"/>
      <c r="JR240" s="10"/>
      <c r="JS240" s="10">
        <v>1</v>
      </c>
      <c r="JT240" s="10"/>
      <c r="JU240" s="10"/>
      <c r="JV240" s="10" t="s">
        <v>287</v>
      </c>
      <c r="JW240" s="10" t="s">
        <v>283</v>
      </c>
      <c r="JX240" s="10" t="s">
        <v>283</v>
      </c>
      <c r="JY240" s="10" t="s">
        <v>283</v>
      </c>
      <c r="JZ240" s="42"/>
    </row>
    <row r="241" spans="1:286" ht="15.75" customHeight="1">
      <c r="A241" s="7" t="s">
        <v>3881</v>
      </c>
      <c r="B241" s="8">
        <v>42711</v>
      </c>
      <c r="C241" s="9" t="s">
        <v>3882</v>
      </c>
      <c r="D241" s="29">
        <v>1</v>
      </c>
      <c r="E241" s="11">
        <v>42142</v>
      </c>
      <c r="F241" s="43">
        <v>18</v>
      </c>
      <c r="G241" s="29" t="s">
        <v>323</v>
      </c>
      <c r="H241" s="9" t="s">
        <v>871</v>
      </c>
      <c r="I241" s="9" t="s">
        <v>872</v>
      </c>
      <c r="J241" s="10" t="s">
        <v>280</v>
      </c>
      <c r="K241" s="9" t="s">
        <v>344</v>
      </c>
      <c r="L241" s="9"/>
      <c r="M241" s="9"/>
      <c r="N241" s="9"/>
      <c r="O241" s="9"/>
      <c r="P241" s="9"/>
      <c r="Q241" s="9"/>
      <c r="R241" s="10">
        <v>1</v>
      </c>
      <c r="S241" s="9"/>
      <c r="T241" s="9"/>
      <c r="U241" s="9"/>
      <c r="V241" s="9"/>
      <c r="W241" s="9"/>
      <c r="X241" s="9"/>
      <c r="Y241" s="9"/>
      <c r="Z241" s="9"/>
      <c r="AA241" s="9"/>
      <c r="AB241" s="9" t="s">
        <v>3883</v>
      </c>
      <c r="AC241" s="9" t="s">
        <v>3884</v>
      </c>
      <c r="AD241" s="10" t="s">
        <v>283</v>
      </c>
      <c r="AE241" s="11">
        <v>42702</v>
      </c>
      <c r="AF241" s="10" t="s">
        <v>329</v>
      </c>
      <c r="AG241" s="10" t="s">
        <v>329</v>
      </c>
      <c r="AH241" s="10" t="s">
        <v>283</v>
      </c>
      <c r="AI241" s="10">
        <f t="shared" si="2"/>
        <v>569</v>
      </c>
      <c r="AJ241" s="35" t="s">
        <v>3885</v>
      </c>
      <c r="AK241" s="12">
        <v>3</v>
      </c>
      <c r="AL241" s="10" t="s">
        <v>3886</v>
      </c>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35">
        <v>1</v>
      </c>
      <c r="BN241" s="42"/>
      <c r="BO241" s="42"/>
      <c r="BP241" s="42"/>
      <c r="BQ241" s="42"/>
      <c r="BR241" s="42"/>
      <c r="BS241" s="42"/>
      <c r="BT241" s="42"/>
      <c r="BU241" s="42"/>
      <c r="BV241" s="42"/>
      <c r="BW241" s="42"/>
      <c r="BX241" s="42"/>
      <c r="BY241" s="42"/>
      <c r="BZ241" s="35">
        <v>1</v>
      </c>
      <c r="CA241" s="42"/>
      <c r="CB241" s="42"/>
      <c r="CC241" s="42"/>
      <c r="CD241" s="42"/>
      <c r="CE241" s="42"/>
      <c r="CF241" s="42"/>
      <c r="CG241" s="42"/>
      <c r="CH241" s="42"/>
      <c r="CI241" s="42"/>
      <c r="CJ241" s="42"/>
      <c r="CK241" s="42"/>
      <c r="CL241" s="42"/>
      <c r="CM241" s="42"/>
      <c r="CN241" s="42"/>
      <c r="CO241" s="35">
        <v>1</v>
      </c>
      <c r="CP241" s="10" t="s">
        <v>3887</v>
      </c>
      <c r="CQ241" s="10" t="s">
        <v>286</v>
      </c>
      <c r="CR241" s="13">
        <v>1</v>
      </c>
      <c r="CS241" s="13">
        <v>1</v>
      </c>
      <c r="CT241" s="10"/>
      <c r="CU241" s="10">
        <v>1</v>
      </c>
      <c r="CV241" s="10"/>
      <c r="CW241" s="10"/>
      <c r="CX241" s="10" t="s">
        <v>287</v>
      </c>
      <c r="CY241" s="35" t="s">
        <v>287</v>
      </c>
      <c r="CZ241" s="42" t="s">
        <v>12</v>
      </c>
      <c r="DA241" s="42" t="s">
        <v>3888</v>
      </c>
      <c r="DB241" s="35" t="s">
        <v>290</v>
      </c>
      <c r="DC241" s="35" t="s">
        <v>283</v>
      </c>
      <c r="DD241" s="42" t="s">
        <v>120</v>
      </c>
      <c r="DE241" s="42" t="s">
        <v>3889</v>
      </c>
      <c r="DF241" s="35" t="s">
        <v>283</v>
      </c>
      <c r="DG241" s="35" t="s">
        <v>283</v>
      </c>
      <c r="DH241" s="35" t="s">
        <v>283</v>
      </c>
      <c r="DI241" s="35" t="s">
        <v>283</v>
      </c>
      <c r="DJ241" s="35" t="s">
        <v>283</v>
      </c>
      <c r="DK241" s="35" t="s">
        <v>283</v>
      </c>
      <c r="DL241" s="10" t="s">
        <v>283</v>
      </c>
      <c r="DM241" s="10" t="s">
        <v>283</v>
      </c>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0" t="s">
        <v>3890</v>
      </c>
      <c r="ES241" s="10" t="s">
        <v>3891</v>
      </c>
      <c r="ET241" s="10"/>
      <c r="EU241" s="10"/>
      <c r="EV241" s="10">
        <v>1</v>
      </c>
      <c r="EW241" s="10"/>
      <c r="EX241" s="10"/>
      <c r="EY241" s="10"/>
      <c r="EZ241" s="10"/>
      <c r="FA241" s="10"/>
      <c r="FB241" s="10"/>
      <c r="FC241" s="10"/>
      <c r="FD241" s="10"/>
      <c r="FE241" s="10"/>
      <c r="FF241" s="10"/>
      <c r="FG241" s="10"/>
      <c r="FH241" s="10">
        <v>1</v>
      </c>
      <c r="FI241" s="10"/>
      <c r="FJ241" s="10"/>
      <c r="FK241" s="10"/>
      <c r="FL241" s="10"/>
      <c r="FM241" s="13" t="s">
        <v>3892</v>
      </c>
      <c r="FN241" s="13" t="s">
        <v>166</v>
      </c>
      <c r="FO241" s="13"/>
      <c r="FP241" s="13"/>
      <c r="FQ241" s="13"/>
      <c r="FR241" s="13"/>
      <c r="FS241" s="13"/>
      <c r="FT241" s="13"/>
      <c r="FU241" s="13">
        <v>1</v>
      </c>
      <c r="FV241" s="13"/>
      <c r="FW241" s="13"/>
      <c r="FX241" s="13"/>
      <c r="FY241" s="13"/>
      <c r="FZ241" s="13"/>
      <c r="GA241" s="13"/>
      <c r="GB241" s="13"/>
      <c r="GC241" s="13"/>
      <c r="GD241" s="13"/>
      <c r="GE241" s="13"/>
      <c r="GF241" s="13"/>
      <c r="GG241" s="13"/>
      <c r="GH241" s="13"/>
      <c r="GI241" s="13"/>
      <c r="GJ241" s="13"/>
      <c r="GK241" s="13"/>
      <c r="GL241" s="13"/>
      <c r="GM241" s="13"/>
      <c r="GN241" s="13"/>
      <c r="GO241" s="10" t="s">
        <v>3893</v>
      </c>
      <c r="GP241" s="13" t="s">
        <v>3894</v>
      </c>
      <c r="GQ241" s="13" t="s">
        <v>3895</v>
      </c>
      <c r="GR241" s="13" t="s">
        <v>3896</v>
      </c>
      <c r="GS241" s="10" t="s">
        <v>283</v>
      </c>
      <c r="GT241" s="10" t="s">
        <v>283</v>
      </c>
      <c r="GU241" s="10" t="s">
        <v>283</v>
      </c>
      <c r="GV241" s="10" t="s">
        <v>283</v>
      </c>
      <c r="GW241" s="10" t="s">
        <v>283</v>
      </c>
      <c r="GX241" s="10" t="s">
        <v>283</v>
      </c>
      <c r="GY241" s="10" t="s">
        <v>283</v>
      </c>
      <c r="GZ241" s="10" t="s">
        <v>283</v>
      </c>
      <c r="HA241" s="10" t="s">
        <v>283</v>
      </c>
      <c r="HB241" s="10" t="s">
        <v>283</v>
      </c>
      <c r="HC241" s="10" t="s">
        <v>283</v>
      </c>
      <c r="HD241" s="10" t="s">
        <v>3897</v>
      </c>
      <c r="HE241" s="10"/>
      <c r="HF241" s="10">
        <v>1</v>
      </c>
      <c r="HG241" s="10"/>
      <c r="HH241" s="10"/>
      <c r="HI241" s="10"/>
      <c r="HJ241" s="10"/>
      <c r="HK241" s="10"/>
      <c r="HL241" s="10"/>
      <c r="HM241" s="10"/>
      <c r="HN241" s="10"/>
      <c r="HO241" s="10"/>
      <c r="HP241" s="10"/>
      <c r="HQ241" s="10"/>
      <c r="HR241" s="10"/>
      <c r="HS241" s="10"/>
      <c r="HT241" s="10"/>
      <c r="HU241" s="10"/>
      <c r="HV241" s="10"/>
      <c r="HW241" s="10"/>
      <c r="HX241" s="10"/>
      <c r="HY241" s="10"/>
      <c r="HZ241" s="10"/>
      <c r="IA241" s="10"/>
      <c r="IB241" s="10"/>
      <c r="IC241" s="10"/>
      <c r="ID241" s="10"/>
      <c r="IE241" s="10"/>
      <c r="IF241" s="10">
        <v>1</v>
      </c>
      <c r="IG241" s="10"/>
      <c r="IH241" s="10"/>
      <c r="II241" s="10"/>
      <c r="IJ241" s="10"/>
      <c r="IK241" s="10"/>
      <c r="IL241" s="10"/>
      <c r="IM241" s="10"/>
      <c r="IN241" s="10"/>
      <c r="IO241" s="10"/>
      <c r="IP241" s="10"/>
      <c r="IQ241" s="10"/>
      <c r="IR241" s="10"/>
      <c r="IS241" s="10"/>
      <c r="IT241" s="10">
        <v>1</v>
      </c>
      <c r="IU241" s="13" t="s">
        <v>1159</v>
      </c>
      <c r="IV241" s="10" t="s">
        <v>283</v>
      </c>
      <c r="IW241" s="10" t="s">
        <v>283</v>
      </c>
      <c r="IX241" s="10" t="s">
        <v>264</v>
      </c>
      <c r="IY241" s="10"/>
      <c r="IZ241" s="10"/>
      <c r="JA241" s="10"/>
      <c r="JB241" s="10"/>
      <c r="JC241" s="10"/>
      <c r="JD241" s="10"/>
      <c r="JE241" s="10"/>
      <c r="JF241" s="10"/>
      <c r="JG241" s="10"/>
      <c r="JH241" s="10"/>
      <c r="JI241" s="10"/>
      <c r="JJ241" s="10"/>
      <c r="JK241" s="10"/>
      <c r="JL241" s="10"/>
      <c r="JM241" s="10"/>
      <c r="JN241" s="10"/>
      <c r="JO241" s="10"/>
      <c r="JP241" s="10">
        <v>1</v>
      </c>
      <c r="JQ241" s="10"/>
      <c r="JR241" s="10"/>
      <c r="JS241" s="10"/>
      <c r="JT241" s="10"/>
      <c r="JU241" s="10"/>
      <c r="JV241" s="10" t="s">
        <v>287</v>
      </c>
      <c r="JW241" s="10" t="s">
        <v>283</v>
      </c>
      <c r="JX241" s="10" t="s">
        <v>283</v>
      </c>
      <c r="JY241" s="10" t="s">
        <v>283</v>
      </c>
      <c r="JZ241" s="42"/>
    </row>
    <row r="242" spans="1:286" ht="15.75" customHeight="1">
      <c r="A242" s="7" t="s">
        <v>3898</v>
      </c>
      <c r="B242" s="8">
        <v>42719</v>
      </c>
      <c r="C242" s="9" t="s">
        <v>3899</v>
      </c>
      <c r="D242" s="29">
        <v>1</v>
      </c>
      <c r="E242" s="11">
        <v>42576</v>
      </c>
      <c r="F242" s="43">
        <v>89</v>
      </c>
      <c r="G242" s="29" t="s">
        <v>323</v>
      </c>
      <c r="H242" s="9" t="s">
        <v>947</v>
      </c>
      <c r="I242" s="9" t="s">
        <v>3900</v>
      </c>
      <c r="J242" s="10" t="s">
        <v>280</v>
      </c>
      <c r="K242" s="9" t="s">
        <v>281</v>
      </c>
      <c r="L242" s="9"/>
      <c r="M242" s="9"/>
      <c r="N242" s="9"/>
      <c r="O242" s="9"/>
      <c r="P242" s="10">
        <v>1</v>
      </c>
      <c r="Q242" s="9"/>
      <c r="R242" s="9"/>
      <c r="S242" s="9"/>
      <c r="T242" s="9"/>
      <c r="U242" s="9"/>
      <c r="V242" s="9"/>
      <c r="W242" s="9"/>
      <c r="X242" s="9"/>
      <c r="Y242" s="9"/>
      <c r="Z242" s="9"/>
      <c r="AA242" s="9"/>
      <c r="AB242" s="9" t="s">
        <v>3901</v>
      </c>
      <c r="AC242" s="9" t="s">
        <v>3902</v>
      </c>
      <c r="AD242" s="10" t="s">
        <v>283</v>
      </c>
      <c r="AE242" s="11">
        <v>42586</v>
      </c>
      <c r="AF242" s="11">
        <v>42705</v>
      </c>
      <c r="AG242" s="10">
        <f t="shared" ref="AG242:AG247" si="59">AF242-AE242</f>
        <v>119</v>
      </c>
      <c r="AH242" s="10">
        <f t="shared" ref="AH242:AH243" si="60">AF242-E242</f>
        <v>129</v>
      </c>
      <c r="AI242" s="10">
        <f t="shared" si="2"/>
        <v>143</v>
      </c>
      <c r="AJ242" s="35" t="s">
        <v>3903</v>
      </c>
      <c r="AK242" s="12">
        <v>1</v>
      </c>
      <c r="AL242" s="10" t="s">
        <v>595</v>
      </c>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42"/>
      <c r="BN242" s="42"/>
      <c r="BO242" s="35">
        <v>1</v>
      </c>
      <c r="BP242" s="42"/>
      <c r="BQ242" s="42"/>
      <c r="BR242" s="42"/>
      <c r="BS242" s="42"/>
      <c r="BT242" s="42"/>
      <c r="BU242" s="42"/>
      <c r="BV242" s="42"/>
      <c r="BW242" s="42"/>
      <c r="BX242" s="42"/>
      <c r="BY242" s="42"/>
      <c r="BZ242" s="42"/>
      <c r="CA242" s="42"/>
      <c r="CB242" s="42"/>
      <c r="CC242" s="42"/>
      <c r="CD242" s="42"/>
      <c r="CE242" s="42"/>
      <c r="CF242" s="42"/>
      <c r="CG242" s="42"/>
      <c r="CH242" s="42"/>
      <c r="CI242" s="42"/>
      <c r="CJ242" s="42"/>
      <c r="CK242" s="42"/>
      <c r="CL242" s="42"/>
      <c r="CM242" s="42"/>
      <c r="CN242" s="42"/>
      <c r="CO242" s="35"/>
      <c r="CP242" s="10" t="s">
        <v>89</v>
      </c>
      <c r="CQ242" s="10" t="s">
        <v>286</v>
      </c>
      <c r="CR242" s="10">
        <v>1</v>
      </c>
      <c r="CS242" s="10"/>
      <c r="CT242" s="10"/>
      <c r="CU242" s="10"/>
      <c r="CV242" s="10"/>
      <c r="CW242" s="10"/>
      <c r="CX242" s="10" t="s">
        <v>287</v>
      </c>
      <c r="CY242" s="35" t="s">
        <v>287</v>
      </c>
      <c r="CZ242" s="42" t="s">
        <v>12</v>
      </c>
      <c r="DA242" s="42" t="s">
        <v>3904</v>
      </c>
      <c r="DB242" s="35" t="s">
        <v>309</v>
      </c>
      <c r="DC242" s="13" t="s">
        <v>3905</v>
      </c>
      <c r="DD242" s="42" t="s">
        <v>3906</v>
      </c>
      <c r="DE242" s="35" t="s">
        <v>283</v>
      </c>
      <c r="DF242" s="35" t="s">
        <v>283</v>
      </c>
      <c r="DG242" s="35" t="s">
        <v>283</v>
      </c>
      <c r="DH242" s="35" t="s">
        <v>283</v>
      </c>
      <c r="DI242" s="35" t="s">
        <v>283</v>
      </c>
      <c r="DJ242" s="35" t="s">
        <v>283</v>
      </c>
      <c r="DK242" s="35" t="s">
        <v>283</v>
      </c>
      <c r="DL242" s="10" t="s">
        <v>3907</v>
      </c>
      <c r="DM242" s="10" t="s">
        <v>119</v>
      </c>
      <c r="DN242" s="15"/>
      <c r="DO242" s="15"/>
      <c r="DP242" s="15"/>
      <c r="DQ242" s="15"/>
      <c r="DR242" s="15"/>
      <c r="DS242" s="15"/>
      <c r="DT242" s="15"/>
      <c r="DU242" s="15"/>
      <c r="DV242" s="15"/>
      <c r="DW242" s="15">
        <v>1</v>
      </c>
      <c r="DX242" s="15"/>
      <c r="DY242" s="15"/>
      <c r="DZ242" s="15"/>
      <c r="EA242" s="15"/>
      <c r="EB242" s="15"/>
      <c r="EC242" s="15"/>
      <c r="ED242" s="15"/>
      <c r="EE242" s="15"/>
      <c r="EF242" s="15"/>
      <c r="EG242" s="15"/>
      <c r="EH242" s="15"/>
      <c r="EI242" s="15"/>
      <c r="EJ242" s="15"/>
      <c r="EK242" s="15"/>
      <c r="EL242" s="15"/>
      <c r="EM242" s="15"/>
      <c r="EN242" s="15"/>
      <c r="EO242" s="15"/>
      <c r="EP242" s="15"/>
      <c r="EQ242" s="15"/>
      <c r="ER242" s="10" t="s">
        <v>283</v>
      </c>
      <c r="ES242" s="10" t="s">
        <v>283</v>
      </c>
      <c r="ET242" s="10"/>
      <c r="EU242" s="10"/>
      <c r="EV242" s="10"/>
      <c r="EW242" s="10"/>
      <c r="EX242" s="10"/>
      <c r="EY242" s="10"/>
      <c r="EZ242" s="10"/>
      <c r="FA242" s="10"/>
      <c r="FB242" s="10"/>
      <c r="FC242" s="10"/>
      <c r="FD242" s="10"/>
      <c r="FE242" s="10"/>
      <c r="FF242" s="10"/>
      <c r="FG242" s="10"/>
      <c r="FH242" s="10"/>
      <c r="FI242" s="10"/>
      <c r="FJ242" s="10"/>
      <c r="FK242" s="10"/>
      <c r="FL242" s="10"/>
      <c r="FM242" s="10" t="s">
        <v>283</v>
      </c>
      <c r="FN242" s="10" t="s">
        <v>283</v>
      </c>
      <c r="FO242" s="10"/>
      <c r="FP242" s="10"/>
      <c r="FQ242" s="10"/>
      <c r="FR242" s="10"/>
      <c r="FS242" s="10"/>
      <c r="FT242" s="10"/>
      <c r="FU242" s="10"/>
      <c r="FV242" s="10"/>
      <c r="FW242" s="10"/>
      <c r="FX242" s="10"/>
      <c r="FY242" s="10"/>
      <c r="FZ242" s="10"/>
      <c r="GA242" s="10"/>
      <c r="GB242" s="10"/>
      <c r="GC242" s="10"/>
      <c r="GD242" s="10"/>
      <c r="GE242" s="10"/>
      <c r="GF242" s="10"/>
      <c r="GG242" s="10"/>
      <c r="GH242" s="10"/>
      <c r="GI242" s="10"/>
      <c r="GJ242" s="10"/>
      <c r="GK242" s="10"/>
      <c r="GL242" s="10"/>
      <c r="GM242" s="10"/>
      <c r="GN242" s="10"/>
      <c r="GO242" s="13" t="s">
        <v>3908</v>
      </c>
      <c r="GP242" s="13" t="s">
        <v>3909</v>
      </c>
      <c r="GQ242" s="13" t="s">
        <v>3910</v>
      </c>
      <c r="GR242" s="10" t="s">
        <v>283</v>
      </c>
      <c r="GS242" s="10" t="s">
        <v>283</v>
      </c>
      <c r="GT242" s="10" t="s">
        <v>283</v>
      </c>
      <c r="GU242" s="10" t="s">
        <v>283</v>
      </c>
      <c r="GV242" s="10" t="s">
        <v>283</v>
      </c>
      <c r="GW242" s="10" t="s">
        <v>283</v>
      </c>
      <c r="GX242" s="10" t="s">
        <v>283</v>
      </c>
      <c r="GY242" s="10" t="s">
        <v>283</v>
      </c>
      <c r="GZ242" s="10" t="s">
        <v>283</v>
      </c>
      <c r="HA242" s="10" t="s">
        <v>283</v>
      </c>
      <c r="HB242" s="10" t="s">
        <v>283</v>
      </c>
      <c r="HC242" s="10" t="s">
        <v>283</v>
      </c>
      <c r="HD242" s="10" t="s">
        <v>3911</v>
      </c>
      <c r="HE242" s="10"/>
      <c r="HF242" s="10"/>
      <c r="HG242" s="10"/>
      <c r="HH242" s="10"/>
      <c r="HI242" s="10"/>
      <c r="HJ242" s="10"/>
      <c r="HK242" s="10"/>
      <c r="HL242" s="10"/>
      <c r="HM242" s="10"/>
      <c r="HN242" s="10">
        <v>1</v>
      </c>
      <c r="HO242" s="10"/>
      <c r="HP242" s="10">
        <v>1</v>
      </c>
      <c r="HQ242" s="10"/>
      <c r="HR242" s="10"/>
      <c r="HS242" s="10"/>
      <c r="HT242" s="10"/>
      <c r="HU242" s="10"/>
      <c r="HV242" s="10"/>
      <c r="HW242" s="10"/>
      <c r="HX242" s="10"/>
      <c r="HY242" s="10"/>
      <c r="HZ242" s="10"/>
      <c r="IA242" s="10"/>
      <c r="IB242" s="10"/>
      <c r="IC242" s="10"/>
      <c r="ID242" s="10"/>
      <c r="IE242" s="10"/>
      <c r="IF242" s="10"/>
      <c r="IG242" s="10"/>
      <c r="IH242" s="10"/>
      <c r="II242" s="10"/>
      <c r="IJ242" s="10"/>
      <c r="IK242" s="10"/>
      <c r="IL242" s="10"/>
      <c r="IM242" s="10"/>
      <c r="IN242" s="10"/>
      <c r="IO242" s="10"/>
      <c r="IP242" s="10"/>
      <c r="IQ242" s="10"/>
      <c r="IR242" s="10"/>
      <c r="IS242" s="10"/>
      <c r="IT242" s="10"/>
      <c r="IU242" s="13" t="s">
        <v>3912</v>
      </c>
      <c r="IV242" s="10" t="s">
        <v>283</v>
      </c>
      <c r="IW242" s="10" t="s">
        <v>283</v>
      </c>
      <c r="IX242" s="10" t="s">
        <v>264</v>
      </c>
      <c r="IY242" s="10"/>
      <c r="IZ242" s="10"/>
      <c r="JA242" s="10"/>
      <c r="JB242" s="10"/>
      <c r="JC242" s="10"/>
      <c r="JD242" s="10"/>
      <c r="JE242" s="10"/>
      <c r="JF242" s="10"/>
      <c r="JG242" s="10"/>
      <c r="JH242" s="10"/>
      <c r="JI242" s="10"/>
      <c r="JJ242" s="10"/>
      <c r="JK242" s="10"/>
      <c r="JL242" s="10"/>
      <c r="JM242" s="10"/>
      <c r="JN242" s="10"/>
      <c r="JO242" s="10"/>
      <c r="JP242" s="10">
        <v>1</v>
      </c>
      <c r="JQ242" s="10"/>
      <c r="JR242" s="10"/>
      <c r="JS242" s="10"/>
      <c r="JT242" s="10"/>
      <c r="JU242" s="10"/>
      <c r="JV242" s="10" t="s">
        <v>287</v>
      </c>
      <c r="JW242" s="10" t="s">
        <v>283</v>
      </c>
      <c r="JX242" s="10" t="s">
        <v>283</v>
      </c>
      <c r="JY242" s="10" t="s">
        <v>283</v>
      </c>
      <c r="JZ242" s="42"/>
    </row>
    <row r="243" spans="1:286" ht="15.75" customHeight="1">
      <c r="A243" s="7" t="s">
        <v>3913</v>
      </c>
      <c r="B243" s="8">
        <v>42720</v>
      </c>
      <c r="C243" s="9" t="s">
        <v>3914</v>
      </c>
      <c r="D243" s="29">
        <v>1</v>
      </c>
      <c r="E243" s="11">
        <v>41995</v>
      </c>
      <c r="F243" s="43">
        <v>54</v>
      </c>
      <c r="G243" s="29" t="s">
        <v>323</v>
      </c>
      <c r="H243" s="9" t="s">
        <v>3915</v>
      </c>
      <c r="I243" s="9" t="s">
        <v>3916</v>
      </c>
      <c r="J243" s="10" t="s">
        <v>280</v>
      </c>
      <c r="K243" s="9" t="s">
        <v>3917</v>
      </c>
      <c r="L243" s="9"/>
      <c r="M243" s="10">
        <v>1</v>
      </c>
      <c r="N243" s="9"/>
      <c r="O243" s="9"/>
      <c r="P243" s="9"/>
      <c r="Q243" s="9"/>
      <c r="R243" s="9"/>
      <c r="S243" s="9"/>
      <c r="T243" s="9"/>
      <c r="U243" s="9"/>
      <c r="V243" s="9"/>
      <c r="W243" s="9"/>
      <c r="X243" s="9"/>
      <c r="Y243" s="10">
        <v>1</v>
      </c>
      <c r="Z243" s="9"/>
      <c r="AA243" s="9"/>
      <c r="AB243" s="9" t="s">
        <v>3918</v>
      </c>
      <c r="AC243" s="9" t="s">
        <v>3919</v>
      </c>
      <c r="AD243" s="10" t="s">
        <v>283</v>
      </c>
      <c r="AE243" s="11">
        <v>42009</v>
      </c>
      <c r="AF243" s="11">
        <v>42719</v>
      </c>
      <c r="AG243" s="10">
        <f t="shared" si="59"/>
        <v>710</v>
      </c>
      <c r="AH243" s="10">
        <f t="shared" si="60"/>
        <v>724</v>
      </c>
      <c r="AI243" s="10">
        <f t="shared" si="2"/>
        <v>725</v>
      </c>
      <c r="AJ243" s="42" t="s">
        <v>411</v>
      </c>
      <c r="AK243" s="12">
        <v>1</v>
      </c>
      <c r="AL243" s="10" t="s">
        <v>70</v>
      </c>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10"/>
      <c r="BN243" s="10"/>
      <c r="BO243" s="10"/>
      <c r="BP243" s="10"/>
      <c r="BQ243" s="10"/>
      <c r="BR243" s="10"/>
      <c r="BS243" s="10"/>
      <c r="BT243" s="10"/>
      <c r="BU243" s="10"/>
      <c r="BV243" s="10"/>
      <c r="BW243" s="10"/>
      <c r="BX243" s="10"/>
      <c r="BY243" s="10">
        <v>1</v>
      </c>
      <c r="BZ243" s="10"/>
      <c r="CA243" s="10"/>
      <c r="CB243" s="10"/>
      <c r="CC243" s="10"/>
      <c r="CD243" s="10"/>
      <c r="CE243" s="10"/>
      <c r="CF243" s="10"/>
      <c r="CG243" s="10"/>
      <c r="CH243" s="10"/>
      <c r="CI243" s="10"/>
      <c r="CJ243" s="10"/>
      <c r="CK243" s="10"/>
      <c r="CL243" s="10"/>
      <c r="CM243" s="10"/>
      <c r="CN243" s="10"/>
      <c r="CO243" s="10"/>
      <c r="CP243" s="10" t="s">
        <v>90</v>
      </c>
      <c r="CQ243" s="10" t="s">
        <v>286</v>
      </c>
      <c r="CR243" s="10"/>
      <c r="CS243" s="10">
        <v>1</v>
      </c>
      <c r="CT243" s="10"/>
      <c r="CU243" s="10"/>
      <c r="CV243" s="10"/>
      <c r="CW243" s="10"/>
      <c r="CX243" s="10" t="s">
        <v>287</v>
      </c>
      <c r="CY243" s="35" t="s">
        <v>287</v>
      </c>
      <c r="CZ243" s="42" t="s">
        <v>620</v>
      </c>
      <c r="DA243" s="10" t="s">
        <v>289</v>
      </c>
      <c r="DB243" s="35" t="s">
        <v>412</v>
      </c>
      <c r="DC243" s="35" t="s">
        <v>283</v>
      </c>
      <c r="DD243" s="42" t="s">
        <v>1772</v>
      </c>
      <c r="DE243" s="42" t="s">
        <v>3920</v>
      </c>
      <c r="DF243" s="35" t="s">
        <v>283</v>
      </c>
      <c r="DG243" s="35" t="s">
        <v>283</v>
      </c>
      <c r="DH243" s="35" t="s">
        <v>283</v>
      </c>
      <c r="DI243" s="35" t="s">
        <v>283</v>
      </c>
      <c r="DJ243" s="35" t="s">
        <v>283</v>
      </c>
      <c r="DK243" s="35" t="s">
        <v>283</v>
      </c>
      <c r="DL243" s="10" t="s">
        <v>283</v>
      </c>
      <c r="DM243" s="10" t="s">
        <v>283</v>
      </c>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0" t="s">
        <v>283</v>
      </c>
      <c r="ES243" s="10" t="s">
        <v>283</v>
      </c>
      <c r="ET243" s="10"/>
      <c r="EU243" s="10"/>
      <c r="EV243" s="10"/>
      <c r="EW243" s="10"/>
      <c r="EX243" s="10"/>
      <c r="EY243" s="10"/>
      <c r="EZ243" s="10"/>
      <c r="FA243" s="10"/>
      <c r="FB243" s="10"/>
      <c r="FC243" s="10"/>
      <c r="FD243" s="10"/>
      <c r="FE243" s="10"/>
      <c r="FF243" s="10"/>
      <c r="FG243" s="10"/>
      <c r="FH243" s="10"/>
      <c r="FI243" s="10"/>
      <c r="FJ243" s="10"/>
      <c r="FK243" s="10"/>
      <c r="FL243" s="10"/>
      <c r="FM243" s="10" t="s">
        <v>180</v>
      </c>
      <c r="FN243" s="10" t="s">
        <v>180</v>
      </c>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v>1</v>
      </c>
      <c r="GK243" s="10"/>
      <c r="GL243" s="10"/>
      <c r="GM243" s="10"/>
      <c r="GN243" s="10"/>
      <c r="GO243" s="13" t="s">
        <v>3921</v>
      </c>
      <c r="GP243" s="13" t="s">
        <v>3922</v>
      </c>
      <c r="GQ243" s="13" t="s">
        <v>3923</v>
      </c>
      <c r="GR243" s="13" t="s">
        <v>3924</v>
      </c>
      <c r="GS243" s="10" t="s">
        <v>283</v>
      </c>
      <c r="GT243" s="10" t="s">
        <v>283</v>
      </c>
      <c r="GU243" s="10" t="s">
        <v>283</v>
      </c>
      <c r="GV243" s="10" t="s">
        <v>283</v>
      </c>
      <c r="GW243" s="10" t="s">
        <v>283</v>
      </c>
      <c r="GX243" s="10" t="s">
        <v>283</v>
      </c>
      <c r="GY243" s="10" t="s">
        <v>283</v>
      </c>
      <c r="GZ243" s="10" t="s">
        <v>283</v>
      </c>
      <c r="HA243" s="10" t="s">
        <v>283</v>
      </c>
      <c r="HB243" s="10" t="s">
        <v>283</v>
      </c>
      <c r="HC243" s="10" t="s">
        <v>283</v>
      </c>
      <c r="HD243" s="10" t="s">
        <v>3925</v>
      </c>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v>1</v>
      </c>
      <c r="IH243" s="10"/>
      <c r="II243" s="10"/>
      <c r="IJ243" s="10"/>
      <c r="IK243" s="10"/>
      <c r="IL243" s="10"/>
      <c r="IM243" s="10"/>
      <c r="IN243" s="10"/>
      <c r="IO243" s="10"/>
      <c r="IP243" s="10"/>
      <c r="IQ243" s="10"/>
      <c r="IR243" s="10"/>
      <c r="IS243" s="10"/>
      <c r="IT243" s="10"/>
      <c r="IU243" s="13" t="s">
        <v>1147</v>
      </c>
      <c r="IV243" s="10" t="s">
        <v>283</v>
      </c>
      <c r="IW243" s="10" t="s">
        <v>283</v>
      </c>
      <c r="IX243" s="10" t="s">
        <v>264</v>
      </c>
      <c r="IY243" s="10"/>
      <c r="IZ243" s="10"/>
      <c r="JA243" s="10"/>
      <c r="JB243" s="10"/>
      <c r="JC243" s="10"/>
      <c r="JD243" s="10"/>
      <c r="JE243" s="10"/>
      <c r="JF243" s="10"/>
      <c r="JG243" s="10"/>
      <c r="JH243" s="10"/>
      <c r="JI243" s="10"/>
      <c r="JJ243" s="10"/>
      <c r="JK243" s="10"/>
      <c r="JL243" s="10"/>
      <c r="JM243" s="10"/>
      <c r="JN243" s="10"/>
      <c r="JO243" s="10"/>
      <c r="JP243" s="10">
        <v>1</v>
      </c>
      <c r="JQ243" s="10"/>
      <c r="JR243" s="10"/>
      <c r="JS243" s="10"/>
      <c r="JT243" s="10"/>
      <c r="JU243" s="10"/>
      <c r="JV243" s="10" t="s">
        <v>287</v>
      </c>
      <c r="JW243" s="10" t="s">
        <v>283</v>
      </c>
      <c r="JX243" s="10" t="s">
        <v>283</v>
      </c>
      <c r="JY243" s="10" t="s">
        <v>283</v>
      </c>
      <c r="JZ243" s="42"/>
    </row>
    <row r="244" spans="1:286" ht="15.75" customHeight="1">
      <c r="A244" s="7" t="s">
        <v>3926</v>
      </c>
      <c r="B244" s="8">
        <v>42719</v>
      </c>
      <c r="C244" s="9" t="s">
        <v>3927</v>
      </c>
      <c r="D244" s="29">
        <v>1</v>
      </c>
      <c r="E244" s="10" t="s">
        <v>302</v>
      </c>
      <c r="F244" s="43">
        <v>88</v>
      </c>
      <c r="G244" s="29" t="s">
        <v>277</v>
      </c>
      <c r="H244" s="9" t="s">
        <v>2006</v>
      </c>
      <c r="I244" s="9" t="s">
        <v>2645</v>
      </c>
      <c r="J244" s="10" t="s">
        <v>280</v>
      </c>
      <c r="K244" s="9" t="s">
        <v>344</v>
      </c>
      <c r="L244" s="9"/>
      <c r="M244" s="9"/>
      <c r="N244" s="9"/>
      <c r="O244" s="9"/>
      <c r="P244" s="9"/>
      <c r="Q244" s="9"/>
      <c r="R244" s="10">
        <v>1</v>
      </c>
      <c r="S244" s="9"/>
      <c r="T244" s="9"/>
      <c r="U244" s="9"/>
      <c r="V244" s="9"/>
      <c r="W244" s="9"/>
      <c r="X244" s="9"/>
      <c r="Y244" s="9"/>
      <c r="Z244" s="9"/>
      <c r="AA244" s="9"/>
      <c r="AB244" s="9" t="s">
        <v>3928</v>
      </c>
      <c r="AC244" s="28" t="s">
        <v>3929</v>
      </c>
      <c r="AD244" s="10" t="s">
        <v>283</v>
      </c>
      <c r="AE244" s="11">
        <v>42601</v>
      </c>
      <c r="AF244" s="11">
        <v>42717</v>
      </c>
      <c r="AG244" s="10">
        <f t="shared" si="59"/>
        <v>116</v>
      </c>
      <c r="AH244" s="10" t="s">
        <v>283</v>
      </c>
      <c r="AI244" s="16" t="e">
        <f t="shared" si="2"/>
        <v>#VALUE!</v>
      </c>
      <c r="AJ244" s="42" t="s">
        <v>1034</v>
      </c>
      <c r="AK244" s="12">
        <v>1</v>
      </c>
      <c r="AL244" s="10" t="s">
        <v>489</v>
      </c>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42"/>
      <c r="BN244" s="42"/>
      <c r="BO244" s="42"/>
      <c r="BP244" s="35">
        <v>1</v>
      </c>
      <c r="BQ244" s="42"/>
      <c r="BR244" s="42"/>
      <c r="BS244" s="42"/>
      <c r="BT244" s="42"/>
      <c r="BU244" s="42"/>
      <c r="BV244" s="42"/>
      <c r="BW244" s="42"/>
      <c r="BX244" s="42"/>
      <c r="BY244" s="42"/>
      <c r="BZ244" s="42"/>
      <c r="CA244" s="42"/>
      <c r="CB244" s="42"/>
      <c r="CC244" s="42"/>
      <c r="CD244" s="42"/>
      <c r="CE244" s="42"/>
      <c r="CF244" s="42"/>
      <c r="CG244" s="42"/>
      <c r="CH244" s="42"/>
      <c r="CI244" s="42"/>
      <c r="CJ244" s="42"/>
      <c r="CK244" s="42"/>
      <c r="CL244" s="42"/>
      <c r="CM244" s="42"/>
      <c r="CN244" s="42"/>
      <c r="CO244" s="42"/>
      <c r="CP244" s="10" t="s">
        <v>89</v>
      </c>
      <c r="CQ244" s="10" t="s">
        <v>286</v>
      </c>
      <c r="CR244" s="10">
        <v>1</v>
      </c>
      <c r="CS244" s="10"/>
      <c r="CT244" s="10"/>
      <c r="CU244" s="10"/>
      <c r="CV244" s="10"/>
      <c r="CW244" s="10"/>
      <c r="CX244" s="10" t="s">
        <v>287</v>
      </c>
      <c r="CY244" s="35" t="s">
        <v>287</v>
      </c>
      <c r="CZ244" s="35" t="s">
        <v>288</v>
      </c>
      <c r="DA244" s="42" t="s">
        <v>773</v>
      </c>
      <c r="DB244" s="35" t="s">
        <v>309</v>
      </c>
      <c r="DC244" s="13" t="s">
        <v>3930</v>
      </c>
      <c r="DD244" s="42" t="s">
        <v>3931</v>
      </c>
      <c r="DE244" s="35" t="s">
        <v>773</v>
      </c>
      <c r="DF244" s="35" t="s">
        <v>283</v>
      </c>
      <c r="DG244" s="35" t="s">
        <v>283</v>
      </c>
      <c r="DH244" s="35" t="s">
        <v>283</v>
      </c>
      <c r="DI244" s="35" t="s">
        <v>283</v>
      </c>
      <c r="DJ244" s="35" t="s">
        <v>283</v>
      </c>
      <c r="DK244" s="35" t="s">
        <v>283</v>
      </c>
      <c r="DL244" s="10" t="s">
        <v>283</v>
      </c>
      <c r="DM244" s="10" t="s">
        <v>283</v>
      </c>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0" t="s">
        <v>283</v>
      </c>
      <c r="ES244" s="10" t="s">
        <v>283</v>
      </c>
      <c r="ET244" s="10"/>
      <c r="EU244" s="10"/>
      <c r="EV244" s="10"/>
      <c r="EW244" s="10"/>
      <c r="EX244" s="10"/>
      <c r="EY244" s="10"/>
      <c r="EZ244" s="10"/>
      <c r="FA244" s="10"/>
      <c r="FB244" s="10"/>
      <c r="FC244" s="10"/>
      <c r="FD244" s="10"/>
      <c r="FE244" s="10"/>
      <c r="FF244" s="10"/>
      <c r="FG244" s="10"/>
      <c r="FH244" s="10"/>
      <c r="FI244" s="10"/>
      <c r="FJ244" s="10"/>
      <c r="FK244" s="10"/>
      <c r="FL244" s="10"/>
      <c r="FM244" s="10" t="s">
        <v>283</v>
      </c>
      <c r="FN244" s="10" t="s">
        <v>283</v>
      </c>
      <c r="FO244" s="10"/>
      <c r="FP244" s="10"/>
      <c r="FQ244" s="10"/>
      <c r="FR244" s="10"/>
      <c r="FS244" s="10"/>
      <c r="FT244" s="10"/>
      <c r="FU244" s="10"/>
      <c r="FV244" s="10"/>
      <c r="FW244" s="10"/>
      <c r="FX244" s="10"/>
      <c r="FY244" s="10"/>
      <c r="FZ244" s="10"/>
      <c r="GA244" s="10"/>
      <c r="GB244" s="10"/>
      <c r="GC244" s="10"/>
      <c r="GD244" s="10"/>
      <c r="GE244" s="10"/>
      <c r="GF244" s="10"/>
      <c r="GG244" s="10"/>
      <c r="GH244" s="10"/>
      <c r="GI244" s="10"/>
      <c r="GJ244" s="10"/>
      <c r="GK244" s="10"/>
      <c r="GL244" s="10"/>
      <c r="GM244" s="10"/>
      <c r="GN244" s="10"/>
      <c r="GO244" s="13" t="s">
        <v>3932</v>
      </c>
      <c r="GP244" s="13" t="s">
        <v>3933</v>
      </c>
      <c r="GQ244" s="10" t="s">
        <v>283</v>
      </c>
      <c r="GR244" s="10" t="s">
        <v>283</v>
      </c>
      <c r="GS244" s="10" t="s">
        <v>283</v>
      </c>
      <c r="GT244" s="10" t="s">
        <v>283</v>
      </c>
      <c r="GU244" s="10" t="s">
        <v>283</v>
      </c>
      <c r="GV244" s="10" t="s">
        <v>283</v>
      </c>
      <c r="GW244" s="10" t="s">
        <v>283</v>
      </c>
      <c r="GX244" s="10" t="s">
        <v>283</v>
      </c>
      <c r="GY244" s="10" t="s">
        <v>283</v>
      </c>
      <c r="GZ244" s="10" t="s">
        <v>283</v>
      </c>
      <c r="HA244" s="10" t="s">
        <v>283</v>
      </c>
      <c r="HB244" s="10" t="s">
        <v>283</v>
      </c>
      <c r="HC244" s="10" t="s">
        <v>283</v>
      </c>
      <c r="HD244" s="10" t="s">
        <v>239</v>
      </c>
      <c r="HE244" s="10"/>
      <c r="HF244" s="10"/>
      <c r="HG244" s="10"/>
      <c r="HH244" s="10"/>
      <c r="HI244" s="10"/>
      <c r="HJ244" s="10"/>
      <c r="HK244" s="10"/>
      <c r="HL244" s="10"/>
      <c r="HM244" s="10"/>
      <c r="HN244" s="10"/>
      <c r="HO244" s="10"/>
      <c r="HP244" s="10"/>
      <c r="HQ244" s="10"/>
      <c r="HR244" s="10"/>
      <c r="HS244" s="10"/>
      <c r="HT244" s="10"/>
      <c r="HU244" s="10"/>
      <c r="HV244" s="10"/>
      <c r="HW244" s="10"/>
      <c r="HX244" s="10"/>
      <c r="HY244" s="10"/>
      <c r="HZ244" s="10"/>
      <c r="IA244" s="10"/>
      <c r="IB244" s="10"/>
      <c r="IC244" s="10"/>
      <c r="ID244" s="10"/>
      <c r="IE244" s="10"/>
      <c r="IF244" s="10"/>
      <c r="IG244" s="10"/>
      <c r="IH244" s="10"/>
      <c r="II244" s="10"/>
      <c r="IJ244" s="10"/>
      <c r="IK244" s="10"/>
      <c r="IL244" s="10"/>
      <c r="IM244" s="10"/>
      <c r="IN244" s="10"/>
      <c r="IO244" s="10"/>
      <c r="IP244" s="10"/>
      <c r="IQ244" s="10">
        <v>1</v>
      </c>
      <c r="IR244" s="10"/>
      <c r="IS244" s="10"/>
      <c r="IT244" s="10"/>
      <c r="IU244" s="13" t="s">
        <v>3934</v>
      </c>
      <c r="IV244" s="13" t="s">
        <v>2655</v>
      </c>
      <c r="IW244" s="10" t="s">
        <v>283</v>
      </c>
      <c r="IX244" s="10" t="s">
        <v>267</v>
      </c>
      <c r="IY244" s="10"/>
      <c r="IZ244" s="10"/>
      <c r="JA244" s="10"/>
      <c r="JB244" s="10"/>
      <c r="JC244" s="10"/>
      <c r="JD244" s="10"/>
      <c r="JE244" s="10"/>
      <c r="JF244" s="10"/>
      <c r="JG244" s="10"/>
      <c r="JH244" s="10"/>
      <c r="JI244" s="10"/>
      <c r="JJ244" s="10"/>
      <c r="JK244" s="10"/>
      <c r="JL244" s="10"/>
      <c r="JM244" s="10"/>
      <c r="JN244" s="10"/>
      <c r="JO244" s="10"/>
      <c r="JP244" s="10"/>
      <c r="JQ244" s="10"/>
      <c r="JR244" s="10"/>
      <c r="JS244" s="10">
        <v>1</v>
      </c>
      <c r="JT244" s="10"/>
      <c r="JU244" s="10"/>
      <c r="JV244" s="10" t="s">
        <v>287</v>
      </c>
      <c r="JW244" s="10" t="s">
        <v>283</v>
      </c>
      <c r="JX244" s="10" t="s">
        <v>283</v>
      </c>
      <c r="JY244" s="10" t="s">
        <v>283</v>
      </c>
      <c r="JZ244" s="42"/>
    </row>
    <row r="245" spans="1:286" ht="15.75" customHeight="1">
      <c r="A245" s="7" t="s">
        <v>3935</v>
      </c>
      <c r="B245" s="8">
        <v>42726</v>
      </c>
      <c r="C245" s="9" t="s">
        <v>3936</v>
      </c>
      <c r="D245" s="29">
        <v>1</v>
      </c>
      <c r="E245" s="11">
        <v>42440</v>
      </c>
      <c r="F245" s="43">
        <v>22</v>
      </c>
      <c r="G245" s="29" t="s">
        <v>277</v>
      </c>
      <c r="H245" s="9" t="s">
        <v>785</v>
      </c>
      <c r="I245" s="9" t="s">
        <v>786</v>
      </c>
      <c r="J245" s="10" t="s">
        <v>280</v>
      </c>
      <c r="K245" s="9" t="s">
        <v>2925</v>
      </c>
      <c r="L245" s="9"/>
      <c r="M245" s="9"/>
      <c r="N245" s="9"/>
      <c r="O245" s="9"/>
      <c r="P245" s="9"/>
      <c r="Q245" s="9"/>
      <c r="R245" s="10">
        <v>1</v>
      </c>
      <c r="S245" s="9"/>
      <c r="T245" s="9"/>
      <c r="U245" s="9"/>
      <c r="V245" s="9"/>
      <c r="W245" s="9"/>
      <c r="X245" s="9"/>
      <c r="Y245" s="9"/>
      <c r="Z245" s="10">
        <v>1</v>
      </c>
      <c r="AA245" s="9"/>
      <c r="AB245" s="9" t="s">
        <v>3937</v>
      </c>
      <c r="AC245" s="9" t="s">
        <v>3938</v>
      </c>
      <c r="AD245" s="10" t="s">
        <v>283</v>
      </c>
      <c r="AE245" s="11">
        <v>42451</v>
      </c>
      <c r="AF245" s="11">
        <v>42720</v>
      </c>
      <c r="AG245" s="10">
        <f t="shared" si="59"/>
        <v>269</v>
      </c>
      <c r="AH245" s="10">
        <f t="shared" ref="AH245:AH248" si="61">AF245-E245</f>
        <v>280</v>
      </c>
      <c r="AI245" s="10">
        <f t="shared" si="2"/>
        <v>286</v>
      </c>
      <c r="AJ245" s="42" t="s">
        <v>561</v>
      </c>
      <c r="AK245" s="12">
        <v>1</v>
      </c>
      <c r="AL245" s="10" t="s">
        <v>562</v>
      </c>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42"/>
      <c r="BN245" s="42"/>
      <c r="BO245" s="42"/>
      <c r="BP245" s="42"/>
      <c r="BQ245" s="42"/>
      <c r="BR245" s="42"/>
      <c r="BS245" s="42"/>
      <c r="BT245" s="42"/>
      <c r="BU245" s="42"/>
      <c r="BV245" s="42"/>
      <c r="BW245" s="42"/>
      <c r="BX245" s="42"/>
      <c r="BY245" s="42"/>
      <c r="BZ245" s="42"/>
      <c r="CA245" s="42"/>
      <c r="CB245" s="35">
        <v>1</v>
      </c>
      <c r="CC245" s="42"/>
      <c r="CD245" s="42"/>
      <c r="CE245" s="42"/>
      <c r="CF245" s="42"/>
      <c r="CG245" s="42"/>
      <c r="CH245" s="42"/>
      <c r="CI245" s="42"/>
      <c r="CJ245" s="42"/>
      <c r="CK245" s="42"/>
      <c r="CL245" s="42"/>
      <c r="CM245" s="42"/>
      <c r="CN245" s="42"/>
      <c r="CO245" s="42"/>
      <c r="CP245" s="10" t="s">
        <v>92</v>
      </c>
      <c r="CQ245" s="10" t="s">
        <v>286</v>
      </c>
      <c r="CR245" s="10"/>
      <c r="CS245" s="10"/>
      <c r="CT245" s="10"/>
      <c r="CU245" s="10">
        <v>1</v>
      </c>
      <c r="CV245" s="10"/>
      <c r="CW245" s="10"/>
      <c r="CX245" s="10" t="s">
        <v>283</v>
      </c>
      <c r="CY245" s="35" t="s">
        <v>287</v>
      </c>
      <c r="CZ245" s="42" t="s">
        <v>288</v>
      </c>
      <c r="DA245" s="42" t="s">
        <v>158</v>
      </c>
      <c r="DB245" s="35" t="s">
        <v>309</v>
      </c>
      <c r="DC245" s="13" t="s">
        <v>3939</v>
      </c>
      <c r="DD245" s="42" t="s">
        <v>564</v>
      </c>
      <c r="DE245" s="42" t="s">
        <v>13</v>
      </c>
      <c r="DF245" s="42" t="s">
        <v>142</v>
      </c>
      <c r="DG245" s="35" t="s">
        <v>283</v>
      </c>
      <c r="DH245" s="35" t="s">
        <v>283</v>
      </c>
      <c r="DI245" s="35" t="s">
        <v>283</v>
      </c>
      <c r="DJ245" s="35" t="s">
        <v>283</v>
      </c>
      <c r="DK245" s="35" t="s">
        <v>283</v>
      </c>
      <c r="DL245" s="10" t="s">
        <v>283</v>
      </c>
      <c r="DM245" s="10" t="s">
        <v>283</v>
      </c>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0" t="s">
        <v>3940</v>
      </c>
      <c r="ES245" s="10" t="s">
        <v>3941</v>
      </c>
      <c r="ET245" s="10"/>
      <c r="EU245" s="10">
        <v>1</v>
      </c>
      <c r="EV245" s="10"/>
      <c r="EW245" s="10"/>
      <c r="EX245" s="10"/>
      <c r="EY245" s="10"/>
      <c r="EZ245" s="10"/>
      <c r="FA245" s="10"/>
      <c r="FB245" s="10"/>
      <c r="FC245" s="10"/>
      <c r="FD245" s="10"/>
      <c r="FE245" s="10"/>
      <c r="FF245" s="10"/>
      <c r="FG245" s="10"/>
      <c r="FH245" s="10">
        <v>1</v>
      </c>
      <c r="FI245" s="10"/>
      <c r="FJ245" s="10"/>
      <c r="FK245" s="10">
        <v>1</v>
      </c>
      <c r="FL245" s="10"/>
      <c r="FM245" s="10" t="s">
        <v>3942</v>
      </c>
      <c r="FN245" s="10" t="s">
        <v>173</v>
      </c>
      <c r="FO245" s="10"/>
      <c r="FP245" s="10"/>
      <c r="FQ245" s="10"/>
      <c r="FR245" s="10"/>
      <c r="FS245" s="10"/>
      <c r="FT245" s="10"/>
      <c r="FU245" s="10"/>
      <c r="FV245" s="10"/>
      <c r="FW245" s="10"/>
      <c r="FX245" s="10"/>
      <c r="FY245" s="10"/>
      <c r="FZ245" s="10"/>
      <c r="GA245" s="10"/>
      <c r="GB245" s="10"/>
      <c r="GC245" s="10">
        <v>1</v>
      </c>
      <c r="GD245" s="10"/>
      <c r="GE245" s="10"/>
      <c r="GF245" s="10"/>
      <c r="GG245" s="10"/>
      <c r="GH245" s="10"/>
      <c r="GI245" s="10"/>
      <c r="GJ245" s="10"/>
      <c r="GK245" s="10"/>
      <c r="GL245" s="10"/>
      <c r="GM245" s="10"/>
      <c r="GN245" s="10"/>
      <c r="GO245" s="13" t="s">
        <v>3943</v>
      </c>
      <c r="GP245" s="13" t="s">
        <v>3944</v>
      </c>
      <c r="GQ245" s="10" t="s">
        <v>283</v>
      </c>
      <c r="GR245" s="10" t="s">
        <v>283</v>
      </c>
      <c r="GS245" s="10" t="s">
        <v>283</v>
      </c>
      <c r="GT245" s="10" t="s">
        <v>283</v>
      </c>
      <c r="GU245" s="10" t="s">
        <v>283</v>
      </c>
      <c r="GV245" s="10" t="s">
        <v>283</v>
      </c>
      <c r="GW245" s="10" t="s">
        <v>283</v>
      </c>
      <c r="GX245" s="10" t="s">
        <v>283</v>
      </c>
      <c r="GY245" s="10" t="s">
        <v>283</v>
      </c>
      <c r="GZ245" s="10" t="s">
        <v>283</v>
      </c>
      <c r="HA245" s="10" t="s">
        <v>283</v>
      </c>
      <c r="HB245" s="10" t="s">
        <v>283</v>
      </c>
      <c r="HC245" s="10" t="s">
        <v>283</v>
      </c>
      <c r="HD245" s="10" t="s">
        <v>1146</v>
      </c>
      <c r="HE245" s="10"/>
      <c r="HF245" s="10"/>
      <c r="HG245" s="10"/>
      <c r="HH245" s="10"/>
      <c r="HI245" s="10"/>
      <c r="HJ245" s="10">
        <v>1</v>
      </c>
      <c r="HK245" s="10"/>
      <c r="HL245" s="10"/>
      <c r="HM245" s="10"/>
      <c r="HN245" s="10"/>
      <c r="HO245" s="10"/>
      <c r="HP245" s="10"/>
      <c r="HQ245" s="10"/>
      <c r="HR245" s="10"/>
      <c r="HS245" s="10"/>
      <c r="HT245" s="10"/>
      <c r="HU245" s="10"/>
      <c r="HV245" s="10"/>
      <c r="HW245" s="10"/>
      <c r="HX245" s="10"/>
      <c r="HY245" s="10"/>
      <c r="HZ245" s="10"/>
      <c r="IA245" s="10"/>
      <c r="IB245" s="10"/>
      <c r="IC245" s="10"/>
      <c r="ID245" s="10"/>
      <c r="IE245" s="10"/>
      <c r="IF245" s="10"/>
      <c r="IG245" s="10"/>
      <c r="IH245" s="10"/>
      <c r="II245" s="10"/>
      <c r="IJ245" s="10"/>
      <c r="IK245" s="10"/>
      <c r="IL245" s="10"/>
      <c r="IM245" s="10"/>
      <c r="IN245" s="10"/>
      <c r="IO245" s="10"/>
      <c r="IP245" s="10"/>
      <c r="IQ245" s="10"/>
      <c r="IR245" s="10"/>
      <c r="IS245" s="10"/>
      <c r="IT245" s="10"/>
      <c r="IU245" s="10" t="s">
        <v>3945</v>
      </c>
      <c r="IV245" s="10" t="s">
        <v>283</v>
      </c>
      <c r="IW245" s="10" t="s">
        <v>283</v>
      </c>
      <c r="IX245" s="10" t="s">
        <v>264</v>
      </c>
      <c r="IY245" s="10"/>
      <c r="IZ245" s="10"/>
      <c r="JA245" s="10"/>
      <c r="JB245" s="10"/>
      <c r="JC245" s="10"/>
      <c r="JD245" s="10"/>
      <c r="JE245" s="10"/>
      <c r="JF245" s="10"/>
      <c r="JG245" s="10"/>
      <c r="JH245" s="10"/>
      <c r="JI245" s="10"/>
      <c r="JJ245" s="10"/>
      <c r="JK245" s="10"/>
      <c r="JL245" s="10"/>
      <c r="JM245" s="10"/>
      <c r="JN245" s="10"/>
      <c r="JO245" s="10"/>
      <c r="JP245" s="10">
        <v>1</v>
      </c>
      <c r="JQ245" s="10"/>
      <c r="JR245" s="10"/>
      <c r="JS245" s="10"/>
      <c r="JT245" s="10"/>
      <c r="JU245" s="10"/>
      <c r="JV245" s="10" t="s">
        <v>287</v>
      </c>
      <c r="JW245" s="10" t="s">
        <v>283</v>
      </c>
      <c r="JX245" s="10" t="s">
        <v>283</v>
      </c>
      <c r="JY245" s="10" t="s">
        <v>283</v>
      </c>
      <c r="JZ245" s="42"/>
    </row>
    <row r="246" spans="1:286" ht="15.75" customHeight="1">
      <c r="A246" s="7" t="s">
        <v>3946</v>
      </c>
      <c r="B246" s="8">
        <v>42569</v>
      </c>
      <c r="C246" s="9" t="s">
        <v>3947</v>
      </c>
      <c r="D246" s="29">
        <v>1</v>
      </c>
      <c r="E246" s="11">
        <v>41963</v>
      </c>
      <c r="F246" s="43">
        <v>19</v>
      </c>
      <c r="G246" s="29" t="s">
        <v>277</v>
      </c>
      <c r="H246" s="9" t="s">
        <v>1804</v>
      </c>
      <c r="I246" s="9" t="s">
        <v>1488</v>
      </c>
      <c r="J246" s="10" t="s">
        <v>280</v>
      </c>
      <c r="K246" s="9" t="s">
        <v>344</v>
      </c>
      <c r="L246" s="9"/>
      <c r="M246" s="9"/>
      <c r="N246" s="9"/>
      <c r="O246" s="9"/>
      <c r="P246" s="9"/>
      <c r="Q246" s="9"/>
      <c r="R246" s="10">
        <v>1</v>
      </c>
      <c r="S246" s="9"/>
      <c r="T246" s="9"/>
      <c r="U246" s="9"/>
      <c r="V246" s="9"/>
      <c r="W246" s="9"/>
      <c r="X246" s="9"/>
      <c r="Y246" s="9"/>
      <c r="Z246" s="9"/>
      <c r="AA246" s="9"/>
      <c r="AB246" s="9" t="s">
        <v>3948</v>
      </c>
      <c r="AC246" s="9" t="s">
        <v>3949</v>
      </c>
      <c r="AD246" s="10" t="s">
        <v>283</v>
      </c>
      <c r="AE246" s="11">
        <v>41976</v>
      </c>
      <c r="AF246" s="11">
        <v>42557</v>
      </c>
      <c r="AG246" s="10">
        <f t="shared" si="59"/>
        <v>581</v>
      </c>
      <c r="AH246" s="10">
        <f t="shared" si="61"/>
        <v>594</v>
      </c>
      <c r="AI246" s="10">
        <f t="shared" si="2"/>
        <v>606</v>
      </c>
      <c r="AJ246" s="42" t="s">
        <v>363</v>
      </c>
      <c r="AK246" s="12">
        <v>1</v>
      </c>
      <c r="AL246" s="10" t="s">
        <v>609</v>
      </c>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42"/>
      <c r="BN246" s="42"/>
      <c r="BO246" s="42"/>
      <c r="BP246" s="42"/>
      <c r="BQ246" s="42"/>
      <c r="BR246" s="42"/>
      <c r="BS246" s="42"/>
      <c r="BT246" s="42"/>
      <c r="BU246" s="42"/>
      <c r="BV246" s="42"/>
      <c r="BW246" s="42"/>
      <c r="BX246" s="42"/>
      <c r="BY246" s="42"/>
      <c r="BZ246" s="42"/>
      <c r="CA246" s="42"/>
      <c r="CB246" s="42"/>
      <c r="CC246" s="35">
        <v>1</v>
      </c>
      <c r="CD246" s="42"/>
      <c r="CE246" s="42"/>
      <c r="CF246" s="42"/>
      <c r="CG246" s="42"/>
      <c r="CH246" s="42"/>
      <c r="CI246" s="42"/>
      <c r="CJ246" s="42"/>
      <c r="CK246" s="42"/>
      <c r="CL246" s="42"/>
      <c r="CM246" s="42"/>
      <c r="CN246" s="42"/>
      <c r="CO246" s="42"/>
      <c r="CP246" s="10" t="s">
        <v>90</v>
      </c>
      <c r="CQ246" s="10" t="s">
        <v>286</v>
      </c>
      <c r="CR246" s="10"/>
      <c r="CS246" s="10">
        <v>1</v>
      </c>
      <c r="CT246" s="10"/>
      <c r="CU246" s="10"/>
      <c r="CV246" s="10"/>
      <c r="CW246" s="10"/>
      <c r="CX246" s="10" t="s">
        <v>287</v>
      </c>
      <c r="CY246" s="35" t="s">
        <v>287</v>
      </c>
      <c r="CZ246" s="42" t="s">
        <v>12</v>
      </c>
      <c r="DA246" s="10" t="s">
        <v>289</v>
      </c>
      <c r="DB246" s="35" t="s">
        <v>309</v>
      </c>
      <c r="DC246" s="13" t="s">
        <v>3950</v>
      </c>
      <c r="DD246" s="42" t="s">
        <v>3951</v>
      </c>
      <c r="DE246" s="42" t="s">
        <v>3952</v>
      </c>
      <c r="DF246" s="42" t="s">
        <v>365</v>
      </c>
      <c r="DG246" s="35" t="s">
        <v>283</v>
      </c>
      <c r="DH246" s="35" t="s">
        <v>283</v>
      </c>
      <c r="DI246" s="35" t="s">
        <v>283</v>
      </c>
      <c r="DJ246" s="35" t="s">
        <v>283</v>
      </c>
      <c r="DK246" s="35" t="s">
        <v>283</v>
      </c>
      <c r="DL246" s="10" t="s">
        <v>283</v>
      </c>
      <c r="DM246" s="10" t="s">
        <v>283</v>
      </c>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0" t="s">
        <v>283</v>
      </c>
      <c r="ES246" s="10" t="s">
        <v>283</v>
      </c>
      <c r="ET246" s="10"/>
      <c r="EU246" s="10"/>
      <c r="EV246" s="10"/>
      <c r="EW246" s="10"/>
      <c r="EX246" s="10"/>
      <c r="EY246" s="10"/>
      <c r="EZ246" s="10"/>
      <c r="FA246" s="10"/>
      <c r="FB246" s="10"/>
      <c r="FC246" s="10"/>
      <c r="FD246" s="10"/>
      <c r="FE246" s="10"/>
      <c r="FF246" s="10"/>
      <c r="FG246" s="10"/>
      <c r="FH246" s="10"/>
      <c r="FI246" s="10"/>
      <c r="FJ246" s="10"/>
      <c r="FK246" s="10"/>
      <c r="FL246" s="10"/>
      <c r="FM246" s="10" t="s">
        <v>3953</v>
      </c>
      <c r="FN246" s="10" t="s">
        <v>184</v>
      </c>
      <c r="FO246" s="10"/>
      <c r="FP246" s="10"/>
      <c r="FQ246" s="10"/>
      <c r="FR246" s="10"/>
      <c r="FS246" s="10"/>
      <c r="FT246" s="10"/>
      <c r="FU246" s="10"/>
      <c r="FV246" s="10"/>
      <c r="FW246" s="10"/>
      <c r="FX246" s="10"/>
      <c r="FY246" s="10"/>
      <c r="FZ246" s="10"/>
      <c r="GA246" s="10"/>
      <c r="GB246" s="10"/>
      <c r="GC246" s="10"/>
      <c r="GD246" s="10"/>
      <c r="GE246" s="10"/>
      <c r="GF246" s="10"/>
      <c r="GG246" s="10"/>
      <c r="GH246" s="10"/>
      <c r="GI246" s="10"/>
      <c r="GJ246" s="10"/>
      <c r="GK246" s="10"/>
      <c r="GL246" s="10"/>
      <c r="GM246" s="10"/>
      <c r="GN246" s="10">
        <v>1</v>
      </c>
      <c r="GO246" s="13" t="s">
        <v>3954</v>
      </c>
      <c r="GP246" s="13" t="s">
        <v>3955</v>
      </c>
      <c r="GQ246" s="13" t="s">
        <v>3956</v>
      </c>
      <c r="GR246" s="10" t="s">
        <v>283</v>
      </c>
      <c r="GS246" s="10" t="s">
        <v>283</v>
      </c>
      <c r="GT246" s="10" t="s">
        <v>283</v>
      </c>
      <c r="GU246" s="10" t="s">
        <v>283</v>
      </c>
      <c r="GV246" s="10" t="s">
        <v>283</v>
      </c>
      <c r="GW246" s="10" t="s">
        <v>283</v>
      </c>
      <c r="GX246" s="10" t="s">
        <v>283</v>
      </c>
      <c r="GY246" s="10" t="s">
        <v>283</v>
      </c>
      <c r="GZ246" s="10" t="s">
        <v>283</v>
      </c>
      <c r="HA246" s="10" t="s">
        <v>283</v>
      </c>
      <c r="HB246" s="10" t="s">
        <v>283</v>
      </c>
      <c r="HC246" s="10" t="s">
        <v>283</v>
      </c>
      <c r="HD246" s="10" t="s">
        <v>1625</v>
      </c>
      <c r="HE246" s="10"/>
      <c r="HF246" s="10"/>
      <c r="HG246" s="10"/>
      <c r="HH246" s="10"/>
      <c r="HI246" s="10"/>
      <c r="HJ246" s="10"/>
      <c r="HK246" s="10"/>
      <c r="HL246" s="10"/>
      <c r="HM246" s="10"/>
      <c r="HN246" s="10"/>
      <c r="HO246" s="10"/>
      <c r="HP246" s="10"/>
      <c r="HQ246" s="10"/>
      <c r="HR246" s="10">
        <v>1</v>
      </c>
      <c r="HS246" s="10"/>
      <c r="HT246" s="10"/>
      <c r="HU246" s="10"/>
      <c r="HV246" s="10"/>
      <c r="HW246" s="10"/>
      <c r="HX246" s="10"/>
      <c r="HY246" s="10"/>
      <c r="HZ246" s="10"/>
      <c r="IA246" s="10"/>
      <c r="IB246" s="10"/>
      <c r="IC246" s="10"/>
      <c r="ID246" s="10"/>
      <c r="IE246" s="10"/>
      <c r="IF246" s="10"/>
      <c r="IG246" s="10"/>
      <c r="IH246" s="10"/>
      <c r="II246" s="10"/>
      <c r="IJ246" s="10"/>
      <c r="IK246" s="10"/>
      <c r="IL246" s="10"/>
      <c r="IM246" s="10"/>
      <c r="IN246" s="10"/>
      <c r="IO246" s="10"/>
      <c r="IP246" s="10"/>
      <c r="IQ246" s="10"/>
      <c r="IR246" s="10"/>
      <c r="IS246" s="10"/>
      <c r="IT246" s="10">
        <v>1</v>
      </c>
      <c r="IU246" s="13" t="s">
        <v>3957</v>
      </c>
      <c r="IV246" s="10" t="s">
        <v>283</v>
      </c>
      <c r="IW246" s="10" t="s">
        <v>283</v>
      </c>
      <c r="IX246" s="10" t="s">
        <v>267</v>
      </c>
      <c r="IY246" s="10"/>
      <c r="IZ246" s="10"/>
      <c r="JA246" s="10"/>
      <c r="JB246" s="10"/>
      <c r="JC246" s="10"/>
      <c r="JD246" s="10"/>
      <c r="JE246" s="10"/>
      <c r="JF246" s="10"/>
      <c r="JG246" s="10"/>
      <c r="JH246" s="10"/>
      <c r="JI246" s="10"/>
      <c r="JJ246" s="10"/>
      <c r="JK246" s="10"/>
      <c r="JL246" s="10"/>
      <c r="JM246" s="10"/>
      <c r="JN246" s="10"/>
      <c r="JO246" s="10"/>
      <c r="JP246" s="10"/>
      <c r="JQ246" s="10"/>
      <c r="JR246" s="10"/>
      <c r="JS246" s="10">
        <v>1</v>
      </c>
      <c r="JT246" s="10"/>
      <c r="JU246" s="10"/>
      <c r="JV246" s="10" t="s">
        <v>287</v>
      </c>
      <c r="JW246" s="10" t="s">
        <v>283</v>
      </c>
      <c r="JX246" s="10" t="s">
        <v>283</v>
      </c>
      <c r="JY246" s="10" t="s">
        <v>283</v>
      </c>
      <c r="JZ246" s="42"/>
    </row>
    <row r="247" spans="1:286" ht="15.75" customHeight="1">
      <c r="A247" s="7" t="s">
        <v>3958</v>
      </c>
      <c r="B247" s="8">
        <v>42748</v>
      </c>
      <c r="C247" s="9" t="s">
        <v>3959</v>
      </c>
      <c r="D247" s="29">
        <v>1</v>
      </c>
      <c r="E247" s="11">
        <v>42043</v>
      </c>
      <c r="F247" s="43">
        <f>2015-1975</f>
        <v>40</v>
      </c>
      <c r="G247" s="29" t="s">
        <v>277</v>
      </c>
      <c r="H247" s="9" t="s">
        <v>1647</v>
      </c>
      <c r="I247" s="9" t="s">
        <v>3960</v>
      </c>
      <c r="J247" s="10" t="s">
        <v>280</v>
      </c>
      <c r="K247" s="9" t="s">
        <v>344</v>
      </c>
      <c r="L247" s="9"/>
      <c r="M247" s="9"/>
      <c r="N247" s="9"/>
      <c r="O247" s="9"/>
      <c r="P247" s="9"/>
      <c r="Q247" s="9"/>
      <c r="R247" s="10">
        <v>1</v>
      </c>
      <c r="S247" s="9"/>
      <c r="T247" s="9"/>
      <c r="U247" s="9"/>
      <c r="V247" s="9"/>
      <c r="W247" s="9"/>
      <c r="X247" s="9"/>
      <c r="Y247" s="9"/>
      <c r="Z247" s="9"/>
      <c r="AA247" s="9"/>
      <c r="AB247" s="9" t="s">
        <v>3961</v>
      </c>
      <c r="AC247" s="9" t="s">
        <v>3962</v>
      </c>
      <c r="AD247" s="10" t="s">
        <v>283</v>
      </c>
      <c r="AE247" s="11">
        <v>42054</v>
      </c>
      <c r="AF247" s="11">
        <v>42747</v>
      </c>
      <c r="AG247" s="10">
        <f t="shared" si="59"/>
        <v>693</v>
      </c>
      <c r="AH247" s="10">
        <f t="shared" si="61"/>
        <v>704</v>
      </c>
      <c r="AI247" s="10">
        <f t="shared" si="2"/>
        <v>705</v>
      </c>
      <c r="AJ247" s="35" t="s">
        <v>3963</v>
      </c>
      <c r="AK247" s="12">
        <v>1</v>
      </c>
      <c r="AL247" s="10" t="s">
        <v>70</v>
      </c>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0"/>
      <c r="BN247" s="10"/>
      <c r="BO247" s="10"/>
      <c r="BP247" s="10"/>
      <c r="BQ247" s="10"/>
      <c r="BR247" s="10"/>
      <c r="BS247" s="10"/>
      <c r="BT247" s="10"/>
      <c r="BU247" s="10"/>
      <c r="BV247" s="10"/>
      <c r="BW247" s="10"/>
      <c r="BX247" s="10"/>
      <c r="BY247" s="10">
        <v>1</v>
      </c>
      <c r="BZ247" s="10"/>
      <c r="CA247" s="10"/>
      <c r="CB247" s="10"/>
      <c r="CC247" s="10"/>
      <c r="CD247" s="10"/>
      <c r="CE247" s="10"/>
      <c r="CF247" s="10"/>
      <c r="CG247" s="10"/>
      <c r="CH247" s="10"/>
      <c r="CI247" s="10"/>
      <c r="CJ247" s="10"/>
      <c r="CK247" s="10"/>
      <c r="CL247" s="10"/>
      <c r="CM247" s="10"/>
      <c r="CN247" s="10"/>
      <c r="CO247" s="10"/>
      <c r="CP247" s="10" t="s">
        <v>329</v>
      </c>
      <c r="CQ247" s="13" t="s">
        <v>852</v>
      </c>
      <c r="CR247" s="10"/>
      <c r="CS247" s="10"/>
      <c r="CT247" s="10"/>
      <c r="CU247" s="10"/>
      <c r="CV247" s="10"/>
      <c r="CW247" s="10"/>
      <c r="CX247" s="10" t="s">
        <v>283</v>
      </c>
      <c r="CY247" s="35" t="s">
        <v>287</v>
      </c>
      <c r="CZ247" s="42" t="s">
        <v>12</v>
      </c>
      <c r="DA247" s="42" t="s">
        <v>158</v>
      </c>
      <c r="DB247" s="10" t="s">
        <v>429</v>
      </c>
      <c r="DC247" s="35" t="s">
        <v>283</v>
      </c>
      <c r="DD247" s="35" t="s">
        <v>3964</v>
      </c>
      <c r="DE247" s="35" t="s">
        <v>3965</v>
      </c>
      <c r="DF247" s="42" t="s">
        <v>3966</v>
      </c>
      <c r="DG247" s="35" t="s">
        <v>283</v>
      </c>
      <c r="DH247" s="35" t="s">
        <v>283</v>
      </c>
      <c r="DI247" s="35" t="s">
        <v>283</v>
      </c>
      <c r="DJ247" s="35" t="s">
        <v>283</v>
      </c>
      <c r="DK247" s="35" t="s">
        <v>283</v>
      </c>
      <c r="DL247" s="10" t="s">
        <v>283</v>
      </c>
      <c r="DM247" s="10" t="s">
        <v>283</v>
      </c>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0" t="s">
        <v>283</v>
      </c>
      <c r="ES247" s="10" t="s">
        <v>283</v>
      </c>
      <c r="ET247" s="10"/>
      <c r="EU247" s="10"/>
      <c r="EV247" s="10"/>
      <c r="EW247" s="10"/>
      <c r="EX247" s="10"/>
      <c r="EY247" s="10"/>
      <c r="EZ247" s="10"/>
      <c r="FA247" s="10"/>
      <c r="FB247" s="10"/>
      <c r="FC247" s="10"/>
      <c r="FD247" s="10"/>
      <c r="FE247" s="10"/>
      <c r="FF247" s="10"/>
      <c r="FG247" s="10"/>
      <c r="FH247" s="10"/>
      <c r="FI247" s="10"/>
      <c r="FJ247" s="10"/>
      <c r="FK247" s="10"/>
      <c r="FL247" s="10"/>
      <c r="FM247" s="10" t="s">
        <v>283</v>
      </c>
      <c r="FN247" s="10" t="s">
        <v>283</v>
      </c>
      <c r="FO247" s="10"/>
      <c r="FP247" s="10"/>
      <c r="FQ247" s="10"/>
      <c r="FR247" s="10"/>
      <c r="FS247" s="10"/>
      <c r="FT247" s="10"/>
      <c r="FU247" s="10"/>
      <c r="FV247" s="10"/>
      <c r="FW247" s="10"/>
      <c r="FX247" s="10"/>
      <c r="FY247" s="10"/>
      <c r="FZ247" s="10"/>
      <c r="GA247" s="10"/>
      <c r="GB247" s="10"/>
      <c r="GC247" s="10"/>
      <c r="GD247" s="10"/>
      <c r="GE247" s="10"/>
      <c r="GF247" s="10"/>
      <c r="GG247" s="10"/>
      <c r="GH247" s="10"/>
      <c r="GI247" s="10"/>
      <c r="GJ247" s="10"/>
      <c r="GK247" s="10"/>
      <c r="GL247" s="10"/>
      <c r="GM247" s="10"/>
      <c r="GN247" s="10"/>
      <c r="GO247" s="13" t="s">
        <v>3967</v>
      </c>
      <c r="GP247" s="13" t="s">
        <v>3968</v>
      </c>
      <c r="GQ247" s="10" t="s">
        <v>283</v>
      </c>
      <c r="GR247" s="10" t="s">
        <v>283</v>
      </c>
      <c r="GS247" s="10" t="s">
        <v>283</v>
      </c>
      <c r="GT247" s="10" t="s">
        <v>283</v>
      </c>
      <c r="GU247" s="10" t="s">
        <v>283</v>
      </c>
      <c r="GV247" s="10" t="s">
        <v>283</v>
      </c>
      <c r="GW247" s="10" t="s">
        <v>283</v>
      </c>
      <c r="GX247" s="10" t="s">
        <v>283</v>
      </c>
      <c r="GY247" s="10" t="s">
        <v>283</v>
      </c>
      <c r="GZ247" s="10" t="s">
        <v>283</v>
      </c>
      <c r="HA247" s="10" t="s">
        <v>283</v>
      </c>
      <c r="HB247" s="10" t="s">
        <v>283</v>
      </c>
      <c r="HC247" s="10" t="s">
        <v>283</v>
      </c>
      <c r="HD247" s="10" t="s">
        <v>2673</v>
      </c>
      <c r="HE247" s="10"/>
      <c r="HF247" s="10"/>
      <c r="HG247" s="10"/>
      <c r="HH247" s="10"/>
      <c r="HI247" s="10"/>
      <c r="HJ247" s="10"/>
      <c r="HK247" s="10"/>
      <c r="HL247" s="10"/>
      <c r="HM247" s="10"/>
      <c r="HN247" s="10"/>
      <c r="HO247" s="10"/>
      <c r="HP247" s="10"/>
      <c r="HQ247" s="10"/>
      <c r="HR247" s="10"/>
      <c r="HS247" s="10"/>
      <c r="HT247" s="10"/>
      <c r="HU247" s="10"/>
      <c r="HV247" s="10"/>
      <c r="HW247" s="10"/>
      <c r="HX247" s="10"/>
      <c r="HY247" s="10"/>
      <c r="HZ247" s="10"/>
      <c r="IA247" s="10"/>
      <c r="IB247" s="10"/>
      <c r="IC247" s="10"/>
      <c r="ID247" s="10"/>
      <c r="IE247" s="10"/>
      <c r="IF247" s="10">
        <v>1</v>
      </c>
      <c r="IG247" s="10"/>
      <c r="IH247" s="10"/>
      <c r="II247" s="10"/>
      <c r="IJ247" s="10"/>
      <c r="IK247" s="10"/>
      <c r="IL247" s="10"/>
      <c r="IM247" s="10"/>
      <c r="IN247" s="10"/>
      <c r="IO247" s="10"/>
      <c r="IP247" s="10"/>
      <c r="IQ247" s="10"/>
      <c r="IR247" s="10"/>
      <c r="IS247" s="10"/>
      <c r="IT247" s="10"/>
      <c r="IU247" s="10" t="s">
        <v>2094</v>
      </c>
      <c r="IV247" s="10" t="s">
        <v>283</v>
      </c>
      <c r="IW247" s="10" t="s">
        <v>283</v>
      </c>
      <c r="IX247" s="10" t="s">
        <v>264</v>
      </c>
      <c r="IY247" s="10"/>
      <c r="IZ247" s="10"/>
      <c r="JA247" s="10"/>
      <c r="JB247" s="10"/>
      <c r="JC247" s="10"/>
      <c r="JD247" s="10"/>
      <c r="JE247" s="10"/>
      <c r="JF247" s="10"/>
      <c r="JG247" s="10"/>
      <c r="JH247" s="10"/>
      <c r="JI247" s="10"/>
      <c r="JJ247" s="10"/>
      <c r="JK247" s="10"/>
      <c r="JL247" s="10"/>
      <c r="JM247" s="10"/>
      <c r="JN247" s="10"/>
      <c r="JO247" s="10"/>
      <c r="JP247" s="10">
        <v>1</v>
      </c>
      <c r="JQ247" s="10"/>
      <c r="JR247" s="10"/>
      <c r="JS247" s="10"/>
      <c r="JT247" s="10"/>
      <c r="JU247" s="10"/>
      <c r="JV247" s="10" t="s">
        <v>287</v>
      </c>
      <c r="JW247" s="10" t="s">
        <v>283</v>
      </c>
      <c r="JX247" s="10" t="s">
        <v>283</v>
      </c>
      <c r="JY247" s="10" t="s">
        <v>283</v>
      </c>
      <c r="JZ247" s="35" t="s">
        <v>3969</v>
      </c>
    </row>
    <row r="248" spans="1:286" ht="15.75" customHeight="1">
      <c r="A248" s="7" t="s">
        <v>3970</v>
      </c>
      <c r="B248" s="8">
        <v>42746</v>
      </c>
      <c r="C248" s="9" t="s">
        <v>3971</v>
      </c>
      <c r="D248" s="29">
        <v>1</v>
      </c>
      <c r="E248" s="11">
        <v>42637</v>
      </c>
      <c r="F248" s="43">
        <v>76</v>
      </c>
      <c r="G248" s="29" t="s">
        <v>323</v>
      </c>
      <c r="H248" s="9" t="s">
        <v>2204</v>
      </c>
      <c r="I248" s="9" t="s">
        <v>2205</v>
      </c>
      <c r="J248" s="10" t="s">
        <v>280</v>
      </c>
      <c r="K248" s="9" t="s">
        <v>543</v>
      </c>
      <c r="L248" s="9"/>
      <c r="M248" s="9"/>
      <c r="N248" s="9"/>
      <c r="O248" s="9"/>
      <c r="P248" s="9"/>
      <c r="Q248" s="9"/>
      <c r="R248" s="9"/>
      <c r="S248" s="9"/>
      <c r="T248" s="10">
        <v>1</v>
      </c>
      <c r="U248" s="9"/>
      <c r="V248" s="9"/>
      <c r="W248" s="9"/>
      <c r="X248" s="9"/>
      <c r="Y248" s="9"/>
      <c r="Z248" s="9"/>
      <c r="AA248" s="9"/>
      <c r="AB248" s="9" t="s">
        <v>3972</v>
      </c>
      <c r="AC248" s="9" t="s">
        <v>3973</v>
      </c>
      <c r="AD248" s="10" t="s">
        <v>283</v>
      </c>
      <c r="AE248" s="10" t="s">
        <v>329</v>
      </c>
      <c r="AF248" s="11">
        <v>42740</v>
      </c>
      <c r="AG248" s="10" t="s">
        <v>329</v>
      </c>
      <c r="AH248" s="10">
        <f t="shared" si="61"/>
        <v>103</v>
      </c>
      <c r="AI248" s="10">
        <f t="shared" si="2"/>
        <v>109</v>
      </c>
      <c r="AJ248" s="42" t="s">
        <v>3974</v>
      </c>
      <c r="AK248" s="12">
        <v>1</v>
      </c>
      <c r="AL248" s="10" t="s">
        <v>489</v>
      </c>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42"/>
      <c r="BN248" s="42"/>
      <c r="BO248" s="42"/>
      <c r="BP248" s="35">
        <v>1</v>
      </c>
      <c r="BQ248" s="42"/>
      <c r="BR248" s="42"/>
      <c r="BS248" s="42"/>
      <c r="BT248" s="42"/>
      <c r="BU248" s="42"/>
      <c r="BV248" s="42"/>
      <c r="BW248" s="42"/>
      <c r="BX248" s="42"/>
      <c r="BY248" s="42"/>
      <c r="BZ248" s="42"/>
      <c r="CA248" s="42"/>
      <c r="CB248" s="42"/>
      <c r="CC248" s="42"/>
      <c r="CD248" s="42"/>
      <c r="CE248" s="42"/>
      <c r="CF248" s="42"/>
      <c r="CG248" s="42"/>
      <c r="CH248" s="42"/>
      <c r="CI248" s="42"/>
      <c r="CJ248" s="42"/>
      <c r="CK248" s="42"/>
      <c r="CL248" s="42"/>
      <c r="CM248" s="42"/>
      <c r="CN248" s="42"/>
      <c r="CO248" s="42"/>
      <c r="CP248" s="10" t="s">
        <v>89</v>
      </c>
      <c r="CQ248" s="10" t="s">
        <v>286</v>
      </c>
      <c r="CR248" s="10">
        <v>1</v>
      </c>
      <c r="CS248" s="10"/>
      <c r="CT248" s="10"/>
      <c r="CU248" s="10"/>
      <c r="CV248" s="10"/>
      <c r="CW248" s="10"/>
      <c r="CX248" s="10" t="s">
        <v>287</v>
      </c>
      <c r="CY248" s="35" t="s">
        <v>287</v>
      </c>
      <c r="CZ248" s="42" t="s">
        <v>288</v>
      </c>
      <c r="DA248" s="10" t="s">
        <v>158</v>
      </c>
      <c r="DB248" s="13" t="s">
        <v>158</v>
      </c>
      <c r="DC248" s="35" t="s">
        <v>283</v>
      </c>
      <c r="DD248" s="42" t="s">
        <v>3975</v>
      </c>
      <c r="DE248" s="42" t="s">
        <v>3976</v>
      </c>
      <c r="DF248" s="42" t="s">
        <v>3849</v>
      </c>
      <c r="DG248" s="35" t="s">
        <v>283</v>
      </c>
      <c r="DH248" s="35" t="s">
        <v>283</v>
      </c>
      <c r="DI248" s="35" t="s">
        <v>283</v>
      </c>
      <c r="DJ248" s="35" t="s">
        <v>283</v>
      </c>
      <c r="DK248" s="35" t="s">
        <v>283</v>
      </c>
      <c r="DL248" s="10" t="s">
        <v>283</v>
      </c>
      <c r="DM248" s="10" t="s">
        <v>283</v>
      </c>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0" t="s">
        <v>283</v>
      </c>
      <c r="ES248" s="10" t="s">
        <v>283</v>
      </c>
      <c r="ET248" s="10"/>
      <c r="EU248" s="10"/>
      <c r="EV248" s="10"/>
      <c r="EW248" s="10"/>
      <c r="EX248" s="10"/>
      <c r="EY248" s="10"/>
      <c r="EZ248" s="10"/>
      <c r="FA248" s="10"/>
      <c r="FB248" s="10"/>
      <c r="FC248" s="10"/>
      <c r="FD248" s="10"/>
      <c r="FE248" s="10"/>
      <c r="FF248" s="10"/>
      <c r="FG248" s="10"/>
      <c r="FH248" s="10"/>
      <c r="FI248" s="10"/>
      <c r="FJ248" s="10"/>
      <c r="FK248" s="10"/>
      <c r="FL248" s="10"/>
      <c r="FM248" s="10" t="s">
        <v>283</v>
      </c>
      <c r="FN248" s="10" t="s">
        <v>283</v>
      </c>
      <c r="FO248" s="10"/>
      <c r="FP248" s="10"/>
      <c r="FQ248" s="10"/>
      <c r="FR248" s="10"/>
      <c r="FS248" s="10"/>
      <c r="FT248" s="10"/>
      <c r="FU248" s="10"/>
      <c r="FV248" s="10"/>
      <c r="FW248" s="10"/>
      <c r="FX248" s="10"/>
      <c r="FY248" s="10"/>
      <c r="FZ248" s="10"/>
      <c r="GA248" s="10"/>
      <c r="GB248" s="10"/>
      <c r="GC248" s="10"/>
      <c r="GD248" s="10"/>
      <c r="GE248" s="10"/>
      <c r="GF248" s="10"/>
      <c r="GG248" s="10"/>
      <c r="GH248" s="10"/>
      <c r="GI248" s="10"/>
      <c r="GJ248" s="10"/>
      <c r="GK248" s="10"/>
      <c r="GL248" s="10"/>
      <c r="GM248" s="10"/>
      <c r="GN248" s="10"/>
      <c r="GO248" s="13" t="s">
        <v>3977</v>
      </c>
      <c r="GP248" s="13" t="s">
        <v>3978</v>
      </c>
      <c r="GQ248" s="13" t="s">
        <v>3979</v>
      </c>
      <c r="GR248" s="13" t="s">
        <v>3980</v>
      </c>
      <c r="GS248" s="10" t="s">
        <v>283</v>
      </c>
      <c r="GT248" s="10" t="s">
        <v>283</v>
      </c>
      <c r="GU248" s="10" t="s">
        <v>283</v>
      </c>
      <c r="GV248" s="10" t="s">
        <v>283</v>
      </c>
      <c r="GW248" s="10" t="s">
        <v>283</v>
      </c>
      <c r="GX248" s="10" t="s">
        <v>283</v>
      </c>
      <c r="GY248" s="10" t="s">
        <v>283</v>
      </c>
      <c r="GZ248" s="10" t="s">
        <v>283</v>
      </c>
      <c r="HA248" s="10" t="s">
        <v>283</v>
      </c>
      <c r="HB248" s="10" t="s">
        <v>283</v>
      </c>
      <c r="HC248" s="10" t="s">
        <v>283</v>
      </c>
      <c r="HD248" s="10" t="s">
        <v>222</v>
      </c>
      <c r="HE248" s="10"/>
      <c r="HF248" s="10"/>
      <c r="HG248" s="10"/>
      <c r="HH248" s="10"/>
      <c r="HI248" s="10"/>
      <c r="HJ248" s="10"/>
      <c r="HK248" s="10"/>
      <c r="HL248" s="10"/>
      <c r="HM248" s="10"/>
      <c r="HN248" s="10"/>
      <c r="HO248" s="10"/>
      <c r="HP248" s="10"/>
      <c r="HQ248" s="10"/>
      <c r="HR248" s="10"/>
      <c r="HS248" s="10"/>
      <c r="HT248" s="10"/>
      <c r="HU248" s="10"/>
      <c r="HV248" s="10"/>
      <c r="HW248" s="10"/>
      <c r="HX248" s="10"/>
      <c r="HY248" s="10"/>
      <c r="HZ248" s="10">
        <v>1</v>
      </c>
      <c r="IA248" s="10"/>
      <c r="IB248" s="10"/>
      <c r="IC248" s="10"/>
      <c r="ID248" s="10"/>
      <c r="IE248" s="10"/>
      <c r="IF248" s="10"/>
      <c r="IG248" s="10"/>
      <c r="IH248" s="10"/>
      <c r="II248" s="10"/>
      <c r="IJ248" s="10"/>
      <c r="IK248" s="10"/>
      <c r="IL248" s="10"/>
      <c r="IM248" s="10"/>
      <c r="IN248" s="10"/>
      <c r="IO248" s="10"/>
      <c r="IP248" s="10"/>
      <c r="IQ248" s="10"/>
      <c r="IR248" s="10"/>
      <c r="IS248" s="10"/>
      <c r="IT248" s="10"/>
      <c r="IU248" s="10" t="s">
        <v>2094</v>
      </c>
      <c r="IV248" s="10" t="s">
        <v>283</v>
      </c>
      <c r="IW248" s="10" t="s">
        <v>283</v>
      </c>
      <c r="IX248" s="10" t="s">
        <v>264</v>
      </c>
      <c r="IY248" s="10"/>
      <c r="IZ248" s="10"/>
      <c r="JA248" s="10"/>
      <c r="JB248" s="10"/>
      <c r="JC248" s="10"/>
      <c r="JD248" s="10"/>
      <c r="JE248" s="10"/>
      <c r="JF248" s="10"/>
      <c r="JG248" s="10"/>
      <c r="JH248" s="10"/>
      <c r="JI248" s="10"/>
      <c r="JJ248" s="10"/>
      <c r="JK248" s="10"/>
      <c r="JL248" s="10"/>
      <c r="JM248" s="10"/>
      <c r="JN248" s="10"/>
      <c r="JO248" s="10"/>
      <c r="JP248" s="10">
        <v>1</v>
      </c>
      <c r="JQ248" s="10"/>
      <c r="JR248" s="10"/>
      <c r="JS248" s="10"/>
      <c r="JT248" s="10"/>
      <c r="JU248" s="10"/>
      <c r="JV248" s="10" t="s">
        <v>287</v>
      </c>
      <c r="JW248" s="10" t="s">
        <v>283</v>
      </c>
      <c r="JX248" s="10" t="s">
        <v>283</v>
      </c>
      <c r="JY248" s="10" t="s">
        <v>283</v>
      </c>
      <c r="JZ248" s="42"/>
    </row>
    <row r="249" spans="1:286" ht="15.75" customHeight="1">
      <c r="A249" s="7" t="s">
        <v>3981</v>
      </c>
      <c r="B249" s="8">
        <v>42741</v>
      </c>
      <c r="C249" s="9" t="s">
        <v>3982</v>
      </c>
      <c r="D249" s="29">
        <v>1</v>
      </c>
      <c r="E249" s="10" t="s">
        <v>302</v>
      </c>
      <c r="F249" s="43">
        <v>49</v>
      </c>
      <c r="G249" s="29" t="s">
        <v>323</v>
      </c>
      <c r="H249" s="9" t="s">
        <v>278</v>
      </c>
      <c r="I249" s="9" t="s">
        <v>279</v>
      </c>
      <c r="J249" s="10" t="s">
        <v>280</v>
      </c>
      <c r="K249" s="9" t="s">
        <v>344</v>
      </c>
      <c r="L249" s="10"/>
      <c r="M249" s="10"/>
      <c r="N249" s="10"/>
      <c r="O249" s="10"/>
      <c r="P249" s="10"/>
      <c r="Q249" s="10"/>
      <c r="R249" s="10">
        <v>1</v>
      </c>
      <c r="S249" s="10"/>
      <c r="T249" s="10"/>
      <c r="U249" s="10"/>
      <c r="V249" s="10"/>
      <c r="W249" s="10"/>
      <c r="X249" s="10"/>
      <c r="Y249" s="10"/>
      <c r="Z249" s="10"/>
      <c r="AA249" s="10"/>
      <c r="AB249" s="10" t="s">
        <v>3983</v>
      </c>
      <c r="AC249" s="9" t="s">
        <v>3984</v>
      </c>
      <c r="AD249" s="10" t="s">
        <v>283</v>
      </c>
      <c r="AE249" s="11">
        <v>42571</v>
      </c>
      <c r="AF249" s="11">
        <v>42739</v>
      </c>
      <c r="AG249" s="10">
        <f t="shared" ref="AG249:AG266" si="62">AF249-AE249</f>
        <v>168</v>
      </c>
      <c r="AH249" s="10" t="s">
        <v>283</v>
      </c>
      <c r="AI249" s="16" t="e">
        <f t="shared" si="2"/>
        <v>#VALUE!</v>
      </c>
      <c r="AJ249" s="42" t="s">
        <v>3985</v>
      </c>
      <c r="AK249" s="12">
        <v>1</v>
      </c>
      <c r="AL249" s="10" t="s">
        <v>3986</v>
      </c>
      <c r="AM249" s="9"/>
      <c r="AN249" s="9"/>
      <c r="AO249" s="9"/>
      <c r="AP249" s="9"/>
      <c r="AQ249" s="9"/>
      <c r="AR249" s="9"/>
      <c r="AS249" s="9"/>
      <c r="AT249" s="9"/>
      <c r="AU249" s="9"/>
      <c r="AV249" s="9"/>
      <c r="AW249" s="9"/>
      <c r="AX249" s="9"/>
      <c r="AY249" s="9"/>
      <c r="AZ249" s="9"/>
      <c r="BA249" s="9"/>
      <c r="BB249" s="9"/>
      <c r="BC249" s="9"/>
      <c r="BD249" s="9"/>
      <c r="BE249" s="9"/>
      <c r="BF249" s="10">
        <v>1</v>
      </c>
      <c r="BG249" s="9"/>
      <c r="BH249" s="9"/>
      <c r="BI249" s="9"/>
      <c r="BJ249" s="9"/>
      <c r="BK249" s="9"/>
      <c r="BL249" s="9"/>
      <c r="BM249" s="42"/>
      <c r="BN249" s="42"/>
      <c r="BO249" s="42"/>
      <c r="BP249" s="42"/>
      <c r="BQ249" s="42"/>
      <c r="BR249" s="42"/>
      <c r="BS249" s="42"/>
      <c r="BT249" s="42"/>
      <c r="BU249" s="42"/>
      <c r="BV249" s="42"/>
      <c r="BW249" s="42"/>
      <c r="BX249" s="42"/>
      <c r="BY249" s="42"/>
      <c r="BZ249" s="42"/>
      <c r="CA249" s="42"/>
      <c r="CB249" s="42"/>
      <c r="CC249" s="42"/>
      <c r="CD249" s="42"/>
      <c r="CE249" s="42"/>
      <c r="CF249" s="42"/>
      <c r="CG249" s="42"/>
      <c r="CH249" s="42"/>
      <c r="CI249" s="42"/>
      <c r="CJ249" s="42"/>
      <c r="CK249" s="42"/>
      <c r="CL249" s="42"/>
      <c r="CM249" s="42"/>
      <c r="CN249" s="42"/>
      <c r="CO249" s="42"/>
      <c r="CP249" s="10" t="s">
        <v>329</v>
      </c>
      <c r="CQ249" s="10" t="s">
        <v>852</v>
      </c>
      <c r="CR249" s="10"/>
      <c r="CS249" s="10"/>
      <c r="CT249" s="10"/>
      <c r="CU249" s="10"/>
      <c r="CV249" s="10"/>
      <c r="CW249" s="10"/>
      <c r="CX249" s="10" t="s">
        <v>283</v>
      </c>
      <c r="CY249" s="35" t="s">
        <v>287</v>
      </c>
      <c r="CZ249" s="35" t="s">
        <v>329</v>
      </c>
      <c r="DA249" s="42" t="s">
        <v>158</v>
      </c>
      <c r="DB249" s="35" t="s">
        <v>309</v>
      </c>
      <c r="DC249" s="13" t="s">
        <v>3987</v>
      </c>
      <c r="DD249" s="42" t="s">
        <v>3988</v>
      </c>
      <c r="DE249" s="42" t="s">
        <v>1884</v>
      </c>
      <c r="DF249" s="35" t="s">
        <v>283</v>
      </c>
      <c r="DG249" s="35" t="s">
        <v>283</v>
      </c>
      <c r="DH249" s="35" t="s">
        <v>283</v>
      </c>
      <c r="DI249" s="35" t="s">
        <v>283</v>
      </c>
      <c r="DJ249" s="35" t="s">
        <v>283</v>
      </c>
      <c r="DK249" s="35" t="s">
        <v>283</v>
      </c>
      <c r="DL249" s="10" t="s">
        <v>283</v>
      </c>
      <c r="DM249" s="10" t="s">
        <v>283</v>
      </c>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0" t="s">
        <v>3989</v>
      </c>
      <c r="ES249" s="13" t="s">
        <v>3990</v>
      </c>
      <c r="ET249" s="13"/>
      <c r="EU249" s="13"/>
      <c r="EV249" s="13"/>
      <c r="EW249" s="13"/>
      <c r="EX249" s="13">
        <v>1</v>
      </c>
      <c r="EY249" s="13"/>
      <c r="EZ249" s="13"/>
      <c r="FA249" s="13"/>
      <c r="FB249" s="13"/>
      <c r="FC249" s="13"/>
      <c r="FD249" s="13"/>
      <c r="FE249" s="13"/>
      <c r="FF249" s="13"/>
      <c r="FG249" s="13"/>
      <c r="FH249" s="13"/>
      <c r="FI249" s="13"/>
      <c r="FJ249" s="13"/>
      <c r="FK249" s="13">
        <v>1</v>
      </c>
      <c r="FL249" s="13"/>
      <c r="FM249" s="10" t="s">
        <v>283</v>
      </c>
      <c r="FN249" s="10" t="s">
        <v>283</v>
      </c>
      <c r="FO249" s="10"/>
      <c r="FP249" s="10"/>
      <c r="FQ249" s="10"/>
      <c r="FR249" s="10"/>
      <c r="FS249" s="10"/>
      <c r="FT249" s="10"/>
      <c r="FU249" s="10"/>
      <c r="FV249" s="10"/>
      <c r="FW249" s="10"/>
      <c r="FX249" s="10"/>
      <c r="FY249" s="10"/>
      <c r="FZ249" s="10"/>
      <c r="GA249" s="10"/>
      <c r="GB249" s="10"/>
      <c r="GC249" s="10"/>
      <c r="GD249" s="10"/>
      <c r="GE249" s="10"/>
      <c r="GF249" s="10"/>
      <c r="GG249" s="10"/>
      <c r="GH249" s="10"/>
      <c r="GI249" s="10"/>
      <c r="GJ249" s="10"/>
      <c r="GK249" s="10"/>
      <c r="GL249" s="10"/>
      <c r="GM249" s="10"/>
      <c r="GN249" s="10"/>
      <c r="GO249" s="13" t="s">
        <v>3991</v>
      </c>
      <c r="GP249" s="13" t="s">
        <v>3992</v>
      </c>
      <c r="GQ249" s="10" t="s">
        <v>283</v>
      </c>
      <c r="GR249" s="10" t="s">
        <v>283</v>
      </c>
      <c r="GS249" s="10" t="s">
        <v>283</v>
      </c>
      <c r="GT249" s="10" t="s">
        <v>283</v>
      </c>
      <c r="GU249" s="10" t="s">
        <v>283</v>
      </c>
      <c r="GV249" s="10" t="s">
        <v>283</v>
      </c>
      <c r="GW249" s="10" t="s">
        <v>283</v>
      </c>
      <c r="GX249" s="10" t="s">
        <v>283</v>
      </c>
      <c r="GY249" s="10" t="s">
        <v>283</v>
      </c>
      <c r="GZ249" s="10" t="s">
        <v>283</v>
      </c>
      <c r="HA249" s="10" t="s">
        <v>283</v>
      </c>
      <c r="HB249" s="10" t="s">
        <v>283</v>
      </c>
      <c r="HC249" s="10" t="s">
        <v>283</v>
      </c>
      <c r="HD249" s="10" t="s">
        <v>3993</v>
      </c>
      <c r="HE249" s="10"/>
      <c r="HF249" s="10"/>
      <c r="HG249" s="10"/>
      <c r="HH249" s="10"/>
      <c r="HI249" s="10"/>
      <c r="HJ249" s="10"/>
      <c r="HK249" s="10"/>
      <c r="HL249" s="10"/>
      <c r="HM249" s="10"/>
      <c r="HN249" s="10"/>
      <c r="HO249" s="10"/>
      <c r="HP249" s="10"/>
      <c r="HQ249" s="10"/>
      <c r="HR249" s="10"/>
      <c r="HS249" s="10"/>
      <c r="HT249" s="10"/>
      <c r="HU249" s="10"/>
      <c r="HV249" s="10"/>
      <c r="HW249" s="10"/>
      <c r="HX249" s="10"/>
      <c r="HY249" s="10"/>
      <c r="HZ249" s="10"/>
      <c r="IA249" s="10"/>
      <c r="IB249" s="10"/>
      <c r="IC249" s="10"/>
      <c r="ID249" s="10"/>
      <c r="IE249" s="10"/>
      <c r="IF249" s="10"/>
      <c r="IG249" s="10"/>
      <c r="IH249" s="10"/>
      <c r="II249" s="10"/>
      <c r="IJ249" s="10"/>
      <c r="IK249" s="10"/>
      <c r="IL249" s="10">
        <v>1</v>
      </c>
      <c r="IM249" s="10"/>
      <c r="IN249" s="10"/>
      <c r="IO249" s="10"/>
      <c r="IP249" s="10">
        <v>1</v>
      </c>
      <c r="IQ249" s="10"/>
      <c r="IR249" s="10"/>
      <c r="IS249" s="10"/>
      <c r="IT249" s="10"/>
      <c r="IU249" s="13" t="s">
        <v>1084</v>
      </c>
      <c r="IV249" s="10" t="s">
        <v>283</v>
      </c>
      <c r="IW249" s="10" t="s">
        <v>283</v>
      </c>
      <c r="IX249" s="10" t="s">
        <v>264</v>
      </c>
      <c r="IY249" s="10"/>
      <c r="IZ249" s="10"/>
      <c r="JA249" s="10"/>
      <c r="JB249" s="10"/>
      <c r="JC249" s="10"/>
      <c r="JD249" s="10"/>
      <c r="JE249" s="10"/>
      <c r="JF249" s="10"/>
      <c r="JG249" s="10"/>
      <c r="JH249" s="10"/>
      <c r="JI249" s="10"/>
      <c r="JJ249" s="10"/>
      <c r="JK249" s="10"/>
      <c r="JL249" s="10"/>
      <c r="JM249" s="10"/>
      <c r="JN249" s="10"/>
      <c r="JO249" s="10"/>
      <c r="JP249" s="10">
        <v>1</v>
      </c>
      <c r="JQ249" s="10"/>
      <c r="JR249" s="10"/>
      <c r="JS249" s="10"/>
      <c r="JT249" s="10"/>
      <c r="JU249" s="10"/>
      <c r="JV249" s="10" t="s">
        <v>287</v>
      </c>
      <c r="JW249" s="10" t="s">
        <v>283</v>
      </c>
      <c r="JX249" s="10" t="s">
        <v>283</v>
      </c>
      <c r="JY249" s="10" t="s">
        <v>283</v>
      </c>
      <c r="JZ249" s="42" t="s">
        <v>3994</v>
      </c>
    </row>
    <row r="250" spans="1:286" ht="15.75" customHeight="1">
      <c r="A250" s="7" t="s">
        <v>3995</v>
      </c>
      <c r="B250" s="8">
        <v>42775</v>
      </c>
      <c r="C250" s="9" t="s">
        <v>3996</v>
      </c>
      <c r="D250" s="29">
        <v>1</v>
      </c>
      <c r="E250" s="11">
        <v>42436</v>
      </c>
      <c r="F250" s="43">
        <v>22</v>
      </c>
      <c r="G250" s="29" t="s">
        <v>323</v>
      </c>
      <c r="H250" s="9" t="s">
        <v>3997</v>
      </c>
      <c r="I250" s="9" t="s">
        <v>766</v>
      </c>
      <c r="J250" s="10" t="s">
        <v>280</v>
      </c>
      <c r="K250" s="9" t="s">
        <v>344</v>
      </c>
      <c r="L250" s="9"/>
      <c r="M250" s="9"/>
      <c r="N250" s="9"/>
      <c r="O250" s="9"/>
      <c r="P250" s="9"/>
      <c r="Q250" s="9"/>
      <c r="R250" s="10">
        <v>1</v>
      </c>
      <c r="S250" s="9"/>
      <c r="T250" s="9"/>
      <c r="U250" s="9"/>
      <c r="V250" s="9"/>
      <c r="W250" s="9"/>
      <c r="X250" s="9"/>
      <c r="Y250" s="9"/>
      <c r="Z250" s="9"/>
      <c r="AA250" s="9"/>
      <c r="AB250" s="9" t="s">
        <v>3998</v>
      </c>
      <c r="AC250" s="9" t="s">
        <v>3999</v>
      </c>
      <c r="AD250" s="10" t="s">
        <v>283</v>
      </c>
      <c r="AE250" s="11">
        <v>42467</v>
      </c>
      <c r="AF250" s="11">
        <v>42769</v>
      </c>
      <c r="AG250" s="10">
        <f t="shared" si="62"/>
        <v>302</v>
      </c>
      <c r="AH250" s="10">
        <f t="shared" ref="AH250:AH257" si="63">AF250-E250</f>
        <v>333</v>
      </c>
      <c r="AI250" s="10">
        <f t="shared" si="2"/>
        <v>339</v>
      </c>
      <c r="AJ250" s="35" t="s">
        <v>4000</v>
      </c>
      <c r="AK250" s="12">
        <v>2</v>
      </c>
      <c r="AL250" s="10" t="s">
        <v>4001</v>
      </c>
      <c r="AM250" s="9"/>
      <c r="AN250" s="9"/>
      <c r="AO250" s="9"/>
      <c r="AP250" s="9"/>
      <c r="AQ250" s="9"/>
      <c r="AR250" s="9"/>
      <c r="AS250" s="9"/>
      <c r="AT250" s="9"/>
      <c r="AU250" s="9"/>
      <c r="AV250" s="9"/>
      <c r="AW250" s="9"/>
      <c r="AX250" s="9"/>
      <c r="AY250" s="9"/>
      <c r="AZ250" s="9"/>
      <c r="BA250" s="9"/>
      <c r="BB250" s="9"/>
      <c r="BC250" s="9"/>
      <c r="BD250" s="9"/>
      <c r="BE250" s="10">
        <v>1</v>
      </c>
      <c r="BF250" s="9"/>
      <c r="BG250" s="9"/>
      <c r="BH250" s="9"/>
      <c r="BI250" s="9"/>
      <c r="BJ250" s="9"/>
      <c r="BK250" s="9"/>
      <c r="BL250" s="9"/>
      <c r="BM250" s="35">
        <v>1</v>
      </c>
      <c r="BN250" s="42"/>
      <c r="BO250" s="42"/>
      <c r="BP250" s="42"/>
      <c r="BQ250" s="42"/>
      <c r="BR250" s="42"/>
      <c r="BS250" s="42"/>
      <c r="BT250" s="42"/>
      <c r="BU250" s="42"/>
      <c r="BV250" s="42"/>
      <c r="BW250" s="42"/>
      <c r="BX250" s="42"/>
      <c r="BY250" s="42"/>
      <c r="BZ250" s="42"/>
      <c r="CA250" s="42"/>
      <c r="CB250" s="42"/>
      <c r="CC250" s="42"/>
      <c r="CD250" s="42"/>
      <c r="CE250" s="42"/>
      <c r="CF250" s="42"/>
      <c r="CG250" s="42"/>
      <c r="CH250" s="42"/>
      <c r="CI250" s="42"/>
      <c r="CJ250" s="42"/>
      <c r="CK250" s="42"/>
      <c r="CL250" s="42"/>
      <c r="CM250" s="42"/>
      <c r="CN250" s="42"/>
      <c r="CO250" s="42"/>
      <c r="CP250" s="10" t="s">
        <v>89</v>
      </c>
      <c r="CQ250" s="10" t="s">
        <v>286</v>
      </c>
      <c r="CR250" s="10">
        <v>1</v>
      </c>
      <c r="CS250" s="10"/>
      <c r="CT250" s="10"/>
      <c r="CU250" s="10"/>
      <c r="CV250" s="10"/>
      <c r="CW250" s="10"/>
      <c r="CX250" s="10" t="s">
        <v>287</v>
      </c>
      <c r="CY250" s="35" t="s">
        <v>287</v>
      </c>
      <c r="CZ250" s="42" t="s">
        <v>12</v>
      </c>
      <c r="DA250" s="35" t="s">
        <v>457</v>
      </c>
      <c r="DB250" s="35" t="s">
        <v>309</v>
      </c>
      <c r="DC250" s="13" t="s">
        <v>4002</v>
      </c>
      <c r="DD250" s="42" t="s">
        <v>4003</v>
      </c>
      <c r="DE250" s="42" t="s">
        <v>4004</v>
      </c>
      <c r="DF250" s="42" t="s">
        <v>4005</v>
      </c>
      <c r="DG250" s="42" t="s">
        <v>4006</v>
      </c>
      <c r="DH250" s="42" t="s">
        <v>4007</v>
      </c>
      <c r="DI250" s="35" t="s">
        <v>283</v>
      </c>
      <c r="DJ250" s="35" t="s">
        <v>283</v>
      </c>
      <c r="DK250" s="35" t="s">
        <v>283</v>
      </c>
      <c r="DL250" s="10" t="s">
        <v>283</v>
      </c>
      <c r="DM250" s="10" t="s">
        <v>283</v>
      </c>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0" t="s">
        <v>1786</v>
      </c>
      <c r="ES250" s="10" t="s">
        <v>1786</v>
      </c>
      <c r="ET250" s="10"/>
      <c r="EU250" s="10"/>
      <c r="EV250" s="10"/>
      <c r="EW250" s="10"/>
      <c r="EX250" s="10"/>
      <c r="EY250" s="10"/>
      <c r="EZ250" s="10"/>
      <c r="FA250" s="10"/>
      <c r="FB250" s="10"/>
      <c r="FC250" s="10"/>
      <c r="FD250" s="10"/>
      <c r="FE250" s="10"/>
      <c r="FF250" s="10"/>
      <c r="FG250" s="10"/>
      <c r="FH250" s="10">
        <v>1</v>
      </c>
      <c r="FI250" s="10"/>
      <c r="FJ250" s="10"/>
      <c r="FK250" s="10"/>
      <c r="FL250" s="10"/>
      <c r="FM250" s="13" t="s">
        <v>4008</v>
      </c>
      <c r="FN250" s="13" t="s">
        <v>4009</v>
      </c>
      <c r="FO250" s="13"/>
      <c r="FP250" s="13"/>
      <c r="FQ250" s="13"/>
      <c r="FR250" s="13"/>
      <c r="FS250" s="13"/>
      <c r="FT250" s="13"/>
      <c r="FU250" s="13"/>
      <c r="FV250" s="13"/>
      <c r="FW250" s="13"/>
      <c r="FX250" s="13"/>
      <c r="FY250" s="13"/>
      <c r="FZ250" s="13"/>
      <c r="GA250" s="13"/>
      <c r="GB250" s="13"/>
      <c r="GC250" s="13"/>
      <c r="GD250" s="13"/>
      <c r="GE250" s="13"/>
      <c r="GF250" s="13"/>
      <c r="GG250" s="13"/>
      <c r="GH250" s="13">
        <v>1</v>
      </c>
      <c r="GI250" s="13"/>
      <c r="GJ250" s="13"/>
      <c r="GK250" s="13"/>
      <c r="GL250" s="13"/>
      <c r="GM250" s="13"/>
      <c r="GN250" s="13">
        <v>1</v>
      </c>
      <c r="GO250" s="13" t="s">
        <v>4010</v>
      </c>
      <c r="GP250" s="13" t="s">
        <v>4011</v>
      </c>
      <c r="GQ250" s="13" t="s">
        <v>4012</v>
      </c>
      <c r="GR250" s="13" t="s">
        <v>4013</v>
      </c>
      <c r="GS250" s="10" t="s">
        <v>283</v>
      </c>
      <c r="GT250" s="10" t="s">
        <v>283</v>
      </c>
      <c r="GU250" s="10" t="s">
        <v>283</v>
      </c>
      <c r="GV250" s="10" t="s">
        <v>283</v>
      </c>
      <c r="GW250" s="10" t="s">
        <v>283</v>
      </c>
      <c r="GX250" s="10" t="s">
        <v>283</v>
      </c>
      <c r="GY250" s="10" t="s">
        <v>283</v>
      </c>
      <c r="GZ250" s="10" t="s">
        <v>283</v>
      </c>
      <c r="HA250" s="10" t="s">
        <v>283</v>
      </c>
      <c r="HB250" s="10" t="s">
        <v>283</v>
      </c>
      <c r="HC250" s="10" t="s">
        <v>283</v>
      </c>
      <c r="HD250" s="10" t="s">
        <v>4014</v>
      </c>
      <c r="HE250" s="10"/>
      <c r="HF250" s="10"/>
      <c r="HG250" s="10"/>
      <c r="HH250" s="10"/>
      <c r="HI250" s="10"/>
      <c r="HJ250" s="10"/>
      <c r="HK250" s="10"/>
      <c r="HL250" s="10"/>
      <c r="HM250" s="10"/>
      <c r="HN250" s="10"/>
      <c r="HO250" s="10"/>
      <c r="HP250" s="10">
        <v>1</v>
      </c>
      <c r="HQ250" s="10"/>
      <c r="HR250" s="10"/>
      <c r="HS250" s="10"/>
      <c r="HT250" s="10"/>
      <c r="HU250" s="10"/>
      <c r="HV250" s="10"/>
      <c r="HW250" s="10"/>
      <c r="HX250" s="10"/>
      <c r="HY250" s="10"/>
      <c r="HZ250" s="10"/>
      <c r="IA250" s="10"/>
      <c r="IB250" s="10"/>
      <c r="IC250" s="10"/>
      <c r="ID250" s="10"/>
      <c r="IE250" s="10">
        <v>1</v>
      </c>
      <c r="IF250" s="10"/>
      <c r="IG250" s="10"/>
      <c r="IH250" s="10"/>
      <c r="II250" s="10"/>
      <c r="IJ250" s="10"/>
      <c r="IK250" s="10"/>
      <c r="IL250" s="10"/>
      <c r="IM250" s="10"/>
      <c r="IN250" s="10"/>
      <c r="IO250" s="10"/>
      <c r="IP250" s="10"/>
      <c r="IQ250" s="10"/>
      <c r="IR250" s="10"/>
      <c r="IS250" s="10"/>
      <c r="IT250" s="10"/>
      <c r="IU250" s="13" t="s">
        <v>1658</v>
      </c>
      <c r="IV250" s="10" t="s">
        <v>283</v>
      </c>
      <c r="IW250" s="10" t="s">
        <v>283</v>
      </c>
      <c r="IX250" s="10" t="s">
        <v>264</v>
      </c>
      <c r="IY250" s="10"/>
      <c r="IZ250" s="10"/>
      <c r="JA250" s="10"/>
      <c r="JB250" s="10"/>
      <c r="JC250" s="10"/>
      <c r="JD250" s="10"/>
      <c r="JE250" s="10"/>
      <c r="JF250" s="10"/>
      <c r="JG250" s="10"/>
      <c r="JH250" s="10"/>
      <c r="JI250" s="10"/>
      <c r="JJ250" s="10"/>
      <c r="JK250" s="10"/>
      <c r="JL250" s="10"/>
      <c r="JM250" s="10"/>
      <c r="JN250" s="10"/>
      <c r="JO250" s="10"/>
      <c r="JP250" s="10">
        <v>1</v>
      </c>
      <c r="JQ250" s="10"/>
      <c r="JR250" s="10"/>
      <c r="JS250" s="10"/>
      <c r="JT250" s="10"/>
      <c r="JU250" s="10"/>
      <c r="JV250" s="10" t="s">
        <v>287</v>
      </c>
      <c r="JW250" s="10" t="s">
        <v>283</v>
      </c>
      <c r="JX250" s="10" t="s">
        <v>283</v>
      </c>
      <c r="JY250" s="10" t="s">
        <v>283</v>
      </c>
      <c r="JZ250" s="42"/>
    </row>
    <row r="251" spans="1:286" ht="15.75" customHeight="1">
      <c r="A251" s="7" t="s">
        <v>4015</v>
      </c>
      <c r="B251" s="8">
        <v>42774</v>
      </c>
      <c r="C251" s="9" t="s">
        <v>4016</v>
      </c>
      <c r="D251" s="29">
        <v>1</v>
      </c>
      <c r="E251" s="11">
        <v>42156</v>
      </c>
      <c r="F251" s="43">
        <v>20</v>
      </c>
      <c r="G251" s="29" t="s">
        <v>277</v>
      </c>
      <c r="H251" s="9" t="s">
        <v>700</v>
      </c>
      <c r="I251" s="9" t="s">
        <v>4017</v>
      </c>
      <c r="J251" s="10" t="s">
        <v>280</v>
      </c>
      <c r="K251" s="9" t="s">
        <v>4018</v>
      </c>
      <c r="L251" s="9"/>
      <c r="M251" s="9"/>
      <c r="N251" s="9"/>
      <c r="O251" s="9"/>
      <c r="P251" s="10">
        <v>1</v>
      </c>
      <c r="Q251" s="9"/>
      <c r="R251" s="9"/>
      <c r="S251" s="10">
        <v>1</v>
      </c>
      <c r="T251" s="9"/>
      <c r="U251" s="9"/>
      <c r="V251" s="9"/>
      <c r="W251" s="9"/>
      <c r="X251" s="9"/>
      <c r="Y251" s="9"/>
      <c r="Z251" s="9"/>
      <c r="AA251" s="9"/>
      <c r="AB251" s="9" t="s">
        <v>4019</v>
      </c>
      <c r="AC251" s="9" t="s">
        <v>4020</v>
      </c>
      <c r="AD251" s="10" t="s">
        <v>283</v>
      </c>
      <c r="AE251" s="11">
        <v>42163</v>
      </c>
      <c r="AF251" s="11">
        <v>42760</v>
      </c>
      <c r="AG251" s="10">
        <f t="shared" si="62"/>
        <v>597</v>
      </c>
      <c r="AH251" s="10">
        <f t="shared" si="63"/>
        <v>604</v>
      </c>
      <c r="AI251" s="10">
        <f t="shared" si="2"/>
        <v>618</v>
      </c>
      <c r="AJ251" s="42" t="s">
        <v>4021</v>
      </c>
      <c r="AK251" s="12">
        <v>1</v>
      </c>
      <c r="AL251" s="10" t="s">
        <v>4022</v>
      </c>
      <c r="AM251" s="9"/>
      <c r="AN251" s="9"/>
      <c r="AO251" s="9"/>
      <c r="AP251" s="9"/>
      <c r="AQ251" s="9"/>
      <c r="AR251" s="9"/>
      <c r="AS251" s="9"/>
      <c r="AT251" s="9"/>
      <c r="AU251" s="9"/>
      <c r="AV251" s="9"/>
      <c r="AW251" s="9"/>
      <c r="AX251" s="9"/>
      <c r="AY251" s="10">
        <v>1</v>
      </c>
      <c r="AZ251" s="9"/>
      <c r="BA251" s="9"/>
      <c r="BB251" s="9"/>
      <c r="BC251" s="9"/>
      <c r="BD251" s="9"/>
      <c r="BE251" s="9"/>
      <c r="BF251" s="9"/>
      <c r="BG251" s="9"/>
      <c r="BH251" s="9"/>
      <c r="BI251" s="9"/>
      <c r="BJ251" s="9"/>
      <c r="BK251" s="9"/>
      <c r="BL251" s="9"/>
      <c r="BM251" s="42"/>
      <c r="BN251" s="42"/>
      <c r="BO251" s="42"/>
      <c r="BP251" s="42"/>
      <c r="BQ251" s="42"/>
      <c r="BR251" s="42"/>
      <c r="BS251" s="42"/>
      <c r="BT251" s="42"/>
      <c r="BU251" s="42"/>
      <c r="BV251" s="42"/>
      <c r="BW251" s="42"/>
      <c r="BX251" s="42"/>
      <c r="BY251" s="42"/>
      <c r="BZ251" s="42"/>
      <c r="CA251" s="42"/>
      <c r="CB251" s="42"/>
      <c r="CC251" s="42"/>
      <c r="CD251" s="42"/>
      <c r="CE251" s="42"/>
      <c r="CF251" s="42"/>
      <c r="CG251" s="42"/>
      <c r="CH251" s="42"/>
      <c r="CI251" s="42"/>
      <c r="CJ251" s="42"/>
      <c r="CK251" s="42"/>
      <c r="CL251" s="42"/>
      <c r="CM251" s="42"/>
      <c r="CN251" s="42"/>
      <c r="CO251" s="42"/>
      <c r="CP251" s="10" t="s">
        <v>90</v>
      </c>
      <c r="CQ251" s="10" t="s">
        <v>286</v>
      </c>
      <c r="CR251" s="10"/>
      <c r="CS251" s="10">
        <v>1</v>
      </c>
      <c r="CT251" s="10"/>
      <c r="CU251" s="10"/>
      <c r="CV251" s="10"/>
      <c r="CW251" s="10"/>
      <c r="CX251" s="10" t="s">
        <v>490</v>
      </c>
      <c r="CY251" s="35" t="s">
        <v>287</v>
      </c>
      <c r="CZ251" s="42" t="s">
        <v>12</v>
      </c>
      <c r="DA251" s="42" t="s">
        <v>158</v>
      </c>
      <c r="DB251" s="35" t="s">
        <v>158</v>
      </c>
      <c r="DC251" s="35" t="s">
        <v>283</v>
      </c>
      <c r="DD251" s="35" t="s">
        <v>4023</v>
      </c>
      <c r="DE251" s="42" t="s">
        <v>13</v>
      </c>
      <c r="DF251" s="35" t="s">
        <v>283</v>
      </c>
      <c r="DG251" s="35" t="s">
        <v>283</v>
      </c>
      <c r="DH251" s="35" t="s">
        <v>283</v>
      </c>
      <c r="DI251" s="35" t="s">
        <v>283</v>
      </c>
      <c r="DJ251" s="35" t="s">
        <v>283</v>
      </c>
      <c r="DK251" s="35" t="s">
        <v>283</v>
      </c>
      <c r="DL251" s="10" t="s">
        <v>283</v>
      </c>
      <c r="DM251" s="10" t="s">
        <v>283</v>
      </c>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0" t="s">
        <v>4024</v>
      </c>
      <c r="ES251" s="10" t="s">
        <v>4025</v>
      </c>
      <c r="ET251" s="10"/>
      <c r="EU251" s="10"/>
      <c r="EV251" s="10"/>
      <c r="EW251" s="10"/>
      <c r="EX251" s="10"/>
      <c r="EY251" s="10"/>
      <c r="EZ251" s="10"/>
      <c r="FA251" s="10"/>
      <c r="FB251" s="10"/>
      <c r="FC251" s="10"/>
      <c r="FD251" s="10"/>
      <c r="FE251" s="10"/>
      <c r="FF251" s="10"/>
      <c r="FG251" s="10"/>
      <c r="FH251" s="10">
        <v>1</v>
      </c>
      <c r="FI251" s="10"/>
      <c r="FJ251" s="10"/>
      <c r="FK251" s="10">
        <v>1</v>
      </c>
      <c r="FL251" s="10"/>
      <c r="FM251" s="10" t="s">
        <v>283</v>
      </c>
      <c r="FN251" s="10" t="s">
        <v>283</v>
      </c>
      <c r="FO251" s="10"/>
      <c r="FP251" s="10"/>
      <c r="FQ251" s="10"/>
      <c r="FR251" s="10"/>
      <c r="FS251" s="10"/>
      <c r="FT251" s="10"/>
      <c r="FU251" s="10"/>
      <c r="FV251" s="10"/>
      <c r="FW251" s="10"/>
      <c r="FX251" s="10"/>
      <c r="FY251" s="10"/>
      <c r="FZ251" s="10"/>
      <c r="GA251" s="10"/>
      <c r="GB251" s="10"/>
      <c r="GC251" s="10"/>
      <c r="GD251" s="10"/>
      <c r="GE251" s="10"/>
      <c r="GF251" s="10"/>
      <c r="GG251" s="10"/>
      <c r="GH251" s="10"/>
      <c r="GI251" s="10"/>
      <c r="GJ251" s="10"/>
      <c r="GK251" s="10"/>
      <c r="GL251" s="10"/>
      <c r="GM251" s="10"/>
      <c r="GN251" s="10"/>
      <c r="GO251" s="13" t="s">
        <v>4026</v>
      </c>
      <c r="GP251" s="10" t="s">
        <v>283</v>
      </c>
      <c r="GQ251" s="10" t="s">
        <v>283</v>
      </c>
      <c r="GR251" s="10" t="s">
        <v>283</v>
      </c>
      <c r="GS251" s="10" t="s">
        <v>283</v>
      </c>
      <c r="GT251" s="10" t="s">
        <v>283</v>
      </c>
      <c r="GU251" s="10" t="s">
        <v>283</v>
      </c>
      <c r="GV251" s="10" t="s">
        <v>283</v>
      </c>
      <c r="GW251" s="10" t="s">
        <v>283</v>
      </c>
      <c r="GX251" s="10" t="s">
        <v>283</v>
      </c>
      <c r="GY251" s="10" t="s">
        <v>283</v>
      </c>
      <c r="GZ251" s="10" t="s">
        <v>283</v>
      </c>
      <c r="HA251" s="10" t="s">
        <v>283</v>
      </c>
      <c r="HB251" s="10" t="s">
        <v>283</v>
      </c>
      <c r="HC251" s="10" t="s">
        <v>283</v>
      </c>
      <c r="HD251" s="10" t="s">
        <v>221</v>
      </c>
      <c r="HE251" s="10"/>
      <c r="HF251" s="10"/>
      <c r="HG251" s="10"/>
      <c r="HH251" s="10"/>
      <c r="HI251" s="10"/>
      <c r="HJ251" s="10"/>
      <c r="HK251" s="10"/>
      <c r="HL251" s="10"/>
      <c r="HM251" s="10"/>
      <c r="HN251" s="10"/>
      <c r="HO251" s="10"/>
      <c r="HP251" s="10"/>
      <c r="HQ251" s="10"/>
      <c r="HR251" s="10"/>
      <c r="HS251" s="10"/>
      <c r="HT251" s="10"/>
      <c r="HU251" s="10"/>
      <c r="HV251" s="10"/>
      <c r="HW251" s="10"/>
      <c r="HX251" s="10"/>
      <c r="HY251" s="10">
        <v>1</v>
      </c>
      <c r="HZ251" s="10"/>
      <c r="IA251" s="10"/>
      <c r="IB251" s="10"/>
      <c r="IC251" s="10"/>
      <c r="ID251" s="10"/>
      <c r="IE251" s="10"/>
      <c r="IF251" s="10"/>
      <c r="IG251" s="10"/>
      <c r="IH251" s="10"/>
      <c r="II251" s="10"/>
      <c r="IJ251" s="10"/>
      <c r="IK251" s="10"/>
      <c r="IL251" s="10"/>
      <c r="IM251" s="10"/>
      <c r="IN251" s="10"/>
      <c r="IO251" s="10"/>
      <c r="IP251" s="10"/>
      <c r="IQ251" s="10"/>
      <c r="IR251" s="10"/>
      <c r="IS251" s="10"/>
      <c r="IT251" s="10"/>
      <c r="IU251" s="13" t="s">
        <v>4027</v>
      </c>
      <c r="IV251" s="13" t="s">
        <v>299</v>
      </c>
      <c r="IW251" s="10" t="s">
        <v>283</v>
      </c>
      <c r="IX251" s="10" t="s">
        <v>261</v>
      </c>
      <c r="IY251" s="10"/>
      <c r="IZ251" s="10"/>
      <c r="JA251" s="10"/>
      <c r="JB251" s="10"/>
      <c r="JC251" s="10"/>
      <c r="JD251" s="10"/>
      <c r="JE251" s="10"/>
      <c r="JF251" s="10"/>
      <c r="JG251" s="10"/>
      <c r="JH251" s="10"/>
      <c r="JI251" s="10"/>
      <c r="JJ251" s="10"/>
      <c r="JK251" s="10"/>
      <c r="JL251" s="10"/>
      <c r="JM251" s="10">
        <v>1</v>
      </c>
      <c r="JN251" s="10"/>
      <c r="JO251" s="10"/>
      <c r="JP251" s="10"/>
      <c r="JQ251" s="10"/>
      <c r="JR251" s="10"/>
      <c r="JS251" s="10"/>
      <c r="JT251" s="10"/>
      <c r="JU251" s="10"/>
      <c r="JV251" s="10" t="s">
        <v>287</v>
      </c>
      <c r="JW251" s="10" t="s">
        <v>283</v>
      </c>
      <c r="JX251" s="10" t="s">
        <v>283</v>
      </c>
      <c r="JY251" s="10" t="s">
        <v>283</v>
      </c>
      <c r="JZ251" s="42"/>
    </row>
    <row r="252" spans="1:286" ht="15.75" customHeight="1">
      <c r="A252" s="7" t="s">
        <v>4028</v>
      </c>
      <c r="B252" s="8">
        <v>42795</v>
      </c>
      <c r="C252" s="9" t="s">
        <v>4029</v>
      </c>
      <c r="D252" s="35">
        <v>1</v>
      </c>
      <c r="E252" s="11">
        <v>42596</v>
      </c>
      <c r="F252" s="35" t="s">
        <v>302</v>
      </c>
      <c r="G252" s="29" t="s">
        <v>277</v>
      </c>
      <c r="H252" s="9" t="s">
        <v>2412</v>
      </c>
      <c r="I252" s="9" t="s">
        <v>3065</v>
      </c>
      <c r="J252" s="10" t="s">
        <v>280</v>
      </c>
      <c r="K252" s="9" t="s">
        <v>344</v>
      </c>
      <c r="L252" s="10"/>
      <c r="M252" s="10"/>
      <c r="N252" s="10"/>
      <c r="O252" s="10"/>
      <c r="P252" s="10"/>
      <c r="Q252" s="10"/>
      <c r="R252" s="10">
        <v>1</v>
      </c>
      <c r="S252" s="10"/>
      <c r="T252" s="10"/>
      <c r="U252" s="10"/>
      <c r="V252" s="10"/>
      <c r="W252" s="10"/>
      <c r="X252" s="10"/>
      <c r="Y252" s="10"/>
      <c r="Z252" s="10"/>
      <c r="AA252" s="10"/>
      <c r="AB252" s="10" t="s">
        <v>4030</v>
      </c>
      <c r="AC252" s="9" t="s">
        <v>4031</v>
      </c>
      <c r="AD252" s="10" t="s">
        <v>283</v>
      </c>
      <c r="AE252" s="11">
        <v>42599</v>
      </c>
      <c r="AF252" s="11">
        <v>42794</v>
      </c>
      <c r="AG252" s="10">
        <f t="shared" si="62"/>
        <v>195</v>
      </c>
      <c r="AH252" s="10">
        <f t="shared" si="63"/>
        <v>198</v>
      </c>
      <c r="AI252" s="10">
        <f t="shared" si="2"/>
        <v>199</v>
      </c>
      <c r="AJ252" s="42" t="s">
        <v>4032</v>
      </c>
      <c r="AK252" s="12">
        <v>1</v>
      </c>
      <c r="AL252" s="10" t="s">
        <v>581</v>
      </c>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10">
        <v>1</v>
      </c>
      <c r="BM252" s="42"/>
      <c r="BN252" s="42"/>
      <c r="BO252" s="42"/>
      <c r="BP252" s="42"/>
      <c r="BQ252" s="42"/>
      <c r="BR252" s="42"/>
      <c r="BS252" s="42"/>
      <c r="BT252" s="42"/>
      <c r="BU252" s="42"/>
      <c r="BV252" s="42"/>
      <c r="BW252" s="42"/>
      <c r="BX252" s="42"/>
      <c r="BY252" s="42"/>
      <c r="BZ252" s="42"/>
      <c r="CA252" s="42"/>
      <c r="CB252" s="42"/>
      <c r="CC252" s="42"/>
      <c r="CD252" s="42"/>
      <c r="CE252" s="42"/>
      <c r="CF252" s="42"/>
      <c r="CG252" s="42"/>
      <c r="CH252" s="42"/>
      <c r="CI252" s="42"/>
      <c r="CJ252" s="42"/>
      <c r="CK252" s="42"/>
      <c r="CL252" s="42"/>
      <c r="CM252" s="42"/>
      <c r="CN252" s="42"/>
      <c r="CO252" s="42"/>
      <c r="CP252" s="10" t="s">
        <v>89</v>
      </c>
      <c r="CQ252" s="10" t="s">
        <v>286</v>
      </c>
      <c r="CR252" s="10">
        <v>1</v>
      </c>
      <c r="CS252" s="10"/>
      <c r="CT252" s="10"/>
      <c r="CU252" s="10"/>
      <c r="CV252" s="10"/>
      <c r="CW252" s="10"/>
      <c r="CX252" s="10" t="s">
        <v>287</v>
      </c>
      <c r="CY252" s="35" t="s">
        <v>287</v>
      </c>
      <c r="CZ252" s="42" t="s">
        <v>12</v>
      </c>
      <c r="DA252" s="10" t="s">
        <v>289</v>
      </c>
      <c r="DB252" s="35" t="s">
        <v>309</v>
      </c>
      <c r="DC252" s="13" t="s">
        <v>4033</v>
      </c>
      <c r="DD252" s="42" t="s">
        <v>178</v>
      </c>
      <c r="DE252" s="35" t="s">
        <v>283</v>
      </c>
      <c r="DF252" s="35" t="s">
        <v>283</v>
      </c>
      <c r="DG252" s="35" t="s">
        <v>283</v>
      </c>
      <c r="DH252" s="35" t="s">
        <v>283</v>
      </c>
      <c r="DI252" s="35" t="s">
        <v>283</v>
      </c>
      <c r="DJ252" s="35" t="s">
        <v>283</v>
      </c>
      <c r="DK252" s="35" t="s">
        <v>283</v>
      </c>
      <c r="DL252" s="10" t="s">
        <v>4034</v>
      </c>
      <c r="DM252" s="10" t="s">
        <v>119</v>
      </c>
      <c r="DN252" s="15"/>
      <c r="DO252" s="15"/>
      <c r="DP252" s="15"/>
      <c r="DQ252" s="15"/>
      <c r="DR252" s="15"/>
      <c r="DS252" s="15"/>
      <c r="DT252" s="15"/>
      <c r="DU252" s="15"/>
      <c r="DV252" s="15"/>
      <c r="DW252" s="15">
        <v>1</v>
      </c>
      <c r="DX252" s="15"/>
      <c r="DY252" s="15"/>
      <c r="DZ252" s="15"/>
      <c r="EA252" s="15"/>
      <c r="EB252" s="15"/>
      <c r="EC252" s="15"/>
      <c r="ED252" s="15"/>
      <c r="EE252" s="15"/>
      <c r="EF252" s="15"/>
      <c r="EG252" s="15"/>
      <c r="EH252" s="15"/>
      <c r="EI252" s="15"/>
      <c r="EJ252" s="15"/>
      <c r="EK252" s="15"/>
      <c r="EL252" s="15"/>
      <c r="EM252" s="15"/>
      <c r="EN252" s="15"/>
      <c r="EO252" s="15"/>
      <c r="EP252" s="15"/>
      <c r="EQ252" s="15"/>
      <c r="ER252" s="10" t="s">
        <v>283</v>
      </c>
      <c r="ES252" s="10" t="s">
        <v>283</v>
      </c>
      <c r="ET252" s="10"/>
      <c r="EU252" s="10"/>
      <c r="EV252" s="10"/>
      <c r="EW252" s="10"/>
      <c r="EX252" s="10"/>
      <c r="EY252" s="10"/>
      <c r="EZ252" s="10"/>
      <c r="FA252" s="10"/>
      <c r="FB252" s="10"/>
      <c r="FC252" s="10"/>
      <c r="FD252" s="10"/>
      <c r="FE252" s="10"/>
      <c r="FF252" s="10"/>
      <c r="FG252" s="10"/>
      <c r="FH252" s="10"/>
      <c r="FI252" s="10"/>
      <c r="FJ252" s="10"/>
      <c r="FK252" s="10"/>
      <c r="FL252" s="10"/>
      <c r="FM252" s="10" t="s">
        <v>283</v>
      </c>
      <c r="FN252" s="10" t="s">
        <v>283</v>
      </c>
      <c r="FO252" s="10"/>
      <c r="FP252" s="10"/>
      <c r="FQ252" s="10"/>
      <c r="FR252" s="10"/>
      <c r="FS252" s="10"/>
      <c r="FT252" s="10"/>
      <c r="FU252" s="10"/>
      <c r="FV252" s="10"/>
      <c r="FW252" s="10"/>
      <c r="FX252" s="10"/>
      <c r="FY252" s="10"/>
      <c r="FZ252" s="10"/>
      <c r="GA252" s="10"/>
      <c r="GB252" s="10"/>
      <c r="GC252" s="10"/>
      <c r="GD252" s="10"/>
      <c r="GE252" s="10"/>
      <c r="GF252" s="10"/>
      <c r="GG252" s="10"/>
      <c r="GH252" s="10"/>
      <c r="GI252" s="10"/>
      <c r="GJ252" s="10"/>
      <c r="GK252" s="10"/>
      <c r="GL252" s="10"/>
      <c r="GM252" s="10"/>
      <c r="GN252" s="10"/>
      <c r="GO252" s="13" t="s">
        <v>4035</v>
      </c>
      <c r="GP252" s="10" t="s">
        <v>283</v>
      </c>
      <c r="GQ252" s="10" t="s">
        <v>283</v>
      </c>
      <c r="GR252" s="10" t="s">
        <v>283</v>
      </c>
      <c r="GS252" s="10" t="s">
        <v>283</v>
      </c>
      <c r="GT252" s="10" t="s">
        <v>283</v>
      </c>
      <c r="GU252" s="10" t="s">
        <v>283</v>
      </c>
      <c r="GV252" s="10" t="s">
        <v>283</v>
      </c>
      <c r="GW252" s="10" t="s">
        <v>283</v>
      </c>
      <c r="GX252" s="10" t="s">
        <v>283</v>
      </c>
      <c r="GY252" s="10" t="s">
        <v>283</v>
      </c>
      <c r="GZ252" s="10" t="s">
        <v>283</v>
      </c>
      <c r="HA252" s="10" t="s">
        <v>283</v>
      </c>
      <c r="HB252" s="10" t="s">
        <v>283</v>
      </c>
      <c r="HC252" s="10" t="s">
        <v>283</v>
      </c>
      <c r="HD252" s="10" t="s">
        <v>204</v>
      </c>
      <c r="HE252" s="10"/>
      <c r="HF252" s="10"/>
      <c r="HG252" s="10"/>
      <c r="HH252" s="10">
        <v>1</v>
      </c>
      <c r="HI252" s="10"/>
      <c r="HJ252" s="10"/>
      <c r="HK252" s="10"/>
      <c r="HL252" s="10"/>
      <c r="HM252" s="10"/>
      <c r="HN252" s="10"/>
      <c r="HO252" s="10"/>
      <c r="HP252" s="10"/>
      <c r="HQ252" s="10"/>
      <c r="HR252" s="10"/>
      <c r="HS252" s="10"/>
      <c r="HT252" s="10"/>
      <c r="HU252" s="10"/>
      <c r="HV252" s="10"/>
      <c r="HW252" s="10"/>
      <c r="HX252" s="10"/>
      <c r="HY252" s="10"/>
      <c r="HZ252" s="10"/>
      <c r="IA252" s="10"/>
      <c r="IB252" s="10"/>
      <c r="IC252" s="10"/>
      <c r="ID252" s="10"/>
      <c r="IE252" s="10"/>
      <c r="IF252" s="10"/>
      <c r="IG252" s="10"/>
      <c r="IH252" s="10"/>
      <c r="II252" s="10"/>
      <c r="IJ252" s="10"/>
      <c r="IK252" s="10"/>
      <c r="IL252" s="10"/>
      <c r="IM252" s="10"/>
      <c r="IN252" s="10"/>
      <c r="IO252" s="10"/>
      <c r="IP252" s="10"/>
      <c r="IQ252" s="10"/>
      <c r="IR252" s="10"/>
      <c r="IS252" s="10"/>
      <c r="IT252" s="10"/>
      <c r="IU252" s="13" t="s">
        <v>1084</v>
      </c>
      <c r="IV252" s="10" t="s">
        <v>283</v>
      </c>
      <c r="IW252" s="10" t="s">
        <v>283</v>
      </c>
      <c r="IX252" s="10" t="s">
        <v>264</v>
      </c>
      <c r="IY252" s="10"/>
      <c r="IZ252" s="10"/>
      <c r="JA252" s="10"/>
      <c r="JB252" s="10"/>
      <c r="JC252" s="10"/>
      <c r="JD252" s="10"/>
      <c r="JE252" s="10"/>
      <c r="JF252" s="10"/>
      <c r="JG252" s="10"/>
      <c r="JH252" s="10"/>
      <c r="JI252" s="10"/>
      <c r="JJ252" s="10"/>
      <c r="JK252" s="10"/>
      <c r="JL252" s="10"/>
      <c r="JM252" s="10"/>
      <c r="JN252" s="10"/>
      <c r="JO252" s="10"/>
      <c r="JP252" s="10">
        <v>1</v>
      </c>
      <c r="JQ252" s="10"/>
      <c r="JR252" s="10"/>
      <c r="JS252" s="10"/>
      <c r="JT252" s="10"/>
      <c r="JU252" s="10"/>
      <c r="JV252" s="10" t="s">
        <v>287</v>
      </c>
      <c r="JW252" s="10" t="s">
        <v>283</v>
      </c>
      <c r="JX252" s="10" t="s">
        <v>283</v>
      </c>
      <c r="JY252" s="10" t="s">
        <v>283</v>
      </c>
      <c r="JZ252" s="42" t="s">
        <v>4036</v>
      </c>
    </row>
    <row r="253" spans="1:286" ht="15.75" customHeight="1">
      <c r="A253" s="7" t="s">
        <v>4037</v>
      </c>
      <c r="B253" s="8">
        <v>42780</v>
      </c>
      <c r="C253" s="9" t="s">
        <v>4038</v>
      </c>
      <c r="D253" s="29">
        <v>1</v>
      </c>
      <c r="E253" s="11">
        <v>42449</v>
      </c>
      <c r="F253" s="43">
        <v>44</v>
      </c>
      <c r="G253" s="29" t="s">
        <v>277</v>
      </c>
      <c r="H253" s="9" t="s">
        <v>947</v>
      </c>
      <c r="I253" s="9" t="s">
        <v>1525</v>
      </c>
      <c r="J253" s="10" t="s">
        <v>280</v>
      </c>
      <c r="K253" s="9" t="s">
        <v>344</v>
      </c>
      <c r="L253" s="9"/>
      <c r="M253" s="9"/>
      <c r="N253" s="9"/>
      <c r="O253" s="9"/>
      <c r="P253" s="9"/>
      <c r="Q253" s="9"/>
      <c r="R253" s="10">
        <v>1</v>
      </c>
      <c r="S253" s="9"/>
      <c r="T253" s="9"/>
      <c r="U253" s="9"/>
      <c r="V253" s="9"/>
      <c r="W253" s="9"/>
      <c r="X253" s="9"/>
      <c r="Y253" s="9"/>
      <c r="Z253" s="9"/>
      <c r="AA253" s="9"/>
      <c r="AB253" s="9" t="s">
        <v>4039</v>
      </c>
      <c r="AC253" s="9" t="s">
        <v>4040</v>
      </c>
      <c r="AD253" s="10" t="s">
        <v>283</v>
      </c>
      <c r="AE253" s="11">
        <v>42450</v>
      </c>
      <c r="AF253" s="11">
        <v>42747</v>
      </c>
      <c r="AG253" s="10">
        <f t="shared" si="62"/>
        <v>297</v>
      </c>
      <c r="AH253" s="10">
        <f t="shared" si="63"/>
        <v>298</v>
      </c>
      <c r="AI253" s="10">
        <f t="shared" si="2"/>
        <v>331</v>
      </c>
      <c r="AJ253" s="42" t="s">
        <v>1905</v>
      </c>
      <c r="AK253" s="12">
        <v>1</v>
      </c>
      <c r="AL253" s="10" t="s">
        <v>1906</v>
      </c>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42"/>
      <c r="BN253" s="42"/>
      <c r="BO253" s="42"/>
      <c r="BP253" s="42"/>
      <c r="BQ253" s="42"/>
      <c r="BR253" s="42"/>
      <c r="BS253" s="42"/>
      <c r="BT253" s="42"/>
      <c r="BU253" s="42"/>
      <c r="BV253" s="42"/>
      <c r="BW253" s="42"/>
      <c r="BX253" s="35">
        <v>1</v>
      </c>
      <c r="BY253" s="42"/>
      <c r="BZ253" s="42"/>
      <c r="CA253" s="42"/>
      <c r="CB253" s="42"/>
      <c r="CC253" s="42"/>
      <c r="CD253" s="42"/>
      <c r="CE253" s="42"/>
      <c r="CF253" s="42"/>
      <c r="CG253" s="42"/>
      <c r="CH253" s="42"/>
      <c r="CI253" s="42"/>
      <c r="CJ253" s="42"/>
      <c r="CK253" s="42"/>
      <c r="CL253" s="42"/>
      <c r="CM253" s="42"/>
      <c r="CN253" s="42"/>
      <c r="CO253" s="42"/>
      <c r="CP253" s="10" t="s">
        <v>428</v>
      </c>
      <c r="CQ253" s="10" t="s">
        <v>286</v>
      </c>
      <c r="CR253" s="10"/>
      <c r="CS253" s="10"/>
      <c r="CT253" s="10">
        <v>1</v>
      </c>
      <c r="CU253" s="10"/>
      <c r="CV253" s="10"/>
      <c r="CW253" s="10"/>
      <c r="CX253" s="10" t="s">
        <v>287</v>
      </c>
      <c r="CY253" s="35" t="s">
        <v>287</v>
      </c>
      <c r="CZ253" s="42" t="s">
        <v>12</v>
      </c>
      <c r="DA253" s="10" t="s">
        <v>289</v>
      </c>
      <c r="DB253" s="35" t="s">
        <v>429</v>
      </c>
      <c r="DC253" s="35" t="s">
        <v>283</v>
      </c>
      <c r="DD253" s="42" t="s">
        <v>4041</v>
      </c>
      <c r="DE253" s="42" t="s">
        <v>4042</v>
      </c>
      <c r="DF253" s="42" t="s">
        <v>112</v>
      </c>
      <c r="DG253" s="35" t="s">
        <v>283</v>
      </c>
      <c r="DH253" s="35" t="s">
        <v>283</v>
      </c>
      <c r="DI253" s="35" t="s">
        <v>283</v>
      </c>
      <c r="DJ253" s="35" t="s">
        <v>283</v>
      </c>
      <c r="DK253" s="35" t="s">
        <v>283</v>
      </c>
      <c r="DL253" s="10" t="s">
        <v>112</v>
      </c>
      <c r="DM253" s="10" t="s">
        <v>112</v>
      </c>
      <c r="DN253" s="15"/>
      <c r="DO253" s="15"/>
      <c r="DP253" s="15">
        <v>1</v>
      </c>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0" t="s">
        <v>4043</v>
      </c>
      <c r="ES253" s="10" t="s">
        <v>157</v>
      </c>
      <c r="ET253" s="10"/>
      <c r="EU253" s="10"/>
      <c r="EV253" s="10"/>
      <c r="EW253" s="10"/>
      <c r="EX253" s="10"/>
      <c r="EY253" s="10"/>
      <c r="EZ253" s="10"/>
      <c r="FA253" s="10"/>
      <c r="FB253" s="10"/>
      <c r="FC253" s="10"/>
      <c r="FD253" s="10"/>
      <c r="FE253" s="10"/>
      <c r="FF253" s="10"/>
      <c r="FG253" s="10"/>
      <c r="FH253" s="10"/>
      <c r="FI253" s="10"/>
      <c r="FJ253" s="10">
        <v>1</v>
      </c>
      <c r="FK253" s="10"/>
      <c r="FL253" s="10"/>
      <c r="FM253" s="10" t="s">
        <v>283</v>
      </c>
      <c r="FN253" s="10" t="s">
        <v>283</v>
      </c>
      <c r="FO253" s="10"/>
      <c r="FP253" s="10"/>
      <c r="FQ253" s="10"/>
      <c r="FR253" s="10"/>
      <c r="FS253" s="10"/>
      <c r="FT253" s="10"/>
      <c r="FU253" s="10"/>
      <c r="FV253" s="10"/>
      <c r="FW253" s="10"/>
      <c r="FX253" s="10"/>
      <c r="FY253" s="10"/>
      <c r="FZ253" s="10"/>
      <c r="GA253" s="10"/>
      <c r="GB253" s="10"/>
      <c r="GC253" s="10"/>
      <c r="GD253" s="10"/>
      <c r="GE253" s="10"/>
      <c r="GF253" s="10"/>
      <c r="GG253" s="10"/>
      <c r="GH253" s="10"/>
      <c r="GI253" s="10"/>
      <c r="GJ253" s="10"/>
      <c r="GK253" s="10"/>
      <c r="GL253" s="10"/>
      <c r="GM253" s="10"/>
      <c r="GN253" s="10"/>
      <c r="GO253" s="13" t="s">
        <v>4044</v>
      </c>
      <c r="GP253" s="13" t="s">
        <v>4045</v>
      </c>
      <c r="GQ253" s="10" t="s">
        <v>283</v>
      </c>
      <c r="GR253" s="10" t="s">
        <v>283</v>
      </c>
      <c r="GS253" s="10" t="s">
        <v>283</v>
      </c>
      <c r="GT253" s="10" t="s">
        <v>283</v>
      </c>
      <c r="GU253" s="10" t="s">
        <v>283</v>
      </c>
      <c r="GV253" s="10" t="s">
        <v>283</v>
      </c>
      <c r="GW253" s="10" t="s">
        <v>283</v>
      </c>
      <c r="GX253" s="10" t="s">
        <v>283</v>
      </c>
      <c r="GY253" s="10" t="s">
        <v>283</v>
      </c>
      <c r="GZ253" s="10" t="s">
        <v>283</v>
      </c>
      <c r="HA253" s="10" t="s">
        <v>283</v>
      </c>
      <c r="HB253" s="10" t="s">
        <v>283</v>
      </c>
      <c r="HC253" s="10" t="s">
        <v>283</v>
      </c>
      <c r="HD253" s="10" t="s">
        <v>4046</v>
      </c>
      <c r="HE253" s="10"/>
      <c r="HF253" s="10"/>
      <c r="HG253" s="10"/>
      <c r="HH253" s="10"/>
      <c r="HI253" s="10"/>
      <c r="HJ253" s="10"/>
      <c r="HK253" s="10"/>
      <c r="HL253" s="10"/>
      <c r="HM253" s="10">
        <v>1</v>
      </c>
      <c r="HN253" s="10"/>
      <c r="HO253" s="10"/>
      <c r="HP253" s="10"/>
      <c r="HQ253" s="10"/>
      <c r="HR253" s="10"/>
      <c r="HS253" s="10"/>
      <c r="HT253" s="10"/>
      <c r="HU253" s="10"/>
      <c r="HV253" s="10"/>
      <c r="HW253" s="10"/>
      <c r="HX253" s="10"/>
      <c r="HY253" s="10"/>
      <c r="HZ253" s="10"/>
      <c r="IA253" s="10">
        <v>1</v>
      </c>
      <c r="IB253" s="10"/>
      <c r="IC253" s="10"/>
      <c r="ID253" s="10"/>
      <c r="IE253" s="10"/>
      <c r="IF253" s="10">
        <v>1</v>
      </c>
      <c r="IG253" s="10"/>
      <c r="IH253" s="10"/>
      <c r="II253" s="10"/>
      <c r="IJ253" s="10"/>
      <c r="IK253" s="10"/>
      <c r="IL253" s="10"/>
      <c r="IM253" s="10"/>
      <c r="IN253" s="10"/>
      <c r="IO253" s="10"/>
      <c r="IP253" s="10"/>
      <c r="IQ253" s="10"/>
      <c r="IR253" s="10"/>
      <c r="IS253" s="10"/>
      <c r="IT253" s="10"/>
      <c r="IU253" s="13" t="s">
        <v>299</v>
      </c>
      <c r="IV253" s="10" t="s">
        <v>283</v>
      </c>
      <c r="IW253" s="10" t="s">
        <v>283</v>
      </c>
      <c r="IX253" s="10" t="s">
        <v>264</v>
      </c>
      <c r="IY253" s="10"/>
      <c r="IZ253" s="10"/>
      <c r="JA253" s="10"/>
      <c r="JB253" s="10"/>
      <c r="JC253" s="10"/>
      <c r="JD253" s="10"/>
      <c r="JE253" s="10"/>
      <c r="JF253" s="10"/>
      <c r="JG253" s="10"/>
      <c r="JH253" s="10"/>
      <c r="JI253" s="10"/>
      <c r="JJ253" s="10"/>
      <c r="JK253" s="10"/>
      <c r="JL253" s="10"/>
      <c r="JM253" s="10"/>
      <c r="JN253" s="10"/>
      <c r="JO253" s="10"/>
      <c r="JP253" s="10">
        <v>1</v>
      </c>
      <c r="JQ253" s="10"/>
      <c r="JR253" s="10"/>
      <c r="JS253" s="10"/>
      <c r="JT253" s="10"/>
      <c r="JU253" s="10"/>
      <c r="JV253" s="10" t="s">
        <v>287</v>
      </c>
      <c r="JW253" s="10" t="s">
        <v>283</v>
      </c>
      <c r="JX253" s="10" t="s">
        <v>283</v>
      </c>
      <c r="JY253" s="10" t="s">
        <v>283</v>
      </c>
      <c r="JZ253" s="42" t="s">
        <v>4047</v>
      </c>
    </row>
    <row r="254" spans="1:286" ht="15.75" customHeight="1">
      <c r="A254" s="7" t="s">
        <v>4048</v>
      </c>
      <c r="B254" s="8">
        <v>42789</v>
      </c>
      <c r="C254" s="9" t="s">
        <v>4049</v>
      </c>
      <c r="D254" s="29">
        <v>1</v>
      </c>
      <c r="E254" s="11">
        <v>42574</v>
      </c>
      <c r="F254" s="43">
        <v>35</v>
      </c>
      <c r="G254" s="29" t="s">
        <v>323</v>
      </c>
      <c r="H254" s="9" t="s">
        <v>4050</v>
      </c>
      <c r="I254" s="9" t="s">
        <v>4051</v>
      </c>
      <c r="J254" s="10" t="s">
        <v>280</v>
      </c>
      <c r="K254" s="9" t="s">
        <v>344</v>
      </c>
      <c r="L254" s="9"/>
      <c r="M254" s="9"/>
      <c r="N254" s="9"/>
      <c r="O254" s="9"/>
      <c r="P254" s="9"/>
      <c r="Q254" s="9"/>
      <c r="R254" s="10">
        <v>1</v>
      </c>
      <c r="S254" s="9"/>
      <c r="T254" s="9"/>
      <c r="U254" s="9"/>
      <c r="V254" s="9"/>
      <c r="W254" s="9"/>
      <c r="X254" s="9"/>
      <c r="Y254" s="9"/>
      <c r="Z254" s="9"/>
      <c r="AA254" s="9"/>
      <c r="AB254" s="9" t="s">
        <v>4052</v>
      </c>
      <c r="AC254" s="9" t="s">
        <v>4053</v>
      </c>
      <c r="AD254" s="10" t="s">
        <v>283</v>
      </c>
      <c r="AE254" s="11">
        <v>42580</v>
      </c>
      <c r="AF254" s="11">
        <v>42765</v>
      </c>
      <c r="AG254" s="10">
        <f t="shared" si="62"/>
        <v>185</v>
      </c>
      <c r="AH254" s="10">
        <f t="shared" si="63"/>
        <v>191</v>
      </c>
      <c r="AI254" s="10">
        <f t="shared" si="2"/>
        <v>215</v>
      </c>
      <c r="AJ254" s="35" t="s">
        <v>4054</v>
      </c>
      <c r="AK254" s="12">
        <v>3</v>
      </c>
      <c r="AL254" s="10" t="s">
        <v>755</v>
      </c>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0">
        <v>1</v>
      </c>
      <c r="BK254" s="11"/>
      <c r="BL254" s="11"/>
      <c r="BM254" s="10"/>
      <c r="BN254" s="10"/>
      <c r="BO254" s="10"/>
      <c r="BP254" s="10"/>
      <c r="BQ254" s="10"/>
      <c r="BR254" s="10"/>
      <c r="BS254" s="10"/>
      <c r="BT254" s="10"/>
      <c r="BU254" s="10"/>
      <c r="BV254" s="10"/>
      <c r="BW254" s="10"/>
      <c r="BX254" s="10"/>
      <c r="BY254" s="10">
        <v>2</v>
      </c>
      <c r="BZ254" s="10"/>
      <c r="CA254" s="10"/>
      <c r="CB254" s="10"/>
      <c r="CC254" s="10"/>
      <c r="CD254" s="10"/>
      <c r="CE254" s="10"/>
      <c r="CF254" s="10"/>
      <c r="CG254" s="10"/>
      <c r="CH254" s="10"/>
      <c r="CI254" s="10"/>
      <c r="CJ254" s="10"/>
      <c r="CK254" s="10"/>
      <c r="CL254" s="10"/>
      <c r="CM254" s="10"/>
      <c r="CN254" s="10"/>
      <c r="CO254" s="10"/>
      <c r="CP254" s="10" t="s">
        <v>90</v>
      </c>
      <c r="CQ254" s="10" t="s">
        <v>286</v>
      </c>
      <c r="CR254" s="10"/>
      <c r="CS254" s="10">
        <v>1</v>
      </c>
      <c r="CT254" s="10"/>
      <c r="CU254" s="10"/>
      <c r="CV254" s="10"/>
      <c r="CW254" s="10"/>
      <c r="CX254" s="10" t="s">
        <v>283</v>
      </c>
      <c r="CY254" s="35" t="s">
        <v>287</v>
      </c>
      <c r="CZ254" s="35" t="s">
        <v>596</v>
      </c>
      <c r="DA254" s="10" t="s">
        <v>289</v>
      </c>
      <c r="DB254" s="35" t="s">
        <v>641</v>
      </c>
      <c r="DC254" s="35" t="s">
        <v>283</v>
      </c>
      <c r="DD254" s="35" t="s">
        <v>4055</v>
      </c>
      <c r="DE254" s="35" t="s">
        <v>4056</v>
      </c>
      <c r="DF254" s="35" t="s">
        <v>283</v>
      </c>
      <c r="DG254" s="35" t="s">
        <v>283</v>
      </c>
      <c r="DH254" s="35" t="s">
        <v>283</v>
      </c>
      <c r="DI254" s="35" t="s">
        <v>283</v>
      </c>
      <c r="DJ254" s="35" t="s">
        <v>283</v>
      </c>
      <c r="DK254" s="35" t="s">
        <v>283</v>
      </c>
      <c r="DL254" s="10" t="s">
        <v>283</v>
      </c>
      <c r="DM254" s="10" t="s">
        <v>283</v>
      </c>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0" t="s">
        <v>1898</v>
      </c>
      <c r="ES254" s="10" t="s">
        <v>657</v>
      </c>
      <c r="ET254" s="10"/>
      <c r="EU254" s="10"/>
      <c r="EV254" s="10"/>
      <c r="EW254" s="10"/>
      <c r="EX254" s="10"/>
      <c r="EY254" s="10"/>
      <c r="EZ254" s="10"/>
      <c r="FA254" s="10"/>
      <c r="FB254" s="10"/>
      <c r="FC254" s="10"/>
      <c r="FD254" s="10"/>
      <c r="FE254" s="10"/>
      <c r="FF254" s="10"/>
      <c r="FG254" s="10"/>
      <c r="FH254" s="13">
        <v>1</v>
      </c>
      <c r="FI254" s="10"/>
      <c r="FJ254" s="10"/>
      <c r="FK254" s="10"/>
      <c r="FL254" s="10"/>
      <c r="FM254" s="10" t="s">
        <v>4057</v>
      </c>
      <c r="FN254" s="10" t="s">
        <v>166</v>
      </c>
      <c r="FO254" s="10"/>
      <c r="FP254" s="10"/>
      <c r="FQ254" s="10"/>
      <c r="FR254" s="10"/>
      <c r="FS254" s="10"/>
      <c r="FT254" s="10"/>
      <c r="FU254" s="13">
        <v>1</v>
      </c>
      <c r="FV254" s="10"/>
      <c r="FW254" s="10"/>
      <c r="FX254" s="10"/>
      <c r="FY254" s="10"/>
      <c r="FZ254" s="10"/>
      <c r="GA254" s="10"/>
      <c r="GB254" s="10"/>
      <c r="GC254" s="10"/>
      <c r="GD254" s="10"/>
      <c r="GE254" s="10"/>
      <c r="GF254" s="10"/>
      <c r="GG254" s="10"/>
      <c r="GH254" s="10"/>
      <c r="GI254" s="10"/>
      <c r="GJ254" s="10"/>
      <c r="GK254" s="10"/>
      <c r="GL254" s="10"/>
      <c r="GM254" s="10"/>
      <c r="GN254" s="10"/>
      <c r="GO254" s="13" t="s">
        <v>4058</v>
      </c>
      <c r="GP254" s="13" t="s">
        <v>4059</v>
      </c>
      <c r="GQ254" s="13" t="s">
        <v>4060</v>
      </c>
      <c r="GR254" s="10" t="s">
        <v>283</v>
      </c>
      <c r="GS254" s="10" t="s">
        <v>283</v>
      </c>
      <c r="GT254" s="10" t="s">
        <v>283</v>
      </c>
      <c r="GU254" s="10" t="s">
        <v>283</v>
      </c>
      <c r="GV254" s="10" t="s">
        <v>283</v>
      </c>
      <c r="GW254" s="10" t="s">
        <v>283</v>
      </c>
      <c r="GX254" s="10" t="s">
        <v>283</v>
      </c>
      <c r="GY254" s="10" t="s">
        <v>283</v>
      </c>
      <c r="GZ254" s="10" t="s">
        <v>283</v>
      </c>
      <c r="HA254" s="10" t="s">
        <v>283</v>
      </c>
      <c r="HB254" s="10" t="s">
        <v>283</v>
      </c>
      <c r="HC254" s="10" t="s">
        <v>283</v>
      </c>
      <c r="HD254" s="10" t="s">
        <v>233</v>
      </c>
      <c r="HE254" s="10"/>
      <c r="HF254" s="10"/>
      <c r="HG254" s="10"/>
      <c r="HH254" s="10"/>
      <c r="HI254" s="10"/>
      <c r="HJ254" s="10"/>
      <c r="HK254" s="10"/>
      <c r="HL254" s="10"/>
      <c r="HM254" s="10"/>
      <c r="HN254" s="10"/>
      <c r="HO254" s="10"/>
      <c r="HP254" s="10"/>
      <c r="HQ254" s="10"/>
      <c r="HR254" s="10"/>
      <c r="HS254" s="10"/>
      <c r="HT254" s="10"/>
      <c r="HU254" s="10"/>
      <c r="HV254" s="10"/>
      <c r="HW254" s="10"/>
      <c r="HX254" s="10"/>
      <c r="HY254" s="10"/>
      <c r="HZ254" s="10"/>
      <c r="IA254" s="10"/>
      <c r="IB254" s="10"/>
      <c r="IC254" s="10"/>
      <c r="ID254" s="10"/>
      <c r="IE254" s="10"/>
      <c r="IF254" s="10"/>
      <c r="IG254" s="10"/>
      <c r="IH254" s="10"/>
      <c r="II254" s="10"/>
      <c r="IJ254" s="10"/>
      <c r="IK254" s="10">
        <v>1</v>
      </c>
      <c r="IL254" s="10"/>
      <c r="IM254" s="10"/>
      <c r="IN254" s="10"/>
      <c r="IO254" s="10"/>
      <c r="IP254" s="10"/>
      <c r="IQ254" s="10"/>
      <c r="IR254" s="10"/>
      <c r="IS254" s="10"/>
      <c r="IT254" s="10"/>
      <c r="IU254" s="13" t="s">
        <v>4061</v>
      </c>
      <c r="IV254" s="10" t="s">
        <v>283</v>
      </c>
      <c r="IW254" s="10" t="s">
        <v>283</v>
      </c>
      <c r="IX254" s="10" t="s">
        <v>264</v>
      </c>
      <c r="IY254" s="10"/>
      <c r="IZ254" s="10"/>
      <c r="JA254" s="10"/>
      <c r="JB254" s="10"/>
      <c r="JC254" s="10"/>
      <c r="JD254" s="10"/>
      <c r="JE254" s="10"/>
      <c r="JF254" s="10"/>
      <c r="JG254" s="10"/>
      <c r="JH254" s="10"/>
      <c r="JI254" s="10"/>
      <c r="JJ254" s="10"/>
      <c r="JK254" s="10"/>
      <c r="JL254" s="10"/>
      <c r="JM254" s="10"/>
      <c r="JN254" s="10"/>
      <c r="JO254" s="10"/>
      <c r="JP254" s="10">
        <v>1</v>
      </c>
      <c r="JQ254" s="10"/>
      <c r="JR254" s="10"/>
      <c r="JS254" s="10"/>
      <c r="JT254" s="10"/>
      <c r="JU254" s="10"/>
      <c r="JV254" s="10" t="s">
        <v>287</v>
      </c>
      <c r="JW254" s="10" t="s">
        <v>283</v>
      </c>
      <c r="JX254" s="10" t="s">
        <v>283</v>
      </c>
      <c r="JY254" s="10" t="s">
        <v>283</v>
      </c>
      <c r="JZ254" s="42"/>
    </row>
    <row r="255" spans="1:286" ht="15.75" customHeight="1">
      <c r="A255" s="7" t="s">
        <v>4062</v>
      </c>
      <c r="B255" s="8">
        <v>42787</v>
      </c>
      <c r="C255" s="9" t="s">
        <v>4063</v>
      </c>
      <c r="D255" s="29">
        <v>1</v>
      </c>
      <c r="E255" s="11">
        <v>42365</v>
      </c>
      <c r="F255" s="43">
        <v>29</v>
      </c>
      <c r="G255" s="29" t="s">
        <v>323</v>
      </c>
      <c r="H255" s="9" t="s">
        <v>4064</v>
      </c>
      <c r="I255" s="9" t="s">
        <v>816</v>
      </c>
      <c r="J255" s="10" t="s">
        <v>280</v>
      </c>
      <c r="K255" s="9" t="s">
        <v>4065</v>
      </c>
      <c r="L255" s="9"/>
      <c r="M255" s="9"/>
      <c r="N255" s="9"/>
      <c r="O255" s="9"/>
      <c r="P255" s="9"/>
      <c r="Q255" s="9"/>
      <c r="R255" s="10">
        <v>1</v>
      </c>
      <c r="S255" s="9"/>
      <c r="T255" s="9"/>
      <c r="U255" s="9"/>
      <c r="V255" s="9"/>
      <c r="W255" s="9"/>
      <c r="X255" s="9"/>
      <c r="Y255" s="10">
        <v>1</v>
      </c>
      <c r="Z255" s="9"/>
      <c r="AA255" s="9"/>
      <c r="AB255" s="9" t="s">
        <v>4066</v>
      </c>
      <c r="AC255" s="9" t="s">
        <v>4067</v>
      </c>
      <c r="AD255" s="10" t="s">
        <v>283</v>
      </c>
      <c r="AE255" s="11">
        <v>42369</v>
      </c>
      <c r="AF255" s="11">
        <v>42769</v>
      </c>
      <c r="AG255" s="10">
        <f t="shared" si="62"/>
        <v>400</v>
      </c>
      <c r="AH255" s="10">
        <f t="shared" si="63"/>
        <v>404</v>
      </c>
      <c r="AI255" s="10">
        <f t="shared" si="2"/>
        <v>422</v>
      </c>
      <c r="AJ255" s="35" t="s">
        <v>4068</v>
      </c>
      <c r="AK255" s="12">
        <v>1</v>
      </c>
      <c r="AL255" s="10" t="s">
        <v>70</v>
      </c>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0"/>
      <c r="BN255" s="10"/>
      <c r="BO255" s="10"/>
      <c r="BP255" s="10"/>
      <c r="BQ255" s="10"/>
      <c r="BR255" s="10"/>
      <c r="BS255" s="10"/>
      <c r="BT255" s="10"/>
      <c r="BU255" s="10"/>
      <c r="BV255" s="10"/>
      <c r="BW255" s="10"/>
      <c r="BX255" s="10"/>
      <c r="BY255" s="10">
        <v>1</v>
      </c>
      <c r="BZ255" s="10"/>
      <c r="CA255" s="10"/>
      <c r="CB255" s="10"/>
      <c r="CC255" s="10"/>
      <c r="CD255" s="10"/>
      <c r="CE255" s="10"/>
      <c r="CF255" s="10"/>
      <c r="CG255" s="10"/>
      <c r="CH255" s="10"/>
      <c r="CI255" s="10"/>
      <c r="CJ255" s="10"/>
      <c r="CK255" s="10"/>
      <c r="CL255" s="10"/>
      <c r="CM255" s="10"/>
      <c r="CN255" s="10"/>
      <c r="CO255" s="10"/>
      <c r="CP255" s="10" t="s">
        <v>90</v>
      </c>
      <c r="CQ255" s="10" t="s">
        <v>286</v>
      </c>
      <c r="CR255" s="10"/>
      <c r="CS255" s="10">
        <v>1</v>
      </c>
      <c r="CT255" s="10"/>
      <c r="CU255" s="10"/>
      <c r="CV255" s="10"/>
      <c r="CW255" s="10"/>
      <c r="CX255" s="10" t="s">
        <v>283</v>
      </c>
      <c r="CY255" s="35" t="s">
        <v>287</v>
      </c>
      <c r="CZ255" s="42" t="s">
        <v>12</v>
      </c>
      <c r="DA255" s="10" t="s">
        <v>289</v>
      </c>
      <c r="DB255" s="35" t="s">
        <v>309</v>
      </c>
      <c r="DC255" s="13" t="s">
        <v>4069</v>
      </c>
      <c r="DD255" s="35" t="s">
        <v>4070</v>
      </c>
      <c r="DE255" s="42" t="s">
        <v>4071</v>
      </c>
      <c r="DF255" s="35" t="s">
        <v>283</v>
      </c>
      <c r="DG255" s="35" t="s">
        <v>283</v>
      </c>
      <c r="DH255" s="35" t="s">
        <v>283</v>
      </c>
      <c r="DI255" s="35" t="s">
        <v>283</v>
      </c>
      <c r="DJ255" s="35" t="s">
        <v>283</v>
      </c>
      <c r="DK255" s="35" t="s">
        <v>283</v>
      </c>
      <c r="DL255" s="10" t="s">
        <v>283</v>
      </c>
      <c r="DM255" s="10" t="s">
        <v>283</v>
      </c>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0" t="s">
        <v>4072</v>
      </c>
      <c r="ES255" s="10" t="s">
        <v>1786</v>
      </c>
      <c r="ET255" s="10"/>
      <c r="EU255" s="10"/>
      <c r="EV255" s="10"/>
      <c r="EW255" s="10"/>
      <c r="EX255" s="10"/>
      <c r="EY255" s="10"/>
      <c r="EZ255" s="10"/>
      <c r="FA255" s="10"/>
      <c r="FB255" s="10"/>
      <c r="FC255" s="10"/>
      <c r="FD255" s="10"/>
      <c r="FE255" s="10"/>
      <c r="FF255" s="10"/>
      <c r="FG255" s="10"/>
      <c r="FH255" s="10">
        <v>1</v>
      </c>
      <c r="FI255" s="10"/>
      <c r="FJ255" s="10"/>
      <c r="FK255" s="10"/>
      <c r="FL255" s="10"/>
      <c r="FM255" s="10" t="s">
        <v>4073</v>
      </c>
      <c r="FN255" s="10" t="s">
        <v>180</v>
      </c>
      <c r="FO255" s="10"/>
      <c r="FP255" s="10"/>
      <c r="FQ255" s="10"/>
      <c r="FR255" s="10"/>
      <c r="FS255" s="10"/>
      <c r="FT255" s="10"/>
      <c r="FU255" s="10"/>
      <c r="FV255" s="10"/>
      <c r="FW255" s="10"/>
      <c r="FX255" s="10"/>
      <c r="FY255" s="10"/>
      <c r="FZ255" s="10"/>
      <c r="GA255" s="10"/>
      <c r="GB255" s="10"/>
      <c r="GC255" s="10"/>
      <c r="GD255" s="10"/>
      <c r="GE255" s="10"/>
      <c r="GF255" s="10"/>
      <c r="GG255" s="10"/>
      <c r="GH255" s="10"/>
      <c r="GI255" s="10"/>
      <c r="GJ255" s="10">
        <v>1</v>
      </c>
      <c r="GK255" s="10"/>
      <c r="GL255" s="10"/>
      <c r="GM255" s="10"/>
      <c r="GN255" s="10"/>
      <c r="GO255" s="13" t="s">
        <v>4074</v>
      </c>
      <c r="GP255" s="13" t="s">
        <v>4075</v>
      </c>
      <c r="GQ255" s="13" t="s">
        <v>4076</v>
      </c>
      <c r="GR255" s="13" t="s">
        <v>4077</v>
      </c>
      <c r="GS255" s="13" t="s">
        <v>4078</v>
      </c>
      <c r="GT255" s="13" t="s">
        <v>4079</v>
      </c>
      <c r="GU255" s="13" t="s">
        <v>4080</v>
      </c>
      <c r="GV255" s="13" t="s">
        <v>4081</v>
      </c>
      <c r="GW255" s="13" t="s">
        <v>4082</v>
      </c>
      <c r="GX255" s="13" t="s">
        <v>4083</v>
      </c>
      <c r="GY255" s="13" t="s">
        <v>4084</v>
      </c>
      <c r="GZ255" s="13" t="s">
        <v>4085</v>
      </c>
      <c r="HA255" s="10" t="s">
        <v>283</v>
      </c>
      <c r="HB255" s="10" t="s">
        <v>283</v>
      </c>
      <c r="HC255" s="10" t="s">
        <v>283</v>
      </c>
      <c r="HD255" s="10" t="s">
        <v>4086</v>
      </c>
      <c r="HE255" s="10"/>
      <c r="HF255" s="10"/>
      <c r="HG255" s="10"/>
      <c r="HH255" s="10"/>
      <c r="HI255" s="10"/>
      <c r="HJ255" s="10"/>
      <c r="HK255" s="10"/>
      <c r="HL255" s="10"/>
      <c r="HM255" s="10">
        <v>1</v>
      </c>
      <c r="HN255" s="10">
        <v>1</v>
      </c>
      <c r="HO255" s="10"/>
      <c r="HP255" s="10">
        <v>1</v>
      </c>
      <c r="HQ255" s="10"/>
      <c r="HR255" s="10">
        <v>1</v>
      </c>
      <c r="HS255" s="10"/>
      <c r="HT255" s="10"/>
      <c r="HU255" s="10"/>
      <c r="HV255" s="10"/>
      <c r="HW255" s="10"/>
      <c r="HX255" s="10"/>
      <c r="HY255" s="10"/>
      <c r="HZ255" s="10"/>
      <c r="IA255" s="10"/>
      <c r="IB255" s="10"/>
      <c r="IC255" s="10"/>
      <c r="ID255" s="10"/>
      <c r="IE255" s="10"/>
      <c r="IF255" s="10"/>
      <c r="IG255" s="10"/>
      <c r="IH255" s="10"/>
      <c r="II255" s="10"/>
      <c r="IJ255" s="10"/>
      <c r="IK255" s="10">
        <v>1</v>
      </c>
      <c r="IL255" s="10">
        <v>1</v>
      </c>
      <c r="IM255" s="10"/>
      <c r="IN255" s="10"/>
      <c r="IO255" s="10"/>
      <c r="IP255" s="10"/>
      <c r="IQ255" s="10"/>
      <c r="IR255" s="10"/>
      <c r="IS255" s="10"/>
      <c r="IT255" s="10"/>
      <c r="IU255" s="13" t="s">
        <v>299</v>
      </c>
      <c r="IV255" s="10" t="s">
        <v>283</v>
      </c>
      <c r="IW255" s="10" t="s">
        <v>283</v>
      </c>
      <c r="IX255" s="10" t="s">
        <v>264</v>
      </c>
      <c r="IY255" s="10"/>
      <c r="IZ255" s="10"/>
      <c r="JA255" s="10"/>
      <c r="JB255" s="10"/>
      <c r="JC255" s="10"/>
      <c r="JD255" s="10"/>
      <c r="JE255" s="10"/>
      <c r="JF255" s="10"/>
      <c r="JG255" s="10"/>
      <c r="JH255" s="10"/>
      <c r="JI255" s="10"/>
      <c r="JJ255" s="10"/>
      <c r="JK255" s="10"/>
      <c r="JL255" s="10"/>
      <c r="JM255" s="10"/>
      <c r="JN255" s="10"/>
      <c r="JO255" s="10"/>
      <c r="JP255" s="10">
        <v>1</v>
      </c>
      <c r="JQ255" s="10"/>
      <c r="JR255" s="10"/>
      <c r="JS255" s="10"/>
      <c r="JT255" s="10"/>
      <c r="JU255" s="10"/>
      <c r="JV255" s="10" t="s">
        <v>287</v>
      </c>
      <c r="JW255" s="10" t="s">
        <v>283</v>
      </c>
      <c r="JX255" s="10" t="s">
        <v>283</v>
      </c>
      <c r="JY255" s="10" t="s">
        <v>283</v>
      </c>
      <c r="JZ255" s="42" t="s">
        <v>4087</v>
      </c>
    </row>
    <row r="256" spans="1:286" ht="15.75" customHeight="1">
      <c r="A256" s="7" t="s">
        <v>4088</v>
      </c>
      <c r="B256" s="8">
        <v>42804</v>
      </c>
      <c r="C256" s="9" t="s">
        <v>4089</v>
      </c>
      <c r="D256" s="29">
        <v>1</v>
      </c>
      <c r="E256" s="11">
        <v>42469</v>
      </c>
      <c r="F256" s="43">
        <v>74</v>
      </c>
      <c r="G256" s="29" t="s">
        <v>277</v>
      </c>
      <c r="H256" s="9" t="s">
        <v>4090</v>
      </c>
      <c r="I256" s="9" t="s">
        <v>3960</v>
      </c>
      <c r="J256" s="10" t="s">
        <v>280</v>
      </c>
      <c r="K256" s="9" t="s">
        <v>344</v>
      </c>
      <c r="L256" s="9"/>
      <c r="M256" s="9"/>
      <c r="N256" s="9"/>
      <c r="O256" s="9"/>
      <c r="P256" s="9"/>
      <c r="Q256" s="9"/>
      <c r="R256" s="10">
        <v>1</v>
      </c>
      <c r="S256" s="9"/>
      <c r="T256" s="9"/>
      <c r="U256" s="9"/>
      <c r="V256" s="9"/>
      <c r="W256" s="9"/>
      <c r="X256" s="9"/>
      <c r="Y256" s="9"/>
      <c r="Z256" s="9"/>
      <c r="AA256" s="9"/>
      <c r="AB256" s="9" t="s">
        <v>3961</v>
      </c>
      <c r="AC256" s="9" t="s">
        <v>4091</v>
      </c>
      <c r="AD256" s="10" t="s">
        <v>283</v>
      </c>
      <c r="AE256" s="11">
        <v>42472</v>
      </c>
      <c r="AF256" s="11">
        <v>42801</v>
      </c>
      <c r="AG256" s="10">
        <f t="shared" si="62"/>
        <v>329</v>
      </c>
      <c r="AH256" s="10">
        <f t="shared" si="63"/>
        <v>332</v>
      </c>
      <c r="AI256" s="10">
        <f t="shared" si="2"/>
        <v>335</v>
      </c>
      <c r="AJ256" s="42" t="s">
        <v>1905</v>
      </c>
      <c r="AK256" s="12">
        <v>1</v>
      </c>
      <c r="AL256" s="10" t="s">
        <v>1906</v>
      </c>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42"/>
      <c r="BN256" s="42"/>
      <c r="BO256" s="42"/>
      <c r="BP256" s="42"/>
      <c r="BQ256" s="42"/>
      <c r="BR256" s="42"/>
      <c r="BS256" s="42"/>
      <c r="BT256" s="42"/>
      <c r="BU256" s="42"/>
      <c r="BV256" s="42"/>
      <c r="BW256" s="42"/>
      <c r="BX256" s="35">
        <v>1</v>
      </c>
      <c r="BY256" s="42"/>
      <c r="BZ256" s="42"/>
      <c r="CA256" s="42"/>
      <c r="CB256" s="42"/>
      <c r="CC256" s="42"/>
      <c r="CD256" s="42"/>
      <c r="CE256" s="42"/>
      <c r="CF256" s="42"/>
      <c r="CG256" s="42"/>
      <c r="CH256" s="42"/>
      <c r="CI256" s="42"/>
      <c r="CJ256" s="42"/>
      <c r="CK256" s="42"/>
      <c r="CL256" s="42"/>
      <c r="CM256" s="42"/>
      <c r="CN256" s="42"/>
      <c r="CO256" s="42"/>
      <c r="CP256" s="10" t="s">
        <v>428</v>
      </c>
      <c r="CQ256" s="10" t="s">
        <v>286</v>
      </c>
      <c r="CR256" s="10"/>
      <c r="CS256" s="10"/>
      <c r="CT256" s="10">
        <v>1</v>
      </c>
      <c r="CU256" s="10"/>
      <c r="CV256" s="10"/>
      <c r="CW256" s="10"/>
      <c r="CX256" s="10" t="s">
        <v>287</v>
      </c>
      <c r="CY256" s="35" t="s">
        <v>287</v>
      </c>
      <c r="CZ256" s="42" t="s">
        <v>12</v>
      </c>
      <c r="DA256" s="10" t="s">
        <v>289</v>
      </c>
      <c r="DB256" s="35" t="s">
        <v>309</v>
      </c>
      <c r="DC256" s="13" t="s">
        <v>4092</v>
      </c>
      <c r="DD256" s="42" t="s">
        <v>4041</v>
      </c>
      <c r="DE256" s="42" t="s">
        <v>4093</v>
      </c>
      <c r="DF256" s="42" t="s">
        <v>4094</v>
      </c>
      <c r="DG256" s="35" t="s">
        <v>283</v>
      </c>
      <c r="DH256" s="35" t="s">
        <v>283</v>
      </c>
      <c r="DI256" s="35" t="s">
        <v>283</v>
      </c>
      <c r="DJ256" s="35" t="s">
        <v>283</v>
      </c>
      <c r="DK256" s="35" t="s">
        <v>283</v>
      </c>
      <c r="DL256" s="10" t="s">
        <v>4095</v>
      </c>
      <c r="DM256" s="10" t="s">
        <v>115</v>
      </c>
      <c r="DN256" s="15"/>
      <c r="DO256" s="15"/>
      <c r="DP256" s="15"/>
      <c r="DQ256" s="15"/>
      <c r="DR256" s="15"/>
      <c r="DS256" s="14">
        <v>1</v>
      </c>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0" t="s">
        <v>283</v>
      </c>
      <c r="ES256" s="10" t="s">
        <v>283</v>
      </c>
      <c r="ET256" s="10"/>
      <c r="EU256" s="10"/>
      <c r="EV256" s="10"/>
      <c r="EW256" s="10"/>
      <c r="EX256" s="10"/>
      <c r="EY256" s="10"/>
      <c r="EZ256" s="10"/>
      <c r="FA256" s="10"/>
      <c r="FB256" s="10"/>
      <c r="FC256" s="10"/>
      <c r="FD256" s="10"/>
      <c r="FE256" s="10"/>
      <c r="FF256" s="10"/>
      <c r="FG256" s="10"/>
      <c r="FH256" s="10"/>
      <c r="FI256" s="10"/>
      <c r="FJ256" s="10"/>
      <c r="FK256" s="10"/>
      <c r="FL256" s="10"/>
      <c r="FM256" s="10" t="s">
        <v>283</v>
      </c>
      <c r="FN256" s="10" t="s">
        <v>283</v>
      </c>
      <c r="FO256" s="10"/>
      <c r="FP256" s="10"/>
      <c r="FQ256" s="10"/>
      <c r="FR256" s="10"/>
      <c r="FS256" s="10"/>
      <c r="FT256" s="10"/>
      <c r="FU256" s="10"/>
      <c r="FV256" s="10"/>
      <c r="FW256" s="10"/>
      <c r="FX256" s="10"/>
      <c r="FY256" s="10"/>
      <c r="FZ256" s="10"/>
      <c r="GA256" s="10"/>
      <c r="GB256" s="10"/>
      <c r="GC256" s="10"/>
      <c r="GD256" s="10"/>
      <c r="GE256" s="10"/>
      <c r="GF256" s="10"/>
      <c r="GG256" s="10"/>
      <c r="GH256" s="10"/>
      <c r="GI256" s="10"/>
      <c r="GJ256" s="10"/>
      <c r="GK256" s="10"/>
      <c r="GL256" s="10"/>
      <c r="GM256" s="10"/>
      <c r="GN256" s="10"/>
      <c r="GO256" s="13" t="s">
        <v>4096</v>
      </c>
      <c r="GP256" s="13" t="s">
        <v>4097</v>
      </c>
      <c r="GQ256" s="10" t="s">
        <v>283</v>
      </c>
      <c r="GR256" s="10" t="s">
        <v>283</v>
      </c>
      <c r="GS256" s="10" t="s">
        <v>283</v>
      </c>
      <c r="GT256" s="10" t="s">
        <v>283</v>
      </c>
      <c r="GU256" s="10" t="s">
        <v>283</v>
      </c>
      <c r="GV256" s="10" t="s">
        <v>283</v>
      </c>
      <c r="GW256" s="10" t="s">
        <v>283</v>
      </c>
      <c r="GX256" s="10" t="s">
        <v>283</v>
      </c>
      <c r="GY256" s="10" t="s">
        <v>283</v>
      </c>
      <c r="GZ256" s="10" t="s">
        <v>283</v>
      </c>
      <c r="HA256" s="10" t="s">
        <v>283</v>
      </c>
      <c r="HB256" s="10" t="s">
        <v>283</v>
      </c>
      <c r="HC256" s="10" t="s">
        <v>283</v>
      </c>
      <c r="HD256" s="10" t="s">
        <v>519</v>
      </c>
      <c r="HE256" s="10"/>
      <c r="HF256" s="10"/>
      <c r="HG256" s="10"/>
      <c r="HH256" s="10"/>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c r="IE256" s="10">
        <v>1</v>
      </c>
      <c r="IF256" s="10"/>
      <c r="IG256" s="10"/>
      <c r="IH256" s="10"/>
      <c r="II256" s="10"/>
      <c r="IJ256" s="10"/>
      <c r="IK256" s="10">
        <v>1</v>
      </c>
      <c r="IL256" s="10"/>
      <c r="IM256" s="10"/>
      <c r="IN256" s="10"/>
      <c r="IO256" s="10"/>
      <c r="IP256" s="10"/>
      <c r="IQ256" s="10"/>
      <c r="IR256" s="10"/>
      <c r="IS256" s="10"/>
      <c r="IT256" s="10"/>
      <c r="IU256" s="13" t="s">
        <v>434</v>
      </c>
      <c r="IV256" s="10" t="s">
        <v>283</v>
      </c>
      <c r="IW256" s="10" t="s">
        <v>283</v>
      </c>
      <c r="IX256" s="10" t="s">
        <v>264</v>
      </c>
      <c r="IY256" s="10"/>
      <c r="IZ256" s="10"/>
      <c r="JA256" s="10"/>
      <c r="JB256" s="10"/>
      <c r="JC256" s="10"/>
      <c r="JD256" s="10"/>
      <c r="JE256" s="10"/>
      <c r="JF256" s="10"/>
      <c r="JG256" s="10"/>
      <c r="JH256" s="10"/>
      <c r="JI256" s="10"/>
      <c r="JJ256" s="10"/>
      <c r="JK256" s="10"/>
      <c r="JL256" s="10"/>
      <c r="JM256" s="10"/>
      <c r="JN256" s="10"/>
      <c r="JO256" s="10"/>
      <c r="JP256" s="10">
        <v>1</v>
      </c>
      <c r="JQ256" s="10"/>
      <c r="JR256" s="10"/>
      <c r="JS256" s="10"/>
      <c r="JT256" s="10"/>
      <c r="JU256" s="10"/>
      <c r="JV256" s="10" t="s">
        <v>287</v>
      </c>
      <c r="JW256" s="10" t="s">
        <v>283</v>
      </c>
      <c r="JX256" s="10" t="s">
        <v>283</v>
      </c>
      <c r="JY256" s="10" t="s">
        <v>283</v>
      </c>
      <c r="JZ256" s="42"/>
    </row>
    <row r="257" spans="1:286" ht="15.75" customHeight="1">
      <c r="A257" s="7" t="s">
        <v>4098</v>
      </c>
      <c r="B257" s="8">
        <v>42797</v>
      </c>
      <c r="C257" s="9" t="s">
        <v>4099</v>
      </c>
      <c r="D257" s="29">
        <v>1</v>
      </c>
      <c r="E257" s="11">
        <v>42683</v>
      </c>
      <c r="F257" s="43">
        <v>31</v>
      </c>
      <c r="G257" s="29" t="s">
        <v>323</v>
      </c>
      <c r="H257" s="9" t="s">
        <v>4100</v>
      </c>
      <c r="I257" s="9" t="s">
        <v>4101</v>
      </c>
      <c r="J257" s="10" t="s">
        <v>280</v>
      </c>
      <c r="K257" s="9" t="s">
        <v>606</v>
      </c>
      <c r="L257" s="9"/>
      <c r="M257" s="10">
        <v>1</v>
      </c>
      <c r="N257" s="9"/>
      <c r="O257" s="9"/>
      <c r="P257" s="9"/>
      <c r="Q257" s="9"/>
      <c r="R257" s="9"/>
      <c r="S257" s="9"/>
      <c r="T257" s="9"/>
      <c r="U257" s="9"/>
      <c r="V257" s="9"/>
      <c r="W257" s="9"/>
      <c r="X257" s="9"/>
      <c r="Y257" s="9"/>
      <c r="Z257" s="9"/>
      <c r="AA257" s="9"/>
      <c r="AB257" s="9" t="s">
        <v>4102</v>
      </c>
      <c r="AC257" s="9" t="s">
        <v>4103</v>
      </c>
      <c r="AD257" s="10" t="s">
        <v>283</v>
      </c>
      <c r="AE257" s="11">
        <v>42683</v>
      </c>
      <c r="AF257" s="11">
        <v>42795</v>
      </c>
      <c r="AG257" s="10">
        <f t="shared" si="62"/>
        <v>112</v>
      </c>
      <c r="AH257" s="10">
        <f t="shared" si="63"/>
        <v>112</v>
      </c>
      <c r="AI257" s="10">
        <f t="shared" si="2"/>
        <v>114</v>
      </c>
      <c r="AJ257" s="35" t="s">
        <v>4104</v>
      </c>
      <c r="AK257" s="12">
        <v>1</v>
      </c>
      <c r="AL257" s="10" t="s">
        <v>2326</v>
      </c>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42"/>
      <c r="BN257" s="42"/>
      <c r="BO257" s="42"/>
      <c r="BP257" s="42"/>
      <c r="BQ257" s="42"/>
      <c r="BR257" s="42"/>
      <c r="BS257" s="42"/>
      <c r="BT257" s="42"/>
      <c r="BU257" s="42"/>
      <c r="BV257" s="42"/>
      <c r="BW257" s="42"/>
      <c r="BX257" s="42"/>
      <c r="BY257" s="42"/>
      <c r="BZ257" s="35">
        <v>1</v>
      </c>
      <c r="CA257" s="42"/>
      <c r="CB257" s="42"/>
      <c r="CC257" s="42"/>
      <c r="CD257" s="42"/>
      <c r="CE257" s="42"/>
      <c r="CF257" s="42"/>
      <c r="CG257" s="42"/>
      <c r="CH257" s="42"/>
      <c r="CI257" s="42"/>
      <c r="CJ257" s="42"/>
      <c r="CK257" s="42"/>
      <c r="CL257" s="42"/>
      <c r="CM257" s="42"/>
      <c r="CN257" s="42"/>
      <c r="CO257" s="42"/>
      <c r="CP257" s="10" t="s">
        <v>90</v>
      </c>
      <c r="CQ257" s="10" t="s">
        <v>286</v>
      </c>
      <c r="CR257" s="10"/>
      <c r="CS257" s="10">
        <v>1</v>
      </c>
      <c r="CT257" s="10"/>
      <c r="CU257" s="10"/>
      <c r="CV257" s="10"/>
      <c r="CW257" s="10"/>
      <c r="CX257" s="10" t="s">
        <v>287</v>
      </c>
      <c r="CY257" s="35" t="s">
        <v>287</v>
      </c>
      <c r="CZ257" s="42" t="s">
        <v>596</v>
      </c>
      <c r="DA257" s="10" t="s">
        <v>289</v>
      </c>
      <c r="DB257" s="35" t="s">
        <v>309</v>
      </c>
      <c r="DC257" s="13" t="s">
        <v>4105</v>
      </c>
      <c r="DD257" s="42" t="s">
        <v>4106</v>
      </c>
      <c r="DE257" s="42" t="s">
        <v>531</v>
      </c>
      <c r="DF257" s="42" t="s">
        <v>771</v>
      </c>
      <c r="DG257" s="35" t="s">
        <v>283</v>
      </c>
      <c r="DH257" s="35" t="s">
        <v>283</v>
      </c>
      <c r="DI257" s="35" t="s">
        <v>283</v>
      </c>
      <c r="DJ257" s="35" t="s">
        <v>283</v>
      </c>
      <c r="DK257" s="35" t="s">
        <v>283</v>
      </c>
      <c r="DL257" s="10" t="s">
        <v>283</v>
      </c>
      <c r="DM257" s="10" t="s">
        <v>283</v>
      </c>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0" t="s">
        <v>283</v>
      </c>
      <c r="ES257" s="10" t="s">
        <v>283</v>
      </c>
      <c r="ET257" s="10"/>
      <c r="EU257" s="10"/>
      <c r="EV257" s="10"/>
      <c r="EW257" s="10"/>
      <c r="EX257" s="10"/>
      <c r="EY257" s="10"/>
      <c r="EZ257" s="10"/>
      <c r="FA257" s="10"/>
      <c r="FB257" s="10"/>
      <c r="FC257" s="10"/>
      <c r="FD257" s="10"/>
      <c r="FE257" s="10"/>
      <c r="FF257" s="10"/>
      <c r="FG257" s="10"/>
      <c r="FH257" s="10"/>
      <c r="FI257" s="10"/>
      <c r="FJ257" s="10"/>
      <c r="FK257" s="10"/>
      <c r="FL257" s="10"/>
      <c r="FM257" s="10" t="s">
        <v>4107</v>
      </c>
      <c r="FN257" s="10" t="s">
        <v>3440</v>
      </c>
      <c r="FO257" s="10"/>
      <c r="FP257" s="10"/>
      <c r="FQ257" s="10"/>
      <c r="FR257" s="10"/>
      <c r="FS257" s="10"/>
      <c r="FT257" s="10"/>
      <c r="FU257" s="10">
        <v>1</v>
      </c>
      <c r="FV257" s="10"/>
      <c r="FW257" s="10"/>
      <c r="FX257" s="10"/>
      <c r="FY257" s="10"/>
      <c r="FZ257" s="10"/>
      <c r="GA257" s="10"/>
      <c r="GB257" s="10">
        <v>1</v>
      </c>
      <c r="GC257" s="10"/>
      <c r="GD257" s="10"/>
      <c r="GE257" s="10"/>
      <c r="GF257" s="10"/>
      <c r="GG257" s="10"/>
      <c r="GH257" s="10"/>
      <c r="GI257" s="10"/>
      <c r="GJ257" s="10"/>
      <c r="GK257" s="10"/>
      <c r="GL257" s="10"/>
      <c r="GM257" s="10"/>
      <c r="GN257" s="10"/>
      <c r="GO257" s="13" t="s">
        <v>4108</v>
      </c>
      <c r="GP257" s="13" t="s">
        <v>4109</v>
      </c>
      <c r="GQ257" s="13" t="s">
        <v>4110</v>
      </c>
      <c r="GR257" s="13" t="s">
        <v>4111</v>
      </c>
      <c r="GS257" s="13" t="s">
        <v>4112</v>
      </c>
      <c r="GT257" s="10" t="s">
        <v>283</v>
      </c>
      <c r="GU257" s="10" t="s">
        <v>283</v>
      </c>
      <c r="GV257" s="10" t="s">
        <v>283</v>
      </c>
      <c r="GW257" s="10" t="s">
        <v>283</v>
      </c>
      <c r="GX257" s="10" t="s">
        <v>283</v>
      </c>
      <c r="GY257" s="10" t="s">
        <v>283</v>
      </c>
      <c r="GZ257" s="10" t="s">
        <v>283</v>
      </c>
      <c r="HA257" s="10" t="s">
        <v>283</v>
      </c>
      <c r="HB257" s="10" t="s">
        <v>283</v>
      </c>
      <c r="HC257" s="10" t="s">
        <v>283</v>
      </c>
      <c r="HD257" s="10" t="s">
        <v>4113</v>
      </c>
      <c r="HE257" s="10"/>
      <c r="HF257" s="10"/>
      <c r="HG257" s="10"/>
      <c r="HH257" s="10"/>
      <c r="HI257" s="10"/>
      <c r="HJ257" s="10"/>
      <c r="HK257" s="10"/>
      <c r="HL257" s="10"/>
      <c r="HM257" s="10"/>
      <c r="HN257" s="10"/>
      <c r="HO257" s="10"/>
      <c r="HP257" s="10"/>
      <c r="HQ257" s="10"/>
      <c r="HR257" s="10"/>
      <c r="HS257" s="10"/>
      <c r="HT257" s="10"/>
      <c r="HU257" s="10"/>
      <c r="HV257" s="10"/>
      <c r="HW257" s="10"/>
      <c r="HX257" s="10"/>
      <c r="HY257" s="10"/>
      <c r="HZ257" s="10"/>
      <c r="IA257" s="10"/>
      <c r="IB257" s="10"/>
      <c r="IC257" s="10"/>
      <c r="ID257" s="10">
        <v>1</v>
      </c>
      <c r="IE257" s="10"/>
      <c r="IF257" s="10"/>
      <c r="IG257" s="10"/>
      <c r="IH257" s="10"/>
      <c r="II257" s="10"/>
      <c r="IJ257" s="10"/>
      <c r="IK257" s="10"/>
      <c r="IL257" s="10"/>
      <c r="IM257" s="10"/>
      <c r="IN257" s="10"/>
      <c r="IO257" s="10"/>
      <c r="IP257" s="10"/>
      <c r="IQ257" s="10"/>
      <c r="IR257" s="10">
        <v>1</v>
      </c>
      <c r="IS257" s="10"/>
      <c r="IT257" s="10"/>
      <c r="IU257" s="13" t="s">
        <v>4114</v>
      </c>
      <c r="IV257" s="10" t="s">
        <v>283</v>
      </c>
      <c r="IW257" s="10" t="s">
        <v>283</v>
      </c>
      <c r="IX257" s="10" t="s">
        <v>264</v>
      </c>
      <c r="IY257" s="10"/>
      <c r="IZ257" s="10"/>
      <c r="JA257" s="10"/>
      <c r="JB257" s="10"/>
      <c r="JC257" s="10"/>
      <c r="JD257" s="10"/>
      <c r="JE257" s="10"/>
      <c r="JF257" s="10"/>
      <c r="JG257" s="10"/>
      <c r="JH257" s="10"/>
      <c r="JI257" s="10"/>
      <c r="JJ257" s="10"/>
      <c r="JK257" s="10"/>
      <c r="JL257" s="10"/>
      <c r="JM257" s="10"/>
      <c r="JN257" s="10"/>
      <c r="JO257" s="10"/>
      <c r="JP257" s="10">
        <v>1</v>
      </c>
      <c r="JQ257" s="10"/>
      <c r="JR257" s="10"/>
      <c r="JS257" s="10"/>
      <c r="JT257" s="10"/>
      <c r="JU257" s="10"/>
      <c r="JV257" s="10" t="s">
        <v>287</v>
      </c>
      <c r="JW257" s="10" t="s">
        <v>283</v>
      </c>
      <c r="JX257" s="10" t="s">
        <v>283</v>
      </c>
      <c r="JY257" s="10" t="s">
        <v>283</v>
      </c>
      <c r="JZ257" s="42" t="s">
        <v>4115</v>
      </c>
    </row>
    <row r="258" spans="1:286" ht="15.75" customHeight="1">
      <c r="A258" s="7" t="s">
        <v>4116</v>
      </c>
      <c r="B258" s="8">
        <v>42814</v>
      </c>
      <c r="C258" s="9" t="s">
        <v>4117</v>
      </c>
      <c r="D258" s="35">
        <v>1</v>
      </c>
      <c r="E258" s="10" t="s">
        <v>302</v>
      </c>
      <c r="F258" s="35" t="s">
        <v>302</v>
      </c>
      <c r="G258" s="29" t="s">
        <v>323</v>
      </c>
      <c r="H258" s="9" t="s">
        <v>947</v>
      </c>
      <c r="I258" s="9" t="s">
        <v>1525</v>
      </c>
      <c r="J258" s="10" t="s">
        <v>280</v>
      </c>
      <c r="K258" s="9" t="s">
        <v>543</v>
      </c>
      <c r="L258" s="9"/>
      <c r="M258" s="9"/>
      <c r="N258" s="9"/>
      <c r="O258" s="9"/>
      <c r="P258" s="9"/>
      <c r="Q258" s="9"/>
      <c r="R258" s="9"/>
      <c r="S258" s="9"/>
      <c r="T258" s="10">
        <v>1</v>
      </c>
      <c r="U258" s="9"/>
      <c r="V258" s="9"/>
      <c r="W258" s="9"/>
      <c r="X258" s="9"/>
      <c r="Y258" s="9"/>
      <c r="Z258" s="9"/>
      <c r="AA258" s="9"/>
      <c r="AB258" s="9" t="s">
        <v>4118</v>
      </c>
      <c r="AC258" s="28" t="s">
        <v>4119</v>
      </c>
      <c r="AD258" s="10" t="s">
        <v>283</v>
      </c>
      <c r="AE258" s="11">
        <v>42460</v>
      </c>
      <c r="AF258" s="11">
        <v>42702</v>
      </c>
      <c r="AG258" s="10">
        <f t="shared" si="62"/>
        <v>242</v>
      </c>
      <c r="AH258" s="10" t="s">
        <v>283</v>
      </c>
      <c r="AI258" s="16" t="e">
        <f t="shared" si="2"/>
        <v>#VALUE!</v>
      </c>
      <c r="AJ258" s="57" t="s">
        <v>4120</v>
      </c>
      <c r="AK258" s="12">
        <v>1</v>
      </c>
      <c r="AL258" s="10" t="s">
        <v>86</v>
      </c>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v>1</v>
      </c>
      <c r="CP258" s="10" t="s">
        <v>90</v>
      </c>
      <c r="CQ258" s="10" t="s">
        <v>286</v>
      </c>
      <c r="CR258" s="10"/>
      <c r="CS258" s="10">
        <v>1</v>
      </c>
      <c r="CT258" s="10"/>
      <c r="CU258" s="10"/>
      <c r="CV258" s="10"/>
      <c r="CW258" s="10"/>
      <c r="CX258" s="10" t="s">
        <v>287</v>
      </c>
      <c r="CY258" s="35" t="s">
        <v>287</v>
      </c>
      <c r="CZ258" s="35" t="s">
        <v>4121</v>
      </c>
      <c r="DA258" s="10" t="s">
        <v>289</v>
      </c>
      <c r="DB258" s="35" t="s">
        <v>290</v>
      </c>
      <c r="DC258" s="35" t="s">
        <v>283</v>
      </c>
      <c r="DD258" s="42" t="s">
        <v>4122</v>
      </c>
      <c r="DE258" s="35" t="s">
        <v>283</v>
      </c>
      <c r="DF258" s="35" t="s">
        <v>283</v>
      </c>
      <c r="DG258" s="35" t="s">
        <v>283</v>
      </c>
      <c r="DH258" s="35" t="s">
        <v>283</v>
      </c>
      <c r="DI258" s="35" t="s">
        <v>283</v>
      </c>
      <c r="DJ258" s="35" t="s">
        <v>283</v>
      </c>
      <c r="DK258" s="35" t="s">
        <v>283</v>
      </c>
      <c r="DL258" s="10" t="s">
        <v>283</v>
      </c>
      <c r="DM258" s="10" t="s">
        <v>283</v>
      </c>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0" t="s">
        <v>283</v>
      </c>
      <c r="ES258" s="10" t="s">
        <v>283</v>
      </c>
      <c r="ET258" s="10"/>
      <c r="EU258" s="10"/>
      <c r="EV258" s="10"/>
      <c r="EW258" s="10"/>
      <c r="EX258" s="10"/>
      <c r="EY258" s="10"/>
      <c r="EZ258" s="10"/>
      <c r="FA258" s="10"/>
      <c r="FB258" s="10"/>
      <c r="FC258" s="10"/>
      <c r="FD258" s="10"/>
      <c r="FE258" s="10"/>
      <c r="FF258" s="10"/>
      <c r="FG258" s="10"/>
      <c r="FH258" s="10"/>
      <c r="FI258" s="10"/>
      <c r="FJ258" s="10"/>
      <c r="FK258" s="10"/>
      <c r="FL258" s="10"/>
      <c r="FM258" s="10" t="s">
        <v>4123</v>
      </c>
      <c r="FN258" s="10" t="s">
        <v>1841</v>
      </c>
      <c r="FO258" s="10"/>
      <c r="FP258" s="10"/>
      <c r="FQ258" s="10"/>
      <c r="FR258" s="10"/>
      <c r="FS258" s="10"/>
      <c r="FT258" s="10"/>
      <c r="FU258" s="10">
        <v>1</v>
      </c>
      <c r="FV258" s="10"/>
      <c r="FW258" s="10"/>
      <c r="FX258" s="10"/>
      <c r="FY258" s="10"/>
      <c r="FZ258" s="10"/>
      <c r="GA258" s="10"/>
      <c r="GB258" s="10"/>
      <c r="GC258" s="10"/>
      <c r="GD258" s="10"/>
      <c r="GE258" s="10"/>
      <c r="GF258" s="10"/>
      <c r="GG258" s="10"/>
      <c r="GH258" s="10"/>
      <c r="GI258" s="10"/>
      <c r="GJ258" s="10">
        <v>1</v>
      </c>
      <c r="GK258" s="10"/>
      <c r="GL258" s="10"/>
      <c r="GM258" s="10"/>
      <c r="GN258" s="10"/>
      <c r="GO258" s="13" t="s">
        <v>4124</v>
      </c>
      <c r="GP258" s="13" t="s">
        <v>4125</v>
      </c>
      <c r="GQ258" s="10" t="s">
        <v>283</v>
      </c>
      <c r="GR258" s="10" t="s">
        <v>283</v>
      </c>
      <c r="GS258" s="10" t="s">
        <v>283</v>
      </c>
      <c r="GT258" s="10" t="s">
        <v>283</v>
      </c>
      <c r="GU258" s="10" t="s">
        <v>283</v>
      </c>
      <c r="GV258" s="10" t="s">
        <v>283</v>
      </c>
      <c r="GW258" s="10" t="s">
        <v>283</v>
      </c>
      <c r="GX258" s="10" t="s">
        <v>283</v>
      </c>
      <c r="GY258" s="10" t="s">
        <v>283</v>
      </c>
      <c r="GZ258" s="10" t="s">
        <v>283</v>
      </c>
      <c r="HA258" s="10" t="s">
        <v>283</v>
      </c>
      <c r="HB258" s="10" t="s">
        <v>283</v>
      </c>
      <c r="HC258" s="10" t="s">
        <v>283</v>
      </c>
      <c r="HD258" s="10" t="s">
        <v>223</v>
      </c>
      <c r="HE258" s="10"/>
      <c r="HF258" s="10"/>
      <c r="HG258" s="10"/>
      <c r="HH258" s="10"/>
      <c r="HI258" s="10"/>
      <c r="HJ258" s="10"/>
      <c r="HK258" s="10"/>
      <c r="HL258" s="10"/>
      <c r="HM258" s="10"/>
      <c r="HN258" s="10"/>
      <c r="HO258" s="10"/>
      <c r="HP258" s="10"/>
      <c r="HQ258" s="10"/>
      <c r="HR258" s="10"/>
      <c r="HS258" s="10"/>
      <c r="HT258" s="10"/>
      <c r="HU258" s="10"/>
      <c r="HV258" s="10"/>
      <c r="HW258" s="10"/>
      <c r="HX258" s="10"/>
      <c r="HY258" s="10"/>
      <c r="HZ258" s="10"/>
      <c r="IA258" s="10">
        <v>1</v>
      </c>
      <c r="IB258" s="10"/>
      <c r="IC258" s="10"/>
      <c r="ID258" s="10"/>
      <c r="IE258" s="10"/>
      <c r="IF258" s="10"/>
      <c r="IG258" s="10"/>
      <c r="IH258" s="10"/>
      <c r="II258" s="10"/>
      <c r="IJ258" s="10"/>
      <c r="IK258" s="10"/>
      <c r="IL258" s="10"/>
      <c r="IM258" s="10"/>
      <c r="IN258" s="10"/>
      <c r="IO258" s="10"/>
      <c r="IP258" s="10"/>
      <c r="IQ258" s="10"/>
      <c r="IR258" s="10"/>
      <c r="IS258" s="10"/>
      <c r="IT258" s="10"/>
      <c r="IU258" s="13" t="s">
        <v>4125</v>
      </c>
      <c r="IV258" s="13" t="s">
        <v>434</v>
      </c>
      <c r="IW258" s="10" t="s">
        <v>283</v>
      </c>
      <c r="IX258" s="10" t="s">
        <v>262</v>
      </c>
      <c r="IY258" s="10"/>
      <c r="IZ258" s="10"/>
      <c r="JA258" s="10"/>
      <c r="JB258" s="10"/>
      <c r="JC258" s="10"/>
      <c r="JD258" s="10"/>
      <c r="JE258" s="10"/>
      <c r="JF258" s="10"/>
      <c r="JG258" s="10"/>
      <c r="JH258" s="10"/>
      <c r="JI258" s="10"/>
      <c r="JJ258" s="10"/>
      <c r="JK258" s="10"/>
      <c r="JL258" s="10"/>
      <c r="JM258" s="10"/>
      <c r="JN258" s="10">
        <v>1</v>
      </c>
      <c r="JO258" s="10"/>
      <c r="JP258" s="10"/>
      <c r="JQ258" s="10"/>
      <c r="JR258" s="10"/>
      <c r="JS258" s="10"/>
      <c r="JT258" s="10"/>
      <c r="JU258" s="10"/>
      <c r="JV258" s="10" t="s">
        <v>287</v>
      </c>
      <c r="JW258" s="10" t="s">
        <v>283</v>
      </c>
      <c r="JX258" s="10" t="s">
        <v>283</v>
      </c>
      <c r="JY258" s="10" t="s">
        <v>283</v>
      </c>
      <c r="JZ258" s="35" t="s">
        <v>4126</v>
      </c>
    </row>
    <row r="259" spans="1:286" ht="15.75" customHeight="1">
      <c r="A259" s="7" t="s">
        <v>4127</v>
      </c>
      <c r="B259" s="8">
        <v>42809</v>
      </c>
      <c r="C259" s="9" t="s">
        <v>4128</v>
      </c>
      <c r="D259" s="35">
        <v>1</v>
      </c>
      <c r="E259" s="11">
        <v>42626</v>
      </c>
      <c r="F259" s="35" t="s">
        <v>302</v>
      </c>
      <c r="G259" s="29" t="s">
        <v>323</v>
      </c>
      <c r="H259" s="9" t="s">
        <v>4129</v>
      </c>
      <c r="I259" s="9" t="s">
        <v>901</v>
      </c>
      <c r="J259" s="10" t="s">
        <v>280</v>
      </c>
      <c r="K259" s="9" t="s">
        <v>344</v>
      </c>
      <c r="L259" s="9"/>
      <c r="M259" s="9"/>
      <c r="N259" s="9"/>
      <c r="O259" s="9"/>
      <c r="P259" s="9"/>
      <c r="Q259" s="9"/>
      <c r="R259" s="10">
        <v>1</v>
      </c>
      <c r="S259" s="9"/>
      <c r="T259" s="9"/>
      <c r="U259" s="9"/>
      <c r="V259" s="9"/>
      <c r="W259" s="9"/>
      <c r="X259" s="9"/>
      <c r="Y259" s="9"/>
      <c r="Z259" s="9"/>
      <c r="AA259" s="9"/>
      <c r="AB259" s="9" t="s">
        <v>4130</v>
      </c>
      <c r="AC259" s="9" t="s">
        <v>4131</v>
      </c>
      <c r="AD259" s="10" t="s">
        <v>283</v>
      </c>
      <c r="AE259" s="11">
        <v>42628</v>
      </c>
      <c r="AF259" s="11">
        <v>42782</v>
      </c>
      <c r="AG259" s="10">
        <f t="shared" si="62"/>
        <v>154</v>
      </c>
      <c r="AH259" s="10">
        <f t="shared" ref="AH259:AH276" si="64">AF259-E259</f>
        <v>156</v>
      </c>
      <c r="AI259" s="10">
        <f t="shared" si="2"/>
        <v>183</v>
      </c>
      <c r="AJ259" s="42" t="s">
        <v>918</v>
      </c>
      <c r="AK259" s="12">
        <v>1</v>
      </c>
      <c r="AL259" s="10" t="s">
        <v>769</v>
      </c>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35">
        <v>1</v>
      </c>
      <c r="BN259" s="42"/>
      <c r="BO259" s="42"/>
      <c r="BP259" s="42"/>
      <c r="BQ259" s="42"/>
      <c r="BR259" s="42"/>
      <c r="BS259" s="42"/>
      <c r="BT259" s="42"/>
      <c r="BU259" s="42"/>
      <c r="BV259" s="42"/>
      <c r="BW259" s="42"/>
      <c r="BX259" s="42"/>
      <c r="BY259" s="42"/>
      <c r="BZ259" s="42"/>
      <c r="CA259" s="42"/>
      <c r="CB259" s="42"/>
      <c r="CC259" s="42"/>
      <c r="CD259" s="42"/>
      <c r="CE259" s="42"/>
      <c r="CF259" s="42"/>
      <c r="CG259" s="42"/>
      <c r="CH259" s="42"/>
      <c r="CI259" s="42"/>
      <c r="CJ259" s="42"/>
      <c r="CK259" s="42"/>
      <c r="CL259" s="42"/>
      <c r="CM259" s="42"/>
      <c r="CN259" s="42"/>
      <c r="CO259" s="42"/>
      <c r="CP259" s="10" t="s">
        <v>89</v>
      </c>
      <c r="CQ259" s="10" t="s">
        <v>286</v>
      </c>
      <c r="CR259" s="10">
        <v>1</v>
      </c>
      <c r="CS259" s="10"/>
      <c r="CT259" s="10"/>
      <c r="CU259" s="10"/>
      <c r="CV259" s="10"/>
      <c r="CW259" s="10"/>
      <c r="CX259" s="10" t="s">
        <v>287</v>
      </c>
      <c r="CY259" s="35" t="s">
        <v>287</v>
      </c>
      <c r="CZ259" s="42" t="s">
        <v>288</v>
      </c>
      <c r="DA259" s="35" t="s">
        <v>289</v>
      </c>
      <c r="DB259" s="35" t="s">
        <v>309</v>
      </c>
      <c r="DC259" s="13" t="s">
        <v>4132</v>
      </c>
      <c r="DD259" s="42" t="s">
        <v>4133</v>
      </c>
      <c r="DE259" s="42" t="s">
        <v>132</v>
      </c>
      <c r="DF259" s="42" t="s">
        <v>918</v>
      </c>
      <c r="DG259" s="42" t="s">
        <v>4134</v>
      </c>
      <c r="DH259" s="35" t="s">
        <v>283</v>
      </c>
      <c r="DI259" s="35" t="s">
        <v>283</v>
      </c>
      <c r="DJ259" s="35" t="s">
        <v>283</v>
      </c>
      <c r="DK259" s="35" t="s">
        <v>283</v>
      </c>
      <c r="DL259" s="10" t="s">
        <v>132</v>
      </c>
      <c r="DM259" s="10" t="s">
        <v>132</v>
      </c>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v>1</v>
      </c>
      <c r="EK259" s="15"/>
      <c r="EL259" s="15"/>
      <c r="EM259" s="15"/>
      <c r="EN259" s="15"/>
      <c r="EO259" s="15"/>
      <c r="EP259" s="15"/>
      <c r="EQ259" s="15"/>
      <c r="ER259" s="10" t="s">
        <v>657</v>
      </c>
      <c r="ES259" s="10" t="s">
        <v>657</v>
      </c>
      <c r="ET259" s="10"/>
      <c r="EU259" s="10"/>
      <c r="EV259" s="10"/>
      <c r="EW259" s="10"/>
      <c r="EX259" s="10"/>
      <c r="EY259" s="10"/>
      <c r="EZ259" s="10"/>
      <c r="FA259" s="10"/>
      <c r="FB259" s="10"/>
      <c r="FC259" s="10"/>
      <c r="FD259" s="10"/>
      <c r="FE259" s="10"/>
      <c r="FF259" s="10"/>
      <c r="FG259" s="10"/>
      <c r="FH259" s="13">
        <v>1</v>
      </c>
      <c r="FI259" s="10"/>
      <c r="FJ259" s="10"/>
      <c r="FK259" s="10"/>
      <c r="FL259" s="10"/>
      <c r="FM259" s="10" t="s">
        <v>283</v>
      </c>
      <c r="FN259" s="10" t="s">
        <v>283</v>
      </c>
      <c r="FO259" s="10"/>
      <c r="FP259" s="10"/>
      <c r="FQ259" s="10"/>
      <c r="FR259" s="10"/>
      <c r="FS259" s="10"/>
      <c r="FT259" s="10"/>
      <c r="FU259" s="10"/>
      <c r="FV259" s="10"/>
      <c r="FW259" s="10"/>
      <c r="FX259" s="10"/>
      <c r="FY259" s="10"/>
      <c r="FZ259" s="10"/>
      <c r="GA259" s="10"/>
      <c r="GB259" s="10"/>
      <c r="GC259" s="10"/>
      <c r="GD259" s="10"/>
      <c r="GE259" s="10"/>
      <c r="GF259" s="10"/>
      <c r="GG259" s="10"/>
      <c r="GH259" s="10"/>
      <c r="GI259" s="10"/>
      <c r="GJ259" s="10"/>
      <c r="GK259" s="10"/>
      <c r="GL259" s="10"/>
      <c r="GM259" s="10"/>
      <c r="GN259" s="10"/>
      <c r="GO259" s="13" t="s">
        <v>4135</v>
      </c>
      <c r="GP259" s="10" t="s">
        <v>283</v>
      </c>
      <c r="GQ259" s="10" t="s">
        <v>283</v>
      </c>
      <c r="GR259" s="10" t="s">
        <v>283</v>
      </c>
      <c r="GS259" s="10" t="s">
        <v>283</v>
      </c>
      <c r="GT259" s="10" t="s">
        <v>283</v>
      </c>
      <c r="GU259" s="10" t="s">
        <v>283</v>
      </c>
      <c r="GV259" s="10" t="s">
        <v>283</v>
      </c>
      <c r="GW259" s="10" t="s">
        <v>283</v>
      </c>
      <c r="GX259" s="10" t="s">
        <v>283</v>
      </c>
      <c r="GY259" s="10" t="s">
        <v>283</v>
      </c>
      <c r="GZ259" s="10" t="s">
        <v>283</v>
      </c>
      <c r="HA259" s="10" t="s">
        <v>283</v>
      </c>
      <c r="HB259" s="10" t="s">
        <v>283</v>
      </c>
      <c r="HC259" s="10" t="s">
        <v>283</v>
      </c>
      <c r="HD259" s="10" t="s">
        <v>214</v>
      </c>
      <c r="HE259" s="10"/>
      <c r="HF259" s="10"/>
      <c r="HG259" s="10"/>
      <c r="HH259" s="10"/>
      <c r="HI259" s="10"/>
      <c r="HJ259" s="10"/>
      <c r="HK259" s="10"/>
      <c r="HL259" s="10"/>
      <c r="HM259" s="10"/>
      <c r="HN259" s="10"/>
      <c r="HO259" s="10"/>
      <c r="HP259" s="10"/>
      <c r="HQ259" s="10"/>
      <c r="HR259" s="10">
        <v>1</v>
      </c>
      <c r="HS259" s="10"/>
      <c r="HT259" s="10"/>
      <c r="HU259" s="10"/>
      <c r="HV259" s="10"/>
      <c r="HW259" s="10"/>
      <c r="HX259" s="10"/>
      <c r="HY259" s="10"/>
      <c r="HZ259" s="10"/>
      <c r="IA259" s="10"/>
      <c r="IB259" s="10"/>
      <c r="IC259" s="10"/>
      <c r="ID259" s="10"/>
      <c r="IE259" s="10"/>
      <c r="IF259" s="10"/>
      <c r="IG259" s="10"/>
      <c r="IH259" s="10"/>
      <c r="II259" s="10"/>
      <c r="IJ259" s="10"/>
      <c r="IK259" s="10"/>
      <c r="IL259" s="10"/>
      <c r="IM259" s="10"/>
      <c r="IN259" s="10"/>
      <c r="IO259" s="10"/>
      <c r="IP259" s="10"/>
      <c r="IQ259" s="10"/>
      <c r="IR259" s="10"/>
      <c r="IS259" s="10"/>
      <c r="IT259" s="10"/>
      <c r="IU259" s="13" t="s">
        <v>434</v>
      </c>
      <c r="IV259" s="10" t="s">
        <v>283</v>
      </c>
      <c r="IW259" s="10" t="s">
        <v>283</v>
      </c>
      <c r="IX259" s="10" t="s">
        <v>264</v>
      </c>
      <c r="IY259" s="10"/>
      <c r="IZ259" s="10"/>
      <c r="JA259" s="10"/>
      <c r="JB259" s="10"/>
      <c r="JC259" s="10"/>
      <c r="JD259" s="10"/>
      <c r="JE259" s="10"/>
      <c r="JF259" s="10"/>
      <c r="JG259" s="10"/>
      <c r="JH259" s="10"/>
      <c r="JI259" s="10"/>
      <c r="JJ259" s="10"/>
      <c r="JK259" s="10"/>
      <c r="JL259" s="10"/>
      <c r="JM259" s="10"/>
      <c r="JN259" s="10"/>
      <c r="JO259" s="10"/>
      <c r="JP259" s="10">
        <v>1</v>
      </c>
      <c r="JQ259" s="10"/>
      <c r="JR259" s="10"/>
      <c r="JS259" s="10"/>
      <c r="JT259" s="10"/>
      <c r="JU259" s="10"/>
      <c r="JV259" s="10" t="s">
        <v>287</v>
      </c>
      <c r="JW259" s="10" t="s">
        <v>283</v>
      </c>
      <c r="JX259" s="10" t="s">
        <v>283</v>
      </c>
      <c r="JY259" s="10" t="s">
        <v>283</v>
      </c>
      <c r="JZ259" s="42"/>
    </row>
    <row r="260" spans="1:286" ht="15.75" customHeight="1">
      <c r="A260" s="7" t="s">
        <v>4136</v>
      </c>
      <c r="B260" s="8">
        <v>42807</v>
      </c>
      <c r="C260" s="9" t="s">
        <v>4137</v>
      </c>
      <c r="D260" s="29">
        <v>1</v>
      </c>
      <c r="E260" s="11">
        <v>42422</v>
      </c>
      <c r="F260" s="43">
        <v>83</v>
      </c>
      <c r="G260" s="29" t="s">
        <v>277</v>
      </c>
      <c r="H260" s="9" t="s">
        <v>4138</v>
      </c>
      <c r="I260" s="9" t="s">
        <v>4139</v>
      </c>
      <c r="J260" s="10" t="s">
        <v>280</v>
      </c>
      <c r="K260" s="9" t="s">
        <v>916</v>
      </c>
      <c r="L260" s="9"/>
      <c r="M260" s="9"/>
      <c r="N260" s="32">
        <v>1</v>
      </c>
      <c r="O260" s="9"/>
      <c r="P260" s="9"/>
      <c r="Q260" s="9"/>
      <c r="R260" s="9"/>
      <c r="S260" s="9"/>
      <c r="T260" s="9"/>
      <c r="U260" s="9"/>
      <c r="V260" s="9"/>
      <c r="W260" s="9"/>
      <c r="X260" s="9"/>
      <c r="Y260" s="9"/>
      <c r="Z260" s="9"/>
      <c r="AA260" s="9"/>
      <c r="AB260" s="9" t="s">
        <v>4140</v>
      </c>
      <c r="AC260" s="9" t="s">
        <v>4141</v>
      </c>
      <c r="AD260" s="10" t="s">
        <v>283</v>
      </c>
      <c r="AE260" s="11">
        <v>42430</v>
      </c>
      <c r="AF260" s="11">
        <v>42803</v>
      </c>
      <c r="AG260" s="10">
        <f t="shared" si="62"/>
        <v>373</v>
      </c>
      <c r="AH260" s="10">
        <f t="shared" si="64"/>
        <v>381</v>
      </c>
      <c r="AI260" s="10">
        <f t="shared" si="2"/>
        <v>385</v>
      </c>
      <c r="AJ260" s="42" t="s">
        <v>1034</v>
      </c>
      <c r="AK260" s="12">
        <v>1</v>
      </c>
      <c r="AL260" s="10" t="s">
        <v>489</v>
      </c>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42"/>
      <c r="BN260" s="42"/>
      <c r="BO260" s="42"/>
      <c r="BP260" s="35">
        <v>1</v>
      </c>
      <c r="BQ260" s="42"/>
      <c r="BR260" s="42"/>
      <c r="BS260" s="42"/>
      <c r="BT260" s="42"/>
      <c r="BU260" s="42"/>
      <c r="BV260" s="42"/>
      <c r="BW260" s="42"/>
      <c r="BX260" s="42"/>
      <c r="BY260" s="42"/>
      <c r="BZ260" s="42"/>
      <c r="CA260" s="42"/>
      <c r="CB260" s="42"/>
      <c r="CC260" s="42"/>
      <c r="CD260" s="42"/>
      <c r="CE260" s="42"/>
      <c r="CF260" s="42"/>
      <c r="CG260" s="42"/>
      <c r="CH260" s="42"/>
      <c r="CI260" s="42"/>
      <c r="CJ260" s="42"/>
      <c r="CK260" s="42"/>
      <c r="CL260" s="42"/>
      <c r="CM260" s="42"/>
      <c r="CN260" s="42"/>
      <c r="CO260" s="42"/>
      <c r="CP260" s="10" t="s">
        <v>89</v>
      </c>
      <c r="CQ260" s="10" t="s">
        <v>286</v>
      </c>
      <c r="CR260" s="10">
        <v>1</v>
      </c>
      <c r="CS260" s="10"/>
      <c r="CT260" s="10"/>
      <c r="CU260" s="10"/>
      <c r="CV260" s="10"/>
      <c r="CW260" s="10"/>
      <c r="CX260" s="10" t="s">
        <v>287</v>
      </c>
      <c r="CY260" s="35" t="s">
        <v>490</v>
      </c>
      <c r="CZ260" s="42" t="s">
        <v>12</v>
      </c>
      <c r="DA260" s="42" t="s">
        <v>621</v>
      </c>
      <c r="DB260" s="35" t="s">
        <v>309</v>
      </c>
      <c r="DC260" s="13" t="s">
        <v>4142</v>
      </c>
      <c r="DD260" s="42" t="s">
        <v>549</v>
      </c>
      <c r="DE260" s="42" t="s">
        <v>4143</v>
      </c>
      <c r="DF260" s="42" t="s">
        <v>4144</v>
      </c>
      <c r="DG260" s="35" t="s">
        <v>283</v>
      </c>
      <c r="DH260" s="35" t="s">
        <v>283</v>
      </c>
      <c r="DI260" s="35" t="s">
        <v>283</v>
      </c>
      <c r="DJ260" s="35" t="s">
        <v>283</v>
      </c>
      <c r="DK260" s="35" t="s">
        <v>283</v>
      </c>
      <c r="DL260" s="10" t="s">
        <v>4145</v>
      </c>
      <c r="DM260" s="10" t="s">
        <v>4146</v>
      </c>
      <c r="DN260" s="15"/>
      <c r="DO260" s="15"/>
      <c r="DP260" s="15"/>
      <c r="DQ260" s="15"/>
      <c r="DR260" s="15"/>
      <c r="DS260" s="15">
        <v>1</v>
      </c>
      <c r="DT260" s="15"/>
      <c r="DU260" s="15">
        <v>1</v>
      </c>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0" t="s">
        <v>146</v>
      </c>
      <c r="ES260" s="10" t="s">
        <v>146</v>
      </c>
      <c r="ET260" s="10"/>
      <c r="EU260" s="10"/>
      <c r="EV260" s="10"/>
      <c r="EW260" s="10"/>
      <c r="EX260" s="10"/>
      <c r="EY260" s="10">
        <v>1</v>
      </c>
      <c r="EZ260" s="10"/>
      <c r="FA260" s="10"/>
      <c r="FB260" s="10"/>
      <c r="FC260" s="10"/>
      <c r="FD260" s="10"/>
      <c r="FE260" s="10"/>
      <c r="FF260" s="10"/>
      <c r="FG260" s="10"/>
      <c r="FH260" s="10"/>
      <c r="FI260" s="10"/>
      <c r="FJ260" s="10"/>
      <c r="FK260" s="10"/>
      <c r="FL260" s="10"/>
      <c r="FM260" s="10" t="s">
        <v>283</v>
      </c>
      <c r="FN260" s="10" t="s">
        <v>283</v>
      </c>
      <c r="FO260" s="10"/>
      <c r="FP260" s="10"/>
      <c r="FQ260" s="10"/>
      <c r="FR260" s="10"/>
      <c r="FS260" s="10"/>
      <c r="FT260" s="10"/>
      <c r="FU260" s="10"/>
      <c r="FV260" s="10"/>
      <c r="FW260" s="10"/>
      <c r="FX260" s="10"/>
      <c r="FY260" s="10"/>
      <c r="FZ260" s="10"/>
      <c r="GA260" s="10"/>
      <c r="GB260" s="10"/>
      <c r="GC260" s="10"/>
      <c r="GD260" s="10"/>
      <c r="GE260" s="10"/>
      <c r="GF260" s="10"/>
      <c r="GG260" s="10"/>
      <c r="GH260" s="10"/>
      <c r="GI260" s="10"/>
      <c r="GJ260" s="10"/>
      <c r="GK260" s="10"/>
      <c r="GL260" s="10"/>
      <c r="GM260" s="10"/>
      <c r="GN260" s="10"/>
      <c r="GO260" s="13" t="s">
        <v>4147</v>
      </c>
      <c r="GP260" s="10" t="s">
        <v>283</v>
      </c>
      <c r="GQ260" s="10" t="s">
        <v>283</v>
      </c>
      <c r="GR260" s="10" t="s">
        <v>283</v>
      </c>
      <c r="GS260" s="10" t="s">
        <v>283</v>
      </c>
      <c r="GT260" s="10" t="s">
        <v>283</v>
      </c>
      <c r="GU260" s="10" t="s">
        <v>283</v>
      </c>
      <c r="GV260" s="10" t="s">
        <v>283</v>
      </c>
      <c r="GW260" s="10" t="s">
        <v>283</v>
      </c>
      <c r="GX260" s="10" t="s">
        <v>283</v>
      </c>
      <c r="GY260" s="10" t="s">
        <v>283</v>
      </c>
      <c r="GZ260" s="10" t="s">
        <v>283</v>
      </c>
      <c r="HA260" s="10" t="s">
        <v>283</v>
      </c>
      <c r="HB260" s="10" t="s">
        <v>283</v>
      </c>
      <c r="HC260" s="10" t="s">
        <v>283</v>
      </c>
      <c r="HD260" s="10" t="s">
        <v>207</v>
      </c>
      <c r="HE260" s="10"/>
      <c r="HF260" s="10"/>
      <c r="HG260" s="10"/>
      <c r="HH260" s="10"/>
      <c r="HI260" s="10"/>
      <c r="HJ260" s="10"/>
      <c r="HK260" s="10">
        <v>1</v>
      </c>
      <c r="HL260" s="10"/>
      <c r="HM260" s="10"/>
      <c r="HN260" s="10"/>
      <c r="HO260" s="10"/>
      <c r="HP260" s="10"/>
      <c r="HQ260" s="10"/>
      <c r="HR260" s="10"/>
      <c r="HS260" s="10"/>
      <c r="HT260" s="10"/>
      <c r="HU260" s="10"/>
      <c r="HV260" s="10"/>
      <c r="HW260" s="10"/>
      <c r="HX260" s="10"/>
      <c r="HY260" s="10"/>
      <c r="HZ260" s="10"/>
      <c r="IA260" s="10"/>
      <c r="IB260" s="10"/>
      <c r="IC260" s="10"/>
      <c r="ID260" s="10"/>
      <c r="IE260" s="10"/>
      <c r="IF260" s="10"/>
      <c r="IG260" s="10"/>
      <c r="IH260" s="10"/>
      <c r="II260" s="10"/>
      <c r="IJ260" s="10"/>
      <c r="IK260" s="10"/>
      <c r="IL260" s="10"/>
      <c r="IM260" s="10"/>
      <c r="IN260" s="10"/>
      <c r="IO260" s="10"/>
      <c r="IP260" s="10"/>
      <c r="IQ260" s="10"/>
      <c r="IR260" s="10"/>
      <c r="IS260" s="10"/>
      <c r="IT260" s="10"/>
      <c r="IU260" s="13" t="s">
        <v>434</v>
      </c>
      <c r="IV260" s="10" t="s">
        <v>283</v>
      </c>
      <c r="IW260" s="10" t="s">
        <v>283</v>
      </c>
      <c r="IX260" s="10" t="s">
        <v>264</v>
      </c>
      <c r="IY260" s="10"/>
      <c r="IZ260" s="10"/>
      <c r="JA260" s="10"/>
      <c r="JB260" s="10"/>
      <c r="JC260" s="10"/>
      <c r="JD260" s="10"/>
      <c r="JE260" s="10"/>
      <c r="JF260" s="10"/>
      <c r="JG260" s="10"/>
      <c r="JH260" s="10"/>
      <c r="JI260" s="10"/>
      <c r="JJ260" s="10"/>
      <c r="JK260" s="10"/>
      <c r="JL260" s="10"/>
      <c r="JM260" s="10"/>
      <c r="JN260" s="10"/>
      <c r="JO260" s="10"/>
      <c r="JP260" s="10">
        <v>1</v>
      </c>
      <c r="JQ260" s="10"/>
      <c r="JR260" s="10"/>
      <c r="JS260" s="10"/>
      <c r="JT260" s="10"/>
      <c r="JU260" s="10"/>
      <c r="JV260" s="10" t="s">
        <v>287</v>
      </c>
      <c r="JW260" s="10" t="s">
        <v>283</v>
      </c>
      <c r="JX260" s="10" t="s">
        <v>283</v>
      </c>
      <c r="JY260" s="10" t="s">
        <v>283</v>
      </c>
      <c r="JZ260" s="42"/>
    </row>
    <row r="261" spans="1:286" ht="15.75" customHeight="1">
      <c r="A261" s="7" t="s">
        <v>4148</v>
      </c>
      <c r="B261" s="8">
        <v>42804</v>
      </c>
      <c r="C261" s="9" t="s">
        <v>4149</v>
      </c>
      <c r="D261" s="35">
        <v>1</v>
      </c>
      <c r="E261" s="11">
        <v>42666</v>
      </c>
      <c r="F261" s="35" t="s">
        <v>302</v>
      </c>
      <c r="G261" s="29" t="s">
        <v>323</v>
      </c>
      <c r="H261" s="9" t="s">
        <v>718</v>
      </c>
      <c r="I261" s="9" t="s">
        <v>1824</v>
      </c>
      <c r="J261" s="10" t="s">
        <v>280</v>
      </c>
      <c r="K261" s="9" t="s">
        <v>4150</v>
      </c>
      <c r="L261" s="9"/>
      <c r="M261" s="9"/>
      <c r="N261" s="9"/>
      <c r="O261" s="9"/>
      <c r="P261" s="9"/>
      <c r="Q261" s="9"/>
      <c r="R261" s="10">
        <v>1</v>
      </c>
      <c r="S261" s="10">
        <v>1</v>
      </c>
      <c r="T261" s="9"/>
      <c r="U261" s="9"/>
      <c r="V261" s="9"/>
      <c r="W261" s="9"/>
      <c r="X261" s="9"/>
      <c r="Y261" s="9"/>
      <c r="Z261" s="10">
        <v>1</v>
      </c>
      <c r="AA261" s="9"/>
      <c r="AB261" s="9" t="s">
        <v>4151</v>
      </c>
      <c r="AC261" s="9" t="s">
        <v>4152</v>
      </c>
      <c r="AD261" s="10" t="s">
        <v>283</v>
      </c>
      <c r="AE261" s="11">
        <v>42668</v>
      </c>
      <c r="AF261" s="11">
        <v>42803</v>
      </c>
      <c r="AG261" s="10">
        <f t="shared" si="62"/>
        <v>135</v>
      </c>
      <c r="AH261" s="10">
        <f t="shared" si="64"/>
        <v>137</v>
      </c>
      <c r="AI261" s="10">
        <f t="shared" si="2"/>
        <v>138</v>
      </c>
      <c r="AJ261" s="35" t="s">
        <v>980</v>
      </c>
      <c r="AK261" s="12">
        <v>1</v>
      </c>
      <c r="AL261" s="10" t="s">
        <v>581</v>
      </c>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10">
        <v>1</v>
      </c>
      <c r="BM261" s="42"/>
      <c r="BN261" s="42"/>
      <c r="BO261" s="42"/>
      <c r="BP261" s="42"/>
      <c r="BQ261" s="42"/>
      <c r="BR261" s="42"/>
      <c r="BS261" s="42"/>
      <c r="BT261" s="42"/>
      <c r="BU261" s="42"/>
      <c r="BV261" s="42"/>
      <c r="BW261" s="42"/>
      <c r="BX261" s="42"/>
      <c r="BY261" s="42"/>
      <c r="BZ261" s="42"/>
      <c r="CA261" s="42"/>
      <c r="CB261" s="42"/>
      <c r="CC261" s="42"/>
      <c r="CD261" s="42"/>
      <c r="CE261" s="42"/>
      <c r="CF261" s="42"/>
      <c r="CG261" s="42"/>
      <c r="CH261" s="42"/>
      <c r="CI261" s="42"/>
      <c r="CJ261" s="42"/>
      <c r="CK261" s="42"/>
      <c r="CL261" s="42"/>
      <c r="CM261" s="42"/>
      <c r="CN261" s="42"/>
      <c r="CO261" s="42"/>
      <c r="CP261" s="10" t="s">
        <v>89</v>
      </c>
      <c r="CQ261" s="10" t="s">
        <v>286</v>
      </c>
      <c r="CR261" s="10">
        <v>1</v>
      </c>
      <c r="CS261" s="10"/>
      <c r="CT261" s="10"/>
      <c r="CU261" s="10"/>
      <c r="CV261" s="10"/>
      <c r="CW261" s="10"/>
      <c r="CX261" s="10" t="s">
        <v>287</v>
      </c>
      <c r="CY261" s="35" t="s">
        <v>287</v>
      </c>
      <c r="CZ261" s="42" t="s">
        <v>288</v>
      </c>
      <c r="DA261" s="42" t="s">
        <v>158</v>
      </c>
      <c r="DB261" s="35" t="s">
        <v>158</v>
      </c>
      <c r="DC261" s="35" t="s">
        <v>283</v>
      </c>
      <c r="DD261" s="42" t="s">
        <v>1884</v>
      </c>
      <c r="DE261" s="42" t="s">
        <v>4153</v>
      </c>
      <c r="DF261" s="42" t="s">
        <v>3849</v>
      </c>
      <c r="DG261" s="35" t="s">
        <v>283</v>
      </c>
      <c r="DH261" s="35" t="s">
        <v>283</v>
      </c>
      <c r="DI261" s="35" t="s">
        <v>283</v>
      </c>
      <c r="DJ261" s="35" t="s">
        <v>283</v>
      </c>
      <c r="DK261" s="35" t="s">
        <v>283</v>
      </c>
      <c r="DL261" s="13" t="s">
        <v>4153</v>
      </c>
      <c r="DM261" s="10" t="s">
        <v>115</v>
      </c>
      <c r="DN261" s="15"/>
      <c r="DO261" s="15"/>
      <c r="DP261" s="15"/>
      <c r="DQ261" s="15"/>
      <c r="DR261" s="15"/>
      <c r="DS261" s="14">
        <v>1</v>
      </c>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3" t="s">
        <v>4154</v>
      </c>
      <c r="ES261" s="13" t="s">
        <v>1885</v>
      </c>
      <c r="ET261" s="13"/>
      <c r="EU261" s="13"/>
      <c r="EV261" s="13"/>
      <c r="EW261" s="13"/>
      <c r="EX261" s="13">
        <v>1</v>
      </c>
      <c r="EY261" s="13"/>
      <c r="EZ261" s="13"/>
      <c r="FA261" s="13"/>
      <c r="FB261" s="13"/>
      <c r="FC261" s="13"/>
      <c r="FD261" s="13"/>
      <c r="FE261" s="13"/>
      <c r="FF261" s="13"/>
      <c r="FG261" s="13"/>
      <c r="FH261" s="13"/>
      <c r="FI261" s="13"/>
      <c r="FJ261" s="13"/>
      <c r="FK261" s="13"/>
      <c r="FL261" s="13"/>
      <c r="FM261" s="13" t="s">
        <v>4155</v>
      </c>
      <c r="FN261" s="13" t="s">
        <v>4156</v>
      </c>
      <c r="FO261" s="13"/>
      <c r="FP261" s="13"/>
      <c r="FQ261" s="13"/>
      <c r="FR261" s="13"/>
      <c r="FS261" s="13"/>
      <c r="FT261" s="13"/>
      <c r="FU261" s="13"/>
      <c r="FV261" s="13"/>
      <c r="FW261" s="13"/>
      <c r="FX261" s="13"/>
      <c r="FY261" s="13">
        <v>1</v>
      </c>
      <c r="FZ261" s="13"/>
      <c r="GA261" s="13"/>
      <c r="GB261" s="13"/>
      <c r="GC261" s="13"/>
      <c r="GD261" s="13"/>
      <c r="GE261" s="13"/>
      <c r="GF261" s="13"/>
      <c r="GG261" s="13"/>
      <c r="GH261" s="13"/>
      <c r="GI261" s="13">
        <v>1</v>
      </c>
      <c r="GJ261" s="13"/>
      <c r="GK261" s="13"/>
      <c r="GL261" s="13"/>
      <c r="GM261" s="13"/>
      <c r="GN261" s="13"/>
      <c r="GO261" s="13" t="s">
        <v>4157</v>
      </c>
      <c r="GP261" s="13" t="s">
        <v>4158</v>
      </c>
      <c r="GQ261" s="10" t="s">
        <v>283</v>
      </c>
      <c r="GR261" s="10" t="s">
        <v>283</v>
      </c>
      <c r="GS261" s="10" t="s">
        <v>283</v>
      </c>
      <c r="GT261" s="10" t="s">
        <v>283</v>
      </c>
      <c r="GU261" s="10" t="s">
        <v>283</v>
      </c>
      <c r="GV261" s="10" t="s">
        <v>283</v>
      </c>
      <c r="GW261" s="10" t="s">
        <v>283</v>
      </c>
      <c r="GX261" s="10" t="s">
        <v>283</v>
      </c>
      <c r="GY261" s="10" t="s">
        <v>283</v>
      </c>
      <c r="GZ261" s="10" t="s">
        <v>283</v>
      </c>
      <c r="HA261" s="10" t="s">
        <v>283</v>
      </c>
      <c r="HB261" s="10" t="s">
        <v>283</v>
      </c>
      <c r="HC261" s="10" t="s">
        <v>283</v>
      </c>
      <c r="HD261" s="10" t="s">
        <v>214</v>
      </c>
      <c r="HE261" s="10"/>
      <c r="HF261" s="10"/>
      <c r="HG261" s="10"/>
      <c r="HH261" s="10"/>
      <c r="HI261" s="10"/>
      <c r="HJ261" s="10"/>
      <c r="HK261" s="10"/>
      <c r="HL261" s="10"/>
      <c r="HM261" s="10"/>
      <c r="HN261" s="10"/>
      <c r="HO261" s="10"/>
      <c r="HP261" s="10"/>
      <c r="HQ261" s="10"/>
      <c r="HR261" s="10">
        <v>1</v>
      </c>
      <c r="HS261" s="10"/>
      <c r="HT261" s="10"/>
      <c r="HU261" s="10"/>
      <c r="HV261" s="10"/>
      <c r="HW261" s="10"/>
      <c r="HX261" s="10"/>
      <c r="HY261" s="10"/>
      <c r="HZ261" s="10"/>
      <c r="IA261" s="10"/>
      <c r="IB261" s="10"/>
      <c r="IC261" s="10"/>
      <c r="ID261" s="10"/>
      <c r="IE261" s="10"/>
      <c r="IF261" s="10"/>
      <c r="IG261" s="10"/>
      <c r="IH261" s="10"/>
      <c r="II261" s="10"/>
      <c r="IJ261" s="10"/>
      <c r="IK261" s="10"/>
      <c r="IL261" s="10"/>
      <c r="IM261" s="10"/>
      <c r="IN261" s="10"/>
      <c r="IO261" s="10"/>
      <c r="IP261" s="10"/>
      <c r="IQ261" s="10"/>
      <c r="IR261" s="10"/>
      <c r="IS261" s="10"/>
      <c r="IT261" s="10"/>
      <c r="IU261" s="13" t="s">
        <v>434</v>
      </c>
      <c r="IV261" s="10" t="s">
        <v>283</v>
      </c>
      <c r="IW261" s="10" t="s">
        <v>283</v>
      </c>
      <c r="IX261" s="10" t="s">
        <v>264</v>
      </c>
      <c r="IY261" s="10"/>
      <c r="IZ261" s="10"/>
      <c r="JA261" s="10"/>
      <c r="JB261" s="10"/>
      <c r="JC261" s="10"/>
      <c r="JD261" s="10"/>
      <c r="JE261" s="10"/>
      <c r="JF261" s="10"/>
      <c r="JG261" s="10"/>
      <c r="JH261" s="10"/>
      <c r="JI261" s="10"/>
      <c r="JJ261" s="10"/>
      <c r="JK261" s="10"/>
      <c r="JL261" s="10"/>
      <c r="JM261" s="10"/>
      <c r="JN261" s="10"/>
      <c r="JO261" s="10"/>
      <c r="JP261" s="10">
        <v>1</v>
      </c>
      <c r="JQ261" s="10"/>
      <c r="JR261" s="10"/>
      <c r="JS261" s="10"/>
      <c r="JT261" s="10"/>
      <c r="JU261" s="10"/>
      <c r="JV261" s="10" t="s">
        <v>287</v>
      </c>
      <c r="JW261" s="10" t="s">
        <v>283</v>
      </c>
      <c r="JX261" s="10" t="s">
        <v>283</v>
      </c>
      <c r="JY261" s="10" t="s">
        <v>283</v>
      </c>
      <c r="JZ261" s="42"/>
    </row>
    <row r="262" spans="1:286" ht="15.75" customHeight="1">
      <c r="A262" s="7" t="s">
        <v>4159</v>
      </c>
      <c r="B262" s="8">
        <v>42816</v>
      </c>
      <c r="C262" s="9" t="s">
        <v>4160</v>
      </c>
      <c r="D262" s="35">
        <v>1</v>
      </c>
      <c r="E262" s="11">
        <v>42388</v>
      </c>
      <c r="F262" s="35" t="s">
        <v>302</v>
      </c>
      <c r="G262" s="29" t="s">
        <v>277</v>
      </c>
      <c r="H262" s="9" t="s">
        <v>4161</v>
      </c>
      <c r="I262" s="9" t="s">
        <v>3065</v>
      </c>
      <c r="J262" s="10" t="s">
        <v>280</v>
      </c>
      <c r="K262" s="9" t="s">
        <v>344</v>
      </c>
      <c r="L262" s="9"/>
      <c r="M262" s="9"/>
      <c r="N262" s="9"/>
      <c r="O262" s="9"/>
      <c r="P262" s="9"/>
      <c r="Q262" s="9"/>
      <c r="R262" s="10">
        <v>1</v>
      </c>
      <c r="S262" s="9"/>
      <c r="T262" s="9"/>
      <c r="U262" s="9"/>
      <c r="V262" s="9"/>
      <c r="W262" s="9"/>
      <c r="X262" s="9"/>
      <c r="Y262" s="9"/>
      <c r="Z262" s="9"/>
      <c r="AA262" s="9"/>
      <c r="AB262" s="9" t="s">
        <v>4162</v>
      </c>
      <c r="AC262" s="9" t="s">
        <v>4163</v>
      </c>
      <c r="AD262" s="10" t="s">
        <v>283</v>
      </c>
      <c r="AE262" s="11">
        <v>42760</v>
      </c>
      <c r="AF262" s="11">
        <v>42816</v>
      </c>
      <c r="AG262" s="10">
        <f t="shared" si="62"/>
        <v>56</v>
      </c>
      <c r="AH262" s="10">
        <f t="shared" si="64"/>
        <v>428</v>
      </c>
      <c r="AI262" s="10">
        <f t="shared" si="2"/>
        <v>428</v>
      </c>
      <c r="AJ262" s="42" t="s">
        <v>1380</v>
      </c>
      <c r="AK262" s="12">
        <v>1</v>
      </c>
      <c r="AL262" s="10" t="s">
        <v>1380</v>
      </c>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42"/>
      <c r="BN262" s="42"/>
      <c r="BO262" s="42"/>
      <c r="BP262" s="42"/>
      <c r="BQ262" s="42"/>
      <c r="BR262" s="42"/>
      <c r="BS262" s="42"/>
      <c r="BT262" s="42"/>
      <c r="BU262" s="42"/>
      <c r="BV262" s="42"/>
      <c r="BW262" s="42"/>
      <c r="BX262" s="42"/>
      <c r="BY262" s="42"/>
      <c r="BZ262" s="42"/>
      <c r="CA262" s="42"/>
      <c r="CB262" s="42"/>
      <c r="CC262" s="42"/>
      <c r="CD262" s="42"/>
      <c r="CE262" s="42"/>
      <c r="CF262" s="42"/>
      <c r="CG262" s="42"/>
      <c r="CH262" s="35">
        <v>1</v>
      </c>
      <c r="CI262" s="35"/>
      <c r="CJ262" s="42"/>
      <c r="CK262" s="42"/>
      <c r="CL262" s="42"/>
      <c r="CM262" s="42"/>
      <c r="CN262" s="42"/>
      <c r="CO262" s="42"/>
      <c r="CP262" s="10" t="s">
        <v>89</v>
      </c>
      <c r="CQ262" s="10" t="s">
        <v>286</v>
      </c>
      <c r="CR262" s="10">
        <v>1</v>
      </c>
      <c r="CS262" s="10"/>
      <c r="CT262" s="10"/>
      <c r="CU262" s="10"/>
      <c r="CV262" s="10"/>
      <c r="CW262" s="10"/>
      <c r="CX262" s="10" t="s">
        <v>287</v>
      </c>
      <c r="CY262" s="35" t="s">
        <v>287</v>
      </c>
      <c r="CZ262" s="42" t="s">
        <v>12</v>
      </c>
      <c r="DA262" s="10" t="s">
        <v>289</v>
      </c>
      <c r="DB262" s="35" t="s">
        <v>309</v>
      </c>
      <c r="DC262" s="13" t="s">
        <v>4164</v>
      </c>
      <c r="DD262" s="42" t="s">
        <v>4165</v>
      </c>
      <c r="DE262" s="42" t="s">
        <v>4166</v>
      </c>
      <c r="DF262" s="42" t="s">
        <v>4167</v>
      </c>
      <c r="DG262" s="35" t="s">
        <v>283</v>
      </c>
      <c r="DH262" s="35" t="s">
        <v>283</v>
      </c>
      <c r="DI262" s="35" t="s">
        <v>283</v>
      </c>
      <c r="DJ262" s="35" t="s">
        <v>283</v>
      </c>
      <c r="DK262" s="35" t="s">
        <v>283</v>
      </c>
      <c r="DL262" s="13" t="s">
        <v>4168</v>
      </c>
      <c r="DM262" s="13" t="s">
        <v>138</v>
      </c>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v>1</v>
      </c>
      <c r="EQ262" s="14"/>
      <c r="ER262" s="10" t="s">
        <v>283</v>
      </c>
      <c r="ES262" s="10" t="s">
        <v>283</v>
      </c>
      <c r="ET262" s="10"/>
      <c r="EU262" s="10"/>
      <c r="EV262" s="10"/>
      <c r="EW262" s="10"/>
      <c r="EX262" s="10"/>
      <c r="EY262" s="10"/>
      <c r="EZ262" s="10"/>
      <c r="FA262" s="10"/>
      <c r="FB262" s="10"/>
      <c r="FC262" s="10"/>
      <c r="FD262" s="10"/>
      <c r="FE262" s="10"/>
      <c r="FF262" s="10"/>
      <c r="FG262" s="10"/>
      <c r="FH262" s="10"/>
      <c r="FI262" s="10"/>
      <c r="FJ262" s="10"/>
      <c r="FK262" s="10"/>
      <c r="FL262" s="10"/>
      <c r="FM262" s="10" t="s">
        <v>283</v>
      </c>
      <c r="FN262" s="10" t="s">
        <v>283</v>
      </c>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0"/>
      <c r="GM262" s="10"/>
      <c r="GN262" s="10"/>
      <c r="GO262" s="13" t="s">
        <v>4169</v>
      </c>
      <c r="GP262" s="13" t="s">
        <v>4170</v>
      </c>
      <c r="GQ262" s="13" t="s">
        <v>4171</v>
      </c>
      <c r="GR262" s="10" t="s">
        <v>283</v>
      </c>
      <c r="GS262" s="10" t="s">
        <v>283</v>
      </c>
      <c r="GT262" s="10" t="s">
        <v>283</v>
      </c>
      <c r="GU262" s="10" t="s">
        <v>283</v>
      </c>
      <c r="GV262" s="10" t="s">
        <v>283</v>
      </c>
      <c r="GW262" s="10" t="s">
        <v>283</v>
      </c>
      <c r="GX262" s="10" t="s">
        <v>283</v>
      </c>
      <c r="GY262" s="10" t="s">
        <v>283</v>
      </c>
      <c r="GZ262" s="10" t="s">
        <v>283</v>
      </c>
      <c r="HA262" s="10" t="s">
        <v>283</v>
      </c>
      <c r="HB262" s="10" t="s">
        <v>283</v>
      </c>
      <c r="HC262" s="10" t="s">
        <v>283</v>
      </c>
      <c r="HD262" s="10" t="s">
        <v>4172</v>
      </c>
      <c r="HE262" s="10"/>
      <c r="HF262" s="10"/>
      <c r="HG262" s="10"/>
      <c r="HH262" s="10">
        <v>1</v>
      </c>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c r="IE262" s="10"/>
      <c r="IF262" s="10"/>
      <c r="IG262" s="10"/>
      <c r="IH262" s="10"/>
      <c r="II262" s="10"/>
      <c r="IJ262" s="10"/>
      <c r="IK262" s="10"/>
      <c r="IL262" s="10"/>
      <c r="IM262" s="10"/>
      <c r="IN262" s="10"/>
      <c r="IO262" s="10"/>
      <c r="IP262" s="10"/>
      <c r="IQ262" s="10">
        <v>1</v>
      </c>
      <c r="IR262" s="10"/>
      <c r="IS262" s="10"/>
      <c r="IT262" s="10"/>
      <c r="IU262" s="13" t="s">
        <v>4173</v>
      </c>
      <c r="IV262" s="13" t="s">
        <v>553</v>
      </c>
      <c r="IW262" s="10" t="s">
        <v>283</v>
      </c>
      <c r="IX262" s="10" t="s">
        <v>264</v>
      </c>
      <c r="IY262" s="10"/>
      <c r="IZ262" s="10"/>
      <c r="JA262" s="10"/>
      <c r="JB262" s="10"/>
      <c r="JC262" s="10"/>
      <c r="JD262" s="10"/>
      <c r="JE262" s="10"/>
      <c r="JF262" s="10"/>
      <c r="JG262" s="10"/>
      <c r="JH262" s="10"/>
      <c r="JI262" s="10"/>
      <c r="JJ262" s="10"/>
      <c r="JK262" s="10"/>
      <c r="JL262" s="10"/>
      <c r="JM262" s="10"/>
      <c r="JN262" s="10"/>
      <c r="JO262" s="10"/>
      <c r="JP262" s="10">
        <v>1</v>
      </c>
      <c r="JQ262" s="10"/>
      <c r="JR262" s="10"/>
      <c r="JS262" s="10"/>
      <c r="JT262" s="10"/>
      <c r="JU262" s="10"/>
      <c r="JV262" s="10" t="s">
        <v>287</v>
      </c>
      <c r="JW262" s="10" t="s">
        <v>283</v>
      </c>
      <c r="JX262" s="10" t="s">
        <v>283</v>
      </c>
      <c r="JY262" s="10" t="s">
        <v>283</v>
      </c>
      <c r="JZ262" s="42"/>
    </row>
    <row r="263" spans="1:286" ht="15.75" customHeight="1">
      <c r="A263" s="7" t="s">
        <v>4174</v>
      </c>
      <c r="B263" s="8">
        <v>42822</v>
      </c>
      <c r="C263" s="9" t="s">
        <v>4175</v>
      </c>
      <c r="D263" s="29">
        <v>1</v>
      </c>
      <c r="E263" s="11">
        <v>42374</v>
      </c>
      <c r="F263" s="43">
        <v>87</v>
      </c>
      <c r="G263" s="29" t="s">
        <v>277</v>
      </c>
      <c r="H263" s="9" t="s">
        <v>1456</v>
      </c>
      <c r="I263" s="9" t="s">
        <v>4176</v>
      </c>
      <c r="J263" s="10" t="s">
        <v>280</v>
      </c>
      <c r="K263" s="9" t="s">
        <v>344</v>
      </c>
      <c r="L263" s="9"/>
      <c r="M263" s="9"/>
      <c r="N263" s="9"/>
      <c r="O263" s="9"/>
      <c r="P263" s="9"/>
      <c r="Q263" s="9"/>
      <c r="R263" s="10">
        <v>1</v>
      </c>
      <c r="S263" s="9"/>
      <c r="T263" s="9"/>
      <c r="U263" s="9"/>
      <c r="V263" s="9"/>
      <c r="W263" s="9"/>
      <c r="X263" s="9"/>
      <c r="Y263" s="9"/>
      <c r="Z263" s="9"/>
      <c r="AA263" s="9"/>
      <c r="AB263" s="9" t="s">
        <v>4177</v>
      </c>
      <c r="AC263" s="9" t="s">
        <v>4178</v>
      </c>
      <c r="AD263" s="10" t="s">
        <v>283</v>
      </c>
      <c r="AE263" s="11">
        <v>42431</v>
      </c>
      <c r="AF263" s="11">
        <v>42808</v>
      </c>
      <c r="AG263" s="10">
        <f t="shared" si="62"/>
        <v>377</v>
      </c>
      <c r="AH263" s="10">
        <f t="shared" si="64"/>
        <v>434</v>
      </c>
      <c r="AI263" s="10">
        <f t="shared" si="2"/>
        <v>448</v>
      </c>
      <c r="AJ263" s="35" t="s">
        <v>4179</v>
      </c>
      <c r="AK263" s="12">
        <v>2</v>
      </c>
      <c r="AL263" s="10" t="s">
        <v>2727</v>
      </c>
      <c r="AM263" s="10">
        <v>1</v>
      </c>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42"/>
      <c r="BN263" s="42"/>
      <c r="BO263" s="42"/>
      <c r="BP263" s="35">
        <v>1</v>
      </c>
      <c r="BQ263" s="42"/>
      <c r="BR263" s="42"/>
      <c r="BS263" s="42"/>
      <c r="BT263" s="42"/>
      <c r="BU263" s="42"/>
      <c r="BV263" s="42"/>
      <c r="BW263" s="42"/>
      <c r="BX263" s="42"/>
      <c r="BY263" s="42"/>
      <c r="BZ263" s="42"/>
      <c r="CA263" s="42"/>
      <c r="CB263" s="42"/>
      <c r="CC263" s="42"/>
      <c r="CD263" s="42"/>
      <c r="CE263" s="42"/>
      <c r="CF263" s="42"/>
      <c r="CG263" s="42"/>
      <c r="CH263" s="42"/>
      <c r="CI263" s="42"/>
      <c r="CJ263" s="42"/>
      <c r="CK263" s="42"/>
      <c r="CL263" s="42"/>
      <c r="CM263" s="42"/>
      <c r="CN263" s="42"/>
      <c r="CO263" s="42"/>
      <c r="CP263" s="10" t="s">
        <v>89</v>
      </c>
      <c r="CQ263" s="10" t="s">
        <v>286</v>
      </c>
      <c r="CR263" s="10">
        <v>1</v>
      </c>
      <c r="CS263" s="10"/>
      <c r="CT263" s="10"/>
      <c r="CU263" s="10"/>
      <c r="CV263" s="10"/>
      <c r="CW263" s="10"/>
      <c r="CX263" s="10" t="s">
        <v>287</v>
      </c>
      <c r="CY263" s="35" t="s">
        <v>287</v>
      </c>
      <c r="CZ263" s="35" t="s">
        <v>329</v>
      </c>
      <c r="DA263" s="35" t="s">
        <v>289</v>
      </c>
      <c r="DB263" s="35" t="s">
        <v>309</v>
      </c>
      <c r="DC263" s="13" t="s">
        <v>4180</v>
      </c>
      <c r="DD263" s="42" t="s">
        <v>4181</v>
      </c>
      <c r="DE263" s="42" t="s">
        <v>1717</v>
      </c>
      <c r="DF263" s="35" t="s">
        <v>283</v>
      </c>
      <c r="DG263" s="35" t="s">
        <v>283</v>
      </c>
      <c r="DH263" s="35" t="s">
        <v>283</v>
      </c>
      <c r="DI263" s="35" t="s">
        <v>283</v>
      </c>
      <c r="DJ263" s="35" t="s">
        <v>283</v>
      </c>
      <c r="DK263" s="35" t="s">
        <v>283</v>
      </c>
      <c r="DL263" s="13" t="s">
        <v>4182</v>
      </c>
      <c r="DM263" s="13" t="s">
        <v>116</v>
      </c>
      <c r="DN263" s="14"/>
      <c r="DO263" s="14"/>
      <c r="DP263" s="14"/>
      <c r="DQ263" s="14"/>
      <c r="DR263" s="14"/>
      <c r="DS263" s="14"/>
      <c r="DT263" s="14">
        <v>1</v>
      </c>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0" t="s">
        <v>283</v>
      </c>
      <c r="ES263" s="10" t="s">
        <v>283</v>
      </c>
      <c r="ET263" s="10"/>
      <c r="EU263" s="10"/>
      <c r="EV263" s="10"/>
      <c r="EW263" s="10"/>
      <c r="EX263" s="10"/>
      <c r="EY263" s="10"/>
      <c r="EZ263" s="10"/>
      <c r="FA263" s="10"/>
      <c r="FB263" s="10"/>
      <c r="FC263" s="10"/>
      <c r="FD263" s="10"/>
      <c r="FE263" s="10"/>
      <c r="FF263" s="10"/>
      <c r="FG263" s="10"/>
      <c r="FH263" s="10"/>
      <c r="FI263" s="10"/>
      <c r="FJ263" s="10"/>
      <c r="FK263" s="10"/>
      <c r="FL263" s="10"/>
      <c r="FM263" s="10" t="s">
        <v>283</v>
      </c>
      <c r="FN263" s="10" t="s">
        <v>283</v>
      </c>
      <c r="FO263" s="10"/>
      <c r="FP263" s="10"/>
      <c r="FQ263" s="10"/>
      <c r="FR263" s="10"/>
      <c r="FS263" s="10"/>
      <c r="FT263" s="10"/>
      <c r="FU263" s="10"/>
      <c r="FV263" s="10"/>
      <c r="FW263" s="10"/>
      <c r="FX263" s="10"/>
      <c r="FY263" s="10"/>
      <c r="FZ263" s="10"/>
      <c r="GA263" s="10"/>
      <c r="GB263" s="10"/>
      <c r="GC263" s="10"/>
      <c r="GD263" s="10"/>
      <c r="GE263" s="10"/>
      <c r="GF263" s="10"/>
      <c r="GG263" s="10"/>
      <c r="GH263" s="10"/>
      <c r="GI263" s="10"/>
      <c r="GJ263" s="10"/>
      <c r="GK263" s="10"/>
      <c r="GL263" s="10"/>
      <c r="GM263" s="10"/>
      <c r="GN263" s="10"/>
      <c r="GO263" s="13" t="s">
        <v>4183</v>
      </c>
      <c r="GP263" s="13" t="s">
        <v>4184</v>
      </c>
      <c r="GQ263" s="13" t="s">
        <v>4185</v>
      </c>
      <c r="GR263" s="10" t="s">
        <v>283</v>
      </c>
      <c r="GS263" s="10" t="s">
        <v>283</v>
      </c>
      <c r="GT263" s="10" t="s">
        <v>283</v>
      </c>
      <c r="GU263" s="10" t="s">
        <v>283</v>
      </c>
      <c r="GV263" s="10" t="s">
        <v>283</v>
      </c>
      <c r="GW263" s="10" t="s">
        <v>283</v>
      </c>
      <c r="GX263" s="10" t="s">
        <v>283</v>
      </c>
      <c r="GY263" s="10" t="s">
        <v>283</v>
      </c>
      <c r="GZ263" s="10" t="s">
        <v>283</v>
      </c>
      <c r="HA263" s="10" t="s">
        <v>283</v>
      </c>
      <c r="HB263" s="10" t="s">
        <v>283</v>
      </c>
      <c r="HC263" s="10" t="s">
        <v>283</v>
      </c>
      <c r="HD263" s="10" t="s">
        <v>233</v>
      </c>
      <c r="HE263" s="10"/>
      <c r="HF263" s="10"/>
      <c r="HG263" s="10"/>
      <c r="HH263" s="10"/>
      <c r="HI263" s="10"/>
      <c r="HJ263" s="10"/>
      <c r="HK263" s="10"/>
      <c r="HL263" s="10"/>
      <c r="HM263" s="10"/>
      <c r="HN263" s="10"/>
      <c r="HO263" s="10"/>
      <c r="HP263" s="10"/>
      <c r="HQ263" s="10"/>
      <c r="HR263" s="10"/>
      <c r="HS263" s="10"/>
      <c r="HT263" s="10"/>
      <c r="HU263" s="10"/>
      <c r="HV263" s="10"/>
      <c r="HW263" s="10"/>
      <c r="HX263" s="10"/>
      <c r="HY263" s="10"/>
      <c r="HZ263" s="10"/>
      <c r="IA263" s="10"/>
      <c r="IB263" s="10"/>
      <c r="IC263" s="10"/>
      <c r="ID263" s="10"/>
      <c r="IE263" s="10"/>
      <c r="IF263" s="10"/>
      <c r="IG263" s="10"/>
      <c r="IH263" s="10"/>
      <c r="II263" s="10"/>
      <c r="IJ263" s="10"/>
      <c r="IK263" s="10">
        <v>1</v>
      </c>
      <c r="IL263" s="10"/>
      <c r="IM263" s="10"/>
      <c r="IN263" s="10"/>
      <c r="IO263" s="10"/>
      <c r="IP263" s="10"/>
      <c r="IQ263" s="10"/>
      <c r="IR263" s="10"/>
      <c r="IS263" s="10"/>
      <c r="IT263" s="10"/>
      <c r="IU263" s="13" t="s">
        <v>4186</v>
      </c>
      <c r="IV263" s="13" t="s">
        <v>1134</v>
      </c>
      <c r="IW263" s="10" t="s">
        <v>283</v>
      </c>
      <c r="IX263" s="10" t="s">
        <v>253</v>
      </c>
      <c r="IY263" s="10"/>
      <c r="IZ263" s="10"/>
      <c r="JA263" s="10"/>
      <c r="JB263" s="10"/>
      <c r="JC263" s="10"/>
      <c r="JD263" s="10"/>
      <c r="JE263" s="10">
        <v>1</v>
      </c>
      <c r="JF263" s="10"/>
      <c r="JG263" s="10"/>
      <c r="JH263" s="10"/>
      <c r="JI263" s="10"/>
      <c r="JJ263" s="10"/>
      <c r="JK263" s="10"/>
      <c r="JL263" s="10"/>
      <c r="JM263" s="10"/>
      <c r="JN263" s="10"/>
      <c r="JO263" s="10"/>
      <c r="JP263" s="10"/>
      <c r="JQ263" s="10"/>
      <c r="JR263" s="10"/>
      <c r="JS263" s="10"/>
      <c r="JT263" s="10"/>
      <c r="JU263" s="10"/>
      <c r="JV263" s="10" t="s">
        <v>287</v>
      </c>
      <c r="JW263" s="10" t="s">
        <v>283</v>
      </c>
      <c r="JX263" s="10" t="s">
        <v>283</v>
      </c>
      <c r="JY263" s="10" t="s">
        <v>283</v>
      </c>
      <c r="JZ263" s="42" t="s">
        <v>4187</v>
      </c>
    </row>
    <row r="264" spans="1:286" ht="15.75" customHeight="1">
      <c r="A264" s="7" t="s">
        <v>4188</v>
      </c>
      <c r="B264" s="8">
        <v>42821</v>
      </c>
      <c r="C264" s="9" t="s">
        <v>4189</v>
      </c>
      <c r="D264" s="35">
        <v>1</v>
      </c>
      <c r="E264" s="11">
        <v>42674</v>
      </c>
      <c r="F264" s="35" t="s">
        <v>302</v>
      </c>
      <c r="G264" s="29" t="s">
        <v>323</v>
      </c>
      <c r="H264" s="9" t="s">
        <v>4190</v>
      </c>
      <c r="I264" s="9" t="s">
        <v>901</v>
      </c>
      <c r="J264" s="10" t="s">
        <v>280</v>
      </c>
      <c r="K264" s="9" t="s">
        <v>606</v>
      </c>
      <c r="L264" s="9"/>
      <c r="M264" s="10">
        <v>1</v>
      </c>
      <c r="N264" s="9"/>
      <c r="O264" s="9"/>
      <c r="P264" s="9"/>
      <c r="Q264" s="9"/>
      <c r="R264" s="9"/>
      <c r="S264" s="9"/>
      <c r="T264" s="9"/>
      <c r="U264" s="9"/>
      <c r="V264" s="9"/>
      <c r="W264" s="9"/>
      <c r="X264" s="9"/>
      <c r="Y264" s="9"/>
      <c r="Z264" s="9"/>
      <c r="AA264" s="9"/>
      <c r="AB264" s="9" t="s">
        <v>4191</v>
      </c>
      <c r="AC264" s="9" t="s">
        <v>4192</v>
      </c>
      <c r="AD264" s="10" t="s">
        <v>283</v>
      </c>
      <c r="AE264" s="11">
        <v>42678</v>
      </c>
      <c r="AF264" s="11">
        <v>42817</v>
      </c>
      <c r="AG264" s="10">
        <f t="shared" si="62"/>
        <v>139</v>
      </c>
      <c r="AH264" s="10">
        <f t="shared" si="64"/>
        <v>143</v>
      </c>
      <c r="AI264" s="10">
        <f t="shared" si="2"/>
        <v>147</v>
      </c>
      <c r="AJ264" s="35" t="s">
        <v>4193</v>
      </c>
      <c r="AK264" s="12">
        <v>6</v>
      </c>
      <c r="AL264" s="10" t="s">
        <v>4194</v>
      </c>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10">
        <v>1</v>
      </c>
      <c r="BM264" s="10"/>
      <c r="BN264" s="10"/>
      <c r="BO264" s="10">
        <v>1</v>
      </c>
      <c r="BP264" s="10"/>
      <c r="BQ264" s="10"/>
      <c r="BR264" s="10"/>
      <c r="BS264" s="10"/>
      <c r="BT264" s="10"/>
      <c r="BU264" s="10"/>
      <c r="BV264" s="10"/>
      <c r="BW264" s="10"/>
      <c r="BX264" s="10"/>
      <c r="BY264" s="10">
        <v>3</v>
      </c>
      <c r="BZ264" s="10"/>
      <c r="CA264" s="10"/>
      <c r="CB264" s="10"/>
      <c r="CC264" s="10"/>
      <c r="CD264" s="10"/>
      <c r="CE264" s="10"/>
      <c r="CF264" s="10">
        <v>1</v>
      </c>
      <c r="CG264" s="10"/>
      <c r="CH264" s="10"/>
      <c r="CI264" s="10"/>
      <c r="CJ264" s="10"/>
      <c r="CK264" s="10"/>
      <c r="CL264" s="10"/>
      <c r="CM264" s="10"/>
      <c r="CN264" s="10"/>
      <c r="CO264" s="10"/>
      <c r="CP264" s="10" t="s">
        <v>4195</v>
      </c>
      <c r="CQ264" s="10" t="s">
        <v>286</v>
      </c>
      <c r="CR264" s="10"/>
      <c r="CS264" s="10"/>
      <c r="CT264" s="10"/>
      <c r="CU264" s="10"/>
      <c r="CV264" s="10">
        <v>1</v>
      </c>
      <c r="CW264" s="10"/>
      <c r="CX264" s="10" t="s">
        <v>287</v>
      </c>
      <c r="CY264" s="35" t="s">
        <v>287</v>
      </c>
      <c r="CZ264" s="35" t="s">
        <v>288</v>
      </c>
      <c r="DA264" s="10" t="s">
        <v>289</v>
      </c>
      <c r="DB264" s="35" t="s">
        <v>290</v>
      </c>
      <c r="DC264" s="35" t="s">
        <v>283</v>
      </c>
      <c r="DD264" s="13" t="s">
        <v>4196</v>
      </c>
      <c r="DE264" s="35" t="s">
        <v>283</v>
      </c>
      <c r="DF264" s="35" t="s">
        <v>283</v>
      </c>
      <c r="DG264" s="35" t="s">
        <v>283</v>
      </c>
      <c r="DH264" s="35" t="s">
        <v>283</v>
      </c>
      <c r="DI264" s="35" t="s">
        <v>283</v>
      </c>
      <c r="DJ264" s="35" t="s">
        <v>283</v>
      </c>
      <c r="DK264" s="35" t="s">
        <v>283</v>
      </c>
      <c r="DL264" s="10" t="s">
        <v>283</v>
      </c>
      <c r="DM264" s="10" t="s">
        <v>283</v>
      </c>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0" t="s">
        <v>283</v>
      </c>
      <c r="ES264" s="10" t="s">
        <v>283</v>
      </c>
      <c r="ET264" s="10"/>
      <c r="EU264" s="10"/>
      <c r="EV264" s="10"/>
      <c r="EW264" s="10"/>
      <c r="EX264" s="10"/>
      <c r="EY264" s="10"/>
      <c r="EZ264" s="10"/>
      <c r="FA264" s="10"/>
      <c r="FB264" s="10"/>
      <c r="FC264" s="10"/>
      <c r="FD264" s="10"/>
      <c r="FE264" s="10"/>
      <c r="FF264" s="10"/>
      <c r="FG264" s="10"/>
      <c r="FH264" s="10"/>
      <c r="FI264" s="10"/>
      <c r="FJ264" s="10"/>
      <c r="FK264" s="10"/>
      <c r="FL264" s="10"/>
      <c r="FM264" s="10" t="s">
        <v>283</v>
      </c>
      <c r="FN264" s="10" t="s">
        <v>283</v>
      </c>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t="s">
        <v>4197</v>
      </c>
      <c r="GP264" s="13" t="s">
        <v>4198</v>
      </c>
      <c r="GQ264" s="10" t="s">
        <v>283</v>
      </c>
      <c r="GR264" s="10" t="s">
        <v>283</v>
      </c>
      <c r="GS264" s="10" t="s">
        <v>283</v>
      </c>
      <c r="GT264" s="10" t="s">
        <v>283</v>
      </c>
      <c r="GU264" s="10" t="s">
        <v>283</v>
      </c>
      <c r="GV264" s="10" t="s">
        <v>283</v>
      </c>
      <c r="GW264" s="10" t="s">
        <v>283</v>
      </c>
      <c r="GX264" s="10" t="s">
        <v>283</v>
      </c>
      <c r="GY264" s="10" t="s">
        <v>283</v>
      </c>
      <c r="GZ264" s="10" t="s">
        <v>283</v>
      </c>
      <c r="HA264" s="10" t="s">
        <v>283</v>
      </c>
      <c r="HB264" s="10" t="s">
        <v>283</v>
      </c>
      <c r="HC264" s="10" t="s">
        <v>283</v>
      </c>
      <c r="HD264" s="10" t="s">
        <v>4199</v>
      </c>
      <c r="HE264" s="10"/>
      <c r="HF264" s="10"/>
      <c r="HG264" s="10"/>
      <c r="HH264" s="10"/>
      <c r="HI264" s="10"/>
      <c r="HJ264" s="10"/>
      <c r="HK264" s="10"/>
      <c r="HL264" s="10"/>
      <c r="HM264" s="10"/>
      <c r="HN264" s="10"/>
      <c r="HO264" s="10"/>
      <c r="HP264" s="10"/>
      <c r="HQ264" s="10"/>
      <c r="HR264" s="10"/>
      <c r="HS264" s="10"/>
      <c r="HT264" s="10"/>
      <c r="HU264" s="10">
        <v>1</v>
      </c>
      <c r="HV264" s="10"/>
      <c r="HW264" s="10"/>
      <c r="HX264" s="10"/>
      <c r="HY264" s="10"/>
      <c r="HZ264" s="10"/>
      <c r="IA264" s="10"/>
      <c r="IB264" s="10"/>
      <c r="IC264" s="10"/>
      <c r="ID264" s="10"/>
      <c r="IE264" s="10"/>
      <c r="IF264" s="10"/>
      <c r="IG264" s="10"/>
      <c r="IH264" s="10"/>
      <c r="II264" s="10"/>
      <c r="IJ264" s="10"/>
      <c r="IK264" s="10"/>
      <c r="IL264" s="10"/>
      <c r="IM264" s="10"/>
      <c r="IN264" s="10">
        <v>1</v>
      </c>
      <c r="IO264" s="10"/>
      <c r="IP264" s="10"/>
      <c r="IQ264" s="10"/>
      <c r="IR264" s="10"/>
      <c r="IS264" s="10"/>
      <c r="IT264" s="10"/>
      <c r="IU264" s="13" t="s">
        <v>434</v>
      </c>
      <c r="IV264" s="10" t="s">
        <v>283</v>
      </c>
      <c r="IW264" s="10" t="s">
        <v>283</v>
      </c>
      <c r="IX264" s="10" t="s">
        <v>264</v>
      </c>
      <c r="IY264" s="10"/>
      <c r="IZ264" s="10"/>
      <c r="JA264" s="10"/>
      <c r="JB264" s="10"/>
      <c r="JC264" s="10"/>
      <c r="JD264" s="10"/>
      <c r="JE264" s="10"/>
      <c r="JF264" s="10"/>
      <c r="JG264" s="10"/>
      <c r="JH264" s="10"/>
      <c r="JI264" s="10"/>
      <c r="JJ264" s="10"/>
      <c r="JK264" s="10"/>
      <c r="JL264" s="10"/>
      <c r="JM264" s="10"/>
      <c r="JN264" s="10"/>
      <c r="JO264" s="10"/>
      <c r="JP264" s="10">
        <v>1</v>
      </c>
      <c r="JQ264" s="10"/>
      <c r="JR264" s="10"/>
      <c r="JS264" s="10"/>
      <c r="JT264" s="10"/>
      <c r="JU264" s="10"/>
      <c r="JV264" s="10" t="s">
        <v>287</v>
      </c>
      <c r="JW264" s="10" t="s">
        <v>283</v>
      </c>
      <c r="JX264" s="10" t="s">
        <v>283</v>
      </c>
      <c r="JY264" s="10" t="s">
        <v>283</v>
      </c>
      <c r="JZ264" s="42"/>
    </row>
    <row r="265" spans="1:286" ht="15.75" customHeight="1">
      <c r="A265" s="7" t="s">
        <v>4200</v>
      </c>
      <c r="B265" s="8">
        <v>42829</v>
      </c>
      <c r="C265" s="9" t="s">
        <v>4201</v>
      </c>
      <c r="D265" s="29">
        <v>1</v>
      </c>
      <c r="E265" s="11">
        <v>41969</v>
      </c>
      <c r="F265" s="43">
        <v>27</v>
      </c>
      <c r="G265" s="29" t="s">
        <v>277</v>
      </c>
      <c r="H265" s="9" t="s">
        <v>4202</v>
      </c>
      <c r="I265" s="9" t="s">
        <v>453</v>
      </c>
      <c r="J265" s="10" t="s">
        <v>280</v>
      </c>
      <c r="K265" s="9" t="s">
        <v>281</v>
      </c>
      <c r="L265" s="9"/>
      <c r="M265" s="9"/>
      <c r="N265" s="9"/>
      <c r="O265" s="9"/>
      <c r="P265" s="10">
        <v>1</v>
      </c>
      <c r="Q265" s="9"/>
      <c r="R265" s="9"/>
      <c r="S265" s="9"/>
      <c r="T265" s="9"/>
      <c r="U265" s="9"/>
      <c r="V265" s="9"/>
      <c r="W265" s="9"/>
      <c r="X265" s="9"/>
      <c r="Y265" s="9"/>
      <c r="Z265" s="9"/>
      <c r="AA265" s="9"/>
      <c r="AB265" s="9" t="s">
        <v>4203</v>
      </c>
      <c r="AC265" s="9" t="s">
        <v>4204</v>
      </c>
      <c r="AD265" s="10" t="s">
        <v>283</v>
      </c>
      <c r="AE265" s="11">
        <v>42063</v>
      </c>
      <c r="AF265" s="11">
        <v>42817</v>
      </c>
      <c r="AG265" s="10">
        <f t="shared" si="62"/>
        <v>754</v>
      </c>
      <c r="AH265" s="10">
        <f t="shared" si="64"/>
        <v>848</v>
      </c>
      <c r="AI265" s="10">
        <f t="shared" si="2"/>
        <v>860</v>
      </c>
      <c r="AJ265" s="42" t="s">
        <v>4205</v>
      </c>
      <c r="AK265" s="12">
        <v>1</v>
      </c>
      <c r="AL265" s="10" t="s">
        <v>70</v>
      </c>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10"/>
      <c r="BN265" s="10"/>
      <c r="BO265" s="10"/>
      <c r="BP265" s="10"/>
      <c r="BQ265" s="10"/>
      <c r="BR265" s="10"/>
      <c r="BS265" s="10"/>
      <c r="BT265" s="10"/>
      <c r="BU265" s="10"/>
      <c r="BV265" s="10"/>
      <c r="BW265" s="10"/>
      <c r="BX265" s="10"/>
      <c r="BY265" s="10">
        <v>1</v>
      </c>
      <c r="BZ265" s="10"/>
      <c r="CA265" s="10"/>
      <c r="CB265" s="10"/>
      <c r="CC265" s="10"/>
      <c r="CD265" s="10"/>
      <c r="CE265" s="10"/>
      <c r="CF265" s="10"/>
      <c r="CG265" s="10"/>
      <c r="CH265" s="10"/>
      <c r="CI265" s="10"/>
      <c r="CJ265" s="10"/>
      <c r="CK265" s="10"/>
      <c r="CL265" s="10"/>
      <c r="CM265" s="10"/>
      <c r="CN265" s="10"/>
      <c r="CO265" s="10"/>
      <c r="CP265" s="10" t="s">
        <v>89</v>
      </c>
      <c r="CQ265" s="10" t="s">
        <v>286</v>
      </c>
      <c r="CR265" s="10">
        <v>1</v>
      </c>
      <c r="CS265" s="10"/>
      <c r="CT265" s="10"/>
      <c r="CU265" s="10"/>
      <c r="CV265" s="10"/>
      <c r="CW265" s="10"/>
      <c r="CX265" s="10" t="s">
        <v>287</v>
      </c>
      <c r="CY265" s="35" t="s">
        <v>287</v>
      </c>
      <c r="CZ265" s="35" t="s">
        <v>329</v>
      </c>
      <c r="DA265" s="10" t="s">
        <v>289</v>
      </c>
      <c r="DB265" s="35" t="s">
        <v>309</v>
      </c>
      <c r="DC265" s="13" t="s">
        <v>4206</v>
      </c>
      <c r="DD265" s="42" t="s">
        <v>4207</v>
      </c>
      <c r="DE265" s="35" t="s">
        <v>283</v>
      </c>
      <c r="DF265" s="35" t="s">
        <v>283</v>
      </c>
      <c r="DG265" s="35" t="s">
        <v>283</v>
      </c>
      <c r="DH265" s="35" t="s">
        <v>283</v>
      </c>
      <c r="DI265" s="35" t="s">
        <v>283</v>
      </c>
      <c r="DJ265" s="35" t="s">
        <v>283</v>
      </c>
      <c r="DK265" s="35" t="s">
        <v>283</v>
      </c>
      <c r="DL265" s="10" t="s">
        <v>4208</v>
      </c>
      <c r="DM265" s="10" t="s">
        <v>116</v>
      </c>
      <c r="DN265" s="15"/>
      <c r="DO265" s="15"/>
      <c r="DP265" s="15"/>
      <c r="DQ265" s="15"/>
      <c r="DR265" s="15"/>
      <c r="DS265" s="15"/>
      <c r="DT265" s="14">
        <v>1</v>
      </c>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0" t="s">
        <v>283</v>
      </c>
      <c r="ES265" s="10" t="s">
        <v>283</v>
      </c>
      <c r="ET265" s="10"/>
      <c r="EU265" s="10"/>
      <c r="EV265" s="10"/>
      <c r="EW265" s="10"/>
      <c r="EX265" s="10"/>
      <c r="EY265" s="10"/>
      <c r="EZ265" s="10"/>
      <c r="FA265" s="10"/>
      <c r="FB265" s="10"/>
      <c r="FC265" s="10"/>
      <c r="FD265" s="10"/>
      <c r="FE265" s="10"/>
      <c r="FF265" s="10"/>
      <c r="FG265" s="10"/>
      <c r="FH265" s="10"/>
      <c r="FI265" s="10"/>
      <c r="FJ265" s="10"/>
      <c r="FK265" s="10"/>
      <c r="FL265" s="10"/>
      <c r="FM265" s="10" t="s">
        <v>283</v>
      </c>
      <c r="FN265" s="10" t="s">
        <v>283</v>
      </c>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3" t="s">
        <v>4209</v>
      </c>
      <c r="GP265" s="13" t="s">
        <v>4210</v>
      </c>
      <c r="GQ265" s="10" t="s">
        <v>283</v>
      </c>
      <c r="GR265" s="10" t="s">
        <v>283</v>
      </c>
      <c r="GS265" s="10" t="s">
        <v>283</v>
      </c>
      <c r="GT265" s="10" t="s">
        <v>283</v>
      </c>
      <c r="GU265" s="10" t="s">
        <v>283</v>
      </c>
      <c r="GV265" s="10" t="s">
        <v>283</v>
      </c>
      <c r="GW265" s="10" t="s">
        <v>283</v>
      </c>
      <c r="GX265" s="10" t="s">
        <v>283</v>
      </c>
      <c r="GY265" s="10" t="s">
        <v>283</v>
      </c>
      <c r="GZ265" s="10" t="s">
        <v>283</v>
      </c>
      <c r="HA265" s="10" t="s">
        <v>283</v>
      </c>
      <c r="HB265" s="10" t="s">
        <v>283</v>
      </c>
      <c r="HC265" s="10" t="s">
        <v>283</v>
      </c>
      <c r="HD265" s="10" t="s">
        <v>242</v>
      </c>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v>1</v>
      </c>
      <c r="IU265" s="13" t="s">
        <v>4211</v>
      </c>
      <c r="IV265" s="10" t="s">
        <v>283</v>
      </c>
      <c r="IW265" s="10" t="s">
        <v>283</v>
      </c>
      <c r="IX265" s="10" t="s">
        <v>264</v>
      </c>
      <c r="IY265" s="10"/>
      <c r="IZ265" s="10"/>
      <c r="JA265" s="10"/>
      <c r="JB265" s="10"/>
      <c r="JC265" s="10"/>
      <c r="JD265" s="10"/>
      <c r="JE265" s="10"/>
      <c r="JF265" s="10"/>
      <c r="JG265" s="10"/>
      <c r="JH265" s="10"/>
      <c r="JI265" s="10"/>
      <c r="JJ265" s="10"/>
      <c r="JK265" s="10"/>
      <c r="JL265" s="10"/>
      <c r="JM265" s="10"/>
      <c r="JN265" s="10"/>
      <c r="JO265" s="10"/>
      <c r="JP265" s="10">
        <v>1</v>
      </c>
      <c r="JQ265" s="10"/>
      <c r="JR265" s="10"/>
      <c r="JS265" s="10"/>
      <c r="JT265" s="10"/>
      <c r="JU265" s="10"/>
      <c r="JV265" s="10" t="s">
        <v>287</v>
      </c>
      <c r="JW265" s="10" t="s">
        <v>283</v>
      </c>
      <c r="JX265" s="10" t="s">
        <v>283</v>
      </c>
      <c r="JY265" s="10" t="s">
        <v>283</v>
      </c>
      <c r="JZ265" s="42"/>
    </row>
    <row r="266" spans="1:286" ht="15.75" customHeight="1">
      <c r="A266" s="7" t="s">
        <v>4212</v>
      </c>
      <c r="B266" s="8">
        <v>42832</v>
      </c>
      <c r="C266" s="9" t="s">
        <v>4213</v>
      </c>
      <c r="D266" s="35">
        <v>1</v>
      </c>
      <c r="E266" s="11">
        <v>42480</v>
      </c>
      <c r="F266" s="35" t="s">
        <v>302</v>
      </c>
      <c r="G266" s="29" t="s">
        <v>277</v>
      </c>
      <c r="H266" s="9" t="s">
        <v>4214</v>
      </c>
      <c r="I266" s="9" t="s">
        <v>469</v>
      </c>
      <c r="J266" s="10" t="s">
        <v>280</v>
      </c>
      <c r="K266" s="9" t="s">
        <v>344</v>
      </c>
      <c r="L266" s="9"/>
      <c r="M266" s="9"/>
      <c r="N266" s="9"/>
      <c r="O266" s="9"/>
      <c r="P266" s="9"/>
      <c r="Q266" s="9"/>
      <c r="R266" s="10">
        <v>1</v>
      </c>
      <c r="S266" s="9"/>
      <c r="T266" s="9"/>
      <c r="U266" s="9"/>
      <c r="V266" s="9"/>
      <c r="W266" s="9"/>
      <c r="X266" s="9"/>
      <c r="Y266" s="9"/>
      <c r="Z266" s="9"/>
      <c r="AA266" s="9"/>
      <c r="AB266" s="9" t="s">
        <v>4215</v>
      </c>
      <c r="AC266" s="9" t="s">
        <v>4216</v>
      </c>
      <c r="AD266" s="10" t="s">
        <v>283</v>
      </c>
      <c r="AE266" s="11">
        <v>42481</v>
      </c>
      <c r="AF266" s="11">
        <v>42717</v>
      </c>
      <c r="AG266" s="10">
        <f t="shared" si="62"/>
        <v>236</v>
      </c>
      <c r="AH266" s="10">
        <f t="shared" si="64"/>
        <v>237</v>
      </c>
      <c r="AI266" s="10">
        <f t="shared" si="2"/>
        <v>352</v>
      </c>
      <c r="AJ266" s="35" t="s">
        <v>4217</v>
      </c>
      <c r="AK266" s="12">
        <v>3</v>
      </c>
      <c r="AL266" s="10" t="s">
        <v>4218</v>
      </c>
      <c r="AM266" s="10">
        <v>1</v>
      </c>
      <c r="AN266" s="10"/>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10"/>
      <c r="BN266" s="10"/>
      <c r="BO266" s="10"/>
      <c r="BP266" s="10">
        <v>1</v>
      </c>
      <c r="BQ266" s="10"/>
      <c r="BR266" s="10"/>
      <c r="BS266" s="10"/>
      <c r="BT266" s="10"/>
      <c r="BU266" s="10"/>
      <c r="BV266" s="10"/>
      <c r="BW266" s="10"/>
      <c r="BX266" s="10"/>
      <c r="BY266" s="10">
        <v>1</v>
      </c>
      <c r="BZ266" s="10"/>
      <c r="CA266" s="10"/>
      <c r="CB266" s="10"/>
      <c r="CC266" s="10"/>
      <c r="CD266" s="10"/>
      <c r="CE266" s="10"/>
      <c r="CF266" s="10"/>
      <c r="CG266" s="10"/>
      <c r="CH266" s="10"/>
      <c r="CI266" s="10"/>
      <c r="CJ266" s="10"/>
      <c r="CK266" s="10"/>
      <c r="CL266" s="10"/>
      <c r="CM266" s="10"/>
      <c r="CN266" s="10"/>
      <c r="CO266" s="10"/>
      <c r="CP266" s="10" t="s">
        <v>89</v>
      </c>
      <c r="CQ266" s="10" t="s">
        <v>286</v>
      </c>
      <c r="CR266" s="10">
        <v>1</v>
      </c>
      <c r="CS266" s="10"/>
      <c r="CT266" s="10"/>
      <c r="CU266" s="10"/>
      <c r="CV266" s="10"/>
      <c r="CW266" s="10"/>
      <c r="CX266" s="10" t="s">
        <v>287</v>
      </c>
      <c r="CY266" s="35" t="s">
        <v>490</v>
      </c>
      <c r="CZ266" s="42" t="s">
        <v>12</v>
      </c>
      <c r="DA266" s="42" t="s">
        <v>120</v>
      </c>
      <c r="DB266" s="35" t="s">
        <v>429</v>
      </c>
      <c r="DC266" s="35" t="s">
        <v>283</v>
      </c>
      <c r="DD266" s="42" t="s">
        <v>4219</v>
      </c>
      <c r="DE266" s="42" t="s">
        <v>4220</v>
      </c>
      <c r="DF266" s="42" t="s">
        <v>4221</v>
      </c>
      <c r="DG266" s="42" t="s">
        <v>4222</v>
      </c>
      <c r="DH266" s="35" t="s">
        <v>283</v>
      </c>
      <c r="DI266" s="35" t="s">
        <v>283</v>
      </c>
      <c r="DJ266" s="35" t="s">
        <v>283</v>
      </c>
      <c r="DK266" s="35" t="s">
        <v>283</v>
      </c>
      <c r="DL266" s="10" t="s">
        <v>4223</v>
      </c>
      <c r="DM266" s="10" t="s">
        <v>86</v>
      </c>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v>1</v>
      </c>
      <c r="ER266" s="10" t="s">
        <v>283</v>
      </c>
      <c r="ES266" s="10" t="s">
        <v>283</v>
      </c>
      <c r="ET266" s="10"/>
      <c r="EU266" s="10"/>
      <c r="EV266" s="10"/>
      <c r="EW266" s="10"/>
      <c r="EX266" s="10"/>
      <c r="EY266" s="10"/>
      <c r="EZ266" s="10"/>
      <c r="FA266" s="10"/>
      <c r="FB266" s="10"/>
      <c r="FC266" s="10"/>
      <c r="FD266" s="10"/>
      <c r="FE266" s="10"/>
      <c r="FF266" s="10"/>
      <c r="FG266" s="10"/>
      <c r="FH266" s="10"/>
      <c r="FI266" s="10"/>
      <c r="FJ266" s="10"/>
      <c r="FK266" s="10"/>
      <c r="FL266" s="10"/>
      <c r="FM266" s="10" t="s">
        <v>283</v>
      </c>
      <c r="FN266" s="10" t="s">
        <v>283</v>
      </c>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3" t="s">
        <v>4224</v>
      </c>
      <c r="GP266" s="13" t="s">
        <v>4225</v>
      </c>
      <c r="GQ266" s="13" t="s">
        <v>4226</v>
      </c>
      <c r="GR266" s="10" t="s">
        <v>283</v>
      </c>
      <c r="GS266" s="10" t="s">
        <v>283</v>
      </c>
      <c r="GT266" s="10" t="s">
        <v>283</v>
      </c>
      <c r="GU266" s="10" t="s">
        <v>283</v>
      </c>
      <c r="GV266" s="10" t="s">
        <v>283</v>
      </c>
      <c r="GW266" s="10" t="s">
        <v>283</v>
      </c>
      <c r="GX266" s="10" t="s">
        <v>283</v>
      </c>
      <c r="GY266" s="10" t="s">
        <v>283</v>
      </c>
      <c r="GZ266" s="10" t="s">
        <v>283</v>
      </c>
      <c r="HA266" s="10" t="s">
        <v>283</v>
      </c>
      <c r="HB266" s="10" t="s">
        <v>283</v>
      </c>
      <c r="HC266" s="10" t="s">
        <v>283</v>
      </c>
      <c r="HD266" s="10" t="s">
        <v>4227</v>
      </c>
      <c r="HE266" s="10"/>
      <c r="HF266" s="10"/>
      <c r="HG266" s="10"/>
      <c r="HH266" s="10">
        <v>1</v>
      </c>
      <c r="HI266" s="10"/>
      <c r="HJ266" s="10"/>
      <c r="HK266" s="10"/>
      <c r="HL266" s="10"/>
      <c r="HM266" s="10"/>
      <c r="HN266" s="10"/>
      <c r="HO266" s="10"/>
      <c r="HP266" s="10"/>
      <c r="HQ266" s="10"/>
      <c r="HR266" s="10">
        <v>1</v>
      </c>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3" t="s">
        <v>1084</v>
      </c>
      <c r="IV266" s="10" t="s">
        <v>283</v>
      </c>
      <c r="IW266" s="10" t="s">
        <v>283</v>
      </c>
      <c r="IX266" s="10" t="s">
        <v>264</v>
      </c>
      <c r="IY266" s="10"/>
      <c r="IZ266" s="10"/>
      <c r="JA266" s="10"/>
      <c r="JB266" s="10"/>
      <c r="JC266" s="10"/>
      <c r="JD266" s="10"/>
      <c r="JE266" s="10"/>
      <c r="JF266" s="10"/>
      <c r="JG266" s="10"/>
      <c r="JH266" s="10"/>
      <c r="JI266" s="10"/>
      <c r="JJ266" s="10"/>
      <c r="JK266" s="10"/>
      <c r="JL266" s="10"/>
      <c r="JM266" s="10"/>
      <c r="JN266" s="10"/>
      <c r="JO266" s="10"/>
      <c r="JP266" s="10">
        <v>1</v>
      </c>
      <c r="JQ266" s="10"/>
      <c r="JR266" s="10"/>
      <c r="JS266" s="10"/>
      <c r="JT266" s="10"/>
      <c r="JU266" s="10"/>
      <c r="JV266" s="10" t="s">
        <v>287</v>
      </c>
      <c r="JW266" s="10" t="s">
        <v>283</v>
      </c>
      <c r="JX266" s="10" t="s">
        <v>283</v>
      </c>
      <c r="JY266" s="10" t="s">
        <v>283</v>
      </c>
      <c r="JZ266" s="42"/>
    </row>
    <row r="267" spans="1:286" ht="15.75" customHeight="1">
      <c r="A267" s="7" t="s">
        <v>4228</v>
      </c>
      <c r="B267" s="8">
        <v>42870</v>
      </c>
      <c r="C267" s="9" t="s">
        <v>4229</v>
      </c>
      <c r="D267" s="29">
        <v>1</v>
      </c>
      <c r="E267" s="11">
        <v>42452</v>
      </c>
      <c r="F267" s="43">
        <v>43</v>
      </c>
      <c r="G267" s="29" t="s">
        <v>323</v>
      </c>
      <c r="H267" s="9" t="s">
        <v>785</v>
      </c>
      <c r="I267" s="9" t="s">
        <v>439</v>
      </c>
      <c r="J267" s="10" t="s">
        <v>280</v>
      </c>
      <c r="K267" s="9" t="s">
        <v>799</v>
      </c>
      <c r="L267" s="9"/>
      <c r="M267" s="9"/>
      <c r="N267" s="9"/>
      <c r="O267" s="9"/>
      <c r="P267" s="9"/>
      <c r="Q267" s="9"/>
      <c r="R267" s="9"/>
      <c r="S267" s="9"/>
      <c r="T267" s="9"/>
      <c r="U267" s="9"/>
      <c r="V267" s="10">
        <v>1</v>
      </c>
      <c r="W267" s="9"/>
      <c r="X267" s="9"/>
      <c r="Y267" s="9"/>
      <c r="Z267" s="9"/>
      <c r="AA267" s="9"/>
      <c r="AB267" s="9" t="s">
        <v>4230</v>
      </c>
      <c r="AC267" s="9" t="s">
        <v>4231</v>
      </c>
      <c r="AD267" s="10" t="s">
        <v>283</v>
      </c>
      <c r="AE267" s="10" t="s">
        <v>329</v>
      </c>
      <c r="AF267" s="11">
        <v>42860</v>
      </c>
      <c r="AG267" s="10" t="s">
        <v>329</v>
      </c>
      <c r="AH267" s="10">
        <f t="shared" si="64"/>
        <v>408</v>
      </c>
      <c r="AI267" s="10">
        <f t="shared" si="2"/>
        <v>418</v>
      </c>
      <c r="AJ267" s="42" t="s">
        <v>4232</v>
      </c>
      <c r="AK267" s="12">
        <v>1</v>
      </c>
      <c r="AL267" s="10" t="s">
        <v>609</v>
      </c>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42"/>
      <c r="BN267" s="42"/>
      <c r="BO267" s="42"/>
      <c r="BP267" s="42"/>
      <c r="BQ267" s="42"/>
      <c r="BR267" s="42"/>
      <c r="BS267" s="42"/>
      <c r="BT267" s="42"/>
      <c r="BU267" s="42"/>
      <c r="BV267" s="42"/>
      <c r="BW267" s="42"/>
      <c r="BX267" s="42"/>
      <c r="BY267" s="42"/>
      <c r="BZ267" s="42"/>
      <c r="CA267" s="42"/>
      <c r="CB267" s="42"/>
      <c r="CC267" s="35">
        <v>1</v>
      </c>
      <c r="CD267" s="42"/>
      <c r="CE267" s="42"/>
      <c r="CF267" s="42"/>
      <c r="CG267" s="42"/>
      <c r="CH267" s="42"/>
      <c r="CI267" s="42"/>
      <c r="CJ267" s="42"/>
      <c r="CK267" s="42"/>
      <c r="CL267" s="42"/>
      <c r="CM267" s="42"/>
      <c r="CN267" s="42"/>
      <c r="CO267" s="42"/>
      <c r="CP267" s="10" t="s">
        <v>90</v>
      </c>
      <c r="CQ267" s="10" t="s">
        <v>286</v>
      </c>
      <c r="CR267" s="10"/>
      <c r="CS267" s="10">
        <v>1</v>
      </c>
      <c r="CT267" s="10"/>
      <c r="CU267" s="10"/>
      <c r="CV267" s="10"/>
      <c r="CW267" s="10"/>
      <c r="CX267" s="10" t="s">
        <v>287</v>
      </c>
      <c r="CY267" s="35" t="s">
        <v>287</v>
      </c>
      <c r="CZ267" s="42" t="s">
        <v>3624</v>
      </c>
      <c r="DA267" s="42" t="s">
        <v>1321</v>
      </c>
      <c r="DB267" s="35" t="s">
        <v>309</v>
      </c>
      <c r="DC267" s="13" t="s">
        <v>4233</v>
      </c>
      <c r="DD267" s="42" t="s">
        <v>4234</v>
      </c>
      <c r="DE267" s="42" t="s">
        <v>492</v>
      </c>
      <c r="DF267" s="35" t="s">
        <v>283</v>
      </c>
      <c r="DG267" s="35" t="s">
        <v>283</v>
      </c>
      <c r="DH267" s="35" t="s">
        <v>283</v>
      </c>
      <c r="DI267" s="35" t="s">
        <v>283</v>
      </c>
      <c r="DJ267" s="35" t="s">
        <v>283</v>
      </c>
      <c r="DK267" s="35" t="s">
        <v>283</v>
      </c>
      <c r="DL267" s="10" t="s">
        <v>283</v>
      </c>
      <c r="DM267" s="10" t="s">
        <v>283</v>
      </c>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3" t="s">
        <v>4235</v>
      </c>
      <c r="ES267" s="13" t="s">
        <v>86</v>
      </c>
      <c r="ET267" s="13"/>
      <c r="EU267" s="13"/>
      <c r="EV267" s="13"/>
      <c r="EW267" s="13"/>
      <c r="EX267" s="13"/>
      <c r="EY267" s="13"/>
      <c r="EZ267" s="13"/>
      <c r="FA267" s="13"/>
      <c r="FB267" s="13"/>
      <c r="FC267" s="13"/>
      <c r="FD267" s="13"/>
      <c r="FE267" s="13"/>
      <c r="FF267" s="13"/>
      <c r="FG267" s="13"/>
      <c r="FH267" s="13"/>
      <c r="FI267" s="13"/>
      <c r="FJ267" s="13"/>
      <c r="FK267" s="13"/>
      <c r="FL267" s="13">
        <v>1</v>
      </c>
      <c r="FM267" s="10" t="s">
        <v>4236</v>
      </c>
      <c r="FN267" s="10" t="s">
        <v>166</v>
      </c>
      <c r="FO267" s="10"/>
      <c r="FP267" s="10"/>
      <c r="FQ267" s="10"/>
      <c r="FR267" s="10"/>
      <c r="FS267" s="10"/>
      <c r="FT267" s="10"/>
      <c r="FU267" s="13">
        <v>1</v>
      </c>
      <c r="FV267" s="10"/>
      <c r="FW267" s="10"/>
      <c r="FX267" s="10"/>
      <c r="FY267" s="10"/>
      <c r="FZ267" s="10"/>
      <c r="GA267" s="10"/>
      <c r="GB267" s="10"/>
      <c r="GC267" s="10"/>
      <c r="GD267" s="10"/>
      <c r="GE267" s="10"/>
      <c r="GF267" s="10"/>
      <c r="GG267" s="10"/>
      <c r="GH267" s="10"/>
      <c r="GI267" s="10"/>
      <c r="GJ267" s="10"/>
      <c r="GK267" s="10"/>
      <c r="GL267" s="10"/>
      <c r="GM267" s="10"/>
      <c r="GN267" s="10"/>
      <c r="GO267" s="13" t="s">
        <v>4237</v>
      </c>
      <c r="GP267" s="10" t="s">
        <v>283</v>
      </c>
      <c r="GQ267" s="10" t="s">
        <v>283</v>
      </c>
      <c r="GR267" s="10" t="s">
        <v>283</v>
      </c>
      <c r="GS267" s="10" t="s">
        <v>283</v>
      </c>
      <c r="GT267" s="10" t="s">
        <v>283</v>
      </c>
      <c r="GU267" s="10" t="s">
        <v>283</v>
      </c>
      <c r="GV267" s="10" t="s">
        <v>283</v>
      </c>
      <c r="GW267" s="10" t="s">
        <v>283</v>
      </c>
      <c r="GX267" s="10" t="s">
        <v>283</v>
      </c>
      <c r="GY267" s="10" t="s">
        <v>283</v>
      </c>
      <c r="GZ267" s="10" t="s">
        <v>283</v>
      </c>
      <c r="HA267" s="10" t="s">
        <v>283</v>
      </c>
      <c r="HB267" s="10" t="s">
        <v>283</v>
      </c>
      <c r="HC267" s="10" t="s">
        <v>283</v>
      </c>
      <c r="HD267" s="10" t="s">
        <v>214</v>
      </c>
      <c r="HE267" s="10"/>
      <c r="HF267" s="10"/>
      <c r="HG267" s="10"/>
      <c r="HH267" s="10"/>
      <c r="HI267" s="10"/>
      <c r="HJ267" s="10"/>
      <c r="HK267" s="10"/>
      <c r="HL267" s="10"/>
      <c r="HM267" s="10"/>
      <c r="HN267" s="10"/>
      <c r="HO267" s="10"/>
      <c r="HP267" s="10"/>
      <c r="HQ267" s="10"/>
      <c r="HR267" s="10">
        <v>1</v>
      </c>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3" t="s">
        <v>4238</v>
      </c>
      <c r="IV267" s="10" t="s">
        <v>283</v>
      </c>
      <c r="IW267" s="10" t="s">
        <v>283</v>
      </c>
      <c r="IX267" s="10" t="s">
        <v>264</v>
      </c>
      <c r="IY267" s="10"/>
      <c r="IZ267" s="10"/>
      <c r="JA267" s="10"/>
      <c r="JB267" s="10"/>
      <c r="JC267" s="10"/>
      <c r="JD267" s="10"/>
      <c r="JE267" s="10"/>
      <c r="JF267" s="10"/>
      <c r="JG267" s="10"/>
      <c r="JH267" s="10"/>
      <c r="JI267" s="10"/>
      <c r="JJ267" s="10"/>
      <c r="JK267" s="10"/>
      <c r="JL267" s="10"/>
      <c r="JM267" s="10"/>
      <c r="JN267" s="10"/>
      <c r="JO267" s="10"/>
      <c r="JP267" s="10">
        <v>1</v>
      </c>
      <c r="JQ267" s="10"/>
      <c r="JR267" s="10"/>
      <c r="JS267" s="10"/>
      <c r="JT267" s="10"/>
      <c r="JU267" s="10"/>
      <c r="JV267" s="10" t="s">
        <v>287</v>
      </c>
      <c r="JW267" s="10" t="s">
        <v>283</v>
      </c>
      <c r="JX267" s="10" t="s">
        <v>283</v>
      </c>
      <c r="JY267" s="10" t="s">
        <v>283</v>
      </c>
      <c r="JZ267" s="42" t="s">
        <v>4239</v>
      </c>
    </row>
    <row r="268" spans="1:286" ht="15.75" customHeight="1">
      <c r="A268" s="7" t="s">
        <v>4240</v>
      </c>
      <c r="B268" s="8">
        <v>42837</v>
      </c>
      <c r="C268" s="9" t="s">
        <v>4241</v>
      </c>
      <c r="D268" s="35">
        <v>1</v>
      </c>
      <c r="E268" s="11">
        <v>42713</v>
      </c>
      <c r="F268" s="35">
        <v>26</v>
      </c>
      <c r="G268" s="29" t="s">
        <v>323</v>
      </c>
      <c r="H268" s="9" t="s">
        <v>4242</v>
      </c>
      <c r="I268" s="9" t="s">
        <v>4243</v>
      </c>
      <c r="J268" s="10" t="s">
        <v>280</v>
      </c>
      <c r="K268" s="9" t="s">
        <v>344</v>
      </c>
      <c r="L268" s="9"/>
      <c r="M268" s="9"/>
      <c r="N268" s="9"/>
      <c r="O268" s="9"/>
      <c r="P268" s="9"/>
      <c r="Q268" s="9"/>
      <c r="R268" s="10">
        <v>1</v>
      </c>
      <c r="S268" s="9"/>
      <c r="T268" s="9"/>
      <c r="U268" s="9"/>
      <c r="V268" s="9"/>
      <c r="W268" s="9"/>
      <c r="X268" s="9"/>
      <c r="Y268" s="9"/>
      <c r="Z268" s="9"/>
      <c r="AA268" s="9"/>
      <c r="AB268" s="9" t="s">
        <v>4244</v>
      </c>
      <c r="AC268" s="9" t="s">
        <v>4245</v>
      </c>
      <c r="AD268" s="10" t="s">
        <v>283</v>
      </c>
      <c r="AE268" s="11">
        <v>42720</v>
      </c>
      <c r="AF268" s="11">
        <v>42836</v>
      </c>
      <c r="AG268" s="10">
        <f t="shared" ref="AG268:AG269" si="65">AF268-AE268</f>
        <v>116</v>
      </c>
      <c r="AH268" s="10">
        <f t="shared" si="64"/>
        <v>123</v>
      </c>
      <c r="AI268" s="10">
        <f t="shared" si="2"/>
        <v>124</v>
      </c>
      <c r="AJ268" s="35" t="s">
        <v>4246</v>
      </c>
      <c r="AK268" s="12">
        <v>1</v>
      </c>
      <c r="AL268" s="10" t="s">
        <v>86</v>
      </c>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35">
        <v>1</v>
      </c>
      <c r="CP268" s="10" t="s">
        <v>329</v>
      </c>
      <c r="CQ268" s="10" t="s">
        <v>852</v>
      </c>
      <c r="CR268" s="10"/>
      <c r="CS268" s="10"/>
      <c r="CT268" s="10"/>
      <c r="CU268" s="10"/>
      <c r="CV268" s="10"/>
      <c r="CW268" s="10"/>
      <c r="CX268" s="10" t="s">
        <v>283</v>
      </c>
      <c r="CY268" s="35" t="s">
        <v>287</v>
      </c>
      <c r="CZ268" s="42" t="s">
        <v>288</v>
      </c>
      <c r="DA268" s="42" t="s">
        <v>158</v>
      </c>
      <c r="DB268" s="42" t="s">
        <v>158</v>
      </c>
      <c r="DC268" s="35" t="s">
        <v>283</v>
      </c>
      <c r="DD268" s="42" t="s">
        <v>4247</v>
      </c>
      <c r="DE268" s="42" t="s">
        <v>142</v>
      </c>
      <c r="DF268" s="42" t="s">
        <v>4248</v>
      </c>
      <c r="DG268" s="42" t="s">
        <v>4249</v>
      </c>
      <c r="DH268" s="35" t="s">
        <v>283</v>
      </c>
      <c r="DI268" s="35" t="s">
        <v>283</v>
      </c>
      <c r="DJ268" s="35" t="s">
        <v>283</v>
      </c>
      <c r="DK268" s="35" t="s">
        <v>283</v>
      </c>
      <c r="DL268" s="10" t="s">
        <v>283</v>
      </c>
      <c r="DM268" s="10" t="s">
        <v>283</v>
      </c>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3" t="s">
        <v>4250</v>
      </c>
      <c r="ES268" s="13" t="s">
        <v>4251</v>
      </c>
      <c r="ET268" s="13"/>
      <c r="EU268" s="13">
        <v>1</v>
      </c>
      <c r="EV268" s="10">
        <v>1</v>
      </c>
      <c r="EW268" s="13"/>
      <c r="EX268" s="13"/>
      <c r="EY268" s="13"/>
      <c r="EZ268" s="13"/>
      <c r="FA268" s="13"/>
      <c r="FB268" s="13"/>
      <c r="FC268" s="13"/>
      <c r="FD268" s="13"/>
      <c r="FE268" s="13"/>
      <c r="FF268" s="13"/>
      <c r="FG268" s="13"/>
      <c r="FH268" s="13"/>
      <c r="FI268" s="13"/>
      <c r="FJ268" s="13"/>
      <c r="FK268" s="13"/>
      <c r="FL268" s="13"/>
      <c r="FM268" s="10" t="s">
        <v>4252</v>
      </c>
      <c r="FN268" s="10" t="s">
        <v>8</v>
      </c>
      <c r="FO268" s="10"/>
      <c r="FP268" s="10"/>
      <c r="FQ268" s="10"/>
      <c r="FR268" s="10">
        <v>1</v>
      </c>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3" t="s">
        <v>4253</v>
      </c>
      <c r="GP268" s="10" t="s">
        <v>283</v>
      </c>
      <c r="GQ268" s="10" t="s">
        <v>283</v>
      </c>
      <c r="GR268" s="10" t="s">
        <v>283</v>
      </c>
      <c r="GS268" s="10" t="s">
        <v>283</v>
      </c>
      <c r="GT268" s="10" t="s">
        <v>283</v>
      </c>
      <c r="GU268" s="10" t="s">
        <v>283</v>
      </c>
      <c r="GV268" s="10" t="s">
        <v>283</v>
      </c>
      <c r="GW268" s="10" t="s">
        <v>283</v>
      </c>
      <c r="GX268" s="10" t="s">
        <v>283</v>
      </c>
      <c r="GY268" s="10" t="s">
        <v>283</v>
      </c>
      <c r="GZ268" s="10" t="s">
        <v>283</v>
      </c>
      <c r="HA268" s="10" t="s">
        <v>283</v>
      </c>
      <c r="HB268" s="10" t="s">
        <v>283</v>
      </c>
      <c r="HC268" s="10" t="s">
        <v>283</v>
      </c>
      <c r="HD268" s="10" t="s">
        <v>239</v>
      </c>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v>1</v>
      </c>
      <c r="IR268" s="10"/>
      <c r="IS268" s="10"/>
      <c r="IT268" s="10"/>
      <c r="IU268" s="13" t="s">
        <v>553</v>
      </c>
      <c r="IV268" s="10" t="s">
        <v>283</v>
      </c>
      <c r="IW268" s="10" t="s">
        <v>283</v>
      </c>
      <c r="IX268" s="10" t="s">
        <v>264</v>
      </c>
      <c r="IY268" s="10"/>
      <c r="IZ268" s="10"/>
      <c r="JA268" s="10"/>
      <c r="JB268" s="10"/>
      <c r="JC268" s="10"/>
      <c r="JD268" s="10"/>
      <c r="JE268" s="10"/>
      <c r="JF268" s="10"/>
      <c r="JG268" s="10"/>
      <c r="JH268" s="10"/>
      <c r="JI268" s="10"/>
      <c r="JJ268" s="10"/>
      <c r="JK268" s="10"/>
      <c r="JL268" s="10"/>
      <c r="JM268" s="10"/>
      <c r="JN268" s="10"/>
      <c r="JO268" s="10"/>
      <c r="JP268" s="10">
        <v>1</v>
      </c>
      <c r="JQ268" s="10"/>
      <c r="JR268" s="10"/>
      <c r="JS268" s="10"/>
      <c r="JT268" s="10"/>
      <c r="JU268" s="10"/>
      <c r="JV268" s="10" t="s">
        <v>287</v>
      </c>
      <c r="JW268" s="10" t="s">
        <v>283</v>
      </c>
      <c r="JX268" s="10" t="s">
        <v>283</v>
      </c>
      <c r="JY268" s="10" t="s">
        <v>283</v>
      </c>
      <c r="JZ268" s="42"/>
    </row>
    <row r="269" spans="1:286" ht="15.75" customHeight="1">
      <c r="A269" s="7" t="s">
        <v>4254</v>
      </c>
      <c r="B269" s="8">
        <v>42838</v>
      </c>
      <c r="C269" s="9" t="s">
        <v>4255</v>
      </c>
      <c r="D269" s="29">
        <v>1</v>
      </c>
      <c r="E269" s="11">
        <v>42699</v>
      </c>
      <c r="F269" s="43">
        <v>29</v>
      </c>
      <c r="G269" s="29" t="s">
        <v>323</v>
      </c>
      <c r="H269" s="9" t="s">
        <v>4256</v>
      </c>
      <c r="I269" s="9" t="s">
        <v>2645</v>
      </c>
      <c r="J269" s="10" t="s">
        <v>280</v>
      </c>
      <c r="K269" s="9" t="s">
        <v>344</v>
      </c>
      <c r="L269" s="9"/>
      <c r="M269" s="9"/>
      <c r="N269" s="9"/>
      <c r="O269" s="9"/>
      <c r="P269" s="9"/>
      <c r="Q269" s="9"/>
      <c r="R269" s="10">
        <v>1</v>
      </c>
      <c r="S269" s="9"/>
      <c r="T269" s="9"/>
      <c r="U269" s="9"/>
      <c r="V269" s="9"/>
      <c r="W269" s="9"/>
      <c r="X269" s="9"/>
      <c r="Y269" s="9"/>
      <c r="Z269" s="9"/>
      <c r="AA269" s="9"/>
      <c r="AB269" s="9" t="s">
        <v>4257</v>
      </c>
      <c r="AC269" s="9" t="s">
        <v>4258</v>
      </c>
      <c r="AD269" s="10" t="s">
        <v>283</v>
      </c>
      <c r="AE269" s="11">
        <v>42705</v>
      </c>
      <c r="AF269" s="11">
        <v>42830</v>
      </c>
      <c r="AG269" s="10">
        <f t="shared" si="65"/>
        <v>125</v>
      </c>
      <c r="AH269" s="10">
        <f t="shared" si="64"/>
        <v>131</v>
      </c>
      <c r="AI269" s="10">
        <f t="shared" si="2"/>
        <v>139</v>
      </c>
      <c r="AJ269" s="35" t="s">
        <v>4259</v>
      </c>
      <c r="AK269" s="12">
        <v>2</v>
      </c>
      <c r="AL269" s="10" t="s">
        <v>4260</v>
      </c>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10"/>
      <c r="BN269" s="10"/>
      <c r="BO269" s="10"/>
      <c r="BP269" s="10"/>
      <c r="BQ269" s="10"/>
      <c r="BR269" s="10"/>
      <c r="BS269" s="10"/>
      <c r="BT269" s="10"/>
      <c r="BU269" s="10"/>
      <c r="BV269" s="10"/>
      <c r="BW269" s="10"/>
      <c r="BX269" s="10"/>
      <c r="BY269" s="10">
        <v>1</v>
      </c>
      <c r="BZ269" s="10">
        <v>1</v>
      </c>
      <c r="CA269" s="10"/>
      <c r="CB269" s="10"/>
      <c r="CC269" s="10"/>
      <c r="CD269" s="10"/>
      <c r="CE269" s="10"/>
      <c r="CF269" s="10"/>
      <c r="CG269" s="10"/>
      <c r="CH269" s="10"/>
      <c r="CI269" s="10"/>
      <c r="CJ269" s="10"/>
      <c r="CK269" s="10"/>
      <c r="CL269" s="10"/>
      <c r="CM269" s="10"/>
      <c r="CN269" s="10"/>
      <c r="CO269" s="10"/>
      <c r="CP269" s="10" t="s">
        <v>90</v>
      </c>
      <c r="CQ269" s="10" t="s">
        <v>286</v>
      </c>
      <c r="CR269" s="10"/>
      <c r="CS269" s="10">
        <v>1</v>
      </c>
      <c r="CT269" s="10"/>
      <c r="CU269" s="10"/>
      <c r="CV269" s="10"/>
      <c r="CW269" s="10"/>
      <c r="CX269" s="10" t="s">
        <v>287</v>
      </c>
      <c r="CY269" s="35" t="s">
        <v>287</v>
      </c>
      <c r="CZ269" s="42" t="s">
        <v>596</v>
      </c>
      <c r="DA269" s="42" t="s">
        <v>4261</v>
      </c>
      <c r="DB269" s="35" t="s">
        <v>429</v>
      </c>
      <c r="DC269" s="35" t="s">
        <v>283</v>
      </c>
      <c r="DD269" s="42" t="s">
        <v>4262</v>
      </c>
      <c r="DE269" s="42" t="s">
        <v>4263</v>
      </c>
      <c r="DF269" s="42" t="s">
        <v>13</v>
      </c>
      <c r="DG269" s="35" t="s">
        <v>283</v>
      </c>
      <c r="DH269" s="35" t="s">
        <v>283</v>
      </c>
      <c r="DI269" s="35" t="s">
        <v>283</v>
      </c>
      <c r="DJ269" s="35" t="s">
        <v>283</v>
      </c>
      <c r="DK269" s="35" t="s">
        <v>283</v>
      </c>
      <c r="DL269" s="10" t="s">
        <v>283</v>
      </c>
      <c r="DM269" s="10" t="s">
        <v>283</v>
      </c>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0" t="s">
        <v>4264</v>
      </c>
      <c r="ES269" s="10" t="s">
        <v>86</v>
      </c>
      <c r="ET269" s="10"/>
      <c r="EU269" s="10"/>
      <c r="EV269" s="10"/>
      <c r="EW269" s="10"/>
      <c r="EX269" s="10"/>
      <c r="EY269" s="10"/>
      <c r="EZ269" s="10"/>
      <c r="FA269" s="10"/>
      <c r="FB269" s="10"/>
      <c r="FC269" s="10"/>
      <c r="FD269" s="10"/>
      <c r="FE269" s="10"/>
      <c r="FF269" s="10"/>
      <c r="FG269" s="10"/>
      <c r="FH269" s="10"/>
      <c r="FI269" s="10"/>
      <c r="FJ269" s="10"/>
      <c r="FK269" s="10"/>
      <c r="FL269" s="13">
        <v>1</v>
      </c>
      <c r="FM269" s="10" t="s">
        <v>283</v>
      </c>
      <c r="FN269" s="10" t="s">
        <v>283</v>
      </c>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3" t="s">
        <v>4265</v>
      </c>
      <c r="GP269" s="13" t="s">
        <v>4266</v>
      </c>
      <c r="GQ269" s="10" t="s">
        <v>283</v>
      </c>
      <c r="GR269" s="10" t="s">
        <v>283</v>
      </c>
      <c r="GS269" s="10" t="s">
        <v>283</v>
      </c>
      <c r="GT269" s="10" t="s">
        <v>283</v>
      </c>
      <c r="GU269" s="10" t="s">
        <v>283</v>
      </c>
      <c r="GV269" s="10" t="s">
        <v>283</v>
      </c>
      <c r="GW269" s="10" t="s">
        <v>283</v>
      </c>
      <c r="GX269" s="10" t="s">
        <v>283</v>
      </c>
      <c r="GY269" s="10" t="s">
        <v>283</v>
      </c>
      <c r="GZ269" s="10" t="s">
        <v>283</v>
      </c>
      <c r="HA269" s="10" t="s">
        <v>283</v>
      </c>
      <c r="HB269" s="10" t="s">
        <v>283</v>
      </c>
      <c r="HC269" s="10" t="s">
        <v>283</v>
      </c>
      <c r="HD269" s="10" t="s">
        <v>242</v>
      </c>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c r="IQ269" s="10"/>
      <c r="IR269" s="10"/>
      <c r="IS269" s="10"/>
      <c r="IT269" s="10">
        <v>1</v>
      </c>
      <c r="IU269" s="13" t="s">
        <v>4267</v>
      </c>
      <c r="IV269" s="10" t="s">
        <v>283</v>
      </c>
      <c r="IW269" s="10" t="s">
        <v>283</v>
      </c>
      <c r="IX269" s="10" t="s">
        <v>264</v>
      </c>
      <c r="IY269" s="10"/>
      <c r="IZ269" s="10"/>
      <c r="JA269" s="10"/>
      <c r="JB269" s="10"/>
      <c r="JC269" s="10"/>
      <c r="JD269" s="10"/>
      <c r="JE269" s="10"/>
      <c r="JF269" s="10"/>
      <c r="JG269" s="10"/>
      <c r="JH269" s="10"/>
      <c r="JI269" s="10"/>
      <c r="JJ269" s="10"/>
      <c r="JK269" s="10"/>
      <c r="JL269" s="10"/>
      <c r="JM269" s="10"/>
      <c r="JN269" s="10"/>
      <c r="JO269" s="10"/>
      <c r="JP269" s="10">
        <v>1</v>
      </c>
      <c r="JQ269" s="10"/>
      <c r="JR269" s="10"/>
      <c r="JS269" s="10"/>
      <c r="JT269" s="10"/>
      <c r="JU269" s="10"/>
      <c r="JV269" s="10" t="s">
        <v>287</v>
      </c>
      <c r="JW269" s="10" t="s">
        <v>283</v>
      </c>
      <c r="JX269" s="10" t="s">
        <v>283</v>
      </c>
      <c r="JY269" s="10" t="s">
        <v>283</v>
      </c>
      <c r="JZ269" s="42"/>
    </row>
    <row r="270" spans="1:286" ht="15.75" customHeight="1">
      <c r="A270" s="7" t="s">
        <v>4268</v>
      </c>
      <c r="B270" s="8">
        <v>42850</v>
      </c>
      <c r="C270" s="9" t="s">
        <v>4269</v>
      </c>
      <c r="D270" s="29">
        <v>1</v>
      </c>
      <c r="E270" s="11">
        <v>42585</v>
      </c>
      <c r="F270" s="43">
        <v>36</v>
      </c>
      <c r="G270" s="29" t="s">
        <v>277</v>
      </c>
      <c r="H270" s="9" t="s">
        <v>1471</v>
      </c>
      <c r="I270" s="9" t="s">
        <v>1472</v>
      </c>
      <c r="J270" s="10" t="s">
        <v>280</v>
      </c>
      <c r="K270" s="9" t="s">
        <v>344</v>
      </c>
      <c r="L270" s="9"/>
      <c r="M270" s="9"/>
      <c r="N270" s="9"/>
      <c r="O270" s="9"/>
      <c r="P270" s="9"/>
      <c r="Q270" s="9"/>
      <c r="R270" s="10">
        <v>1</v>
      </c>
      <c r="S270" s="9"/>
      <c r="T270" s="9"/>
      <c r="U270" s="9"/>
      <c r="V270" s="9"/>
      <c r="W270" s="9"/>
      <c r="X270" s="9"/>
      <c r="Y270" s="9"/>
      <c r="Z270" s="9"/>
      <c r="AA270" s="9"/>
      <c r="AB270" s="9" t="s">
        <v>4270</v>
      </c>
      <c r="AC270" s="9" t="s">
        <v>4271</v>
      </c>
      <c r="AD270" s="10" t="s">
        <v>283</v>
      </c>
      <c r="AE270" s="10" t="s">
        <v>4272</v>
      </c>
      <c r="AF270" s="11">
        <v>42849</v>
      </c>
      <c r="AG270" s="10" t="s">
        <v>329</v>
      </c>
      <c r="AH270" s="10">
        <f t="shared" si="64"/>
        <v>264</v>
      </c>
      <c r="AI270" s="10">
        <f t="shared" si="2"/>
        <v>265</v>
      </c>
      <c r="AJ270" s="42" t="s">
        <v>4273</v>
      </c>
      <c r="AK270" s="12">
        <v>1</v>
      </c>
      <c r="AL270" s="10" t="s">
        <v>86</v>
      </c>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v>1</v>
      </c>
      <c r="CP270" s="10" t="s">
        <v>89</v>
      </c>
      <c r="CQ270" s="10" t="s">
        <v>286</v>
      </c>
      <c r="CR270" s="10">
        <v>1</v>
      </c>
      <c r="CS270" s="10"/>
      <c r="CT270" s="10"/>
      <c r="CU270" s="10"/>
      <c r="CV270" s="10"/>
      <c r="CW270" s="10"/>
      <c r="CX270" s="10" t="s">
        <v>287</v>
      </c>
      <c r="CY270" s="35" t="s">
        <v>287</v>
      </c>
      <c r="CZ270" s="42" t="s">
        <v>3624</v>
      </c>
      <c r="DA270" s="10" t="s">
        <v>289</v>
      </c>
      <c r="DB270" s="35" t="s">
        <v>412</v>
      </c>
      <c r="DC270" s="35" t="s">
        <v>283</v>
      </c>
      <c r="DD270" s="35" t="s">
        <v>4274</v>
      </c>
      <c r="DE270" s="35" t="s">
        <v>4275</v>
      </c>
      <c r="DF270" s="35" t="s">
        <v>283</v>
      </c>
      <c r="DG270" s="35" t="s">
        <v>283</v>
      </c>
      <c r="DH270" s="35" t="s">
        <v>283</v>
      </c>
      <c r="DI270" s="35" t="s">
        <v>283</v>
      </c>
      <c r="DJ270" s="35" t="s">
        <v>283</v>
      </c>
      <c r="DK270" s="35" t="s">
        <v>283</v>
      </c>
      <c r="DL270" s="10" t="s">
        <v>283</v>
      </c>
      <c r="DM270" s="10" t="s">
        <v>283</v>
      </c>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0" t="s">
        <v>4276</v>
      </c>
      <c r="ES270" s="10" t="s">
        <v>158</v>
      </c>
      <c r="ET270" s="10"/>
      <c r="EU270" s="10"/>
      <c r="EV270" s="10"/>
      <c r="EW270" s="10"/>
      <c r="EX270" s="10"/>
      <c r="EY270" s="10"/>
      <c r="EZ270" s="10"/>
      <c r="FA270" s="10"/>
      <c r="FB270" s="10"/>
      <c r="FC270" s="10"/>
      <c r="FD270" s="10"/>
      <c r="FE270" s="10"/>
      <c r="FF270" s="10"/>
      <c r="FG270" s="10"/>
      <c r="FH270" s="10"/>
      <c r="FI270" s="10"/>
      <c r="FJ270" s="10"/>
      <c r="FK270" s="10">
        <v>1</v>
      </c>
      <c r="FL270" s="10"/>
      <c r="FM270" s="10" t="s">
        <v>283</v>
      </c>
      <c r="FN270" s="10" t="s">
        <v>283</v>
      </c>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t="s">
        <v>4277</v>
      </c>
      <c r="GP270" s="13" t="s">
        <v>4278</v>
      </c>
      <c r="GQ270" s="13" t="s">
        <v>4279</v>
      </c>
      <c r="GR270" s="13" t="s">
        <v>4280</v>
      </c>
      <c r="GS270" s="13" t="s">
        <v>4281</v>
      </c>
      <c r="GT270" s="13" t="s">
        <v>4282</v>
      </c>
      <c r="GU270" s="10" t="s">
        <v>283</v>
      </c>
      <c r="GV270" s="10" t="s">
        <v>283</v>
      </c>
      <c r="GW270" s="10" t="s">
        <v>283</v>
      </c>
      <c r="GX270" s="10" t="s">
        <v>283</v>
      </c>
      <c r="GY270" s="10" t="s">
        <v>283</v>
      </c>
      <c r="GZ270" s="10" t="s">
        <v>283</v>
      </c>
      <c r="HA270" s="10" t="s">
        <v>283</v>
      </c>
      <c r="HB270" s="10" t="s">
        <v>283</v>
      </c>
      <c r="HC270" s="10" t="s">
        <v>283</v>
      </c>
      <c r="HD270" s="10" t="s">
        <v>214</v>
      </c>
      <c r="HE270" s="10"/>
      <c r="HF270" s="10"/>
      <c r="HG270" s="10"/>
      <c r="HH270" s="10"/>
      <c r="HI270" s="10"/>
      <c r="HJ270" s="10"/>
      <c r="HK270" s="10"/>
      <c r="HL270" s="10"/>
      <c r="HM270" s="10"/>
      <c r="HN270" s="10"/>
      <c r="HO270" s="10"/>
      <c r="HP270" s="10"/>
      <c r="HQ270" s="10"/>
      <c r="HR270" s="10">
        <v>1</v>
      </c>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c r="IQ270" s="10"/>
      <c r="IR270" s="10"/>
      <c r="IS270" s="10"/>
      <c r="IT270" s="10"/>
      <c r="IU270" s="13" t="s">
        <v>356</v>
      </c>
      <c r="IV270" s="10" t="s">
        <v>283</v>
      </c>
      <c r="IW270" s="10" t="s">
        <v>283</v>
      </c>
      <c r="IX270" s="10" t="s">
        <v>264</v>
      </c>
      <c r="IY270" s="10"/>
      <c r="IZ270" s="10"/>
      <c r="JA270" s="10"/>
      <c r="JB270" s="10"/>
      <c r="JC270" s="10"/>
      <c r="JD270" s="10"/>
      <c r="JE270" s="10"/>
      <c r="JF270" s="10"/>
      <c r="JG270" s="10"/>
      <c r="JH270" s="10"/>
      <c r="JI270" s="10"/>
      <c r="JJ270" s="10"/>
      <c r="JK270" s="10"/>
      <c r="JL270" s="10"/>
      <c r="JM270" s="10"/>
      <c r="JN270" s="10"/>
      <c r="JO270" s="10"/>
      <c r="JP270" s="10">
        <v>1</v>
      </c>
      <c r="JQ270" s="10"/>
      <c r="JR270" s="10"/>
      <c r="JS270" s="10"/>
      <c r="JT270" s="10"/>
      <c r="JU270" s="10"/>
      <c r="JV270" s="10" t="s">
        <v>287</v>
      </c>
      <c r="JW270" s="10" t="s">
        <v>283</v>
      </c>
      <c r="JX270" s="10" t="s">
        <v>283</v>
      </c>
      <c r="JY270" s="10" t="s">
        <v>283</v>
      </c>
      <c r="JZ270" s="35" t="s">
        <v>4283</v>
      </c>
    </row>
    <row r="271" spans="1:286" ht="15.75" customHeight="1">
      <c r="A271" s="7" t="s">
        <v>4284</v>
      </c>
      <c r="B271" s="8">
        <v>42845</v>
      </c>
      <c r="C271" s="9" t="s">
        <v>4285</v>
      </c>
      <c r="D271" s="35">
        <v>1</v>
      </c>
      <c r="E271" s="11">
        <v>42454</v>
      </c>
      <c r="F271" s="35" t="s">
        <v>302</v>
      </c>
      <c r="G271" s="29" t="s">
        <v>277</v>
      </c>
      <c r="H271" s="9" t="s">
        <v>4286</v>
      </c>
      <c r="I271" s="9" t="s">
        <v>4287</v>
      </c>
      <c r="J271" s="10" t="s">
        <v>280</v>
      </c>
      <c r="K271" s="9" t="s">
        <v>2925</v>
      </c>
      <c r="L271" s="9"/>
      <c r="M271" s="9"/>
      <c r="N271" s="9"/>
      <c r="O271" s="9"/>
      <c r="P271" s="9"/>
      <c r="Q271" s="9"/>
      <c r="R271" s="10">
        <v>1</v>
      </c>
      <c r="S271" s="9"/>
      <c r="T271" s="9"/>
      <c r="U271" s="9"/>
      <c r="V271" s="9"/>
      <c r="W271" s="9"/>
      <c r="X271" s="9"/>
      <c r="Y271" s="9"/>
      <c r="Z271" s="10">
        <v>1</v>
      </c>
      <c r="AA271" s="9"/>
      <c r="AB271" s="9" t="s">
        <v>4288</v>
      </c>
      <c r="AC271" s="9" t="s">
        <v>4289</v>
      </c>
      <c r="AD271" s="10" t="s">
        <v>283</v>
      </c>
      <c r="AE271" s="10" t="s">
        <v>329</v>
      </c>
      <c r="AF271" s="11">
        <v>42766</v>
      </c>
      <c r="AG271" s="10" t="s">
        <v>329</v>
      </c>
      <c r="AH271" s="10">
        <f t="shared" si="64"/>
        <v>312</v>
      </c>
      <c r="AI271" s="10">
        <f t="shared" si="2"/>
        <v>391</v>
      </c>
      <c r="AJ271" s="35" t="s">
        <v>4290</v>
      </c>
      <c r="AK271" s="12">
        <v>1</v>
      </c>
      <c r="AL271" s="10" t="s">
        <v>86</v>
      </c>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35">
        <v>1</v>
      </c>
      <c r="CP271" s="10" t="s">
        <v>329</v>
      </c>
      <c r="CQ271" s="10" t="s">
        <v>852</v>
      </c>
      <c r="CR271" s="10"/>
      <c r="CS271" s="10"/>
      <c r="CT271" s="10"/>
      <c r="CU271" s="10"/>
      <c r="CV271" s="10"/>
      <c r="CW271" s="10"/>
      <c r="CX271" s="10" t="s">
        <v>283</v>
      </c>
      <c r="CY271" s="35" t="s">
        <v>287</v>
      </c>
      <c r="CZ271" s="42" t="s">
        <v>596</v>
      </c>
      <c r="DA271" s="42" t="s">
        <v>158</v>
      </c>
      <c r="DB271" s="35" t="s">
        <v>158</v>
      </c>
      <c r="DC271" s="35" t="s">
        <v>283</v>
      </c>
      <c r="DD271" s="42" t="s">
        <v>178</v>
      </c>
      <c r="DE271" s="42" t="s">
        <v>4291</v>
      </c>
      <c r="DF271" s="42" t="s">
        <v>1786</v>
      </c>
      <c r="DG271" s="42" t="s">
        <v>3976</v>
      </c>
      <c r="DH271" s="35" t="s">
        <v>283</v>
      </c>
      <c r="DI271" s="35" t="s">
        <v>283</v>
      </c>
      <c r="DJ271" s="35" t="s">
        <v>283</v>
      </c>
      <c r="DK271" s="35" t="s">
        <v>283</v>
      </c>
      <c r="DL271" s="10" t="s">
        <v>283</v>
      </c>
      <c r="DM271" s="10" t="s">
        <v>283</v>
      </c>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0" t="s">
        <v>4292</v>
      </c>
      <c r="ES271" s="10" t="s">
        <v>4025</v>
      </c>
      <c r="ET271" s="10"/>
      <c r="EU271" s="10"/>
      <c r="EV271" s="10"/>
      <c r="EW271" s="10"/>
      <c r="EX271" s="10"/>
      <c r="EY271" s="10"/>
      <c r="EZ271" s="10"/>
      <c r="FA271" s="10"/>
      <c r="FB271" s="10"/>
      <c r="FC271" s="10"/>
      <c r="FD271" s="10"/>
      <c r="FE271" s="10"/>
      <c r="FF271" s="10"/>
      <c r="FG271" s="10"/>
      <c r="FH271" s="10">
        <v>1</v>
      </c>
      <c r="FI271" s="10"/>
      <c r="FJ271" s="10"/>
      <c r="FK271" s="10">
        <v>1</v>
      </c>
      <c r="FL271" s="10"/>
      <c r="FM271" s="10" t="s">
        <v>283</v>
      </c>
      <c r="FN271" s="10" t="s">
        <v>283</v>
      </c>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3" t="s">
        <v>4293</v>
      </c>
      <c r="GP271" s="13" t="s">
        <v>4294</v>
      </c>
      <c r="GQ271" s="13" t="s">
        <v>4295</v>
      </c>
      <c r="GR271" s="13" t="s">
        <v>4296</v>
      </c>
      <c r="GS271" s="13" t="s">
        <v>4297</v>
      </c>
      <c r="GT271" s="13" t="s">
        <v>4298</v>
      </c>
      <c r="GU271" s="10" t="s">
        <v>283</v>
      </c>
      <c r="GV271" s="10" t="s">
        <v>283</v>
      </c>
      <c r="GW271" s="10" t="s">
        <v>283</v>
      </c>
      <c r="GX271" s="10" t="s">
        <v>283</v>
      </c>
      <c r="GY271" s="10" t="s">
        <v>283</v>
      </c>
      <c r="GZ271" s="10" t="s">
        <v>283</v>
      </c>
      <c r="HA271" s="10" t="s">
        <v>283</v>
      </c>
      <c r="HB271" s="10" t="s">
        <v>283</v>
      </c>
      <c r="HC271" s="10" t="s">
        <v>283</v>
      </c>
      <c r="HD271" s="10" t="s">
        <v>209</v>
      </c>
      <c r="HE271" s="10"/>
      <c r="HF271" s="10"/>
      <c r="HG271" s="10"/>
      <c r="HH271" s="10"/>
      <c r="HI271" s="10"/>
      <c r="HJ271" s="10"/>
      <c r="HK271" s="10"/>
      <c r="HL271" s="10"/>
      <c r="HM271" s="10">
        <v>1</v>
      </c>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c r="IQ271" s="10"/>
      <c r="IR271" s="10"/>
      <c r="IS271" s="10"/>
      <c r="IT271" s="10"/>
      <c r="IU271" s="13" t="s">
        <v>4299</v>
      </c>
      <c r="IV271" s="10" t="s">
        <v>283</v>
      </c>
      <c r="IW271" s="10" t="s">
        <v>283</v>
      </c>
      <c r="IX271" s="10" t="s">
        <v>264</v>
      </c>
      <c r="IY271" s="10"/>
      <c r="IZ271" s="10"/>
      <c r="JA271" s="10"/>
      <c r="JB271" s="10"/>
      <c r="JC271" s="10"/>
      <c r="JD271" s="10"/>
      <c r="JE271" s="10"/>
      <c r="JF271" s="10"/>
      <c r="JG271" s="10"/>
      <c r="JH271" s="10"/>
      <c r="JI271" s="10"/>
      <c r="JJ271" s="10"/>
      <c r="JK271" s="10"/>
      <c r="JL271" s="10"/>
      <c r="JM271" s="10"/>
      <c r="JN271" s="10"/>
      <c r="JO271" s="10"/>
      <c r="JP271" s="10">
        <v>1</v>
      </c>
      <c r="JQ271" s="10"/>
      <c r="JR271" s="10"/>
      <c r="JS271" s="10"/>
      <c r="JT271" s="10"/>
      <c r="JU271" s="10"/>
      <c r="JV271" s="10" t="s">
        <v>287</v>
      </c>
      <c r="JW271" s="10" t="s">
        <v>283</v>
      </c>
      <c r="JX271" s="10" t="s">
        <v>283</v>
      </c>
      <c r="JY271" s="10" t="s">
        <v>283</v>
      </c>
      <c r="JZ271" s="42"/>
    </row>
    <row r="272" spans="1:286" ht="15.75" customHeight="1">
      <c r="A272" s="7" t="s">
        <v>4300</v>
      </c>
      <c r="B272" s="8">
        <v>42855</v>
      </c>
      <c r="C272" s="9" t="s">
        <v>4301</v>
      </c>
      <c r="D272" s="35">
        <v>1</v>
      </c>
      <c r="E272" s="11">
        <v>42726</v>
      </c>
      <c r="F272" s="35" t="s">
        <v>302</v>
      </c>
      <c r="G272" s="29" t="s">
        <v>277</v>
      </c>
      <c r="H272" s="9" t="s">
        <v>3127</v>
      </c>
      <c r="I272" s="9" t="s">
        <v>375</v>
      </c>
      <c r="J272" s="10" t="s">
        <v>280</v>
      </c>
      <c r="K272" s="9" t="s">
        <v>344</v>
      </c>
      <c r="L272" s="9"/>
      <c r="M272" s="9"/>
      <c r="N272" s="9"/>
      <c r="O272" s="9"/>
      <c r="P272" s="9"/>
      <c r="Q272" s="9"/>
      <c r="R272" s="10">
        <v>1</v>
      </c>
      <c r="S272" s="9"/>
      <c r="T272" s="9"/>
      <c r="U272" s="9"/>
      <c r="V272" s="9"/>
      <c r="W272" s="9"/>
      <c r="X272" s="9"/>
      <c r="Y272" s="9"/>
      <c r="Z272" s="9"/>
      <c r="AA272" s="9"/>
      <c r="AB272" s="9" t="s">
        <v>4302</v>
      </c>
      <c r="AC272" s="9" t="s">
        <v>4303</v>
      </c>
      <c r="AD272" s="10" t="s">
        <v>283</v>
      </c>
      <c r="AE272" s="11">
        <v>42734</v>
      </c>
      <c r="AF272" s="11">
        <v>42852</v>
      </c>
      <c r="AG272" s="10">
        <f t="shared" ref="AG272:AG273" si="66">AF272-AE272</f>
        <v>118</v>
      </c>
      <c r="AH272" s="10">
        <f t="shared" si="64"/>
        <v>126</v>
      </c>
      <c r="AI272" s="10">
        <f t="shared" si="2"/>
        <v>129</v>
      </c>
      <c r="AJ272" s="35" t="s">
        <v>50</v>
      </c>
      <c r="AK272" s="12">
        <v>1</v>
      </c>
      <c r="AL272" s="10" t="s">
        <v>50</v>
      </c>
      <c r="AM272" s="9"/>
      <c r="AN272" s="9"/>
      <c r="AO272" s="9"/>
      <c r="AP272" s="9"/>
      <c r="AQ272" s="9"/>
      <c r="AR272" s="9"/>
      <c r="AS272" s="9"/>
      <c r="AT272" s="9"/>
      <c r="AU272" s="9"/>
      <c r="AV272" s="9"/>
      <c r="AW272" s="9"/>
      <c r="AX272" s="9"/>
      <c r="AY272" s="9"/>
      <c r="AZ272" s="9"/>
      <c r="BA272" s="9"/>
      <c r="BB272" s="9"/>
      <c r="BC272" s="9"/>
      <c r="BD272" s="9"/>
      <c r="BE272" s="10">
        <v>1</v>
      </c>
      <c r="BF272" s="9"/>
      <c r="BG272" s="9"/>
      <c r="BH272" s="9"/>
      <c r="BI272" s="9"/>
      <c r="BJ272" s="9"/>
      <c r="BK272" s="9"/>
      <c r="BL272" s="9"/>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10" t="s">
        <v>89</v>
      </c>
      <c r="CQ272" s="10" t="s">
        <v>286</v>
      </c>
      <c r="CR272" s="10">
        <v>1</v>
      </c>
      <c r="CS272" s="10"/>
      <c r="CT272" s="10"/>
      <c r="CU272" s="10"/>
      <c r="CV272" s="10"/>
      <c r="CW272" s="10"/>
      <c r="CX272" s="10" t="s">
        <v>287</v>
      </c>
      <c r="CY272" s="35" t="s">
        <v>287</v>
      </c>
      <c r="CZ272" s="42" t="s">
        <v>12</v>
      </c>
      <c r="DA272" s="42" t="s">
        <v>621</v>
      </c>
      <c r="DB272" s="35" t="s">
        <v>621</v>
      </c>
      <c r="DC272" s="35" t="s">
        <v>283</v>
      </c>
      <c r="DD272" s="42" t="s">
        <v>4304</v>
      </c>
      <c r="DE272" s="42" t="s">
        <v>4305</v>
      </c>
      <c r="DF272" s="42" t="s">
        <v>623</v>
      </c>
      <c r="DG272" s="42" t="s">
        <v>4306</v>
      </c>
      <c r="DH272" s="42" t="s">
        <v>117</v>
      </c>
      <c r="DI272" s="35" t="s">
        <v>283</v>
      </c>
      <c r="DJ272" s="35" t="s">
        <v>283</v>
      </c>
      <c r="DK272" s="35" t="s">
        <v>283</v>
      </c>
      <c r="DL272" s="10" t="s">
        <v>4307</v>
      </c>
      <c r="DM272" s="10" t="s">
        <v>4308</v>
      </c>
      <c r="DN272" s="15"/>
      <c r="DO272" s="15"/>
      <c r="DP272" s="15"/>
      <c r="DQ272" s="15"/>
      <c r="DR272" s="15"/>
      <c r="DS272" s="15">
        <v>1</v>
      </c>
      <c r="DT272" s="15"/>
      <c r="DU272" s="15">
        <v>1</v>
      </c>
      <c r="DV272" s="15"/>
      <c r="DW272" s="15"/>
      <c r="DX272" s="15"/>
      <c r="DY272" s="15"/>
      <c r="DZ272" s="15"/>
      <c r="EA272" s="15"/>
      <c r="EB272" s="15"/>
      <c r="EC272" s="15"/>
      <c r="ED272" s="15"/>
      <c r="EE272" s="15"/>
      <c r="EF272" s="15">
        <v>1</v>
      </c>
      <c r="EG272" s="15"/>
      <c r="EH272" s="15"/>
      <c r="EI272" s="15"/>
      <c r="EJ272" s="15"/>
      <c r="EK272" s="15"/>
      <c r="EL272" s="15"/>
      <c r="EM272" s="15"/>
      <c r="EN272" s="15"/>
      <c r="EO272" s="15"/>
      <c r="EP272" s="15"/>
      <c r="EQ272" s="15"/>
      <c r="ER272" s="13" t="s">
        <v>283</v>
      </c>
      <c r="ES272" s="13" t="s">
        <v>283</v>
      </c>
      <c r="ET272" s="13"/>
      <c r="EU272" s="13"/>
      <c r="EV272" s="13"/>
      <c r="EW272" s="13"/>
      <c r="EX272" s="13"/>
      <c r="EY272" s="13"/>
      <c r="EZ272" s="13"/>
      <c r="FA272" s="13"/>
      <c r="FB272" s="13"/>
      <c r="FC272" s="13"/>
      <c r="FD272" s="13"/>
      <c r="FE272" s="13"/>
      <c r="FF272" s="13"/>
      <c r="FG272" s="13"/>
      <c r="FH272" s="13"/>
      <c r="FI272" s="13"/>
      <c r="FJ272" s="13"/>
      <c r="FK272" s="13"/>
      <c r="FL272" s="13"/>
      <c r="FM272" s="13" t="s">
        <v>283</v>
      </c>
      <c r="FN272" s="10" t="s">
        <v>283</v>
      </c>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3" t="s">
        <v>4309</v>
      </c>
      <c r="GP272" s="10" t="s">
        <v>283</v>
      </c>
      <c r="GQ272" s="10" t="s">
        <v>283</v>
      </c>
      <c r="GR272" s="10" t="s">
        <v>283</v>
      </c>
      <c r="GS272" s="10" t="s">
        <v>283</v>
      </c>
      <c r="GT272" s="10" t="s">
        <v>283</v>
      </c>
      <c r="GU272" s="10" t="s">
        <v>283</v>
      </c>
      <c r="GV272" s="10" t="s">
        <v>283</v>
      </c>
      <c r="GW272" s="10" t="s">
        <v>283</v>
      </c>
      <c r="GX272" s="10" t="s">
        <v>283</v>
      </c>
      <c r="GY272" s="10" t="s">
        <v>283</v>
      </c>
      <c r="GZ272" s="10" t="s">
        <v>283</v>
      </c>
      <c r="HA272" s="10" t="s">
        <v>283</v>
      </c>
      <c r="HB272" s="10" t="s">
        <v>283</v>
      </c>
      <c r="HC272" s="10" t="s">
        <v>283</v>
      </c>
      <c r="HD272" s="10" t="s">
        <v>1982</v>
      </c>
      <c r="HE272" s="10"/>
      <c r="HF272" s="10"/>
      <c r="HG272" s="10"/>
      <c r="HH272" s="10"/>
      <c r="HI272" s="10"/>
      <c r="HJ272" s="10"/>
      <c r="HK272" s="10"/>
      <c r="HL272" s="10"/>
      <c r="HM272" s="10"/>
      <c r="HN272" s="10"/>
      <c r="HO272" s="10"/>
      <c r="HP272" s="10"/>
      <c r="HQ272" s="10">
        <v>1</v>
      </c>
      <c r="HR272" s="10"/>
      <c r="HS272" s="10"/>
      <c r="HT272" s="10"/>
      <c r="HU272" s="10"/>
      <c r="HV272" s="10"/>
      <c r="HW272" s="10"/>
      <c r="HX272" s="10"/>
      <c r="HY272" s="10"/>
      <c r="HZ272" s="10"/>
      <c r="IA272" s="10"/>
      <c r="IB272" s="10">
        <v>1</v>
      </c>
      <c r="IC272" s="10"/>
      <c r="ID272" s="10"/>
      <c r="IE272" s="10"/>
      <c r="IF272" s="10"/>
      <c r="IG272" s="10"/>
      <c r="IH272" s="10"/>
      <c r="II272" s="10"/>
      <c r="IJ272" s="10"/>
      <c r="IK272" s="10"/>
      <c r="IL272" s="10"/>
      <c r="IM272" s="10"/>
      <c r="IN272" s="10"/>
      <c r="IO272" s="10"/>
      <c r="IP272" s="10"/>
      <c r="IQ272" s="10"/>
      <c r="IR272" s="10"/>
      <c r="IS272" s="10"/>
      <c r="IT272" s="10"/>
      <c r="IU272" s="13" t="s">
        <v>434</v>
      </c>
      <c r="IV272" s="10" t="s">
        <v>283</v>
      </c>
      <c r="IW272" s="10" t="s">
        <v>283</v>
      </c>
      <c r="IX272" s="10" t="s">
        <v>264</v>
      </c>
      <c r="IY272" s="10"/>
      <c r="IZ272" s="10"/>
      <c r="JA272" s="10"/>
      <c r="JB272" s="10"/>
      <c r="JC272" s="10"/>
      <c r="JD272" s="10"/>
      <c r="JE272" s="10"/>
      <c r="JF272" s="10"/>
      <c r="JG272" s="10"/>
      <c r="JH272" s="10"/>
      <c r="JI272" s="10"/>
      <c r="JJ272" s="10"/>
      <c r="JK272" s="10"/>
      <c r="JL272" s="10"/>
      <c r="JM272" s="10"/>
      <c r="JN272" s="10"/>
      <c r="JO272" s="10"/>
      <c r="JP272" s="10">
        <v>1</v>
      </c>
      <c r="JQ272" s="10"/>
      <c r="JR272" s="10"/>
      <c r="JS272" s="10"/>
      <c r="JT272" s="10"/>
      <c r="JU272" s="10"/>
      <c r="JV272" s="10" t="s">
        <v>287</v>
      </c>
      <c r="JW272" s="10" t="s">
        <v>283</v>
      </c>
      <c r="JX272" s="10" t="s">
        <v>283</v>
      </c>
      <c r="JY272" s="10" t="s">
        <v>283</v>
      </c>
      <c r="JZ272" s="42"/>
    </row>
    <row r="273" spans="1:286" ht="15.75" customHeight="1">
      <c r="A273" s="7" t="s">
        <v>4310</v>
      </c>
      <c r="B273" s="8">
        <v>42874</v>
      </c>
      <c r="C273" s="9" t="s">
        <v>4311</v>
      </c>
      <c r="D273" s="29">
        <v>1</v>
      </c>
      <c r="E273" s="11">
        <v>42652</v>
      </c>
      <c r="F273" s="43">
        <v>36</v>
      </c>
      <c r="G273" s="29" t="s">
        <v>277</v>
      </c>
      <c r="H273" s="9" t="s">
        <v>452</v>
      </c>
      <c r="I273" s="9" t="s">
        <v>453</v>
      </c>
      <c r="J273" s="10" t="s">
        <v>280</v>
      </c>
      <c r="K273" s="9" t="s">
        <v>4312</v>
      </c>
      <c r="L273" s="9"/>
      <c r="M273" s="9"/>
      <c r="N273" s="9"/>
      <c r="O273" s="9"/>
      <c r="P273" s="9"/>
      <c r="Q273" s="9"/>
      <c r="R273" s="9"/>
      <c r="S273" s="10">
        <v>1</v>
      </c>
      <c r="T273" s="9"/>
      <c r="U273" s="9"/>
      <c r="V273" s="9"/>
      <c r="W273" s="9"/>
      <c r="X273" s="9"/>
      <c r="Y273" s="9"/>
      <c r="Z273" s="10">
        <v>1</v>
      </c>
      <c r="AA273" s="9"/>
      <c r="AB273" s="9" t="s">
        <v>4313</v>
      </c>
      <c r="AC273" s="9" t="s">
        <v>4314</v>
      </c>
      <c r="AD273" s="10" t="s">
        <v>283</v>
      </c>
      <c r="AE273" s="11">
        <v>42772</v>
      </c>
      <c r="AF273" s="11">
        <v>42822</v>
      </c>
      <c r="AG273" s="10">
        <f t="shared" si="66"/>
        <v>50</v>
      </c>
      <c r="AH273" s="10">
        <f t="shared" si="64"/>
        <v>170</v>
      </c>
      <c r="AI273" s="10">
        <f t="shared" si="2"/>
        <v>222</v>
      </c>
      <c r="AJ273" s="42" t="s">
        <v>4315</v>
      </c>
      <c r="AK273" s="12">
        <v>1</v>
      </c>
      <c r="AL273" s="10" t="s">
        <v>4316</v>
      </c>
      <c r="AM273" s="9"/>
      <c r="AN273" s="9"/>
      <c r="AO273" s="9"/>
      <c r="AP273" s="9"/>
      <c r="AQ273" s="9"/>
      <c r="AR273" s="10">
        <v>1</v>
      </c>
      <c r="AS273" s="9"/>
      <c r="AT273" s="9"/>
      <c r="AU273" s="9"/>
      <c r="AV273" s="9"/>
      <c r="AW273" s="9"/>
      <c r="AX273" s="9"/>
      <c r="AY273" s="9"/>
      <c r="AZ273" s="9"/>
      <c r="BA273" s="9"/>
      <c r="BB273" s="9"/>
      <c r="BC273" s="9"/>
      <c r="BD273" s="9"/>
      <c r="BE273" s="9"/>
      <c r="BF273" s="9"/>
      <c r="BG273" s="9"/>
      <c r="BH273" s="9"/>
      <c r="BI273" s="9"/>
      <c r="BJ273" s="9"/>
      <c r="BK273" s="9"/>
      <c r="BL273" s="9"/>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10" t="s">
        <v>89</v>
      </c>
      <c r="CQ273" s="10" t="s">
        <v>286</v>
      </c>
      <c r="CR273" s="10">
        <v>1</v>
      </c>
      <c r="CS273" s="10"/>
      <c r="CT273" s="10"/>
      <c r="CU273" s="10"/>
      <c r="CV273" s="10"/>
      <c r="CW273" s="10"/>
      <c r="CX273" s="10" t="s">
        <v>287</v>
      </c>
      <c r="CY273" s="35" t="s">
        <v>287</v>
      </c>
      <c r="CZ273" s="42" t="s">
        <v>288</v>
      </c>
      <c r="DA273" s="42" t="s">
        <v>158</v>
      </c>
      <c r="DB273" s="35" t="s">
        <v>158</v>
      </c>
      <c r="DC273" s="35" t="s">
        <v>283</v>
      </c>
      <c r="DD273" s="42" t="s">
        <v>4317</v>
      </c>
      <c r="DE273" s="42" t="s">
        <v>13</v>
      </c>
      <c r="DF273" s="35" t="s">
        <v>283</v>
      </c>
      <c r="DG273" s="35" t="s">
        <v>283</v>
      </c>
      <c r="DH273" s="35" t="s">
        <v>283</v>
      </c>
      <c r="DI273" s="35" t="s">
        <v>283</v>
      </c>
      <c r="DJ273" s="35" t="s">
        <v>283</v>
      </c>
      <c r="DK273" s="35" t="s">
        <v>283</v>
      </c>
      <c r="DL273" s="10" t="s">
        <v>4318</v>
      </c>
      <c r="DM273" s="10" t="s">
        <v>283</v>
      </c>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0" t="s">
        <v>4319</v>
      </c>
      <c r="ES273" s="10" t="s">
        <v>4320</v>
      </c>
      <c r="ET273" s="10"/>
      <c r="EU273" s="10">
        <v>1</v>
      </c>
      <c r="EV273" s="10"/>
      <c r="EW273" s="10"/>
      <c r="EX273" s="10"/>
      <c r="EY273" s="10"/>
      <c r="EZ273" s="10"/>
      <c r="FA273" s="10"/>
      <c r="FB273" s="10"/>
      <c r="FC273" s="10"/>
      <c r="FD273" s="10"/>
      <c r="FE273" s="10"/>
      <c r="FF273" s="10"/>
      <c r="FG273" s="10"/>
      <c r="FH273" s="10"/>
      <c r="FI273" s="10"/>
      <c r="FJ273" s="10"/>
      <c r="FK273" s="10">
        <v>1</v>
      </c>
      <c r="FL273" s="10"/>
      <c r="FM273" s="10" t="s">
        <v>3027</v>
      </c>
      <c r="FN273" s="10" t="s">
        <v>173</v>
      </c>
      <c r="FO273" s="10"/>
      <c r="FP273" s="10"/>
      <c r="FQ273" s="10"/>
      <c r="FR273" s="10"/>
      <c r="FS273" s="10"/>
      <c r="FT273" s="10"/>
      <c r="FU273" s="10"/>
      <c r="FV273" s="10"/>
      <c r="FW273" s="10"/>
      <c r="FX273" s="10"/>
      <c r="FY273" s="10"/>
      <c r="FZ273" s="10"/>
      <c r="GA273" s="10"/>
      <c r="GB273" s="10"/>
      <c r="GC273" s="10">
        <v>1</v>
      </c>
      <c r="GD273" s="10"/>
      <c r="GE273" s="10"/>
      <c r="GF273" s="10"/>
      <c r="GG273" s="10"/>
      <c r="GH273" s="10"/>
      <c r="GI273" s="10"/>
      <c r="GJ273" s="10"/>
      <c r="GK273" s="10"/>
      <c r="GL273" s="10"/>
      <c r="GM273" s="10"/>
      <c r="GN273" s="10"/>
      <c r="GO273" s="13" t="s">
        <v>4321</v>
      </c>
      <c r="GP273" s="13" t="s">
        <v>4322</v>
      </c>
      <c r="GQ273" s="13" t="s">
        <v>4323</v>
      </c>
      <c r="GR273" s="13" t="s">
        <v>4324</v>
      </c>
      <c r="GS273" s="10" t="s">
        <v>283</v>
      </c>
      <c r="GT273" s="10" t="s">
        <v>283</v>
      </c>
      <c r="GU273" s="10" t="s">
        <v>283</v>
      </c>
      <c r="GV273" s="10" t="s">
        <v>283</v>
      </c>
      <c r="GW273" s="10" t="s">
        <v>283</v>
      </c>
      <c r="GX273" s="10" t="s">
        <v>283</v>
      </c>
      <c r="GY273" s="10" t="s">
        <v>283</v>
      </c>
      <c r="GZ273" s="10" t="s">
        <v>283</v>
      </c>
      <c r="HA273" s="10" t="s">
        <v>283</v>
      </c>
      <c r="HB273" s="10" t="s">
        <v>283</v>
      </c>
      <c r="HC273" s="10" t="s">
        <v>283</v>
      </c>
      <c r="HD273" s="10" t="s">
        <v>239</v>
      </c>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c r="IQ273" s="10">
        <v>1</v>
      </c>
      <c r="IR273" s="10"/>
      <c r="IS273" s="10"/>
      <c r="IT273" s="10"/>
      <c r="IU273" s="13" t="s">
        <v>4325</v>
      </c>
      <c r="IV273" s="10" t="s">
        <v>283</v>
      </c>
      <c r="IW273" s="10" t="s">
        <v>283</v>
      </c>
      <c r="IX273" s="10" t="s">
        <v>264</v>
      </c>
      <c r="IY273" s="10"/>
      <c r="IZ273" s="10"/>
      <c r="JA273" s="10"/>
      <c r="JB273" s="10"/>
      <c r="JC273" s="10"/>
      <c r="JD273" s="10"/>
      <c r="JE273" s="10"/>
      <c r="JF273" s="10"/>
      <c r="JG273" s="10"/>
      <c r="JH273" s="10"/>
      <c r="JI273" s="10"/>
      <c r="JJ273" s="10"/>
      <c r="JK273" s="10"/>
      <c r="JL273" s="10"/>
      <c r="JM273" s="10"/>
      <c r="JN273" s="10"/>
      <c r="JO273" s="10"/>
      <c r="JP273" s="10">
        <v>1</v>
      </c>
      <c r="JQ273" s="10"/>
      <c r="JR273" s="10"/>
      <c r="JS273" s="10"/>
      <c r="JT273" s="10"/>
      <c r="JU273" s="10"/>
      <c r="JV273" s="10" t="s">
        <v>287</v>
      </c>
      <c r="JW273" s="10" t="s">
        <v>283</v>
      </c>
      <c r="JX273" s="10" t="s">
        <v>283</v>
      </c>
      <c r="JY273" s="10" t="s">
        <v>283</v>
      </c>
      <c r="JZ273" s="42"/>
    </row>
    <row r="274" spans="1:286" ht="15.75" customHeight="1">
      <c r="A274" s="7" t="s">
        <v>4326</v>
      </c>
      <c r="B274" s="8">
        <v>42883</v>
      </c>
      <c r="C274" s="9" t="s">
        <v>4327</v>
      </c>
      <c r="D274" s="35">
        <v>1</v>
      </c>
      <c r="E274" s="11">
        <v>42242</v>
      </c>
      <c r="F274" s="35" t="s">
        <v>302</v>
      </c>
      <c r="G274" s="29" t="s">
        <v>323</v>
      </c>
      <c r="H274" s="9" t="s">
        <v>4328</v>
      </c>
      <c r="I274" s="9" t="s">
        <v>935</v>
      </c>
      <c r="J274" s="10" t="s">
        <v>280</v>
      </c>
      <c r="K274" s="9" t="s">
        <v>344</v>
      </c>
      <c r="L274" s="9"/>
      <c r="M274" s="9"/>
      <c r="N274" s="9"/>
      <c r="O274" s="9"/>
      <c r="P274" s="9"/>
      <c r="Q274" s="9"/>
      <c r="R274" s="10">
        <v>1</v>
      </c>
      <c r="S274" s="9"/>
      <c r="T274" s="9"/>
      <c r="U274" s="9"/>
      <c r="V274" s="9"/>
      <c r="W274" s="9"/>
      <c r="X274" s="9"/>
      <c r="Y274" s="9"/>
      <c r="Z274" s="9"/>
      <c r="AA274" s="9"/>
      <c r="AB274" s="9" t="s">
        <v>4329</v>
      </c>
      <c r="AC274" s="9" t="s">
        <v>4330</v>
      </c>
      <c r="AD274" s="10" t="s">
        <v>283</v>
      </c>
      <c r="AE274" s="10" t="s">
        <v>329</v>
      </c>
      <c r="AF274" s="11">
        <v>42681</v>
      </c>
      <c r="AG274" s="10" t="s">
        <v>329</v>
      </c>
      <c r="AH274" s="10">
        <f t="shared" si="64"/>
        <v>439</v>
      </c>
      <c r="AI274" s="10">
        <f t="shared" si="2"/>
        <v>641</v>
      </c>
      <c r="AJ274" s="35" t="s">
        <v>4331</v>
      </c>
      <c r="AK274" s="12">
        <v>1</v>
      </c>
      <c r="AL274" s="10" t="s">
        <v>581</v>
      </c>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10">
        <v>1</v>
      </c>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10" t="s">
        <v>89</v>
      </c>
      <c r="CQ274" s="10" t="s">
        <v>286</v>
      </c>
      <c r="CR274" s="10">
        <v>1</v>
      </c>
      <c r="CS274" s="10"/>
      <c r="CT274" s="10"/>
      <c r="CU274" s="10"/>
      <c r="CV274" s="10"/>
      <c r="CW274" s="10"/>
      <c r="CX274" s="10" t="s">
        <v>287</v>
      </c>
      <c r="CY274" s="35" t="s">
        <v>287</v>
      </c>
      <c r="CZ274" s="42" t="s">
        <v>288</v>
      </c>
      <c r="DA274" s="10" t="s">
        <v>289</v>
      </c>
      <c r="DB274" s="13" t="s">
        <v>4332</v>
      </c>
      <c r="DC274" s="35" t="s">
        <v>283</v>
      </c>
      <c r="DD274" s="42" t="s">
        <v>4333</v>
      </c>
      <c r="DE274" s="42" t="s">
        <v>4334</v>
      </c>
      <c r="DF274" s="35" t="s">
        <v>283</v>
      </c>
      <c r="DG274" s="35" t="s">
        <v>283</v>
      </c>
      <c r="DH274" s="35" t="s">
        <v>283</v>
      </c>
      <c r="DI274" s="35" t="s">
        <v>283</v>
      </c>
      <c r="DJ274" s="35" t="s">
        <v>283</v>
      </c>
      <c r="DK274" s="35" t="s">
        <v>283</v>
      </c>
      <c r="DL274" s="10" t="s">
        <v>283</v>
      </c>
      <c r="DM274" s="10" t="s">
        <v>283</v>
      </c>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0" t="s">
        <v>283</v>
      </c>
      <c r="ES274" s="10" t="s">
        <v>283</v>
      </c>
      <c r="ET274" s="10"/>
      <c r="EU274" s="10"/>
      <c r="EV274" s="10"/>
      <c r="EW274" s="10"/>
      <c r="EX274" s="10"/>
      <c r="EY274" s="10"/>
      <c r="EZ274" s="10"/>
      <c r="FA274" s="10"/>
      <c r="FB274" s="10"/>
      <c r="FC274" s="10"/>
      <c r="FD274" s="10"/>
      <c r="FE274" s="10"/>
      <c r="FF274" s="10"/>
      <c r="FG274" s="10"/>
      <c r="FH274" s="10"/>
      <c r="FI274" s="10"/>
      <c r="FJ274" s="10"/>
      <c r="FK274" s="10"/>
      <c r="FL274" s="10"/>
      <c r="FM274" s="10" t="s">
        <v>4335</v>
      </c>
      <c r="FN274" s="10" t="s">
        <v>4336</v>
      </c>
      <c r="FO274" s="10"/>
      <c r="FP274" s="10"/>
      <c r="FQ274" s="10"/>
      <c r="FR274" s="10"/>
      <c r="FS274" s="10"/>
      <c r="FT274" s="10"/>
      <c r="FU274" s="13">
        <v>1</v>
      </c>
      <c r="FV274" s="10"/>
      <c r="FW274" s="10"/>
      <c r="FX274" s="10"/>
      <c r="FY274" s="10"/>
      <c r="FZ274" s="10"/>
      <c r="GA274" s="10"/>
      <c r="GB274" s="10"/>
      <c r="GC274" s="10"/>
      <c r="GD274" s="10"/>
      <c r="GE274" s="10"/>
      <c r="GF274" s="10"/>
      <c r="GG274" s="10"/>
      <c r="GH274" s="10"/>
      <c r="GI274" s="10">
        <v>1</v>
      </c>
      <c r="GJ274" s="10"/>
      <c r="GK274" s="10"/>
      <c r="GL274" s="10"/>
      <c r="GM274" s="10"/>
      <c r="GN274" s="10"/>
      <c r="GO274" s="13" t="s">
        <v>4337</v>
      </c>
      <c r="GP274" s="13" t="s">
        <v>4338</v>
      </c>
      <c r="GQ274" s="13" t="s">
        <v>4339</v>
      </c>
      <c r="GR274" s="13" t="s">
        <v>4340</v>
      </c>
      <c r="GS274" s="10" t="s">
        <v>283</v>
      </c>
      <c r="GT274" s="10" t="s">
        <v>283</v>
      </c>
      <c r="GU274" s="10" t="s">
        <v>283</v>
      </c>
      <c r="GV274" s="10" t="s">
        <v>283</v>
      </c>
      <c r="GW274" s="10" t="s">
        <v>283</v>
      </c>
      <c r="GX274" s="10" t="s">
        <v>283</v>
      </c>
      <c r="GY274" s="10" t="s">
        <v>283</v>
      </c>
      <c r="GZ274" s="10" t="s">
        <v>283</v>
      </c>
      <c r="HA274" s="10" t="s">
        <v>283</v>
      </c>
      <c r="HB274" s="10" t="s">
        <v>283</v>
      </c>
      <c r="HC274" s="10" t="s">
        <v>283</v>
      </c>
      <c r="HD274" s="10" t="s">
        <v>4341</v>
      </c>
      <c r="HE274" s="10"/>
      <c r="HF274" s="10"/>
      <c r="HG274" s="10"/>
      <c r="HH274" s="10"/>
      <c r="HI274" s="10"/>
      <c r="HJ274" s="10"/>
      <c r="HK274" s="10"/>
      <c r="HL274" s="10"/>
      <c r="HM274" s="10"/>
      <c r="HN274" s="10"/>
      <c r="HO274" s="10">
        <v>1</v>
      </c>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v>1</v>
      </c>
      <c r="IR274" s="10"/>
      <c r="IS274" s="10"/>
      <c r="IT274" s="10"/>
      <c r="IU274" s="13" t="s">
        <v>4342</v>
      </c>
      <c r="IV274" s="10" t="s">
        <v>283</v>
      </c>
      <c r="IW274" s="10" t="s">
        <v>283</v>
      </c>
      <c r="IX274" s="10" t="s">
        <v>267</v>
      </c>
      <c r="IY274" s="10"/>
      <c r="IZ274" s="10"/>
      <c r="JA274" s="10"/>
      <c r="JB274" s="10"/>
      <c r="JC274" s="10"/>
      <c r="JD274" s="10"/>
      <c r="JE274" s="10"/>
      <c r="JF274" s="10"/>
      <c r="JG274" s="10"/>
      <c r="JH274" s="10"/>
      <c r="JI274" s="10"/>
      <c r="JJ274" s="10"/>
      <c r="JK274" s="10"/>
      <c r="JL274" s="10"/>
      <c r="JM274" s="10"/>
      <c r="JN274" s="10"/>
      <c r="JO274" s="10"/>
      <c r="JP274" s="10"/>
      <c r="JQ274" s="10"/>
      <c r="JR274" s="10"/>
      <c r="JS274" s="10">
        <v>1</v>
      </c>
      <c r="JT274" s="10"/>
      <c r="JU274" s="10"/>
      <c r="JV274" s="10" t="s">
        <v>287</v>
      </c>
      <c r="JW274" s="10" t="s">
        <v>283</v>
      </c>
      <c r="JX274" s="10" t="s">
        <v>283</v>
      </c>
      <c r="JY274" s="10" t="s">
        <v>283</v>
      </c>
      <c r="JZ274" s="42"/>
    </row>
    <row r="275" spans="1:286" ht="15.75" customHeight="1">
      <c r="A275" s="7" t="s">
        <v>4343</v>
      </c>
      <c r="B275" s="8">
        <v>42892</v>
      </c>
      <c r="C275" s="9" t="s">
        <v>4344</v>
      </c>
      <c r="D275" s="29">
        <v>1</v>
      </c>
      <c r="E275" s="11">
        <v>42103</v>
      </c>
      <c r="F275" s="43">
        <v>18</v>
      </c>
      <c r="G275" s="29" t="s">
        <v>323</v>
      </c>
      <c r="H275" s="9" t="s">
        <v>2204</v>
      </c>
      <c r="I275" s="9" t="s">
        <v>2205</v>
      </c>
      <c r="J275" s="10" t="s">
        <v>280</v>
      </c>
      <c r="K275" s="9" t="s">
        <v>281</v>
      </c>
      <c r="L275" s="9"/>
      <c r="M275" s="9"/>
      <c r="N275" s="9"/>
      <c r="O275" s="9"/>
      <c r="P275" s="10">
        <v>1</v>
      </c>
      <c r="Q275" s="9"/>
      <c r="R275" s="9"/>
      <c r="S275" s="9"/>
      <c r="T275" s="9"/>
      <c r="U275" s="9"/>
      <c r="V275" s="9"/>
      <c r="W275" s="9"/>
      <c r="X275" s="9"/>
      <c r="Y275" s="9"/>
      <c r="Z275" s="9"/>
      <c r="AA275" s="9"/>
      <c r="AB275" s="9" t="s">
        <v>4345</v>
      </c>
      <c r="AC275" s="9" t="s">
        <v>4346</v>
      </c>
      <c r="AD275" s="10" t="s">
        <v>283</v>
      </c>
      <c r="AE275" s="10" t="s">
        <v>329</v>
      </c>
      <c r="AF275" s="11">
        <v>42880</v>
      </c>
      <c r="AG275" s="10" t="s">
        <v>329</v>
      </c>
      <c r="AH275" s="10">
        <f t="shared" si="64"/>
        <v>777</v>
      </c>
      <c r="AI275" s="10">
        <f t="shared" si="2"/>
        <v>789</v>
      </c>
      <c r="AJ275" s="35" t="s">
        <v>4347</v>
      </c>
      <c r="AK275" s="12">
        <v>2</v>
      </c>
      <c r="AL275" s="10" t="s">
        <v>2791</v>
      </c>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10">
        <v>2</v>
      </c>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10" t="s">
        <v>89</v>
      </c>
      <c r="CQ275" s="10" t="s">
        <v>286</v>
      </c>
      <c r="CR275" s="10">
        <v>1</v>
      </c>
      <c r="CS275" s="10"/>
      <c r="CT275" s="10"/>
      <c r="CU275" s="10"/>
      <c r="CV275" s="10"/>
      <c r="CW275" s="10"/>
      <c r="CX275" s="10" t="s">
        <v>287</v>
      </c>
      <c r="CY275" s="35" t="s">
        <v>287</v>
      </c>
      <c r="CZ275" s="42" t="s">
        <v>596</v>
      </c>
      <c r="DA275" s="42" t="s">
        <v>158</v>
      </c>
      <c r="DB275" s="35" t="s">
        <v>309</v>
      </c>
      <c r="DC275" s="35" t="s">
        <v>4348</v>
      </c>
      <c r="DD275" s="42" t="s">
        <v>3849</v>
      </c>
      <c r="DE275" s="42" t="s">
        <v>147</v>
      </c>
      <c r="DF275" s="42" t="s">
        <v>142</v>
      </c>
      <c r="DG275" s="35" t="s">
        <v>283</v>
      </c>
      <c r="DH275" s="35" t="s">
        <v>283</v>
      </c>
      <c r="DI275" s="35" t="s">
        <v>283</v>
      </c>
      <c r="DJ275" s="35" t="s">
        <v>283</v>
      </c>
      <c r="DK275" s="35" t="s">
        <v>283</v>
      </c>
      <c r="DL275" s="10" t="s">
        <v>283</v>
      </c>
      <c r="DM275" s="10" t="s">
        <v>283</v>
      </c>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0" t="s">
        <v>1514</v>
      </c>
      <c r="ES275" s="10" t="s">
        <v>1514</v>
      </c>
      <c r="ET275" s="10"/>
      <c r="EU275" s="10">
        <v>1</v>
      </c>
      <c r="EV275" s="10"/>
      <c r="EW275" s="10"/>
      <c r="EX275" s="10"/>
      <c r="EY275" s="10"/>
      <c r="EZ275" s="10">
        <v>1</v>
      </c>
      <c r="FA275" s="10"/>
      <c r="FB275" s="10"/>
      <c r="FC275" s="10"/>
      <c r="FD275" s="10"/>
      <c r="FE275" s="10"/>
      <c r="FF275" s="10"/>
      <c r="FG275" s="10"/>
      <c r="FH275" s="10"/>
      <c r="FI275" s="10"/>
      <c r="FJ275" s="10"/>
      <c r="FK275" s="10"/>
      <c r="FL275" s="10"/>
      <c r="FM275" s="10" t="s">
        <v>4349</v>
      </c>
      <c r="FN275" s="10" t="s">
        <v>181</v>
      </c>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v>1</v>
      </c>
      <c r="GL275" s="10"/>
      <c r="GM275" s="10"/>
      <c r="GN275" s="10"/>
      <c r="GO275" s="13" t="s">
        <v>4350</v>
      </c>
      <c r="GP275" s="13" t="s">
        <v>4351</v>
      </c>
      <c r="GQ275" s="13" t="s">
        <v>4352</v>
      </c>
      <c r="GR275" s="10" t="s">
        <v>283</v>
      </c>
      <c r="GS275" s="10" t="s">
        <v>283</v>
      </c>
      <c r="GT275" s="10" t="s">
        <v>283</v>
      </c>
      <c r="GU275" s="10" t="s">
        <v>283</v>
      </c>
      <c r="GV275" s="10" t="s">
        <v>283</v>
      </c>
      <c r="GW275" s="10" t="s">
        <v>283</v>
      </c>
      <c r="GX275" s="10" t="s">
        <v>283</v>
      </c>
      <c r="GY275" s="10" t="s">
        <v>283</v>
      </c>
      <c r="GZ275" s="10" t="s">
        <v>283</v>
      </c>
      <c r="HA275" s="10" t="s">
        <v>283</v>
      </c>
      <c r="HB275" s="10" t="s">
        <v>283</v>
      </c>
      <c r="HC275" s="10" t="s">
        <v>283</v>
      </c>
      <c r="HD275" s="10" t="s">
        <v>214</v>
      </c>
      <c r="HE275" s="10"/>
      <c r="HF275" s="10"/>
      <c r="HG275" s="10"/>
      <c r="HH275" s="10"/>
      <c r="HI275" s="10"/>
      <c r="HJ275" s="10"/>
      <c r="HK275" s="10"/>
      <c r="HL275" s="10"/>
      <c r="HM275" s="10"/>
      <c r="HN275" s="10"/>
      <c r="HO275" s="10"/>
      <c r="HP275" s="10"/>
      <c r="HQ275" s="10"/>
      <c r="HR275" s="10">
        <v>1</v>
      </c>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3" t="s">
        <v>4353</v>
      </c>
      <c r="IV275" s="10" t="s">
        <v>283</v>
      </c>
      <c r="IW275" s="10" t="s">
        <v>283</v>
      </c>
      <c r="IX275" s="10" t="s">
        <v>264</v>
      </c>
      <c r="IY275" s="10"/>
      <c r="IZ275" s="10"/>
      <c r="JA275" s="10"/>
      <c r="JB275" s="10"/>
      <c r="JC275" s="10"/>
      <c r="JD275" s="10"/>
      <c r="JE275" s="10"/>
      <c r="JF275" s="10"/>
      <c r="JG275" s="10"/>
      <c r="JH275" s="10"/>
      <c r="JI275" s="10"/>
      <c r="JJ275" s="10"/>
      <c r="JK275" s="10"/>
      <c r="JL275" s="10"/>
      <c r="JM275" s="10"/>
      <c r="JN275" s="10"/>
      <c r="JO275" s="10"/>
      <c r="JP275" s="10">
        <v>1</v>
      </c>
      <c r="JQ275" s="10"/>
      <c r="JR275" s="10"/>
      <c r="JS275" s="10"/>
      <c r="JT275" s="10"/>
      <c r="JU275" s="10"/>
      <c r="JV275" s="10" t="s">
        <v>287</v>
      </c>
      <c r="JW275" s="10" t="s">
        <v>283</v>
      </c>
      <c r="JX275" s="10" t="s">
        <v>283</v>
      </c>
      <c r="JY275" s="10" t="s">
        <v>283</v>
      </c>
      <c r="JZ275" s="42"/>
    </row>
    <row r="276" spans="1:286" ht="15.75" customHeight="1">
      <c r="A276" s="7" t="s">
        <v>4354</v>
      </c>
      <c r="B276" s="8">
        <v>42891</v>
      </c>
      <c r="C276" s="9" t="s">
        <v>4355</v>
      </c>
      <c r="D276" s="35">
        <v>1</v>
      </c>
      <c r="E276" s="11">
        <v>42773</v>
      </c>
      <c r="F276" s="35" t="s">
        <v>302</v>
      </c>
      <c r="G276" s="29" t="s">
        <v>323</v>
      </c>
      <c r="H276" s="9" t="s">
        <v>4129</v>
      </c>
      <c r="I276" s="9" t="s">
        <v>901</v>
      </c>
      <c r="J276" s="10" t="s">
        <v>280</v>
      </c>
      <c r="K276" s="9" t="s">
        <v>344</v>
      </c>
      <c r="L276" s="9"/>
      <c r="M276" s="9"/>
      <c r="N276" s="9"/>
      <c r="O276" s="9"/>
      <c r="P276" s="9"/>
      <c r="Q276" s="9"/>
      <c r="R276" s="10">
        <v>1</v>
      </c>
      <c r="S276" s="9"/>
      <c r="T276" s="9"/>
      <c r="U276" s="9"/>
      <c r="V276" s="9"/>
      <c r="W276" s="9"/>
      <c r="X276" s="9"/>
      <c r="Y276" s="9"/>
      <c r="Z276" s="9"/>
      <c r="AA276" s="9"/>
      <c r="AB276" s="9" t="s">
        <v>2846</v>
      </c>
      <c r="AC276" s="9" t="s">
        <v>4356</v>
      </c>
      <c r="AD276" s="10" t="s">
        <v>283</v>
      </c>
      <c r="AE276" s="11">
        <v>42779</v>
      </c>
      <c r="AF276" s="11">
        <v>42887</v>
      </c>
      <c r="AG276" s="10">
        <f>AF276-AE276</f>
        <v>108</v>
      </c>
      <c r="AH276" s="10">
        <f t="shared" si="64"/>
        <v>114</v>
      </c>
      <c r="AI276" s="10">
        <f t="shared" si="2"/>
        <v>118</v>
      </c>
      <c r="AJ276" s="35" t="s">
        <v>4357</v>
      </c>
      <c r="AK276" s="12">
        <v>2</v>
      </c>
      <c r="AL276" s="10" t="s">
        <v>4358</v>
      </c>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10">
        <v>1</v>
      </c>
      <c r="BM276" s="42"/>
      <c r="BN276" s="42"/>
      <c r="BO276" s="42"/>
      <c r="BP276" s="42"/>
      <c r="BQ276" s="42"/>
      <c r="BR276" s="42"/>
      <c r="BS276" s="42"/>
      <c r="BT276" s="42"/>
      <c r="BU276" s="42"/>
      <c r="BV276" s="42"/>
      <c r="BW276" s="42"/>
      <c r="BX276" s="35">
        <v>1</v>
      </c>
      <c r="BY276" s="42"/>
      <c r="BZ276" s="42"/>
      <c r="CA276" s="42"/>
      <c r="CB276" s="42"/>
      <c r="CC276" s="42"/>
      <c r="CD276" s="42"/>
      <c r="CE276" s="42"/>
      <c r="CF276" s="42"/>
      <c r="CG276" s="42"/>
      <c r="CH276" s="42"/>
      <c r="CI276" s="42"/>
      <c r="CJ276" s="42"/>
      <c r="CK276" s="42"/>
      <c r="CL276" s="42"/>
      <c r="CM276" s="42"/>
      <c r="CN276" s="42"/>
      <c r="CO276" s="42"/>
      <c r="CP276" s="10" t="s">
        <v>1652</v>
      </c>
      <c r="CQ276" s="10" t="s">
        <v>286</v>
      </c>
      <c r="CR276" s="13">
        <v>1</v>
      </c>
      <c r="CS276" s="10"/>
      <c r="CT276" s="10">
        <v>1</v>
      </c>
      <c r="CU276" s="10"/>
      <c r="CV276" s="10"/>
      <c r="CW276" s="10"/>
      <c r="CX276" s="10" t="s">
        <v>287</v>
      </c>
      <c r="CY276" s="35" t="s">
        <v>287</v>
      </c>
      <c r="CZ276" s="42" t="s">
        <v>288</v>
      </c>
      <c r="DA276" s="42" t="s">
        <v>158</v>
      </c>
      <c r="DB276" s="35" t="s">
        <v>158</v>
      </c>
      <c r="DC276" s="35" t="s">
        <v>283</v>
      </c>
      <c r="DD276" s="42" t="s">
        <v>178</v>
      </c>
      <c r="DE276" s="42" t="s">
        <v>4359</v>
      </c>
      <c r="DF276" s="42" t="s">
        <v>4360</v>
      </c>
      <c r="DG276" s="42" t="s">
        <v>623</v>
      </c>
      <c r="DH276" s="42" t="s">
        <v>4361</v>
      </c>
      <c r="DI276" s="35" t="s">
        <v>283</v>
      </c>
      <c r="DJ276" s="35" t="s">
        <v>283</v>
      </c>
      <c r="DK276" s="35" t="s">
        <v>283</v>
      </c>
      <c r="DL276" s="10" t="s">
        <v>283</v>
      </c>
      <c r="DM276" s="10" t="s">
        <v>283</v>
      </c>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0" t="s">
        <v>4362</v>
      </c>
      <c r="ES276" s="10" t="s">
        <v>4320</v>
      </c>
      <c r="ET276" s="10"/>
      <c r="EU276" s="10">
        <v>1</v>
      </c>
      <c r="EV276" s="10"/>
      <c r="EW276" s="10"/>
      <c r="EX276" s="10"/>
      <c r="EY276" s="10"/>
      <c r="EZ276" s="10"/>
      <c r="FA276" s="10"/>
      <c r="FB276" s="10"/>
      <c r="FC276" s="10"/>
      <c r="FD276" s="10"/>
      <c r="FE276" s="10"/>
      <c r="FF276" s="10"/>
      <c r="FG276" s="10"/>
      <c r="FH276" s="10"/>
      <c r="FI276" s="10"/>
      <c r="FJ276" s="10"/>
      <c r="FK276" s="10">
        <v>1</v>
      </c>
      <c r="FL276" s="10"/>
      <c r="FM276" s="10" t="s">
        <v>4363</v>
      </c>
      <c r="FN276" s="10" t="s">
        <v>283</v>
      </c>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3" t="s">
        <v>4364</v>
      </c>
      <c r="GP276" s="13" t="s">
        <v>4365</v>
      </c>
      <c r="GQ276" s="13" t="s">
        <v>4366</v>
      </c>
      <c r="GR276" s="13" t="s">
        <v>4367</v>
      </c>
      <c r="GS276" s="13" t="s">
        <v>4368</v>
      </c>
      <c r="GT276" s="10" t="s">
        <v>283</v>
      </c>
      <c r="GU276" s="10" t="s">
        <v>283</v>
      </c>
      <c r="GV276" s="10" t="s">
        <v>283</v>
      </c>
      <c r="GW276" s="10" t="s">
        <v>283</v>
      </c>
      <c r="GX276" s="10" t="s">
        <v>283</v>
      </c>
      <c r="GY276" s="10" t="s">
        <v>283</v>
      </c>
      <c r="GZ276" s="10" t="s">
        <v>283</v>
      </c>
      <c r="HA276" s="10" t="s">
        <v>283</v>
      </c>
      <c r="HB276" s="10" t="s">
        <v>283</v>
      </c>
      <c r="HC276" s="10" t="s">
        <v>283</v>
      </c>
      <c r="HD276" s="10" t="s">
        <v>4369</v>
      </c>
      <c r="HE276" s="10"/>
      <c r="HF276" s="10"/>
      <c r="HG276" s="10"/>
      <c r="HH276" s="10"/>
      <c r="HI276" s="10"/>
      <c r="HJ276" s="10"/>
      <c r="HK276" s="10"/>
      <c r="HL276" s="10"/>
      <c r="HM276" s="10"/>
      <c r="HN276" s="10"/>
      <c r="HO276" s="10"/>
      <c r="HP276" s="10">
        <v>1</v>
      </c>
      <c r="HQ276" s="10"/>
      <c r="HR276" s="10"/>
      <c r="HS276" s="10"/>
      <c r="HT276" s="10"/>
      <c r="HU276" s="10"/>
      <c r="HV276" s="10"/>
      <c r="HW276" s="10"/>
      <c r="HX276" s="10"/>
      <c r="HY276" s="10"/>
      <c r="HZ276" s="10"/>
      <c r="IA276" s="10"/>
      <c r="IB276" s="10"/>
      <c r="IC276" s="10"/>
      <c r="ID276" s="10"/>
      <c r="IE276" s="10">
        <v>1</v>
      </c>
      <c r="IF276" s="10"/>
      <c r="IG276" s="10"/>
      <c r="IH276" s="10"/>
      <c r="II276" s="10"/>
      <c r="IJ276" s="10"/>
      <c r="IK276" s="10">
        <v>1</v>
      </c>
      <c r="IL276" s="10"/>
      <c r="IM276" s="10"/>
      <c r="IN276" s="10"/>
      <c r="IO276" s="10"/>
      <c r="IP276" s="10"/>
      <c r="IQ276" s="10"/>
      <c r="IR276" s="10"/>
      <c r="IS276" s="10"/>
      <c r="IT276" s="10"/>
      <c r="IU276" s="13" t="s">
        <v>434</v>
      </c>
      <c r="IV276" s="10" t="s">
        <v>283</v>
      </c>
      <c r="IW276" s="10" t="s">
        <v>283</v>
      </c>
      <c r="IX276" s="10" t="s">
        <v>264</v>
      </c>
      <c r="IY276" s="10"/>
      <c r="IZ276" s="10"/>
      <c r="JA276" s="10"/>
      <c r="JB276" s="10"/>
      <c r="JC276" s="10"/>
      <c r="JD276" s="10"/>
      <c r="JE276" s="10"/>
      <c r="JF276" s="10"/>
      <c r="JG276" s="10"/>
      <c r="JH276" s="10"/>
      <c r="JI276" s="10"/>
      <c r="JJ276" s="10"/>
      <c r="JK276" s="10"/>
      <c r="JL276" s="10"/>
      <c r="JM276" s="10"/>
      <c r="JN276" s="10"/>
      <c r="JO276" s="10"/>
      <c r="JP276" s="10">
        <v>1</v>
      </c>
      <c r="JQ276" s="10"/>
      <c r="JR276" s="10"/>
      <c r="JS276" s="10"/>
      <c r="JT276" s="10"/>
      <c r="JU276" s="10"/>
      <c r="JV276" s="10" t="s">
        <v>287</v>
      </c>
      <c r="JW276" s="10" t="s">
        <v>283</v>
      </c>
      <c r="JX276" s="10" t="s">
        <v>283</v>
      </c>
      <c r="JY276" s="10" t="s">
        <v>283</v>
      </c>
      <c r="JZ276" s="42"/>
    </row>
    <row r="277" spans="1:286" ht="15.75" customHeight="1">
      <c r="A277" s="7" t="s">
        <v>4370</v>
      </c>
      <c r="B277" s="8">
        <v>42892</v>
      </c>
      <c r="C277" s="9" t="s">
        <v>4371</v>
      </c>
      <c r="D277" s="29">
        <v>1</v>
      </c>
      <c r="E277" s="11">
        <v>43081</v>
      </c>
      <c r="F277" s="43">
        <v>85</v>
      </c>
      <c r="G277" s="29" t="s">
        <v>277</v>
      </c>
      <c r="H277" s="9" t="s">
        <v>604</v>
      </c>
      <c r="I277" s="9" t="s">
        <v>576</v>
      </c>
      <c r="J277" s="10" t="s">
        <v>280</v>
      </c>
      <c r="K277" s="9" t="s">
        <v>344</v>
      </c>
      <c r="L277" s="9"/>
      <c r="M277" s="9"/>
      <c r="N277" s="9"/>
      <c r="O277" s="9"/>
      <c r="P277" s="9"/>
      <c r="Q277" s="9"/>
      <c r="R277" s="10">
        <v>1</v>
      </c>
      <c r="S277" s="9"/>
      <c r="T277" s="9"/>
      <c r="U277" s="9"/>
      <c r="V277" s="9"/>
      <c r="W277" s="9"/>
      <c r="X277" s="9"/>
      <c r="Y277" s="9"/>
      <c r="Z277" s="9"/>
      <c r="AA277" s="9"/>
      <c r="AB277" s="9" t="s">
        <v>4372</v>
      </c>
      <c r="AC277" s="9" t="s">
        <v>4373</v>
      </c>
      <c r="AD277" s="10" t="s">
        <v>283</v>
      </c>
      <c r="AE277" s="11">
        <v>42718</v>
      </c>
      <c r="AF277" s="10" t="s">
        <v>329</v>
      </c>
      <c r="AG277" s="10" t="s">
        <v>329</v>
      </c>
      <c r="AH277" s="10" t="s">
        <v>283</v>
      </c>
      <c r="AI277" s="10">
        <f t="shared" si="2"/>
        <v>-189</v>
      </c>
      <c r="AJ277" s="35" t="s">
        <v>4374</v>
      </c>
      <c r="AK277" s="12">
        <v>2</v>
      </c>
      <c r="AL277" s="10" t="s">
        <v>4375</v>
      </c>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42"/>
      <c r="BN277" s="42"/>
      <c r="BO277" s="42"/>
      <c r="BP277" s="35">
        <v>2</v>
      </c>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10" t="s">
        <v>89</v>
      </c>
      <c r="CQ277" s="10" t="s">
        <v>286</v>
      </c>
      <c r="CR277" s="10">
        <v>1</v>
      </c>
      <c r="CS277" s="10"/>
      <c r="CT277" s="10"/>
      <c r="CU277" s="10"/>
      <c r="CV277" s="10"/>
      <c r="CW277" s="10"/>
      <c r="CX277" s="10" t="s">
        <v>287</v>
      </c>
      <c r="CY277" s="35" t="s">
        <v>287</v>
      </c>
      <c r="CZ277" s="42" t="s">
        <v>12</v>
      </c>
      <c r="DA277" s="42" t="s">
        <v>621</v>
      </c>
      <c r="DB277" s="35" t="s">
        <v>621</v>
      </c>
      <c r="DC277" s="35" t="s">
        <v>283</v>
      </c>
      <c r="DD277" s="42" t="s">
        <v>4376</v>
      </c>
      <c r="DE277" s="42" t="s">
        <v>4377</v>
      </c>
      <c r="DF277" s="42" t="s">
        <v>4378</v>
      </c>
      <c r="DG277" s="42" t="s">
        <v>4379</v>
      </c>
      <c r="DH277" s="42" t="s">
        <v>4380</v>
      </c>
      <c r="DI277" s="42" t="s">
        <v>835</v>
      </c>
      <c r="DJ277" s="35" t="s">
        <v>283</v>
      </c>
      <c r="DK277" s="35" t="s">
        <v>283</v>
      </c>
      <c r="DL277" s="10" t="s">
        <v>4381</v>
      </c>
      <c r="DM277" s="10" t="s">
        <v>4382</v>
      </c>
      <c r="DN277" s="15">
        <v>1</v>
      </c>
      <c r="DO277" s="15"/>
      <c r="DP277" s="15">
        <v>1</v>
      </c>
      <c r="DQ277" s="15"/>
      <c r="DR277" s="15"/>
      <c r="DS277" s="15"/>
      <c r="DT277" s="15"/>
      <c r="DU277" s="15"/>
      <c r="DV277" s="15"/>
      <c r="DW277" s="15"/>
      <c r="DX277" s="15"/>
      <c r="DY277" s="15"/>
      <c r="DZ277" s="15"/>
      <c r="EA277" s="15"/>
      <c r="EB277" s="15"/>
      <c r="EC277" s="15">
        <v>1</v>
      </c>
      <c r="ED277" s="15"/>
      <c r="EE277" s="15"/>
      <c r="EF277" s="15"/>
      <c r="EG277" s="15"/>
      <c r="EH277" s="15"/>
      <c r="EI277" s="15"/>
      <c r="EJ277" s="15"/>
      <c r="EK277" s="15"/>
      <c r="EL277" s="15"/>
      <c r="EM277" s="15"/>
      <c r="EN277" s="15"/>
      <c r="EO277" s="15"/>
      <c r="EP277" s="15"/>
      <c r="EQ277" s="15"/>
      <c r="ER277" s="10" t="s">
        <v>283</v>
      </c>
      <c r="ES277" s="10" t="s">
        <v>283</v>
      </c>
      <c r="ET277" s="10"/>
      <c r="EU277" s="10"/>
      <c r="EV277" s="10"/>
      <c r="EW277" s="10"/>
      <c r="EX277" s="10"/>
      <c r="EY277" s="10"/>
      <c r="EZ277" s="10"/>
      <c r="FA277" s="10"/>
      <c r="FB277" s="10"/>
      <c r="FC277" s="10"/>
      <c r="FD277" s="10"/>
      <c r="FE277" s="10"/>
      <c r="FF277" s="10"/>
      <c r="FG277" s="10"/>
      <c r="FH277" s="10"/>
      <c r="FI277" s="10"/>
      <c r="FJ277" s="10"/>
      <c r="FK277" s="10"/>
      <c r="FL277" s="10"/>
      <c r="FM277" s="10" t="s">
        <v>283</v>
      </c>
      <c r="FN277" s="10" t="s">
        <v>283</v>
      </c>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3" t="s">
        <v>4383</v>
      </c>
      <c r="GP277" s="10" t="s">
        <v>283</v>
      </c>
      <c r="GQ277" s="10" t="s">
        <v>283</v>
      </c>
      <c r="GR277" s="10" t="s">
        <v>283</v>
      </c>
      <c r="GS277" s="10" t="s">
        <v>283</v>
      </c>
      <c r="GT277" s="10" t="s">
        <v>283</v>
      </c>
      <c r="GU277" s="10" t="s">
        <v>283</v>
      </c>
      <c r="GV277" s="10" t="s">
        <v>283</v>
      </c>
      <c r="GW277" s="10" t="s">
        <v>283</v>
      </c>
      <c r="GX277" s="10" t="s">
        <v>283</v>
      </c>
      <c r="GY277" s="10" t="s">
        <v>283</v>
      </c>
      <c r="GZ277" s="10" t="s">
        <v>283</v>
      </c>
      <c r="HA277" s="10" t="s">
        <v>283</v>
      </c>
      <c r="HB277" s="10" t="s">
        <v>283</v>
      </c>
      <c r="HC277" s="10" t="s">
        <v>283</v>
      </c>
      <c r="HD277" s="10" t="s">
        <v>234</v>
      </c>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v>1</v>
      </c>
      <c r="IM277" s="10"/>
      <c r="IN277" s="10"/>
      <c r="IO277" s="10"/>
      <c r="IP277" s="10"/>
      <c r="IQ277" s="10"/>
      <c r="IR277" s="10"/>
      <c r="IS277" s="10"/>
      <c r="IT277" s="10"/>
      <c r="IU277" s="13" t="s">
        <v>434</v>
      </c>
      <c r="IV277" s="10" t="s">
        <v>283</v>
      </c>
      <c r="IW277" s="10" t="s">
        <v>283</v>
      </c>
      <c r="IX277" s="10" t="s">
        <v>264</v>
      </c>
      <c r="IY277" s="10"/>
      <c r="IZ277" s="10"/>
      <c r="JA277" s="10"/>
      <c r="JB277" s="10"/>
      <c r="JC277" s="10"/>
      <c r="JD277" s="10"/>
      <c r="JE277" s="10"/>
      <c r="JF277" s="10"/>
      <c r="JG277" s="10"/>
      <c r="JH277" s="10"/>
      <c r="JI277" s="10"/>
      <c r="JJ277" s="10"/>
      <c r="JK277" s="10"/>
      <c r="JL277" s="10"/>
      <c r="JM277" s="10"/>
      <c r="JN277" s="10"/>
      <c r="JO277" s="10"/>
      <c r="JP277" s="10">
        <v>1</v>
      </c>
      <c r="JQ277" s="10"/>
      <c r="JR277" s="10"/>
      <c r="JS277" s="10"/>
      <c r="JT277" s="10"/>
      <c r="JU277" s="10"/>
      <c r="JV277" s="10" t="s">
        <v>287</v>
      </c>
      <c r="JW277" s="10" t="s">
        <v>283</v>
      </c>
      <c r="JX277" s="10" t="s">
        <v>283</v>
      </c>
      <c r="JY277" s="10" t="s">
        <v>283</v>
      </c>
      <c r="JZ277" s="42"/>
    </row>
    <row r="278" spans="1:286" ht="15.75" customHeight="1">
      <c r="A278" s="7" t="s">
        <v>4384</v>
      </c>
      <c r="B278" s="8">
        <v>42900</v>
      </c>
      <c r="C278" s="9" t="s">
        <v>4385</v>
      </c>
      <c r="D278" s="35">
        <v>1</v>
      </c>
      <c r="E278" s="11">
        <v>42598</v>
      </c>
      <c r="F278" s="35" t="s">
        <v>302</v>
      </c>
      <c r="G278" s="29" t="s">
        <v>323</v>
      </c>
      <c r="H278" s="9" t="s">
        <v>934</v>
      </c>
      <c r="I278" s="9" t="s">
        <v>935</v>
      </c>
      <c r="J278" s="10" t="s">
        <v>280</v>
      </c>
      <c r="K278" s="9" t="s">
        <v>799</v>
      </c>
      <c r="L278" s="9"/>
      <c r="M278" s="9"/>
      <c r="N278" s="9"/>
      <c r="O278" s="9"/>
      <c r="P278" s="9"/>
      <c r="Q278" s="9"/>
      <c r="R278" s="9"/>
      <c r="S278" s="9"/>
      <c r="T278" s="9"/>
      <c r="U278" s="9"/>
      <c r="V278" s="10">
        <v>1</v>
      </c>
      <c r="W278" s="9"/>
      <c r="X278" s="9"/>
      <c r="Y278" s="9"/>
      <c r="Z278" s="9"/>
      <c r="AA278" s="9"/>
      <c r="AB278" s="9" t="s">
        <v>4386</v>
      </c>
      <c r="AC278" s="9" t="s">
        <v>4387</v>
      </c>
      <c r="AD278" s="10" t="s">
        <v>283</v>
      </c>
      <c r="AE278" s="11">
        <v>42605</v>
      </c>
      <c r="AF278" s="11">
        <v>42879</v>
      </c>
      <c r="AG278" s="10">
        <f t="shared" ref="AG278:AG282" si="67">AF278-AE278</f>
        <v>274</v>
      </c>
      <c r="AH278" s="10">
        <f t="shared" ref="AH278:AH285" si="68">AF278-E278</f>
        <v>281</v>
      </c>
      <c r="AI278" s="10">
        <f t="shared" si="2"/>
        <v>302</v>
      </c>
      <c r="AJ278" s="35" t="s">
        <v>4388</v>
      </c>
      <c r="AK278" s="12">
        <v>2</v>
      </c>
      <c r="AL278" s="10" t="s">
        <v>4389</v>
      </c>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42"/>
      <c r="BN278" s="42"/>
      <c r="BO278" s="42"/>
      <c r="BP278" s="42"/>
      <c r="BQ278" s="42"/>
      <c r="BR278" s="42"/>
      <c r="BS278" s="42"/>
      <c r="BT278" s="42"/>
      <c r="BU278" s="42"/>
      <c r="BV278" s="35">
        <v>2</v>
      </c>
      <c r="BW278" s="42"/>
      <c r="BX278" s="42"/>
      <c r="BY278" s="42"/>
      <c r="BZ278" s="42"/>
      <c r="CA278" s="42"/>
      <c r="CB278" s="42"/>
      <c r="CC278" s="42"/>
      <c r="CD278" s="42"/>
      <c r="CE278" s="42"/>
      <c r="CF278" s="42"/>
      <c r="CG278" s="42"/>
      <c r="CH278" s="42"/>
      <c r="CI278" s="42"/>
      <c r="CJ278" s="42"/>
      <c r="CK278" s="42"/>
      <c r="CL278" s="42"/>
      <c r="CM278" s="42"/>
      <c r="CN278" s="42"/>
      <c r="CO278" s="42"/>
      <c r="CP278" s="10" t="s">
        <v>4390</v>
      </c>
      <c r="CQ278" s="10" t="s">
        <v>286</v>
      </c>
      <c r="CR278" s="13">
        <v>1</v>
      </c>
      <c r="CS278" s="10"/>
      <c r="CT278" s="10"/>
      <c r="CU278" s="10"/>
      <c r="CV278" s="10"/>
      <c r="CW278" s="10"/>
      <c r="CX278" s="10" t="s">
        <v>287</v>
      </c>
      <c r="CY278" s="35" t="s">
        <v>287</v>
      </c>
      <c r="CZ278" s="42" t="s">
        <v>12</v>
      </c>
      <c r="DA278" s="10" t="s">
        <v>289</v>
      </c>
      <c r="DB278" s="35" t="s">
        <v>309</v>
      </c>
      <c r="DC278" s="13" t="s">
        <v>4391</v>
      </c>
      <c r="DD278" s="42" t="s">
        <v>4392</v>
      </c>
      <c r="DE278" s="42" t="s">
        <v>4393</v>
      </c>
      <c r="DF278" s="42" t="s">
        <v>4394</v>
      </c>
      <c r="DG278" s="35" t="s">
        <v>283</v>
      </c>
      <c r="DH278" s="35" t="s">
        <v>283</v>
      </c>
      <c r="DI278" s="35" t="s">
        <v>283</v>
      </c>
      <c r="DJ278" s="35" t="s">
        <v>283</v>
      </c>
      <c r="DK278" s="35" t="s">
        <v>283</v>
      </c>
      <c r="DL278" s="10" t="s">
        <v>4395</v>
      </c>
      <c r="DM278" s="10" t="s">
        <v>114</v>
      </c>
      <c r="DN278" s="15"/>
      <c r="DO278" s="15"/>
      <c r="DP278" s="15"/>
      <c r="DQ278" s="15"/>
      <c r="DR278" s="15">
        <v>1</v>
      </c>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0" t="s">
        <v>283</v>
      </c>
      <c r="ES278" s="10" t="s">
        <v>283</v>
      </c>
      <c r="ET278" s="10"/>
      <c r="EU278" s="10"/>
      <c r="EV278" s="10"/>
      <c r="EW278" s="10"/>
      <c r="EX278" s="10"/>
      <c r="EY278" s="10"/>
      <c r="EZ278" s="10"/>
      <c r="FA278" s="10"/>
      <c r="FB278" s="10"/>
      <c r="FC278" s="10"/>
      <c r="FD278" s="10"/>
      <c r="FE278" s="10"/>
      <c r="FF278" s="10"/>
      <c r="FG278" s="10"/>
      <c r="FH278" s="10"/>
      <c r="FI278" s="10"/>
      <c r="FJ278" s="10"/>
      <c r="FK278" s="10"/>
      <c r="FL278" s="10"/>
      <c r="FM278" s="10" t="s">
        <v>4396</v>
      </c>
      <c r="FN278" s="10" t="s">
        <v>167</v>
      </c>
      <c r="FO278" s="10"/>
      <c r="FP278" s="10"/>
      <c r="FQ278" s="10"/>
      <c r="FR278" s="10"/>
      <c r="FS278" s="10"/>
      <c r="FT278" s="10"/>
      <c r="FV278" s="10">
        <v>1</v>
      </c>
      <c r="FW278" s="10"/>
      <c r="FX278" s="10"/>
      <c r="FY278" s="10"/>
      <c r="FZ278" s="10"/>
      <c r="GA278" s="10"/>
      <c r="GB278" s="10"/>
      <c r="GC278" s="10"/>
      <c r="GD278" s="10"/>
      <c r="GE278" s="10"/>
      <c r="GF278" s="10"/>
      <c r="GG278" s="10"/>
      <c r="GH278" s="10"/>
      <c r="GI278" s="10"/>
      <c r="GJ278" s="10"/>
      <c r="GK278" s="10"/>
      <c r="GL278" s="10"/>
      <c r="GM278" s="10"/>
      <c r="GN278" s="10"/>
      <c r="GO278" s="13" t="s">
        <v>4397</v>
      </c>
      <c r="GP278" s="13" t="s">
        <v>4398</v>
      </c>
      <c r="GQ278" s="13" t="s">
        <v>4399</v>
      </c>
      <c r="GR278" s="10" t="s">
        <v>283</v>
      </c>
      <c r="GS278" s="10" t="s">
        <v>283</v>
      </c>
      <c r="GT278" s="10" t="s">
        <v>283</v>
      </c>
      <c r="GU278" s="10" t="s">
        <v>283</v>
      </c>
      <c r="GV278" s="10" t="s">
        <v>283</v>
      </c>
      <c r="GW278" s="10" t="s">
        <v>283</v>
      </c>
      <c r="GX278" s="10" t="s">
        <v>283</v>
      </c>
      <c r="GY278" s="10" t="s">
        <v>283</v>
      </c>
      <c r="GZ278" s="10" t="s">
        <v>283</v>
      </c>
      <c r="HA278" s="10" t="s">
        <v>283</v>
      </c>
      <c r="HB278" s="10" t="s">
        <v>283</v>
      </c>
      <c r="HC278" s="10" t="s">
        <v>283</v>
      </c>
      <c r="HD278" s="10" t="s">
        <v>4400</v>
      </c>
      <c r="HE278" s="10"/>
      <c r="HF278" s="10">
        <v>1</v>
      </c>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v>1</v>
      </c>
      <c r="IU278" s="13" t="s">
        <v>4401</v>
      </c>
      <c r="IV278" s="10" t="s">
        <v>283</v>
      </c>
      <c r="IW278" s="10" t="s">
        <v>283</v>
      </c>
      <c r="IX278" s="10" t="s">
        <v>256</v>
      </c>
      <c r="IY278" s="10"/>
      <c r="IZ278" s="10"/>
      <c r="JA278" s="10"/>
      <c r="JB278" s="10"/>
      <c r="JC278" s="10"/>
      <c r="JD278" s="10"/>
      <c r="JE278" s="10"/>
      <c r="JF278" s="10"/>
      <c r="JG278" s="10"/>
      <c r="JH278" s="10">
        <v>1</v>
      </c>
      <c r="JI278" s="10"/>
      <c r="JJ278" s="10"/>
      <c r="JK278" s="10"/>
      <c r="JL278" s="10"/>
      <c r="JM278" s="10"/>
      <c r="JN278" s="10"/>
      <c r="JO278" s="10"/>
      <c r="JP278" s="10"/>
      <c r="JQ278" s="10"/>
      <c r="JR278" s="10"/>
      <c r="JS278" s="10"/>
      <c r="JT278" s="10"/>
      <c r="JU278" s="10"/>
      <c r="JV278" s="10" t="s">
        <v>287</v>
      </c>
      <c r="JW278" s="10" t="s">
        <v>283</v>
      </c>
      <c r="JX278" s="10" t="s">
        <v>283</v>
      </c>
      <c r="JY278" s="10" t="s">
        <v>283</v>
      </c>
      <c r="JZ278" s="42"/>
    </row>
    <row r="279" spans="1:286" ht="15.75" customHeight="1">
      <c r="A279" s="7" t="s">
        <v>4402</v>
      </c>
      <c r="B279" s="8">
        <v>42902</v>
      </c>
      <c r="C279" s="9" t="s">
        <v>4403</v>
      </c>
      <c r="D279" s="35">
        <v>1</v>
      </c>
      <c r="E279" s="11">
        <v>42754</v>
      </c>
      <c r="F279" s="35" t="s">
        <v>302</v>
      </c>
      <c r="G279" s="29" t="s">
        <v>323</v>
      </c>
      <c r="H279" s="9" t="s">
        <v>4404</v>
      </c>
      <c r="I279" s="9" t="s">
        <v>901</v>
      </c>
      <c r="J279" s="10" t="s">
        <v>280</v>
      </c>
      <c r="K279" s="9" t="s">
        <v>799</v>
      </c>
      <c r="L279" s="9"/>
      <c r="M279" s="9"/>
      <c r="N279" s="9"/>
      <c r="O279" s="9"/>
      <c r="P279" s="9"/>
      <c r="Q279" s="9"/>
      <c r="R279" s="9"/>
      <c r="S279" s="9"/>
      <c r="T279" s="9"/>
      <c r="U279" s="9"/>
      <c r="V279" s="10">
        <v>1</v>
      </c>
      <c r="W279" s="9"/>
      <c r="X279" s="9"/>
      <c r="Y279" s="9"/>
      <c r="Z279" s="9"/>
      <c r="AA279" s="9"/>
      <c r="AB279" s="9" t="s">
        <v>4386</v>
      </c>
      <c r="AC279" s="9" t="s">
        <v>4405</v>
      </c>
      <c r="AD279" s="10" t="s">
        <v>283</v>
      </c>
      <c r="AE279" s="11">
        <v>42755</v>
      </c>
      <c r="AF279" s="11">
        <v>42886</v>
      </c>
      <c r="AG279" s="10">
        <f t="shared" si="67"/>
        <v>131</v>
      </c>
      <c r="AH279" s="10">
        <f t="shared" si="68"/>
        <v>132</v>
      </c>
      <c r="AI279" s="10">
        <f t="shared" si="2"/>
        <v>148</v>
      </c>
      <c r="AJ279" s="42" t="s">
        <v>4406</v>
      </c>
      <c r="AK279" s="12">
        <v>2</v>
      </c>
      <c r="AL279" s="10" t="s">
        <v>4407</v>
      </c>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10"/>
      <c r="BN279" s="10"/>
      <c r="BO279" s="10"/>
      <c r="BP279" s="10"/>
      <c r="BQ279" s="10"/>
      <c r="BR279" s="10">
        <v>1</v>
      </c>
      <c r="BS279" s="10"/>
      <c r="BT279" s="10"/>
      <c r="BU279" s="10"/>
      <c r="BV279" s="10"/>
      <c r="BW279" s="10"/>
      <c r="BX279" s="10"/>
      <c r="BY279" s="10">
        <v>1</v>
      </c>
      <c r="BZ279" s="10"/>
      <c r="CA279" s="10"/>
      <c r="CB279" s="10"/>
      <c r="CC279" s="10"/>
      <c r="CD279" s="10"/>
      <c r="CE279" s="10"/>
      <c r="CF279" s="10"/>
      <c r="CG279" s="10"/>
      <c r="CH279" s="10"/>
      <c r="CI279" s="10"/>
      <c r="CJ279" s="10"/>
      <c r="CK279" s="10"/>
      <c r="CL279" s="10"/>
      <c r="CM279" s="10"/>
      <c r="CN279" s="10"/>
      <c r="CO279" s="10"/>
      <c r="CP279" s="10" t="s">
        <v>428</v>
      </c>
      <c r="CQ279" s="10" t="s">
        <v>286</v>
      </c>
      <c r="CR279" s="10"/>
      <c r="CS279" s="10"/>
      <c r="CT279" s="10">
        <v>1</v>
      </c>
      <c r="CU279" s="10"/>
      <c r="CV279" s="10"/>
      <c r="CW279" s="10"/>
      <c r="CX279" s="10" t="s">
        <v>287</v>
      </c>
      <c r="CY279" s="35" t="s">
        <v>287</v>
      </c>
      <c r="CZ279" s="42" t="s">
        <v>12</v>
      </c>
      <c r="DA279" s="10" t="s">
        <v>289</v>
      </c>
      <c r="DB279" s="35" t="s">
        <v>412</v>
      </c>
      <c r="DC279" s="35" t="s">
        <v>283</v>
      </c>
      <c r="DD279" s="42" t="s">
        <v>529</v>
      </c>
      <c r="DE279" s="42" t="s">
        <v>4408</v>
      </c>
      <c r="DF279" s="42" t="s">
        <v>178</v>
      </c>
      <c r="DG279" s="35" t="s">
        <v>283</v>
      </c>
      <c r="DH279" s="35" t="s">
        <v>283</v>
      </c>
      <c r="DI279" s="35" t="s">
        <v>283</v>
      </c>
      <c r="DJ279" s="35" t="s">
        <v>283</v>
      </c>
      <c r="DK279" s="35" t="s">
        <v>283</v>
      </c>
      <c r="DL279" s="10" t="s">
        <v>283</v>
      </c>
      <c r="DM279" s="10" t="s">
        <v>283</v>
      </c>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0" t="s">
        <v>142</v>
      </c>
      <c r="ES279" s="10" t="s">
        <v>142</v>
      </c>
      <c r="ET279" s="10"/>
      <c r="EU279" s="10">
        <v>1</v>
      </c>
      <c r="EV279" s="10"/>
      <c r="EW279" s="10"/>
      <c r="EX279" s="10"/>
      <c r="EY279" s="10"/>
      <c r="EZ279" s="10"/>
      <c r="FA279" s="10"/>
      <c r="FB279" s="10"/>
      <c r="FC279" s="10"/>
      <c r="FD279" s="10"/>
      <c r="FE279" s="10"/>
      <c r="FF279" s="10"/>
      <c r="FG279" s="10"/>
      <c r="FH279" s="10"/>
      <c r="FI279" s="10"/>
      <c r="FJ279" s="10"/>
      <c r="FK279" s="10"/>
      <c r="FL279" s="10"/>
      <c r="FM279" s="10" t="s">
        <v>4409</v>
      </c>
      <c r="FN279" s="10" t="s">
        <v>166</v>
      </c>
      <c r="FO279" s="10"/>
      <c r="FP279" s="10"/>
      <c r="FQ279" s="10"/>
      <c r="FR279" s="10"/>
      <c r="FS279" s="10"/>
      <c r="FT279" s="10"/>
      <c r="FU279" s="13">
        <v>1</v>
      </c>
      <c r="FV279" s="10"/>
      <c r="FW279" s="10"/>
      <c r="FX279" s="10"/>
      <c r="FY279" s="10"/>
      <c r="FZ279" s="10"/>
      <c r="GA279" s="10"/>
      <c r="GB279" s="10"/>
      <c r="GC279" s="10"/>
      <c r="GD279" s="10"/>
      <c r="GE279" s="10"/>
      <c r="GF279" s="10"/>
      <c r="GG279" s="10"/>
      <c r="GH279" s="10"/>
      <c r="GI279" s="10"/>
      <c r="GJ279" s="10"/>
      <c r="GK279" s="10"/>
      <c r="GL279" s="10"/>
      <c r="GM279" s="10"/>
      <c r="GN279" s="10"/>
      <c r="GO279" s="13" t="s">
        <v>4410</v>
      </c>
      <c r="GP279" s="13" t="s">
        <v>4411</v>
      </c>
      <c r="GQ279" s="10" t="s">
        <v>283</v>
      </c>
      <c r="GR279" s="10" t="s">
        <v>283</v>
      </c>
      <c r="GS279" s="10" t="s">
        <v>283</v>
      </c>
      <c r="GT279" s="10" t="s">
        <v>283</v>
      </c>
      <c r="GU279" s="10" t="s">
        <v>283</v>
      </c>
      <c r="GV279" s="10" t="s">
        <v>283</v>
      </c>
      <c r="GW279" s="10" t="s">
        <v>283</v>
      </c>
      <c r="GX279" s="10" t="s">
        <v>283</v>
      </c>
      <c r="GY279" s="10" t="s">
        <v>283</v>
      </c>
      <c r="GZ279" s="10" t="s">
        <v>283</v>
      </c>
      <c r="HA279" s="10" t="s">
        <v>283</v>
      </c>
      <c r="HB279" s="10" t="s">
        <v>283</v>
      </c>
      <c r="HC279" s="10" t="s">
        <v>283</v>
      </c>
      <c r="HD279" s="10" t="s">
        <v>4412</v>
      </c>
      <c r="HE279" s="10"/>
      <c r="HF279" s="10"/>
      <c r="HG279" s="10"/>
      <c r="HH279" s="10"/>
      <c r="HI279" s="10">
        <v>1</v>
      </c>
      <c r="HJ279" s="10"/>
      <c r="HK279" s="10"/>
      <c r="HL279" s="10"/>
      <c r="HM279" s="10"/>
      <c r="HN279" s="10"/>
      <c r="HO279" s="10"/>
      <c r="HP279" s="10"/>
      <c r="HQ279" s="10"/>
      <c r="HR279" s="10"/>
      <c r="HS279" s="10"/>
      <c r="HT279" s="10"/>
      <c r="HU279" s="10"/>
      <c r="HV279" s="10"/>
      <c r="HW279" s="10"/>
      <c r="HX279" s="10"/>
      <c r="HY279" s="10">
        <v>1</v>
      </c>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3" t="s">
        <v>299</v>
      </c>
      <c r="IV279" s="10" t="s">
        <v>283</v>
      </c>
      <c r="IW279" s="10" t="s">
        <v>283</v>
      </c>
      <c r="IX279" s="10" t="s">
        <v>264</v>
      </c>
      <c r="IY279" s="10"/>
      <c r="IZ279" s="10"/>
      <c r="JA279" s="10"/>
      <c r="JB279" s="10"/>
      <c r="JC279" s="10"/>
      <c r="JD279" s="10"/>
      <c r="JE279" s="10"/>
      <c r="JF279" s="10"/>
      <c r="JG279" s="10"/>
      <c r="JH279" s="10"/>
      <c r="JI279" s="10"/>
      <c r="JJ279" s="10"/>
      <c r="JK279" s="10"/>
      <c r="JL279" s="10"/>
      <c r="JM279" s="10"/>
      <c r="JN279" s="10"/>
      <c r="JO279" s="10"/>
      <c r="JP279" s="10">
        <v>1</v>
      </c>
      <c r="JQ279" s="10"/>
      <c r="JR279" s="10"/>
      <c r="JS279" s="10"/>
      <c r="JT279" s="10"/>
      <c r="JU279" s="10"/>
      <c r="JV279" s="10" t="s">
        <v>287</v>
      </c>
      <c r="JW279" s="10" t="s">
        <v>283</v>
      </c>
      <c r="JX279" s="10" t="s">
        <v>283</v>
      </c>
      <c r="JY279" s="10" t="s">
        <v>283</v>
      </c>
      <c r="JZ279" s="42" t="s">
        <v>4115</v>
      </c>
    </row>
    <row r="280" spans="1:286" ht="15.75" customHeight="1">
      <c r="A280" s="7" t="s">
        <v>4413</v>
      </c>
      <c r="B280" s="8">
        <v>42899</v>
      </c>
      <c r="C280" s="9" t="s">
        <v>4414</v>
      </c>
      <c r="D280" s="29">
        <v>1</v>
      </c>
      <c r="E280" s="11">
        <v>42712</v>
      </c>
      <c r="F280" s="43">
        <v>36</v>
      </c>
      <c r="G280" s="29" t="s">
        <v>323</v>
      </c>
      <c r="H280" s="9" t="s">
        <v>4415</v>
      </c>
      <c r="I280" s="9" t="s">
        <v>2628</v>
      </c>
      <c r="J280" s="10" t="s">
        <v>280</v>
      </c>
      <c r="K280" s="9" t="s">
        <v>281</v>
      </c>
      <c r="L280" s="9"/>
      <c r="M280" s="9"/>
      <c r="N280" s="9"/>
      <c r="O280" s="9"/>
      <c r="P280" s="10">
        <v>1</v>
      </c>
      <c r="Q280" s="9"/>
      <c r="R280" s="9"/>
      <c r="S280" s="9"/>
      <c r="T280" s="9"/>
      <c r="U280" s="9"/>
      <c r="V280" s="9"/>
      <c r="W280" s="9"/>
      <c r="X280" s="9"/>
      <c r="Y280" s="9"/>
      <c r="Z280" s="9"/>
      <c r="AA280" s="9"/>
      <c r="AB280" s="9" t="s">
        <v>4416</v>
      </c>
      <c r="AC280" s="9" t="s">
        <v>4417</v>
      </c>
      <c r="AD280" s="10" t="s">
        <v>283</v>
      </c>
      <c r="AE280" s="11">
        <v>42718</v>
      </c>
      <c r="AF280" s="11">
        <v>42899</v>
      </c>
      <c r="AG280" s="10">
        <f t="shared" si="67"/>
        <v>181</v>
      </c>
      <c r="AH280" s="10">
        <f t="shared" si="68"/>
        <v>187</v>
      </c>
      <c r="AI280" s="10">
        <f t="shared" si="2"/>
        <v>187</v>
      </c>
      <c r="AJ280" s="42" t="s">
        <v>1268</v>
      </c>
      <c r="AK280" s="12">
        <v>1</v>
      </c>
      <c r="AL280" s="10" t="s">
        <v>70</v>
      </c>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v>1</v>
      </c>
      <c r="BZ280" s="10"/>
      <c r="CA280" s="10"/>
      <c r="CB280" s="10"/>
      <c r="CC280" s="10"/>
      <c r="CD280" s="10"/>
      <c r="CE280" s="10"/>
      <c r="CF280" s="10"/>
      <c r="CG280" s="10"/>
      <c r="CH280" s="10"/>
      <c r="CI280" s="10"/>
      <c r="CJ280" s="10"/>
      <c r="CK280" s="10"/>
      <c r="CL280" s="10"/>
      <c r="CM280" s="10"/>
      <c r="CN280" s="10"/>
      <c r="CO280" s="10"/>
      <c r="CP280" s="10" t="s">
        <v>89</v>
      </c>
      <c r="CQ280" s="10" t="s">
        <v>286</v>
      </c>
      <c r="CR280" s="10">
        <v>1</v>
      </c>
      <c r="CS280" s="10"/>
      <c r="CT280" s="10"/>
      <c r="CU280" s="10"/>
      <c r="CV280" s="10"/>
      <c r="CW280" s="10"/>
      <c r="CX280" s="10" t="s">
        <v>287</v>
      </c>
      <c r="CY280" s="35" t="s">
        <v>287</v>
      </c>
      <c r="CZ280" s="42" t="s">
        <v>288</v>
      </c>
      <c r="DA280" s="10" t="s">
        <v>289</v>
      </c>
      <c r="DB280" s="35" t="s">
        <v>412</v>
      </c>
      <c r="DC280" s="35" t="s">
        <v>4418</v>
      </c>
      <c r="DD280" s="35" t="s">
        <v>1269</v>
      </c>
      <c r="DE280" s="42" t="s">
        <v>4419</v>
      </c>
      <c r="DF280" s="42"/>
      <c r="DG280" s="35" t="s">
        <v>283</v>
      </c>
      <c r="DH280" s="35" t="s">
        <v>283</v>
      </c>
      <c r="DI280" s="35" t="s">
        <v>283</v>
      </c>
      <c r="DJ280" s="35" t="s">
        <v>283</v>
      </c>
      <c r="DK280" s="35" t="s">
        <v>283</v>
      </c>
      <c r="DL280" s="10" t="s">
        <v>116</v>
      </c>
      <c r="DM280" s="10" t="s">
        <v>116</v>
      </c>
      <c r="DN280" s="15"/>
      <c r="DO280" s="15"/>
      <c r="DP280" s="15"/>
      <c r="DQ280" s="15"/>
      <c r="DR280" s="15"/>
      <c r="DS280" s="15"/>
      <c r="DT280" s="14">
        <v>1</v>
      </c>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3" t="s">
        <v>283</v>
      </c>
      <c r="ES280" s="10" t="s">
        <v>283</v>
      </c>
      <c r="ET280" s="10"/>
      <c r="EU280" s="10"/>
      <c r="EV280" s="10"/>
      <c r="EW280" s="10"/>
      <c r="EX280" s="10"/>
      <c r="EY280" s="10"/>
      <c r="EZ280" s="10"/>
      <c r="FA280" s="10"/>
      <c r="FB280" s="10"/>
      <c r="FC280" s="10"/>
      <c r="FD280" s="10"/>
      <c r="FE280" s="10"/>
      <c r="FF280" s="10"/>
      <c r="FG280" s="10"/>
      <c r="FH280" s="10"/>
      <c r="FI280" s="10"/>
      <c r="FJ280" s="10"/>
      <c r="FK280" s="10"/>
      <c r="FL280" s="10"/>
      <c r="FM280" s="10" t="s">
        <v>4420</v>
      </c>
      <c r="FN280" s="10" t="s">
        <v>162</v>
      </c>
      <c r="FO280" s="10"/>
      <c r="FP280" s="10">
        <v>1</v>
      </c>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3" t="s">
        <v>4421</v>
      </c>
      <c r="GP280" s="13" t="s">
        <v>4422</v>
      </c>
      <c r="GQ280" s="13" t="s">
        <v>4423</v>
      </c>
      <c r="GR280" s="13" t="s">
        <v>4424</v>
      </c>
      <c r="GS280" s="10" t="s">
        <v>283</v>
      </c>
      <c r="GT280" s="10" t="s">
        <v>283</v>
      </c>
      <c r="GU280" s="10" t="s">
        <v>283</v>
      </c>
      <c r="GV280" s="10" t="s">
        <v>283</v>
      </c>
      <c r="GW280" s="10" t="s">
        <v>283</v>
      </c>
      <c r="GX280" s="10" t="s">
        <v>283</v>
      </c>
      <c r="GY280" s="10" t="s">
        <v>283</v>
      </c>
      <c r="GZ280" s="10" t="s">
        <v>283</v>
      </c>
      <c r="HA280" s="10" t="s">
        <v>283</v>
      </c>
      <c r="HB280" s="10" t="s">
        <v>283</v>
      </c>
      <c r="HC280" s="10" t="s">
        <v>283</v>
      </c>
      <c r="HD280" s="10" t="s">
        <v>227</v>
      </c>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v>1</v>
      </c>
      <c r="IF280" s="10"/>
      <c r="IG280" s="10"/>
      <c r="IH280" s="10"/>
      <c r="II280" s="10"/>
      <c r="IJ280" s="10"/>
      <c r="IK280" s="10"/>
      <c r="IL280" s="10"/>
      <c r="IM280" s="10"/>
      <c r="IN280" s="10"/>
      <c r="IO280" s="10"/>
      <c r="IP280" s="10"/>
      <c r="IQ280" s="10"/>
      <c r="IR280" s="10"/>
      <c r="IS280" s="10"/>
      <c r="IT280" s="10"/>
      <c r="IU280" s="13" t="s">
        <v>4425</v>
      </c>
      <c r="IV280" s="10" t="s">
        <v>283</v>
      </c>
      <c r="IW280" s="10" t="s">
        <v>283</v>
      </c>
      <c r="IX280" s="10" t="s">
        <v>264</v>
      </c>
      <c r="IY280" s="10"/>
      <c r="IZ280" s="10"/>
      <c r="JA280" s="10"/>
      <c r="JB280" s="10"/>
      <c r="JC280" s="10"/>
      <c r="JD280" s="10"/>
      <c r="JE280" s="10"/>
      <c r="JF280" s="10"/>
      <c r="JG280" s="10"/>
      <c r="JH280" s="10"/>
      <c r="JI280" s="10"/>
      <c r="JJ280" s="10"/>
      <c r="JK280" s="10"/>
      <c r="JL280" s="10"/>
      <c r="JM280" s="10"/>
      <c r="JN280" s="10"/>
      <c r="JO280" s="10"/>
      <c r="JP280" s="10">
        <v>1</v>
      </c>
      <c r="JQ280" s="10"/>
      <c r="JR280" s="10"/>
      <c r="JS280" s="10"/>
      <c r="JT280" s="10"/>
      <c r="JU280" s="10"/>
      <c r="JV280" s="10" t="s">
        <v>287</v>
      </c>
      <c r="JW280" s="10" t="s">
        <v>283</v>
      </c>
      <c r="JX280" s="10" t="s">
        <v>283</v>
      </c>
      <c r="JY280" s="10" t="s">
        <v>283</v>
      </c>
      <c r="JZ280" s="35" t="s">
        <v>4426</v>
      </c>
    </row>
    <row r="281" spans="1:286" ht="15.75" customHeight="1">
      <c r="A281" s="7" t="s">
        <v>4427</v>
      </c>
      <c r="B281" s="8">
        <v>42986</v>
      </c>
      <c r="C281" s="10" t="s">
        <v>4428</v>
      </c>
      <c r="D281" s="35">
        <v>2</v>
      </c>
      <c r="E281" s="11">
        <v>42802</v>
      </c>
      <c r="F281" s="35" t="s">
        <v>302</v>
      </c>
      <c r="G281" s="29"/>
      <c r="H281" s="9" t="s">
        <v>1352</v>
      </c>
      <c r="I281" s="9" t="s">
        <v>424</v>
      </c>
      <c r="J281" s="10" t="s">
        <v>280</v>
      </c>
      <c r="K281" s="9" t="s">
        <v>344</v>
      </c>
      <c r="L281" s="9"/>
      <c r="M281" s="9"/>
      <c r="N281" s="9"/>
      <c r="O281" s="9"/>
      <c r="P281" s="9"/>
      <c r="Q281" s="9"/>
      <c r="R281" s="10">
        <v>1</v>
      </c>
      <c r="S281" s="9"/>
      <c r="T281" s="9"/>
      <c r="U281" s="9"/>
      <c r="V281" s="9"/>
      <c r="W281" s="9"/>
      <c r="X281" s="9"/>
      <c r="Y281" s="9"/>
      <c r="Z281" s="9"/>
      <c r="AA281" s="9"/>
      <c r="AB281" s="9" t="s">
        <v>4429</v>
      </c>
      <c r="AC281" s="10" t="s">
        <v>4430</v>
      </c>
      <c r="AD281" s="10" t="s">
        <v>283</v>
      </c>
      <c r="AE281" s="11">
        <v>42815</v>
      </c>
      <c r="AF281" s="11">
        <v>42971</v>
      </c>
      <c r="AG281" s="10">
        <f t="shared" si="67"/>
        <v>156</v>
      </c>
      <c r="AH281" s="10">
        <f t="shared" si="68"/>
        <v>169</v>
      </c>
      <c r="AI281" s="10">
        <f t="shared" si="2"/>
        <v>184</v>
      </c>
      <c r="AJ281" s="35" t="s">
        <v>4431</v>
      </c>
      <c r="AK281" s="12">
        <v>2</v>
      </c>
      <c r="AL281" s="10" t="s">
        <v>1528</v>
      </c>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10">
        <v>1</v>
      </c>
      <c r="BK281" s="9"/>
      <c r="BL281" s="9"/>
      <c r="BM281" s="35"/>
      <c r="BN281" s="35"/>
      <c r="BO281" s="35"/>
      <c r="BP281" s="35"/>
      <c r="BQ281" s="35"/>
      <c r="BR281" s="35"/>
      <c r="BS281" s="35"/>
      <c r="BT281" s="35"/>
      <c r="BU281" s="35"/>
      <c r="BV281" s="35"/>
      <c r="BW281" s="35"/>
      <c r="BX281" s="35"/>
      <c r="BY281" s="35">
        <v>1</v>
      </c>
      <c r="BZ281" s="35"/>
      <c r="CA281" s="35"/>
      <c r="CB281" s="35"/>
      <c r="CC281" s="35"/>
      <c r="CD281" s="35"/>
      <c r="CE281" s="35"/>
      <c r="CF281" s="35"/>
      <c r="CG281" s="35"/>
      <c r="CH281" s="35"/>
      <c r="CI281" s="35"/>
      <c r="CJ281" s="35"/>
      <c r="CK281" s="35"/>
      <c r="CL281" s="35"/>
      <c r="CM281" s="35"/>
      <c r="CN281" s="35"/>
      <c r="CO281" s="35"/>
      <c r="CP281" s="10" t="s">
        <v>509</v>
      </c>
      <c r="CQ281" s="10" t="s">
        <v>286</v>
      </c>
      <c r="CR281" s="13">
        <v>1</v>
      </c>
      <c r="CS281" s="13">
        <v>1</v>
      </c>
      <c r="CT281" s="10"/>
      <c r="CU281" s="10"/>
      <c r="CV281" s="10"/>
      <c r="CW281" s="10"/>
      <c r="CX281" s="10" t="s">
        <v>283</v>
      </c>
      <c r="CY281" s="35" t="s">
        <v>287</v>
      </c>
      <c r="CZ281" s="35" t="s">
        <v>329</v>
      </c>
      <c r="DA281" s="35" t="s">
        <v>4432</v>
      </c>
      <c r="DB281" s="35" t="s">
        <v>309</v>
      </c>
      <c r="DC281" s="13" t="s">
        <v>4433</v>
      </c>
      <c r="DD281" s="42" t="s">
        <v>4434</v>
      </c>
      <c r="DE281" s="42" t="s">
        <v>4435</v>
      </c>
      <c r="DF281" s="35" t="s">
        <v>283</v>
      </c>
      <c r="DG281" s="35" t="s">
        <v>283</v>
      </c>
      <c r="DH281" s="35" t="s">
        <v>283</v>
      </c>
      <c r="DI281" s="35" t="s">
        <v>283</v>
      </c>
      <c r="DJ281" s="35" t="s">
        <v>283</v>
      </c>
      <c r="DK281" s="35" t="s">
        <v>283</v>
      </c>
      <c r="DL281" s="10" t="s">
        <v>283</v>
      </c>
      <c r="DM281" s="10" t="s">
        <v>283</v>
      </c>
      <c r="DN281" s="15"/>
      <c r="DO281" s="15"/>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0" t="s">
        <v>1786</v>
      </c>
      <c r="ES281" s="10" t="s">
        <v>1786</v>
      </c>
      <c r="ET281" s="10"/>
      <c r="EU281" s="10"/>
      <c r="EV281" s="10"/>
      <c r="EW281" s="10"/>
      <c r="EX281" s="10"/>
      <c r="EY281" s="10"/>
      <c r="EZ281" s="10"/>
      <c r="FA281" s="10"/>
      <c r="FB281" s="10"/>
      <c r="FC281" s="10"/>
      <c r="FD281" s="10"/>
      <c r="FE281" s="10"/>
      <c r="FF281" s="10"/>
      <c r="FG281" s="10"/>
      <c r="FH281" s="10">
        <v>1</v>
      </c>
      <c r="FI281" s="10"/>
      <c r="FJ281" s="10"/>
      <c r="FK281" s="10"/>
      <c r="FL281" s="10"/>
      <c r="FM281" s="10" t="s">
        <v>4436</v>
      </c>
      <c r="FN281" s="10" t="s">
        <v>166</v>
      </c>
      <c r="FO281" s="10"/>
      <c r="FP281" s="10"/>
      <c r="FQ281" s="10"/>
      <c r="FR281" s="10"/>
      <c r="FS281" s="10"/>
      <c r="FT281" s="10"/>
      <c r="FU281" s="13">
        <v>1</v>
      </c>
      <c r="FV281" s="10"/>
      <c r="FW281" s="10"/>
      <c r="FX281" s="10"/>
      <c r="FY281" s="10"/>
      <c r="FZ281" s="10"/>
      <c r="GA281" s="10"/>
      <c r="GB281" s="10"/>
      <c r="GC281" s="10"/>
      <c r="GD281" s="10"/>
      <c r="GE281" s="10"/>
      <c r="GF281" s="10"/>
      <c r="GG281" s="10"/>
      <c r="GH281" s="10"/>
      <c r="GI281" s="10"/>
      <c r="GJ281" s="10"/>
      <c r="GK281" s="10"/>
      <c r="GL281" s="10"/>
      <c r="GM281" s="10"/>
      <c r="GN281" s="10"/>
      <c r="GO281" s="13" t="s">
        <v>4437</v>
      </c>
      <c r="GP281" s="13" t="s">
        <v>4438</v>
      </c>
      <c r="GQ281" s="13" t="s">
        <v>4439</v>
      </c>
      <c r="GR281" s="10" t="s">
        <v>283</v>
      </c>
      <c r="GS281" s="10" t="s">
        <v>283</v>
      </c>
      <c r="GT281" s="10" t="s">
        <v>283</v>
      </c>
      <c r="GU281" s="10" t="s">
        <v>283</v>
      </c>
      <c r="GV281" s="10" t="s">
        <v>283</v>
      </c>
      <c r="GW281" s="10" t="s">
        <v>283</v>
      </c>
      <c r="GX281" s="10" t="s">
        <v>283</v>
      </c>
      <c r="GY281" s="10" t="s">
        <v>283</v>
      </c>
      <c r="GZ281" s="10" t="s">
        <v>283</v>
      </c>
      <c r="HA281" s="10" t="s">
        <v>283</v>
      </c>
      <c r="HB281" s="10" t="s">
        <v>283</v>
      </c>
      <c r="HC281" s="10" t="s">
        <v>283</v>
      </c>
      <c r="HD281" s="10" t="s">
        <v>4440</v>
      </c>
      <c r="HE281" s="10"/>
      <c r="HF281" s="10"/>
      <c r="HG281" s="10"/>
      <c r="HH281" s="10"/>
      <c r="HI281" s="10"/>
      <c r="HJ281" s="10"/>
      <c r="HK281" s="10"/>
      <c r="HL281" s="10"/>
      <c r="HM281" s="10"/>
      <c r="HN281" s="10">
        <v>1</v>
      </c>
      <c r="HO281" s="10"/>
      <c r="HP281" s="10"/>
      <c r="HQ281" s="10"/>
      <c r="HR281" s="10"/>
      <c r="HS281" s="10"/>
      <c r="HT281" s="10"/>
      <c r="HU281" s="10"/>
      <c r="HV281" s="10"/>
      <c r="HW281" s="10">
        <v>1</v>
      </c>
      <c r="HX281" s="10">
        <v>1</v>
      </c>
      <c r="HY281" s="10"/>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3" t="s">
        <v>4441</v>
      </c>
      <c r="IV281" s="13" t="s">
        <v>299</v>
      </c>
      <c r="IW281" s="10" t="s">
        <v>283</v>
      </c>
      <c r="IX281" s="10" t="s">
        <v>267</v>
      </c>
      <c r="IY281" s="10"/>
      <c r="IZ281" s="10"/>
      <c r="JA281" s="10"/>
      <c r="JB281" s="10"/>
      <c r="JC281" s="10"/>
      <c r="JD281" s="10"/>
      <c r="JE281" s="10"/>
      <c r="JF281" s="10"/>
      <c r="JG281" s="10"/>
      <c r="JH281" s="10"/>
      <c r="JI281" s="10"/>
      <c r="JJ281" s="10"/>
      <c r="JK281" s="10"/>
      <c r="JL281" s="10"/>
      <c r="JM281" s="10"/>
      <c r="JN281" s="10"/>
      <c r="JO281" s="10"/>
      <c r="JP281" s="10"/>
      <c r="JQ281" s="10"/>
      <c r="JR281" s="10"/>
      <c r="JS281" s="10">
        <v>1</v>
      </c>
      <c r="JT281" s="10"/>
      <c r="JU281" s="10"/>
      <c r="JV281" s="10" t="s">
        <v>287</v>
      </c>
      <c r="JW281" s="10" t="s">
        <v>283</v>
      </c>
      <c r="JX281" s="10" t="s">
        <v>283</v>
      </c>
      <c r="JY281" s="10" t="s">
        <v>4442</v>
      </c>
      <c r="JZ281" s="42"/>
    </row>
    <row r="282" spans="1:286" ht="15.75" customHeight="1">
      <c r="A282" s="7" t="s">
        <v>4443</v>
      </c>
      <c r="B282" s="8">
        <v>42990</v>
      </c>
      <c r="C282" s="9" t="s">
        <v>4444</v>
      </c>
      <c r="D282" s="29">
        <v>1</v>
      </c>
      <c r="E282" s="11">
        <v>42835</v>
      </c>
      <c r="F282" s="43">
        <v>52</v>
      </c>
      <c r="G282" s="29" t="s">
        <v>277</v>
      </c>
      <c r="H282" s="9" t="s">
        <v>1214</v>
      </c>
      <c r="I282" s="9" t="s">
        <v>752</v>
      </c>
      <c r="J282" s="10" t="s">
        <v>280</v>
      </c>
      <c r="K282" s="9" t="s">
        <v>281</v>
      </c>
      <c r="L282" s="9"/>
      <c r="M282" s="9"/>
      <c r="N282" s="9"/>
      <c r="O282" s="9"/>
      <c r="P282" s="10">
        <v>1</v>
      </c>
      <c r="Q282" s="9"/>
      <c r="R282" s="9"/>
      <c r="S282" s="9"/>
      <c r="T282" s="9"/>
      <c r="U282" s="9"/>
      <c r="V282" s="9"/>
      <c r="W282" s="9"/>
      <c r="X282" s="9"/>
      <c r="Y282" s="9"/>
      <c r="Z282" s="9"/>
      <c r="AA282" s="9"/>
      <c r="AB282" s="9" t="s">
        <v>4445</v>
      </c>
      <c r="AC282" s="9" t="s">
        <v>4446</v>
      </c>
      <c r="AD282" s="10" t="s">
        <v>283</v>
      </c>
      <c r="AE282" s="11">
        <v>42837</v>
      </c>
      <c r="AF282" s="11">
        <v>42985</v>
      </c>
      <c r="AG282" s="10">
        <f t="shared" si="67"/>
        <v>148</v>
      </c>
      <c r="AH282" s="10">
        <f t="shared" si="68"/>
        <v>150</v>
      </c>
      <c r="AI282" s="10">
        <f t="shared" si="2"/>
        <v>155</v>
      </c>
      <c r="AJ282" s="35" t="s">
        <v>4447</v>
      </c>
      <c r="AK282" s="12">
        <v>2</v>
      </c>
      <c r="AL282" s="10" t="s">
        <v>1425</v>
      </c>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10">
        <v>1</v>
      </c>
      <c r="BM282" s="10"/>
      <c r="BN282" s="10"/>
      <c r="BO282" s="10"/>
      <c r="BP282" s="10"/>
      <c r="BQ282" s="10"/>
      <c r="BR282" s="10"/>
      <c r="BS282" s="10"/>
      <c r="BT282" s="10"/>
      <c r="BU282" s="10"/>
      <c r="BV282" s="10"/>
      <c r="BW282" s="10"/>
      <c r="BX282" s="10"/>
      <c r="BY282" s="10">
        <v>1</v>
      </c>
      <c r="BZ282" s="10"/>
      <c r="CA282" s="10"/>
      <c r="CB282" s="10"/>
      <c r="CC282" s="10"/>
      <c r="CD282" s="10"/>
      <c r="CE282" s="10"/>
      <c r="CF282" s="10"/>
      <c r="CG282" s="10"/>
      <c r="CH282" s="10"/>
      <c r="CI282" s="10"/>
      <c r="CJ282" s="10"/>
      <c r="CK282" s="10"/>
      <c r="CL282" s="10"/>
      <c r="CM282" s="10"/>
      <c r="CN282" s="10"/>
      <c r="CO282" s="10"/>
      <c r="CP282" s="10" t="s">
        <v>329</v>
      </c>
      <c r="CQ282" s="13" t="s">
        <v>852</v>
      </c>
      <c r="CR282" s="10"/>
      <c r="CS282" s="10"/>
      <c r="CT282" s="10"/>
      <c r="CU282" s="10"/>
      <c r="CV282" s="10"/>
      <c r="CW282" s="10"/>
      <c r="CX282" s="10" t="s">
        <v>283</v>
      </c>
      <c r="CY282" s="35" t="s">
        <v>287</v>
      </c>
      <c r="CZ282" s="42" t="s">
        <v>288</v>
      </c>
      <c r="DA282" s="42" t="s">
        <v>158</v>
      </c>
      <c r="DB282" s="35" t="s">
        <v>158</v>
      </c>
      <c r="DC282" s="35" t="s">
        <v>283</v>
      </c>
      <c r="DD282" s="42" t="s">
        <v>178</v>
      </c>
      <c r="DE282" s="42" t="s">
        <v>147</v>
      </c>
      <c r="DF282" s="35" t="s">
        <v>283</v>
      </c>
      <c r="DG282" s="35" t="s">
        <v>283</v>
      </c>
      <c r="DH282" s="35" t="s">
        <v>283</v>
      </c>
      <c r="DI282" s="35" t="s">
        <v>283</v>
      </c>
      <c r="DJ282" s="35" t="s">
        <v>283</v>
      </c>
      <c r="DK282" s="35" t="s">
        <v>283</v>
      </c>
      <c r="DL282" s="10" t="s">
        <v>283</v>
      </c>
      <c r="DM282" s="10" t="s">
        <v>283</v>
      </c>
      <c r="DN282" s="15"/>
      <c r="DO282" s="15"/>
      <c r="DP282" s="15"/>
      <c r="DQ282" s="15"/>
      <c r="DR282" s="15"/>
      <c r="DS282" s="15"/>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0" t="s">
        <v>147</v>
      </c>
      <c r="ES282" s="10" t="s">
        <v>147</v>
      </c>
      <c r="ET282" s="10"/>
      <c r="EU282" s="10"/>
      <c r="EV282" s="10"/>
      <c r="EW282" s="10"/>
      <c r="EX282" s="10"/>
      <c r="EY282" s="10"/>
      <c r="EZ282" s="10">
        <v>1</v>
      </c>
      <c r="FA282" s="10"/>
      <c r="FB282" s="10"/>
      <c r="FC282" s="10"/>
      <c r="FD282" s="10"/>
      <c r="FE282" s="10"/>
      <c r="FF282" s="10"/>
      <c r="FG282" s="10"/>
      <c r="FH282" s="10"/>
      <c r="FI282" s="10"/>
      <c r="FJ282" s="10"/>
      <c r="FK282" s="10"/>
      <c r="FL282" s="10"/>
      <c r="FM282" s="10" t="s">
        <v>283</v>
      </c>
      <c r="FN282" s="10" t="s">
        <v>283</v>
      </c>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3" t="s">
        <v>4448</v>
      </c>
      <c r="GP282" s="13" t="s">
        <v>4449</v>
      </c>
      <c r="GQ282" s="13" t="s">
        <v>4450</v>
      </c>
      <c r="GR282" s="10" t="s">
        <v>283</v>
      </c>
      <c r="GS282" s="10" t="s">
        <v>283</v>
      </c>
      <c r="GT282" s="10" t="s">
        <v>283</v>
      </c>
      <c r="GU282" s="10" t="s">
        <v>283</v>
      </c>
      <c r="GV282" s="10" t="s">
        <v>283</v>
      </c>
      <c r="GW282" s="10" t="s">
        <v>283</v>
      </c>
      <c r="GX282" s="10" t="s">
        <v>283</v>
      </c>
      <c r="GY282" s="10" t="s">
        <v>283</v>
      </c>
      <c r="GZ282" s="10" t="s">
        <v>283</v>
      </c>
      <c r="HA282" s="10" t="s">
        <v>283</v>
      </c>
      <c r="HB282" s="10" t="s">
        <v>283</v>
      </c>
      <c r="HC282" s="10" t="s">
        <v>283</v>
      </c>
      <c r="HD282" s="10" t="s">
        <v>212</v>
      </c>
      <c r="HE282" s="10"/>
      <c r="HF282" s="10"/>
      <c r="HG282" s="10"/>
      <c r="HH282" s="10"/>
      <c r="HI282" s="10"/>
      <c r="HJ282" s="10"/>
      <c r="HK282" s="10"/>
      <c r="HL282" s="10"/>
      <c r="HM282" s="10"/>
      <c r="HN282" s="10"/>
      <c r="HO282" s="10"/>
      <c r="HP282" s="10">
        <v>1</v>
      </c>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3" t="s">
        <v>4450</v>
      </c>
      <c r="IV282" s="13" t="s">
        <v>3778</v>
      </c>
      <c r="IW282" s="10" t="s">
        <v>283</v>
      </c>
      <c r="IX282" s="10" t="s">
        <v>666</v>
      </c>
      <c r="IY282" s="10"/>
      <c r="IZ282" s="10"/>
      <c r="JA282" s="10"/>
      <c r="JB282" s="10"/>
      <c r="JC282" s="10"/>
      <c r="JD282" s="10"/>
      <c r="JE282" s="10"/>
      <c r="JF282" s="10"/>
      <c r="JG282" s="10"/>
      <c r="JH282" s="10"/>
      <c r="JI282" s="10"/>
      <c r="JJ282" s="10"/>
      <c r="JK282" s="10"/>
      <c r="JL282" s="10"/>
      <c r="JM282" s="10"/>
      <c r="JN282" s="10">
        <v>1</v>
      </c>
      <c r="JO282" s="10"/>
      <c r="JP282" s="10"/>
      <c r="JQ282" s="10"/>
      <c r="JR282" s="10"/>
      <c r="JS282" s="10">
        <v>1</v>
      </c>
      <c r="JT282" s="10"/>
      <c r="JU282" s="10"/>
      <c r="JV282" s="10" t="s">
        <v>287</v>
      </c>
      <c r="JW282" s="10" t="s">
        <v>283</v>
      </c>
      <c r="JX282" s="10" t="s">
        <v>283</v>
      </c>
      <c r="JY282" s="10" t="s">
        <v>283</v>
      </c>
      <c r="JZ282" s="42"/>
    </row>
    <row r="283" spans="1:286" ht="15.75" customHeight="1">
      <c r="A283" s="7" t="s">
        <v>4451</v>
      </c>
      <c r="B283" s="8">
        <v>42989</v>
      </c>
      <c r="C283" s="9" t="s">
        <v>4452</v>
      </c>
      <c r="D283" s="29">
        <v>1</v>
      </c>
      <c r="E283" s="11">
        <v>42468</v>
      </c>
      <c r="F283" s="43">
        <v>79</v>
      </c>
      <c r="G283" s="29" t="s">
        <v>323</v>
      </c>
      <c r="H283" s="9" t="s">
        <v>616</v>
      </c>
      <c r="I283" s="9" t="s">
        <v>4453</v>
      </c>
      <c r="J283" s="10" t="s">
        <v>280</v>
      </c>
      <c r="K283" s="9" t="s">
        <v>281</v>
      </c>
      <c r="L283" s="9"/>
      <c r="M283" s="9"/>
      <c r="N283" s="9"/>
      <c r="O283" s="9"/>
      <c r="P283" s="10">
        <v>1</v>
      </c>
      <c r="Q283" s="9"/>
      <c r="R283" s="9"/>
      <c r="S283" s="9"/>
      <c r="T283" s="9"/>
      <c r="U283" s="9"/>
      <c r="V283" s="9"/>
      <c r="W283" s="9"/>
      <c r="X283" s="9"/>
      <c r="Y283" s="9"/>
      <c r="Z283" s="9"/>
      <c r="AA283" s="9"/>
      <c r="AB283" s="9" t="s">
        <v>4454</v>
      </c>
      <c r="AC283" s="9" t="s">
        <v>4455</v>
      </c>
      <c r="AD283" s="10" t="s">
        <v>283</v>
      </c>
      <c r="AE283" s="10" t="s">
        <v>329</v>
      </c>
      <c r="AF283" s="11">
        <v>42983</v>
      </c>
      <c r="AG283" s="10" t="s">
        <v>329</v>
      </c>
      <c r="AH283" s="10">
        <f t="shared" si="68"/>
        <v>515</v>
      </c>
      <c r="AI283" s="10">
        <f t="shared" si="2"/>
        <v>521</v>
      </c>
      <c r="AJ283" s="35" t="s">
        <v>4456</v>
      </c>
      <c r="AK283" s="12">
        <v>2</v>
      </c>
      <c r="AL283" s="10" t="s">
        <v>4457</v>
      </c>
      <c r="AM283" s="9"/>
      <c r="AN283" s="9"/>
      <c r="AO283" s="9"/>
      <c r="AP283" s="9"/>
      <c r="AQ283" s="9"/>
      <c r="AR283" s="9"/>
      <c r="AS283" s="9"/>
      <c r="AT283" s="9"/>
      <c r="AU283" s="9"/>
      <c r="AV283" s="9"/>
      <c r="AW283" s="9"/>
      <c r="AX283" s="9"/>
      <c r="AY283" s="9"/>
      <c r="AZ283" s="10">
        <v>1</v>
      </c>
      <c r="BA283" s="10"/>
      <c r="BB283" s="9"/>
      <c r="BC283" s="9"/>
      <c r="BD283" s="9"/>
      <c r="BE283" s="9"/>
      <c r="BF283" s="9"/>
      <c r="BG283" s="9"/>
      <c r="BH283" s="9"/>
      <c r="BI283" s="9"/>
      <c r="BJ283" s="9"/>
      <c r="BK283" s="9"/>
      <c r="BL283" s="9"/>
      <c r="BM283" s="42"/>
      <c r="BN283" s="42"/>
      <c r="BO283" s="42"/>
      <c r="BP283" s="35">
        <v>1</v>
      </c>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10" t="s">
        <v>89</v>
      </c>
      <c r="CQ283" s="10" t="s">
        <v>286</v>
      </c>
      <c r="CR283" s="10">
        <v>1</v>
      </c>
      <c r="CS283" s="10"/>
      <c r="CT283" s="10"/>
      <c r="CU283" s="10"/>
      <c r="CV283" s="10"/>
      <c r="CW283" s="10"/>
      <c r="CX283" s="10" t="s">
        <v>287</v>
      </c>
      <c r="CY283" s="35" t="s">
        <v>287</v>
      </c>
      <c r="CZ283" s="42" t="s">
        <v>288</v>
      </c>
      <c r="DA283" s="42" t="s">
        <v>621</v>
      </c>
      <c r="DB283" s="35" t="s">
        <v>621</v>
      </c>
      <c r="DC283" s="35" t="s">
        <v>283</v>
      </c>
      <c r="DD283" s="42" t="s">
        <v>492</v>
      </c>
      <c r="DE283" s="42" t="s">
        <v>622</v>
      </c>
      <c r="DF283" s="42" t="s">
        <v>4458</v>
      </c>
      <c r="DG283" s="42" t="s">
        <v>623</v>
      </c>
      <c r="DH283" s="35" t="s">
        <v>283</v>
      </c>
      <c r="DI283" s="35" t="s">
        <v>283</v>
      </c>
      <c r="DJ283" s="35" t="s">
        <v>283</v>
      </c>
      <c r="DK283" s="35" t="s">
        <v>283</v>
      </c>
      <c r="DL283" s="13" t="s">
        <v>4459</v>
      </c>
      <c r="DM283" s="13" t="s">
        <v>4460</v>
      </c>
      <c r="DN283" s="14"/>
      <c r="DO283" s="14"/>
      <c r="DP283" s="14"/>
      <c r="DQ283" s="14"/>
      <c r="DR283" s="14"/>
      <c r="DS283" s="14">
        <v>1</v>
      </c>
      <c r="DT283" s="14"/>
      <c r="DU283" s="14"/>
      <c r="DV283" s="14"/>
      <c r="DW283" s="14"/>
      <c r="DX283" s="14"/>
      <c r="DY283" s="14"/>
      <c r="DZ283" s="14"/>
      <c r="EA283" s="14"/>
      <c r="EB283" s="14"/>
      <c r="EC283" s="14"/>
      <c r="ED283" s="14">
        <v>1</v>
      </c>
      <c r="EE283" s="14"/>
      <c r="EF283" s="14"/>
      <c r="EG283" s="14"/>
      <c r="EH283" s="14"/>
      <c r="EI283" s="14">
        <v>1</v>
      </c>
      <c r="EJ283" s="14"/>
      <c r="EK283" s="14"/>
      <c r="EL283" s="14"/>
      <c r="EM283" s="14"/>
      <c r="EN283" s="14"/>
      <c r="EO283" s="14">
        <v>1</v>
      </c>
      <c r="EP283" s="14"/>
      <c r="EQ283" s="14"/>
      <c r="ER283" s="10" t="s">
        <v>142</v>
      </c>
      <c r="ES283" s="10" t="s">
        <v>142</v>
      </c>
      <c r="ET283" s="10"/>
      <c r="EU283" s="10">
        <v>1</v>
      </c>
      <c r="EV283" s="10"/>
      <c r="EW283" s="10"/>
      <c r="EX283" s="10"/>
      <c r="EY283" s="10"/>
      <c r="EZ283" s="10"/>
      <c r="FA283" s="10"/>
      <c r="FB283" s="10"/>
      <c r="FC283" s="10"/>
      <c r="FD283" s="10"/>
      <c r="FE283" s="10"/>
      <c r="FF283" s="10"/>
      <c r="FG283" s="10"/>
      <c r="FH283" s="10"/>
      <c r="FI283" s="10"/>
      <c r="FJ283" s="10"/>
      <c r="FK283" s="10"/>
      <c r="FL283" s="10"/>
      <c r="FM283" s="13" t="s">
        <v>4461</v>
      </c>
      <c r="FN283" s="13" t="s">
        <v>283</v>
      </c>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t="s">
        <v>4462</v>
      </c>
      <c r="GP283" s="13" t="s">
        <v>4463</v>
      </c>
      <c r="GQ283" s="13" t="s">
        <v>4464</v>
      </c>
      <c r="GR283" s="10" t="s">
        <v>283</v>
      </c>
      <c r="GS283" s="10" t="s">
        <v>283</v>
      </c>
      <c r="GT283" s="10" t="s">
        <v>283</v>
      </c>
      <c r="GU283" s="10" t="s">
        <v>283</v>
      </c>
      <c r="GV283" s="10" t="s">
        <v>283</v>
      </c>
      <c r="GW283" s="10" t="s">
        <v>283</v>
      </c>
      <c r="GX283" s="10" t="s">
        <v>283</v>
      </c>
      <c r="GY283" s="10" t="s">
        <v>283</v>
      </c>
      <c r="GZ283" s="10" t="s">
        <v>283</v>
      </c>
      <c r="HA283" s="10" t="s">
        <v>283</v>
      </c>
      <c r="HB283" s="10" t="s">
        <v>283</v>
      </c>
      <c r="HC283" s="10" t="s">
        <v>283</v>
      </c>
      <c r="HD283" s="10" t="s">
        <v>242</v>
      </c>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v>1</v>
      </c>
      <c r="IU283" s="13" t="s">
        <v>553</v>
      </c>
      <c r="IV283" s="10" t="s">
        <v>283</v>
      </c>
      <c r="IW283" s="10" t="s">
        <v>283</v>
      </c>
      <c r="IX283" s="10" t="s">
        <v>264</v>
      </c>
      <c r="IY283" s="10"/>
      <c r="IZ283" s="10"/>
      <c r="JA283" s="10"/>
      <c r="JB283" s="10"/>
      <c r="JC283" s="10"/>
      <c r="JD283" s="10"/>
      <c r="JE283" s="10"/>
      <c r="JF283" s="10"/>
      <c r="JG283" s="10"/>
      <c r="JH283" s="10"/>
      <c r="JI283" s="10"/>
      <c r="JJ283" s="10"/>
      <c r="JK283" s="10"/>
      <c r="JL283" s="10"/>
      <c r="JM283" s="10"/>
      <c r="JN283" s="10"/>
      <c r="JO283" s="10"/>
      <c r="JP283" s="10">
        <v>1</v>
      </c>
      <c r="JQ283" s="10"/>
      <c r="JR283" s="10"/>
      <c r="JS283" s="10"/>
      <c r="JT283" s="10"/>
      <c r="JU283" s="10"/>
      <c r="JV283" s="10" t="s">
        <v>287</v>
      </c>
      <c r="JW283" s="10" t="s">
        <v>283</v>
      </c>
      <c r="JX283" s="10" t="s">
        <v>283</v>
      </c>
      <c r="JY283" s="10" t="s">
        <v>283</v>
      </c>
      <c r="JZ283" s="42"/>
    </row>
    <row r="284" spans="1:286" ht="15.75" customHeight="1">
      <c r="A284" s="7" t="s">
        <v>4465</v>
      </c>
      <c r="B284" s="8">
        <v>42927</v>
      </c>
      <c r="C284" s="9" t="s">
        <v>4466</v>
      </c>
      <c r="D284" s="29">
        <v>1</v>
      </c>
      <c r="E284" s="11">
        <v>42855</v>
      </c>
      <c r="F284" s="43">
        <v>47</v>
      </c>
      <c r="G284" s="29" t="s">
        <v>323</v>
      </c>
      <c r="H284" s="9" t="s">
        <v>4467</v>
      </c>
      <c r="I284" s="9" t="s">
        <v>4468</v>
      </c>
      <c r="J284" s="10" t="s">
        <v>280</v>
      </c>
      <c r="K284" s="9" t="s">
        <v>4469</v>
      </c>
      <c r="L284" s="9"/>
      <c r="M284" s="9"/>
      <c r="N284" s="9"/>
      <c r="O284" s="9"/>
      <c r="P284" s="10">
        <v>1</v>
      </c>
      <c r="Q284" s="9"/>
      <c r="R284" s="10">
        <v>1</v>
      </c>
      <c r="S284" s="9"/>
      <c r="T284" s="9"/>
      <c r="U284" s="9"/>
      <c r="V284" s="9"/>
      <c r="W284" s="9"/>
      <c r="X284" s="9"/>
      <c r="Y284" s="9"/>
      <c r="Z284" s="9"/>
      <c r="AA284" s="9"/>
      <c r="AB284" s="9" t="s">
        <v>4470</v>
      </c>
      <c r="AC284" s="9" t="s">
        <v>4471</v>
      </c>
      <c r="AD284" s="10" t="s">
        <v>283</v>
      </c>
      <c r="AE284" s="11">
        <v>42821</v>
      </c>
      <c r="AF284" s="11">
        <v>42915</v>
      </c>
      <c r="AG284" s="10">
        <f t="shared" ref="AG284:AG286" si="69">AF284-AE284</f>
        <v>94</v>
      </c>
      <c r="AH284" s="10">
        <f t="shared" si="68"/>
        <v>60</v>
      </c>
      <c r="AI284" s="10">
        <f t="shared" si="2"/>
        <v>72</v>
      </c>
      <c r="AJ284" s="35" t="s">
        <v>4472</v>
      </c>
      <c r="AK284" s="12">
        <v>2</v>
      </c>
      <c r="AL284" s="10" t="s">
        <v>4473</v>
      </c>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10"/>
      <c r="BN284" s="10"/>
      <c r="BO284" s="10">
        <v>1</v>
      </c>
      <c r="BP284" s="10"/>
      <c r="BQ284" s="10"/>
      <c r="BR284" s="10"/>
      <c r="BS284" s="10"/>
      <c r="BT284" s="10"/>
      <c r="BU284" s="10"/>
      <c r="BV284" s="10"/>
      <c r="BW284" s="10"/>
      <c r="BX284" s="10"/>
      <c r="BY284" s="10">
        <v>1</v>
      </c>
      <c r="BZ284" s="10"/>
      <c r="CA284" s="10"/>
      <c r="CB284" s="10"/>
      <c r="CC284" s="10"/>
      <c r="CD284" s="10"/>
      <c r="CE284" s="10"/>
      <c r="CF284" s="10"/>
      <c r="CG284" s="10"/>
      <c r="CH284" s="10"/>
      <c r="CI284" s="10"/>
      <c r="CJ284" s="10"/>
      <c r="CK284" s="10"/>
      <c r="CL284" s="10"/>
      <c r="CM284" s="10"/>
      <c r="CN284" s="10"/>
      <c r="CO284" s="10"/>
      <c r="CP284" s="10" t="s">
        <v>509</v>
      </c>
      <c r="CQ284" s="10" t="s">
        <v>286</v>
      </c>
      <c r="CR284" s="13">
        <v>1</v>
      </c>
      <c r="CS284" s="13">
        <v>1</v>
      </c>
      <c r="CT284" s="10"/>
      <c r="CU284" s="10"/>
      <c r="CV284" s="10"/>
      <c r="CW284" s="10"/>
      <c r="CX284" s="10" t="s">
        <v>287</v>
      </c>
      <c r="CY284" s="35" t="s">
        <v>287</v>
      </c>
      <c r="CZ284" s="42" t="s">
        <v>12</v>
      </c>
      <c r="DA284" s="10" t="s">
        <v>289</v>
      </c>
      <c r="DB284" s="35" t="s">
        <v>412</v>
      </c>
      <c r="DC284" s="35" t="s">
        <v>283</v>
      </c>
      <c r="DD284" s="42" t="s">
        <v>4474</v>
      </c>
      <c r="DE284" s="42" t="s">
        <v>492</v>
      </c>
      <c r="DF284" s="35" t="s">
        <v>283</v>
      </c>
      <c r="DG284" s="35" t="s">
        <v>283</v>
      </c>
      <c r="DH284" s="35" t="s">
        <v>283</v>
      </c>
      <c r="DI284" s="35" t="s">
        <v>283</v>
      </c>
      <c r="DJ284" s="35" t="s">
        <v>283</v>
      </c>
      <c r="DK284" s="35" t="s">
        <v>283</v>
      </c>
      <c r="DL284" s="10" t="s">
        <v>283</v>
      </c>
      <c r="DM284" s="10" t="s">
        <v>283</v>
      </c>
      <c r="DN284" s="15"/>
      <c r="DO284" s="15"/>
      <c r="DP284" s="15"/>
      <c r="DQ284" s="15"/>
      <c r="DR284" s="15"/>
      <c r="DS284" s="15"/>
      <c r="DT284" s="15"/>
      <c r="DU284" s="15"/>
      <c r="DV284" s="15"/>
      <c r="DW284" s="15"/>
      <c r="DX284" s="15"/>
      <c r="DY284" s="15"/>
      <c r="DZ284" s="15"/>
      <c r="EA284" s="15"/>
      <c r="EB284" s="15"/>
      <c r="EC284" s="15"/>
      <c r="ED284" s="15"/>
      <c r="EE284" s="15"/>
      <c r="EF284" s="15"/>
      <c r="EG284" s="15"/>
      <c r="EH284" s="15"/>
      <c r="EI284" s="15"/>
      <c r="EJ284" s="15"/>
      <c r="EK284" s="15"/>
      <c r="EL284" s="15"/>
      <c r="EM284" s="15"/>
      <c r="EN284" s="15"/>
      <c r="EO284" s="15"/>
      <c r="EP284" s="15"/>
      <c r="EQ284" s="15"/>
      <c r="ER284" s="10" t="s">
        <v>283</v>
      </c>
      <c r="ES284" s="10" t="s">
        <v>283</v>
      </c>
      <c r="ET284" s="10"/>
      <c r="EU284" s="10"/>
      <c r="EV284" s="10"/>
      <c r="EW284" s="10"/>
      <c r="EX284" s="10"/>
      <c r="EY284" s="10"/>
      <c r="EZ284" s="10"/>
      <c r="FA284" s="10"/>
      <c r="FB284" s="10"/>
      <c r="FC284" s="10"/>
      <c r="FD284" s="10"/>
      <c r="FE284" s="10"/>
      <c r="FF284" s="10"/>
      <c r="FG284" s="10"/>
      <c r="FH284" s="10"/>
      <c r="FI284" s="10"/>
      <c r="FJ284" s="10"/>
      <c r="FK284" s="10"/>
      <c r="FL284" s="10"/>
      <c r="FM284" s="10" t="s">
        <v>283</v>
      </c>
      <c r="FN284" s="10" t="s">
        <v>283</v>
      </c>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3" t="s">
        <v>4475</v>
      </c>
      <c r="GP284" s="13" t="s">
        <v>4476</v>
      </c>
      <c r="GQ284" s="13" t="s">
        <v>4477</v>
      </c>
      <c r="GR284" s="13" t="s">
        <v>4478</v>
      </c>
      <c r="GS284" s="13" t="s">
        <v>4479</v>
      </c>
      <c r="GT284" s="13" t="s">
        <v>4480</v>
      </c>
      <c r="GU284" s="10" t="s">
        <v>283</v>
      </c>
      <c r="GV284" s="10" t="s">
        <v>283</v>
      </c>
      <c r="GW284" s="10" t="s">
        <v>283</v>
      </c>
      <c r="GX284" s="10" t="s">
        <v>283</v>
      </c>
      <c r="GY284" s="10" t="s">
        <v>283</v>
      </c>
      <c r="GZ284" s="10" t="s">
        <v>283</v>
      </c>
      <c r="HA284" s="10" t="s">
        <v>283</v>
      </c>
      <c r="HB284" s="10" t="s">
        <v>283</v>
      </c>
      <c r="HC284" s="10" t="s">
        <v>283</v>
      </c>
      <c r="HD284" s="10" t="s">
        <v>4481</v>
      </c>
      <c r="HE284" s="10"/>
      <c r="HF284" s="10"/>
      <c r="HG284" s="10"/>
      <c r="HH284" s="10">
        <v>1</v>
      </c>
      <c r="HI284" s="10"/>
      <c r="HJ284" s="10"/>
      <c r="HK284" s="10"/>
      <c r="HL284" s="10"/>
      <c r="HM284" s="10">
        <v>1</v>
      </c>
      <c r="HN284" s="10"/>
      <c r="HO284" s="10"/>
      <c r="HP284" s="10">
        <v>1</v>
      </c>
      <c r="HQ284" s="10"/>
      <c r="HR284" s="10"/>
      <c r="HS284" s="10"/>
      <c r="HT284" s="10"/>
      <c r="HU284" s="10"/>
      <c r="HV284" s="10"/>
      <c r="HW284" s="10"/>
      <c r="HX284" s="10"/>
      <c r="HY284" s="10"/>
      <c r="HZ284" s="10"/>
      <c r="IA284" s="10"/>
      <c r="IB284" s="10"/>
      <c r="IC284" s="10"/>
      <c r="ID284" s="10"/>
      <c r="IE284" s="10"/>
      <c r="IF284" s="10"/>
      <c r="IG284" s="10"/>
      <c r="IH284" s="10"/>
      <c r="II284" s="10"/>
      <c r="IJ284" s="10"/>
      <c r="IK284" s="10">
        <v>1</v>
      </c>
      <c r="IL284" s="10"/>
      <c r="IM284" s="10"/>
      <c r="IN284" s="10"/>
      <c r="IO284" s="10"/>
      <c r="IP284" s="10"/>
      <c r="IQ284" s="10"/>
      <c r="IR284" s="10"/>
      <c r="IS284" s="10"/>
      <c r="IT284" s="10"/>
      <c r="IU284" s="13" t="s">
        <v>4482</v>
      </c>
      <c r="IV284" s="10" t="s">
        <v>283</v>
      </c>
      <c r="IW284" s="10" t="s">
        <v>283</v>
      </c>
      <c r="IX284" s="10" t="s">
        <v>267</v>
      </c>
      <c r="IY284" s="10"/>
      <c r="IZ284" s="10"/>
      <c r="JA284" s="10"/>
      <c r="JB284" s="10"/>
      <c r="JC284" s="10"/>
      <c r="JD284" s="10"/>
      <c r="JE284" s="10"/>
      <c r="JF284" s="10"/>
      <c r="JG284" s="10"/>
      <c r="JH284" s="10"/>
      <c r="JI284" s="10"/>
      <c r="JJ284" s="10"/>
      <c r="JK284" s="10"/>
      <c r="JL284" s="10"/>
      <c r="JM284" s="10"/>
      <c r="JN284" s="10"/>
      <c r="JO284" s="10"/>
      <c r="JP284" s="10"/>
      <c r="JQ284" s="10"/>
      <c r="JR284" s="10"/>
      <c r="JS284" s="10">
        <v>1</v>
      </c>
      <c r="JT284" s="10"/>
      <c r="JU284" s="10"/>
      <c r="JV284" s="10" t="s">
        <v>287</v>
      </c>
      <c r="JW284" s="10" t="s">
        <v>283</v>
      </c>
      <c r="JX284" s="10" t="s">
        <v>283</v>
      </c>
      <c r="JY284" s="10" t="s">
        <v>283</v>
      </c>
      <c r="JZ284" s="42"/>
    </row>
    <row r="285" spans="1:286" ht="15.75" customHeight="1">
      <c r="A285" s="7" t="s">
        <v>4483</v>
      </c>
      <c r="B285" s="8">
        <v>43006</v>
      </c>
      <c r="C285" s="9" t="s">
        <v>4484</v>
      </c>
      <c r="D285" s="29">
        <v>1</v>
      </c>
      <c r="E285" s="11">
        <v>42813</v>
      </c>
      <c r="F285" s="43">
        <v>50</v>
      </c>
      <c r="G285" s="29" t="s">
        <v>277</v>
      </c>
      <c r="H285" s="9" t="s">
        <v>4485</v>
      </c>
      <c r="I285" s="9" t="s">
        <v>3549</v>
      </c>
      <c r="J285" s="10" t="s">
        <v>280</v>
      </c>
      <c r="K285" s="9" t="s">
        <v>4486</v>
      </c>
      <c r="L285" s="9"/>
      <c r="M285" s="9"/>
      <c r="N285" s="9"/>
      <c r="O285" s="9"/>
      <c r="P285" s="10">
        <v>1</v>
      </c>
      <c r="Q285" s="9"/>
      <c r="R285" s="10">
        <v>1</v>
      </c>
      <c r="S285" s="10">
        <v>1</v>
      </c>
      <c r="T285" s="9"/>
      <c r="U285" s="9"/>
      <c r="V285" s="9"/>
      <c r="W285" s="9"/>
      <c r="X285" s="9"/>
      <c r="Y285" s="9"/>
      <c r="Z285" s="9"/>
      <c r="AA285" s="9"/>
      <c r="AB285" s="9" t="s">
        <v>4487</v>
      </c>
      <c r="AC285" s="9" t="s">
        <v>4488</v>
      </c>
      <c r="AD285" s="10" t="s">
        <v>283</v>
      </c>
      <c r="AE285" s="11">
        <v>42818</v>
      </c>
      <c r="AF285" s="11">
        <v>42983</v>
      </c>
      <c r="AG285" s="10">
        <f t="shared" si="69"/>
        <v>165</v>
      </c>
      <c r="AH285" s="10">
        <f t="shared" si="68"/>
        <v>170</v>
      </c>
      <c r="AI285" s="10">
        <f t="shared" si="2"/>
        <v>193</v>
      </c>
      <c r="AJ285" s="42" t="s">
        <v>1826</v>
      </c>
      <c r="AK285" s="12">
        <v>1</v>
      </c>
      <c r="AL285" s="10" t="s">
        <v>769</v>
      </c>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35">
        <v>1</v>
      </c>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10" t="s">
        <v>89</v>
      </c>
      <c r="CQ285" s="10" t="s">
        <v>286</v>
      </c>
      <c r="CR285" s="10">
        <v>1</v>
      </c>
      <c r="CS285" s="10"/>
      <c r="CT285" s="10"/>
      <c r="CU285" s="10"/>
      <c r="CV285" s="10"/>
      <c r="CW285" s="10"/>
      <c r="CX285" s="10" t="s">
        <v>287</v>
      </c>
      <c r="CY285" s="35" t="s">
        <v>287</v>
      </c>
      <c r="CZ285" s="35" t="s">
        <v>288</v>
      </c>
      <c r="DA285" s="10" t="s">
        <v>289</v>
      </c>
      <c r="DB285" s="35" t="s">
        <v>309</v>
      </c>
      <c r="DC285" s="13" t="s">
        <v>4489</v>
      </c>
      <c r="DD285" s="42" t="s">
        <v>178</v>
      </c>
      <c r="DE285" s="42" t="s">
        <v>158</v>
      </c>
      <c r="DF285" s="42" t="s">
        <v>1618</v>
      </c>
      <c r="DG285" s="35" t="s">
        <v>283</v>
      </c>
      <c r="DH285" s="35" t="s">
        <v>283</v>
      </c>
      <c r="DI285" s="35" t="s">
        <v>283</v>
      </c>
      <c r="DJ285" s="35" t="s">
        <v>283</v>
      </c>
      <c r="DK285" s="35" t="s">
        <v>283</v>
      </c>
      <c r="DL285" s="10" t="s">
        <v>283</v>
      </c>
      <c r="DM285" s="10" t="s">
        <v>283</v>
      </c>
      <c r="DN285" s="15"/>
      <c r="DO285" s="15"/>
      <c r="DP285" s="15"/>
      <c r="DQ285" s="15"/>
      <c r="DR285" s="15"/>
      <c r="DS285" s="15"/>
      <c r="DT285" s="15"/>
      <c r="DU285" s="15"/>
      <c r="DV285" s="15"/>
      <c r="DW285" s="15"/>
      <c r="DX285" s="15"/>
      <c r="DY285" s="15"/>
      <c r="DZ285" s="15"/>
      <c r="EA285" s="15"/>
      <c r="EB285" s="15"/>
      <c r="EC285" s="15"/>
      <c r="ED285" s="15"/>
      <c r="EE285" s="15"/>
      <c r="EF285" s="15"/>
      <c r="EG285" s="15"/>
      <c r="EH285" s="15"/>
      <c r="EI285" s="15"/>
      <c r="EJ285" s="15"/>
      <c r="EK285" s="15"/>
      <c r="EL285" s="15"/>
      <c r="EM285" s="15"/>
      <c r="EN285" s="15"/>
      <c r="EO285" s="15"/>
      <c r="EP285" s="15"/>
      <c r="EQ285" s="15"/>
      <c r="ER285" s="10" t="s">
        <v>657</v>
      </c>
      <c r="ES285" s="10" t="s">
        <v>657</v>
      </c>
      <c r="ET285" s="10"/>
      <c r="EU285" s="10"/>
      <c r="EV285" s="10"/>
      <c r="EW285" s="10"/>
      <c r="EX285" s="10"/>
      <c r="EY285" s="10"/>
      <c r="EZ285" s="10"/>
      <c r="FA285" s="10"/>
      <c r="FB285" s="10"/>
      <c r="FC285" s="10"/>
      <c r="FD285" s="10"/>
      <c r="FE285" s="10"/>
      <c r="FF285" s="10"/>
      <c r="FG285" s="10"/>
      <c r="FH285" s="13">
        <v>1</v>
      </c>
      <c r="FI285" s="10"/>
      <c r="FJ285" s="10"/>
      <c r="FK285" s="10"/>
      <c r="FL285" s="10"/>
      <c r="FM285" s="10" t="s">
        <v>4490</v>
      </c>
      <c r="FN285" s="10" t="s">
        <v>179</v>
      </c>
      <c r="FO285" s="10"/>
      <c r="FP285" s="10"/>
      <c r="FQ285" s="10"/>
      <c r="FR285" s="10"/>
      <c r="FS285" s="10"/>
      <c r="FT285" s="10"/>
      <c r="FU285" s="10"/>
      <c r="FV285" s="10"/>
      <c r="FW285" s="10"/>
      <c r="FX285" s="10"/>
      <c r="FY285" s="10"/>
      <c r="FZ285" s="10"/>
      <c r="GA285" s="10"/>
      <c r="GB285" s="10"/>
      <c r="GC285" s="10"/>
      <c r="GD285" s="10"/>
      <c r="GE285" s="10"/>
      <c r="GF285" s="10"/>
      <c r="GG285" s="10"/>
      <c r="GH285" s="10"/>
      <c r="GI285" s="13">
        <v>1</v>
      </c>
      <c r="GJ285" s="10"/>
      <c r="GK285" s="10"/>
      <c r="GL285" s="10"/>
      <c r="GM285" s="10"/>
      <c r="GN285" s="10"/>
      <c r="GO285" s="13" t="s">
        <v>4491</v>
      </c>
      <c r="GP285" s="13" t="s">
        <v>4492</v>
      </c>
      <c r="GQ285" s="13" t="s">
        <v>4493</v>
      </c>
      <c r="GR285" s="13" t="s">
        <v>4494</v>
      </c>
      <c r="GS285" s="13" t="s">
        <v>4495</v>
      </c>
      <c r="GT285" s="10" t="s">
        <v>283</v>
      </c>
      <c r="GU285" s="10" t="s">
        <v>283</v>
      </c>
      <c r="GV285" s="10" t="s">
        <v>283</v>
      </c>
      <c r="GW285" s="10" t="s">
        <v>283</v>
      </c>
      <c r="GX285" s="10" t="s">
        <v>283</v>
      </c>
      <c r="GY285" s="10" t="s">
        <v>283</v>
      </c>
      <c r="GZ285" s="10" t="s">
        <v>283</v>
      </c>
      <c r="HA285" s="10" t="s">
        <v>283</v>
      </c>
      <c r="HB285" s="10" t="s">
        <v>283</v>
      </c>
      <c r="HC285" s="10" t="s">
        <v>283</v>
      </c>
      <c r="HD285" s="10" t="s">
        <v>4496</v>
      </c>
      <c r="HE285" s="10"/>
      <c r="HF285" s="10"/>
      <c r="HG285" s="10"/>
      <c r="HH285" s="10"/>
      <c r="HI285" s="10"/>
      <c r="HJ285" s="10"/>
      <c r="HK285" s="10"/>
      <c r="HL285" s="10"/>
      <c r="HM285" s="10"/>
      <c r="HN285" s="10">
        <v>1</v>
      </c>
      <c r="HO285" s="10"/>
      <c r="HP285" s="10"/>
      <c r="HQ285" s="10"/>
      <c r="HR285" s="10"/>
      <c r="HS285" s="10"/>
      <c r="HT285" s="10"/>
      <c r="HU285" s="10"/>
      <c r="HV285" s="10"/>
      <c r="HW285" s="10"/>
      <c r="HX285" s="10"/>
      <c r="HY285" s="10"/>
      <c r="HZ285" s="10"/>
      <c r="IA285" s="10"/>
      <c r="IB285" s="10"/>
      <c r="IC285" s="10"/>
      <c r="ID285" s="10"/>
      <c r="IE285" s="10">
        <v>1</v>
      </c>
      <c r="IF285" s="10"/>
      <c r="IG285" s="10"/>
      <c r="IH285" s="10"/>
      <c r="II285" s="10"/>
      <c r="IJ285" s="10"/>
      <c r="IK285" s="10"/>
      <c r="IL285" s="10"/>
      <c r="IM285" s="10"/>
      <c r="IN285" s="10"/>
      <c r="IO285" s="10"/>
      <c r="IP285" s="10"/>
      <c r="IQ285" s="10"/>
      <c r="IR285" s="10"/>
      <c r="IS285" s="10"/>
      <c r="IT285" s="10">
        <v>1</v>
      </c>
      <c r="IU285" s="13" t="s">
        <v>1697</v>
      </c>
      <c r="IV285" s="10" t="s">
        <v>283</v>
      </c>
      <c r="IW285" s="10" t="s">
        <v>283</v>
      </c>
      <c r="IX285" s="10" t="s">
        <v>264</v>
      </c>
      <c r="IY285" s="10"/>
      <c r="IZ285" s="10"/>
      <c r="JA285" s="10"/>
      <c r="JB285" s="10"/>
      <c r="JC285" s="10"/>
      <c r="JD285" s="10"/>
      <c r="JE285" s="10"/>
      <c r="JF285" s="10"/>
      <c r="JG285" s="10"/>
      <c r="JH285" s="10"/>
      <c r="JI285" s="10"/>
      <c r="JJ285" s="10"/>
      <c r="JK285" s="10"/>
      <c r="JL285" s="10"/>
      <c r="JM285" s="10"/>
      <c r="JN285" s="10"/>
      <c r="JO285" s="10"/>
      <c r="JP285" s="10">
        <v>1</v>
      </c>
      <c r="JQ285" s="10"/>
      <c r="JR285" s="10"/>
      <c r="JS285" s="10"/>
      <c r="JT285" s="10"/>
      <c r="JU285" s="10"/>
      <c r="JV285" s="10" t="s">
        <v>287</v>
      </c>
      <c r="JW285" s="10" t="s">
        <v>283</v>
      </c>
      <c r="JX285" s="10" t="s">
        <v>283</v>
      </c>
      <c r="JY285" s="10" t="s">
        <v>283</v>
      </c>
      <c r="JZ285" s="42"/>
    </row>
    <row r="286" spans="1:286" ht="15.75" customHeight="1">
      <c r="A286" s="7" t="s">
        <v>4497</v>
      </c>
      <c r="B286" s="8">
        <v>43014</v>
      </c>
      <c r="C286" s="9" t="s">
        <v>4498</v>
      </c>
      <c r="D286" s="29">
        <v>1</v>
      </c>
      <c r="E286" s="10" t="s">
        <v>302</v>
      </c>
      <c r="F286" s="43">
        <v>65</v>
      </c>
      <c r="G286" s="29" t="s">
        <v>277</v>
      </c>
      <c r="H286" s="9" t="s">
        <v>3565</v>
      </c>
      <c r="I286" s="9" t="s">
        <v>1686</v>
      </c>
      <c r="J286" s="10" t="s">
        <v>280</v>
      </c>
      <c r="K286" s="9" t="s">
        <v>344</v>
      </c>
      <c r="L286" s="9"/>
      <c r="M286" s="9"/>
      <c r="N286" s="9"/>
      <c r="O286" s="9"/>
      <c r="P286" s="9"/>
      <c r="Q286" s="9"/>
      <c r="R286" s="10">
        <v>1</v>
      </c>
      <c r="S286" s="9"/>
      <c r="T286" s="9"/>
      <c r="U286" s="9"/>
      <c r="V286" s="9"/>
      <c r="W286" s="9"/>
      <c r="X286" s="9"/>
      <c r="Y286" s="9"/>
      <c r="Z286" s="9"/>
      <c r="AA286" s="9"/>
      <c r="AB286" s="9" t="s">
        <v>4499</v>
      </c>
      <c r="AC286" s="9" t="s">
        <v>4500</v>
      </c>
      <c r="AD286" s="10" t="s">
        <v>283</v>
      </c>
      <c r="AE286" s="11">
        <v>42640</v>
      </c>
      <c r="AF286" s="11">
        <v>43004</v>
      </c>
      <c r="AG286" s="10">
        <f t="shared" si="69"/>
        <v>364</v>
      </c>
      <c r="AH286" s="10" t="s">
        <v>283</v>
      </c>
      <c r="AI286" s="16" t="e">
        <f t="shared" si="2"/>
        <v>#VALUE!</v>
      </c>
      <c r="AJ286" s="42" t="s">
        <v>1905</v>
      </c>
      <c r="AK286" s="12">
        <v>1</v>
      </c>
      <c r="AL286" s="10" t="s">
        <v>1906</v>
      </c>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42"/>
      <c r="BN286" s="42"/>
      <c r="BO286" s="42"/>
      <c r="BP286" s="42"/>
      <c r="BQ286" s="42"/>
      <c r="BR286" s="42"/>
      <c r="BS286" s="42"/>
      <c r="BT286" s="42"/>
      <c r="BU286" s="42"/>
      <c r="BV286" s="42"/>
      <c r="BW286" s="42"/>
      <c r="BX286" s="35">
        <v>1</v>
      </c>
      <c r="BY286" s="42"/>
      <c r="BZ286" s="42"/>
      <c r="CA286" s="42"/>
      <c r="CB286" s="42"/>
      <c r="CC286" s="42"/>
      <c r="CD286" s="42"/>
      <c r="CE286" s="42"/>
      <c r="CF286" s="42"/>
      <c r="CG286" s="42"/>
      <c r="CH286" s="42"/>
      <c r="CI286" s="42"/>
      <c r="CJ286" s="42"/>
      <c r="CK286" s="42"/>
      <c r="CL286" s="42"/>
      <c r="CM286" s="42"/>
      <c r="CN286" s="42"/>
      <c r="CO286" s="42"/>
      <c r="CP286" s="10" t="s">
        <v>89</v>
      </c>
      <c r="CQ286" s="10" t="s">
        <v>286</v>
      </c>
      <c r="CR286" s="10">
        <v>1</v>
      </c>
      <c r="CS286" s="10"/>
      <c r="CT286" s="10"/>
      <c r="CU286" s="10"/>
      <c r="CV286" s="10"/>
      <c r="CW286" s="10"/>
      <c r="CX286" s="10" t="s">
        <v>287</v>
      </c>
      <c r="CY286" s="35" t="s">
        <v>287</v>
      </c>
      <c r="CZ286" s="42" t="s">
        <v>12</v>
      </c>
      <c r="DA286" s="10" t="s">
        <v>289</v>
      </c>
      <c r="DB286" s="35" t="s">
        <v>309</v>
      </c>
      <c r="DC286" s="13" t="s">
        <v>4501</v>
      </c>
      <c r="DD286" s="42" t="s">
        <v>4502</v>
      </c>
      <c r="DE286" s="42" t="s">
        <v>1955</v>
      </c>
      <c r="DF286" s="42" t="s">
        <v>4503</v>
      </c>
      <c r="DG286" s="42" t="s">
        <v>4504</v>
      </c>
      <c r="DH286" s="42" t="s">
        <v>4505</v>
      </c>
      <c r="DI286" s="42" t="s">
        <v>2462</v>
      </c>
      <c r="DJ286" s="35" t="s">
        <v>283</v>
      </c>
      <c r="DK286" s="35" t="s">
        <v>283</v>
      </c>
      <c r="DL286" s="10" t="s">
        <v>4506</v>
      </c>
      <c r="DM286" s="10" t="s">
        <v>4507</v>
      </c>
      <c r="DN286" s="15"/>
      <c r="DO286" s="15"/>
      <c r="DP286" s="15"/>
      <c r="DQ286" s="15"/>
      <c r="DR286" s="15"/>
      <c r="DS286" s="15"/>
      <c r="DT286" s="15"/>
      <c r="DU286" s="15"/>
      <c r="DV286" s="15"/>
      <c r="DW286" s="15"/>
      <c r="DX286" s="15">
        <v>1</v>
      </c>
      <c r="DY286" s="15"/>
      <c r="DZ286" s="15"/>
      <c r="EA286" s="15"/>
      <c r="EB286" s="15"/>
      <c r="EC286" s="15"/>
      <c r="ED286" s="15"/>
      <c r="EE286" s="15">
        <v>1</v>
      </c>
      <c r="EF286" s="15">
        <v>1</v>
      </c>
      <c r="EG286" s="15"/>
      <c r="EH286" s="15"/>
      <c r="EI286" s="15">
        <v>1</v>
      </c>
      <c r="EJ286" s="15"/>
      <c r="EK286" s="15"/>
      <c r="EL286" s="15"/>
      <c r="EM286" s="15"/>
      <c r="EN286" s="15"/>
      <c r="EO286" s="15"/>
      <c r="EP286" s="15"/>
      <c r="EQ286" s="15"/>
      <c r="ER286" s="10" t="s">
        <v>283</v>
      </c>
      <c r="ES286" s="10" t="s">
        <v>283</v>
      </c>
      <c r="ET286" s="10"/>
      <c r="EU286" s="10"/>
      <c r="EV286" s="10"/>
      <c r="EW286" s="10"/>
      <c r="EX286" s="10"/>
      <c r="EY286" s="10"/>
      <c r="EZ286" s="10"/>
      <c r="FA286" s="10"/>
      <c r="FB286" s="10"/>
      <c r="FC286" s="10"/>
      <c r="FD286" s="10"/>
      <c r="FE286" s="10"/>
      <c r="FF286" s="10"/>
      <c r="FG286" s="10"/>
      <c r="FH286" s="10"/>
      <c r="FI286" s="10"/>
      <c r="FJ286" s="10"/>
      <c r="FK286" s="10"/>
      <c r="FL286" s="10"/>
      <c r="FM286" s="10" t="s">
        <v>283</v>
      </c>
      <c r="FN286" s="10" t="s">
        <v>283</v>
      </c>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3" t="s">
        <v>4508</v>
      </c>
      <c r="GP286" s="13" t="s">
        <v>4509</v>
      </c>
      <c r="GQ286" s="13" t="s">
        <v>4510</v>
      </c>
      <c r="GR286" s="10" t="s">
        <v>283</v>
      </c>
      <c r="GS286" s="10" t="s">
        <v>283</v>
      </c>
      <c r="GT286" s="10" t="s">
        <v>283</v>
      </c>
      <c r="GU286" s="10" t="s">
        <v>283</v>
      </c>
      <c r="GV286" s="10" t="s">
        <v>283</v>
      </c>
      <c r="GW286" s="10" t="s">
        <v>283</v>
      </c>
      <c r="GX286" s="10" t="s">
        <v>283</v>
      </c>
      <c r="GY286" s="10" t="s">
        <v>283</v>
      </c>
      <c r="GZ286" s="10" t="s">
        <v>283</v>
      </c>
      <c r="HA286" s="10" t="s">
        <v>283</v>
      </c>
      <c r="HB286" s="10" t="s">
        <v>283</v>
      </c>
      <c r="HC286" s="10" t="s">
        <v>283</v>
      </c>
      <c r="HD286" s="10" t="s">
        <v>242</v>
      </c>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v>1</v>
      </c>
      <c r="IU286" s="13" t="s">
        <v>4509</v>
      </c>
      <c r="IV286" s="10" t="s">
        <v>4510</v>
      </c>
      <c r="IW286" s="13" t="s">
        <v>553</v>
      </c>
      <c r="IX286" s="10" t="s">
        <v>267</v>
      </c>
      <c r="IY286" s="10"/>
      <c r="IZ286" s="10"/>
      <c r="JA286" s="10"/>
      <c r="JB286" s="10"/>
      <c r="JC286" s="10"/>
      <c r="JD286" s="10"/>
      <c r="JE286" s="10"/>
      <c r="JF286" s="10"/>
      <c r="JG286" s="10"/>
      <c r="JH286" s="10"/>
      <c r="JI286" s="10"/>
      <c r="JJ286" s="10"/>
      <c r="JK286" s="10"/>
      <c r="JL286" s="10"/>
      <c r="JM286" s="10"/>
      <c r="JN286" s="10"/>
      <c r="JO286" s="10"/>
      <c r="JP286" s="10"/>
      <c r="JQ286" s="10"/>
      <c r="JR286" s="10"/>
      <c r="JS286" s="10">
        <v>1</v>
      </c>
      <c r="JT286" s="10"/>
      <c r="JU286" s="10"/>
      <c r="JV286" s="10" t="s">
        <v>287</v>
      </c>
      <c r="JW286" s="10" t="s">
        <v>283</v>
      </c>
      <c r="JX286" s="10" t="s">
        <v>283</v>
      </c>
      <c r="JY286" s="10" t="s">
        <v>283</v>
      </c>
      <c r="JZ286" s="42"/>
    </row>
    <row r="287" spans="1:286" ht="15.75" customHeight="1">
      <c r="A287" s="7" t="s">
        <v>4511</v>
      </c>
      <c r="B287" s="8">
        <v>42957</v>
      </c>
      <c r="C287" s="9" t="s">
        <v>4512</v>
      </c>
      <c r="D287" s="29">
        <v>1</v>
      </c>
      <c r="E287" s="11">
        <v>42790</v>
      </c>
      <c r="F287" s="43">
        <v>37</v>
      </c>
      <c r="G287" s="29" t="s">
        <v>277</v>
      </c>
      <c r="H287" s="9" t="s">
        <v>3315</v>
      </c>
      <c r="I287" s="9" t="s">
        <v>3316</v>
      </c>
      <c r="J287" s="10" t="s">
        <v>280</v>
      </c>
      <c r="K287" s="9" t="s">
        <v>344</v>
      </c>
      <c r="L287" s="9"/>
      <c r="M287" s="9"/>
      <c r="N287" s="9"/>
      <c r="O287" s="9"/>
      <c r="P287" s="9"/>
      <c r="Q287" s="9"/>
      <c r="R287" s="10">
        <v>1</v>
      </c>
      <c r="S287" s="9"/>
      <c r="T287" s="9"/>
      <c r="U287" s="9"/>
      <c r="V287" s="9"/>
      <c r="W287" s="9"/>
      <c r="X287" s="9"/>
      <c r="Y287" s="9"/>
      <c r="Z287" s="9"/>
      <c r="AA287" s="9"/>
      <c r="AB287" s="9" t="s">
        <v>3317</v>
      </c>
      <c r="AC287" s="28" t="s">
        <v>4513</v>
      </c>
      <c r="AD287" s="10" t="s">
        <v>283</v>
      </c>
      <c r="AE287" s="11">
        <v>42811</v>
      </c>
      <c r="AF287" s="10" t="s">
        <v>329</v>
      </c>
      <c r="AG287" s="10" t="s">
        <v>329</v>
      </c>
      <c r="AH287" s="10" t="s">
        <v>283</v>
      </c>
      <c r="AI287" s="10">
        <f t="shared" si="2"/>
        <v>167</v>
      </c>
      <c r="AJ287" s="35" t="s">
        <v>4514</v>
      </c>
      <c r="AK287" s="12">
        <v>2</v>
      </c>
      <c r="AL287" s="10" t="s">
        <v>4515</v>
      </c>
      <c r="AM287" s="9"/>
      <c r="AN287" s="9"/>
      <c r="AO287" s="9"/>
      <c r="AP287" s="10">
        <v>1</v>
      </c>
      <c r="AQ287" s="10"/>
      <c r="AR287" s="9"/>
      <c r="AS287" s="9"/>
      <c r="AT287" s="9"/>
      <c r="AU287" s="9"/>
      <c r="AV287" s="9"/>
      <c r="AW287" s="9"/>
      <c r="AX287" s="9"/>
      <c r="AY287" s="9"/>
      <c r="AZ287" s="9"/>
      <c r="BA287" s="9"/>
      <c r="BB287" s="9"/>
      <c r="BC287" s="9"/>
      <c r="BD287" s="9"/>
      <c r="BE287" s="9"/>
      <c r="BF287" s="9"/>
      <c r="BG287" s="9"/>
      <c r="BH287" s="9"/>
      <c r="BI287" s="9"/>
      <c r="BJ287" s="9"/>
      <c r="BK287" s="9"/>
      <c r="BL287" s="9"/>
      <c r="BM287" s="42"/>
      <c r="BN287" s="42"/>
      <c r="BO287" s="42"/>
      <c r="BP287" s="42"/>
      <c r="BQ287" s="42"/>
      <c r="BR287" s="42"/>
      <c r="BS287" s="42"/>
      <c r="BT287" s="42"/>
      <c r="BU287" s="42"/>
      <c r="BV287" s="42"/>
      <c r="BW287" s="42"/>
      <c r="BX287" s="35">
        <v>1</v>
      </c>
      <c r="BY287" s="42"/>
      <c r="BZ287" s="42"/>
      <c r="CA287" s="42"/>
      <c r="CB287" s="42"/>
      <c r="CC287" s="42"/>
      <c r="CD287" s="42"/>
      <c r="CE287" s="42"/>
      <c r="CF287" s="42"/>
      <c r="CG287" s="42"/>
      <c r="CH287" s="42"/>
      <c r="CI287" s="42"/>
      <c r="CJ287" s="42"/>
      <c r="CK287" s="42"/>
      <c r="CL287" s="42"/>
      <c r="CM287" s="42"/>
      <c r="CN287" s="42"/>
      <c r="CO287" s="42"/>
      <c r="CP287" s="10" t="s">
        <v>4516</v>
      </c>
      <c r="CQ287" s="10" t="s">
        <v>286</v>
      </c>
      <c r="CR287" s="10"/>
      <c r="CS287" s="10"/>
      <c r="CT287" s="10">
        <v>1</v>
      </c>
      <c r="CU287" s="10"/>
      <c r="CV287" s="10"/>
      <c r="CW287" s="10"/>
      <c r="CX287" s="10" t="s">
        <v>283</v>
      </c>
      <c r="CY287" s="35" t="s">
        <v>287</v>
      </c>
      <c r="CZ287" s="42" t="s">
        <v>12</v>
      </c>
      <c r="DA287" s="10" t="s">
        <v>289</v>
      </c>
      <c r="DB287" s="10" t="s">
        <v>329</v>
      </c>
      <c r="DC287" s="13" t="s">
        <v>4517</v>
      </c>
      <c r="DD287" s="42" t="s">
        <v>1382</v>
      </c>
      <c r="DE287" s="42" t="s">
        <v>4518</v>
      </c>
      <c r="DF287" s="42" t="s">
        <v>4519</v>
      </c>
      <c r="DG287" s="42" t="s">
        <v>4520</v>
      </c>
      <c r="DH287" s="42" t="s">
        <v>13</v>
      </c>
      <c r="DI287" s="35" t="s">
        <v>283</v>
      </c>
      <c r="DJ287" s="35" t="s">
        <v>283</v>
      </c>
      <c r="DK287" s="35" t="s">
        <v>283</v>
      </c>
      <c r="DL287" s="10" t="s">
        <v>4521</v>
      </c>
      <c r="DM287" s="10" t="s">
        <v>127</v>
      </c>
      <c r="DN287" s="15"/>
      <c r="DO287" s="15"/>
      <c r="DP287" s="15"/>
      <c r="DQ287" s="15"/>
      <c r="DR287" s="15"/>
      <c r="DS287" s="15"/>
      <c r="DT287" s="15"/>
      <c r="DU287" s="15"/>
      <c r="DV287" s="15"/>
      <c r="DW287" s="15"/>
      <c r="DX287" s="15"/>
      <c r="DY287" s="15"/>
      <c r="DZ287" s="15"/>
      <c r="EA287" s="15"/>
      <c r="EB287" s="15"/>
      <c r="EC287" s="15"/>
      <c r="ED287" s="15"/>
      <c r="EE287" s="15">
        <v>1</v>
      </c>
      <c r="EF287" s="15"/>
      <c r="EG287" s="15"/>
      <c r="EH287" s="15"/>
      <c r="EI287" s="15"/>
      <c r="EJ287" s="15"/>
      <c r="EK287" s="15"/>
      <c r="EL287" s="15"/>
      <c r="EM287" s="15"/>
      <c r="EN287" s="15"/>
      <c r="EO287" s="15"/>
      <c r="EP287" s="15"/>
      <c r="EQ287" s="15"/>
      <c r="ER287" s="10" t="s">
        <v>4522</v>
      </c>
      <c r="ES287" s="10" t="s">
        <v>158</v>
      </c>
      <c r="ET287" s="10"/>
      <c r="EU287" s="10"/>
      <c r="EV287" s="10"/>
      <c r="EW287" s="10"/>
      <c r="EX287" s="10"/>
      <c r="EY287" s="10"/>
      <c r="EZ287" s="10"/>
      <c r="FA287" s="10"/>
      <c r="FB287" s="10"/>
      <c r="FC287" s="10"/>
      <c r="FD287" s="10"/>
      <c r="FE287" s="10"/>
      <c r="FF287" s="10"/>
      <c r="FG287" s="10"/>
      <c r="FH287" s="10"/>
      <c r="FI287" s="10"/>
      <c r="FJ287" s="10"/>
      <c r="FK287" s="10">
        <v>1</v>
      </c>
      <c r="FL287" s="10"/>
      <c r="FM287" s="10" t="s">
        <v>283</v>
      </c>
      <c r="FN287" s="10" t="s">
        <v>283</v>
      </c>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3" t="s">
        <v>4523</v>
      </c>
      <c r="GP287" s="13" t="s">
        <v>4524</v>
      </c>
      <c r="GQ287" s="10" t="s">
        <v>283</v>
      </c>
      <c r="GR287" s="10" t="s">
        <v>283</v>
      </c>
      <c r="GS287" s="10" t="s">
        <v>283</v>
      </c>
      <c r="GT287" s="10" t="s">
        <v>283</v>
      </c>
      <c r="GU287" s="10" t="s">
        <v>283</v>
      </c>
      <c r="GV287" s="10" t="s">
        <v>283</v>
      </c>
      <c r="GW287" s="10" t="s">
        <v>283</v>
      </c>
      <c r="GX287" s="10" t="s">
        <v>283</v>
      </c>
      <c r="GY287" s="10" t="s">
        <v>283</v>
      </c>
      <c r="GZ287" s="10" t="s">
        <v>283</v>
      </c>
      <c r="HA287" s="10" t="s">
        <v>283</v>
      </c>
      <c r="HB287" s="10" t="s">
        <v>283</v>
      </c>
      <c r="HC287" s="10" t="s">
        <v>283</v>
      </c>
      <c r="HD287" s="10" t="s">
        <v>4525</v>
      </c>
      <c r="HE287" s="10"/>
      <c r="HF287" s="10"/>
      <c r="HG287" s="10"/>
      <c r="HH287" s="10"/>
      <c r="HI287" s="10"/>
      <c r="HJ287" s="10"/>
      <c r="HK287" s="10"/>
      <c r="HL287" s="10"/>
      <c r="HM287" s="10"/>
      <c r="HN287" s="10"/>
      <c r="HO287" s="10">
        <v>1</v>
      </c>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v>1</v>
      </c>
      <c r="IM287" s="10"/>
      <c r="IN287" s="10"/>
      <c r="IO287" s="10"/>
      <c r="IP287" s="10"/>
      <c r="IQ287" s="10"/>
      <c r="IR287" s="10"/>
      <c r="IS287" s="10"/>
      <c r="IT287" s="10"/>
      <c r="IU287" s="10" t="s">
        <v>4526</v>
      </c>
      <c r="IV287" s="10" t="s">
        <v>283</v>
      </c>
      <c r="IW287" s="10" t="s">
        <v>283</v>
      </c>
      <c r="IX287" s="10" t="s">
        <v>264</v>
      </c>
      <c r="IY287" s="10"/>
      <c r="IZ287" s="10"/>
      <c r="JA287" s="10"/>
      <c r="JB287" s="10"/>
      <c r="JC287" s="10"/>
      <c r="JD287" s="10"/>
      <c r="JE287" s="10"/>
      <c r="JF287" s="10"/>
      <c r="JG287" s="10"/>
      <c r="JH287" s="10"/>
      <c r="JI287" s="10"/>
      <c r="JJ287" s="10"/>
      <c r="JK287" s="10"/>
      <c r="JL287" s="10"/>
      <c r="JM287" s="10"/>
      <c r="JN287" s="10"/>
      <c r="JO287" s="10"/>
      <c r="JP287" s="10">
        <v>1</v>
      </c>
      <c r="JQ287" s="10"/>
      <c r="JR287" s="10"/>
      <c r="JS287" s="10"/>
      <c r="JT287" s="10"/>
      <c r="JU287" s="10"/>
      <c r="JV287" s="10" t="s">
        <v>287</v>
      </c>
      <c r="JW287" s="10" t="s">
        <v>283</v>
      </c>
      <c r="JX287" s="10" t="s">
        <v>283</v>
      </c>
      <c r="JY287" s="10" t="s">
        <v>283</v>
      </c>
      <c r="JZ287" s="42" t="s">
        <v>4036</v>
      </c>
    </row>
    <row r="288" spans="1:286" ht="15.75" customHeight="1">
      <c r="A288" s="7" t="s">
        <v>4527</v>
      </c>
      <c r="B288" s="8">
        <v>42963</v>
      </c>
      <c r="C288" s="9" t="s">
        <v>4528</v>
      </c>
      <c r="D288" s="29">
        <v>1</v>
      </c>
      <c r="E288" s="11">
        <v>42709</v>
      </c>
      <c r="F288" s="43">
        <v>26</v>
      </c>
      <c r="G288" s="29" t="s">
        <v>323</v>
      </c>
      <c r="H288" s="9" t="s">
        <v>871</v>
      </c>
      <c r="I288" s="9" t="s">
        <v>872</v>
      </c>
      <c r="J288" s="10" t="s">
        <v>280</v>
      </c>
      <c r="K288" s="9" t="s">
        <v>281</v>
      </c>
      <c r="L288" s="9"/>
      <c r="M288" s="9"/>
      <c r="N288" s="9"/>
      <c r="O288" s="9"/>
      <c r="P288" s="10">
        <v>1</v>
      </c>
      <c r="Q288" s="9"/>
      <c r="R288" s="9"/>
      <c r="S288" s="9"/>
      <c r="T288" s="9"/>
      <c r="U288" s="9"/>
      <c r="V288" s="9"/>
      <c r="W288" s="9"/>
      <c r="X288" s="9"/>
      <c r="Y288" s="9"/>
      <c r="Z288" s="9"/>
      <c r="AA288" s="9"/>
      <c r="AB288" s="9" t="s">
        <v>3566</v>
      </c>
      <c r="AC288" s="9" t="s">
        <v>4529</v>
      </c>
      <c r="AD288" s="10" t="s">
        <v>283</v>
      </c>
      <c r="AE288" s="11">
        <v>42879</v>
      </c>
      <c r="AF288" s="11">
        <v>42958</v>
      </c>
      <c r="AG288" s="10">
        <f t="shared" ref="AG288:AG290" si="70">AF288-AE288</f>
        <v>79</v>
      </c>
      <c r="AH288" s="10">
        <f t="shared" ref="AH288:AH290" si="71">AF288-E288</f>
        <v>249</v>
      </c>
      <c r="AI288" s="10">
        <f t="shared" si="2"/>
        <v>254</v>
      </c>
      <c r="AJ288" s="35" t="s">
        <v>4530</v>
      </c>
      <c r="AK288" s="12">
        <v>2</v>
      </c>
      <c r="AL288" s="10" t="s">
        <v>4531</v>
      </c>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42"/>
      <c r="BN288" s="42"/>
      <c r="BO288" s="42"/>
      <c r="BP288" s="42"/>
      <c r="BQ288" s="42"/>
      <c r="BR288" s="42"/>
      <c r="BS288" s="42"/>
      <c r="BT288" s="42"/>
      <c r="BU288" s="42"/>
      <c r="BV288" s="42"/>
      <c r="BW288" s="42"/>
      <c r="BX288" s="35">
        <v>1</v>
      </c>
      <c r="BY288" s="42"/>
      <c r="BZ288" s="42"/>
      <c r="CA288" s="42"/>
      <c r="CB288" s="42"/>
      <c r="CC288" s="42"/>
      <c r="CD288" s="35">
        <v>1</v>
      </c>
      <c r="CE288" s="42"/>
      <c r="CF288" s="42"/>
      <c r="CG288" s="42"/>
      <c r="CH288" s="42"/>
      <c r="CI288" s="42"/>
      <c r="CJ288" s="42"/>
      <c r="CK288" s="42"/>
      <c r="CL288" s="42"/>
      <c r="CM288" s="42"/>
      <c r="CN288" s="42"/>
      <c r="CO288" s="42"/>
      <c r="CP288" s="10" t="s">
        <v>1652</v>
      </c>
      <c r="CQ288" s="10" t="s">
        <v>286</v>
      </c>
      <c r="CR288" s="13">
        <v>1</v>
      </c>
      <c r="CS288" s="10"/>
      <c r="CT288" s="10">
        <v>1</v>
      </c>
      <c r="CU288" s="10"/>
      <c r="CV288" s="10"/>
      <c r="CW288" s="10"/>
      <c r="CX288" s="10" t="s">
        <v>283</v>
      </c>
      <c r="CY288" s="35" t="s">
        <v>287</v>
      </c>
      <c r="CZ288" s="42" t="s">
        <v>596</v>
      </c>
      <c r="DA288" s="10" t="s">
        <v>289</v>
      </c>
      <c r="DB288" s="35" t="s">
        <v>290</v>
      </c>
      <c r="DC288" s="35" t="s">
        <v>283</v>
      </c>
      <c r="DD288" s="42" t="s">
        <v>147</v>
      </c>
      <c r="DE288" s="42" t="s">
        <v>141</v>
      </c>
      <c r="DF288" s="35" t="s">
        <v>283</v>
      </c>
      <c r="DG288" s="35" t="s">
        <v>283</v>
      </c>
      <c r="DH288" s="35" t="s">
        <v>283</v>
      </c>
      <c r="DI288" s="35" t="s">
        <v>283</v>
      </c>
      <c r="DJ288" s="35" t="s">
        <v>283</v>
      </c>
      <c r="DK288" s="35" t="s">
        <v>283</v>
      </c>
      <c r="DL288" s="10" t="s">
        <v>283</v>
      </c>
      <c r="DM288" s="10" t="s">
        <v>283</v>
      </c>
      <c r="DN288" s="15"/>
      <c r="DO288" s="15"/>
      <c r="DP288" s="15"/>
      <c r="DQ288" s="15"/>
      <c r="DR288" s="15"/>
      <c r="DS288" s="15"/>
      <c r="DT288" s="15"/>
      <c r="DU288" s="15"/>
      <c r="DV288" s="15"/>
      <c r="DW288" s="15"/>
      <c r="DX288" s="15"/>
      <c r="DY288" s="15"/>
      <c r="DZ288" s="15"/>
      <c r="EA288" s="15"/>
      <c r="EB288" s="15"/>
      <c r="EC288" s="15"/>
      <c r="ED288" s="15"/>
      <c r="EE288" s="15"/>
      <c r="EF288" s="15"/>
      <c r="EG288" s="15"/>
      <c r="EH288" s="15"/>
      <c r="EI288" s="15"/>
      <c r="EJ288" s="15"/>
      <c r="EK288" s="15"/>
      <c r="EL288" s="15"/>
      <c r="EM288" s="15"/>
      <c r="EN288" s="15"/>
      <c r="EO288" s="15"/>
      <c r="EP288" s="15"/>
      <c r="EQ288" s="15"/>
      <c r="ER288" s="10" t="s">
        <v>4532</v>
      </c>
      <c r="ES288" s="10" t="s">
        <v>4533</v>
      </c>
      <c r="ET288" s="10">
        <v>1</v>
      </c>
      <c r="EU288" s="10"/>
      <c r="EV288" s="10"/>
      <c r="EW288" s="10"/>
      <c r="EX288" s="10"/>
      <c r="EY288" s="10"/>
      <c r="EZ288" s="10"/>
      <c r="FA288" s="10"/>
      <c r="FB288" s="10"/>
      <c r="FC288" s="10"/>
      <c r="FD288" s="10"/>
      <c r="FE288" s="10"/>
      <c r="FF288" s="10"/>
      <c r="FG288" s="10"/>
      <c r="FH288" s="10"/>
      <c r="FI288" s="10"/>
      <c r="FJ288" s="10">
        <v>1</v>
      </c>
      <c r="FK288" s="10"/>
      <c r="FL288" s="10"/>
      <c r="FM288" s="10" t="s">
        <v>283</v>
      </c>
      <c r="FN288" s="10" t="s">
        <v>283</v>
      </c>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3" t="s">
        <v>4534</v>
      </c>
      <c r="GP288" s="13" t="s">
        <v>4535</v>
      </c>
      <c r="GQ288" s="13" t="s">
        <v>4536</v>
      </c>
      <c r="GR288" s="13" t="s">
        <v>4537</v>
      </c>
      <c r="GS288" s="13" t="s">
        <v>4538</v>
      </c>
      <c r="GT288" s="13" t="s">
        <v>4539</v>
      </c>
      <c r="GU288" s="10" t="s">
        <v>283</v>
      </c>
      <c r="GV288" s="10" t="s">
        <v>283</v>
      </c>
      <c r="GW288" s="10" t="s">
        <v>283</v>
      </c>
      <c r="GX288" s="10" t="s">
        <v>283</v>
      </c>
      <c r="GY288" s="10" t="s">
        <v>283</v>
      </c>
      <c r="GZ288" s="10" t="s">
        <v>283</v>
      </c>
      <c r="HA288" s="10" t="s">
        <v>283</v>
      </c>
      <c r="HB288" s="10" t="s">
        <v>283</v>
      </c>
      <c r="HC288" s="10" t="s">
        <v>283</v>
      </c>
      <c r="HD288" s="10" t="s">
        <v>239</v>
      </c>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v>1</v>
      </c>
      <c r="IR288" s="10"/>
      <c r="IS288" s="10"/>
      <c r="IT288" s="10"/>
      <c r="IU288" s="13" t="s">
        <v>1159</v>
      </c>
      <c r="IV288" s="10" t="s">
        <v>283</v>
      </c>
      <c r="IW288" s="10" t="s">
        <v>283</v>
      </c>
      <c r="IX288" s="10" t="s">
        <v>264</v>
      </c>
      <c r="IY288" s="10"/>
      <c r="IZ288" s="10"/>
      <c r="JA288" s="10"/>
      <c r="JB288" s="10"/>
      <c r="JC288" s="10"/>
      <c r="JD288" s="10"/>
      <c r="JE288" s="10"/>
      <c r="JF288" s="10"/>
      <c r="JG288" s="10"/>
      <c r="JH288" s="10"/>
      <c r="JI288" s="10"/>
      <c r="JJ288" s="10"/>
      <c r="JK288" s="10"/>
      <c r="JL288" s="10"/>
      <c r="JM288" s="10"/>
      <c r="JN288" s="10"/>
      <c r="JO288" s="10"/>
      <c r="JP288" s="10">
        <v>1</v>
      </c>
      <c r="JQ288" s="10"/>
      <c r="JR288" s="10"/>
      <c r="JS288" s="10"/>
      <c r="JT288" s="10"/>
      <c r="JU288" s="10"/>
      <c r="JV288" s="10" t="s">
        <v>287</v>
      </c>
      <c r="JW288" s="10" t="s">
        <v>283</v>
      </c>
      <c r="JX288" s="10" t="s">
        <v>283</v>
      </c>
      <c r="JY288" s="10" t="s">
        <v>283</v>
      </c>
      <c r="JZ288" s="42" t="s">
        <v>4036</v>
      </c>
    </row>
    <row r="289" spans="1:286" ht="15.75" customHeight="1">
      <c r="A289" s="7" t="s">
        <v>4540</v>
      </c>
      <c r="B289" s="8">
        <v>43013</v>
      </c>
      <c r="C289" s="9" t="s">
        <v>4541</v>
      </c>
      <c r="D289" s="35">
        <v>1</v>
      </c>
      <c r="E289" s="11">
        <v>42296</v>
      </c>
      <c r="F289" s="35" t="s">
        <v>302</v>
      </c>
      <c r="G289" s="29" t="s">
        <v>323</v>
      </c>
      <c r="H289" s="9" t="s">
        <v>4542</v>
      </c>
      <c r="I289" s="9" t="s">
        <v>4543</v>
      </c>
      <c r="J289" s="10" t="s">
        <v>280</v>
      </c>
      <c r="K289" s="9" t="s">
        <v>344</v>
      </c>
      <c r="L289" s="9"/>
      <c r="M289" s="9"/>
      <c r="N289" s="9"/>
      <c r="O289" s="9"/>
      <c r="P289" s="9"/>
      <c r="Q289" s="9"/>
      <c r="R289" s="10">
        <v>1</v>
      </c>
      <c r="S289" s="9"/>
      <c r="T289" s="9"/>
      <c r="U289" s="9"/>
      <c r="V289" s="9"/>
      <c r="W289" s="9"/>
      <c r="X289" s="9"/>
      <c r="Y289" s="9"/>
      <c r="Z289" s="9"/>
      <c r="AA289" s="9"/>
      <c r="AB289" s="9" t="s">
        <v>4544</v>
      </c>
      <c r="AC289" s="9" t="s">
        <v>4545</v>
      </c>
      <c r="AD289" s="10" t="s">
        <v>283</v>
      </c>
      <c r="AE289" s="11">
        <v>42377</v>
      </c>
      <c r="AF289" s="11">
        <v>43012</v>
      </c>
      <c r="AG289" s="10">
        <f t="shared" si="70"/>
        <v>635</v>
      </c>
      <c r="AH289" s="10">
        <f t="shared" si="71"/>
        <v>716</v>
      </c>
      <c r="AI289" s="10">
        <f t="shared" si="2"/>
        <v>717</v>
      </c>
      <c r="AJ289" s="10" t="s">
        <v>801</v>
      </c>
      <c r="AK289" s="12">
        <v>1</v>
      </c>
      <c r="AL289" s="10" t="s">
        <v>70</v>
      </c>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10"/>
      <c r="BN289" s="10"/>
      <c r="BO289" s="10"/>
      <c r="BP289" s="10"/>
      <c r="BQ289" s="10"/>
      <c r="BR289" s="10"/>
      <c r="BS289" s="10"/>
      <c r="BT289" s="10"/>
      <c r="BU289" s="10"/>
      <c r="BV289" s="10"/>
      <c r="BW289" s="10"/>
      <c r="BX289" s="10"/>
      <c r="BY289" s="10">
        <v>1</v>
      </c>
      <c r="BZ289" s="10"/>
      <c r="CA289" s="10"/>
      <c r="CB289" s="10"/>
      <c r="CC289" s="10"/>
      <c r="CD289" s="10"/>
      <c r="CE289" s="10"/>
      <c r="CF289" s="10"/>
      <c r="CG289" s="10"/>
      <c r="CH289" s="10"/>
      <c r="CI289" s="10"/>
      <c r="CJ289" s="10"/>
      <c r="CK289" s="10"/>
      <c r="CL289" s="10"/>
      <c r="CM289" s="10"/>
      <c r="CN289" s="10"/>
      <c r="CO289" s="10"/>
      <c r="CP289" s="10" t="s">
        <v>89</v>
      </c>
      <c r="CQ289" s="10" t="s">
        <v>286</v>
      </c>
      <c r="CR289" s="10">
        <v>1</v>
      </c>
      <c r="CS289" s="10"/>
      <c r="CT289" s="10"/>
      <c r="CU289" s="10"/>
      <c r="CV289" s="10"/>
      <c r="CW289" s="10"/>
      <c r="CX289" s="10" t="s">
        <v>287</v>
      </c>
      <c r="CY289" s="35" t="s">
        <v>287</v>
      </c>
      <c r="CZ289" s="42" t="s">
        <v>288</v>
      </c>
      <c r="DA289" s="35" t="s">
        <v>289</v>
      </c>
      <c r="DB289" s="35" t="s">
        <v>309</v>
      </c>
      <c r="DC289" s="13" t="s">
        <v>4546</v>
      </c>
      <c r="DD289" s="42" t="s">
        <v>1323</v>
      </c>
      <c r="DE289" s="42" t="s">
        <v>147</v>
      </c>
      <c r="DF289" s="42" t="s">
        <v>142</v>
      </c>
      <c r="DG289" s="42" t="s">
        <v>4547</v>
      </c>
      <c r="DH289" s="35" t="s">
        <v>283</v>
      </c>
      <c r="DI289" s="35" t="s">
        <v>283</v>
      </c>
      <c r="DJ289" s="35" t="s">
        <v>283</v>
      </c>
      <c r="DK289" s="35" t="s">
        <v>283</v>
      </c>
      <c r="DL289" s="10" t="s">
        <v>283</v>
      </c>
      <c r="DM289" s="10" t="s">
        <v>283</v>
      </c>
      <c r="DN289" s="15"/>
      <c r="DO289" s="15"/>
      <c r="DP289" s="15"/>
      <c r="DQ289" s="15"/>
      <c r="DR289" s="15"/>
      <c r="DS289" s="15"/>
      <c r="DT289" s="15"/>
      <c r="DU289" s="15"/>
      <c r="DV289" s="15"/>
      <c r="DW289" s="15"/>
      <c r="DX289" s="15"/>
      <c r="DY289" s="15"/>
      <c r="DZ289" s="15"/>
      <c r="EA289" s="15"/>
      <c r="EB289" s="15"/>
      <c r="EC289" s="15"/>
      <c r="ED289" s="15"/>
      <c r="EE289" s="15"/>
      <c r="EF289" s="15"/>
      <c r="EG289" s="15"/>
      <c r="EH289" s="15"/>
      <c r="EI289" s="15"/>
      <c r="EJ289" s="15"/>
      <c r="EK289" s="15"/>
      <c r="EL289" s="15"/>
      <c r="EM289" s="15"/>
      <c r="EN289" s="15"/>
      <c r="EO289" s="15"/>
      <c r="EP289" s="15"/>
      <c r="EQ289" s="15"/>
      <c r="ER289" s="10" t="s">
        <v>4548</v>
      </c>
      <c r="ES289" s="10" t="s">
        <v>4549</v>
      </c>
      <c r="ET289" s="10"/>
      <c r="EU289" s="10">
        <v>1</v>
      </c>
      <c r="EV289" s="10"/>
      <c r="EW289" s="10"/>
      <c r="EX289" s="10"/>
      <c r="EY289" s="10"/>
      <c r="EZ289" s="10">
        <v>1</v>
      </c>
      <c r="FA289" s="10"/>
      <c r="FB289" s="10"/>
      <c r="FC289" s="10"/>
      <c r="FD289" s="10"/>
      <c r="FE289" s="10"/>
      <c r="FF289" s="10">
        <v>1</v>
      </c>
      <c r="FG289" s="10"/>
      <c r="FH289" s="10"/>
      <c r="FI289" s="10"/>
      <c r="FJ289" s="10"/>
      <c r="FK289" s="10">
        <v>1</v>
      </c>
      <c r="FL289" s="10"/>
      <c r="FM289" s="10" t="s">
        <v>283</v>
      </c>
      <c r="FN289" s="10" t="s">
        <v>283</v>
      </c>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3" t="s">
        <v>4550</v>
      </c>
      <c r="GP289" s="13" t="s">
        <v>4551</v>
      </c>
      <c r="GQ289" s="13" t="s">
        <v>4552</v>
      </c>
      <c r="GR289" s="10" t="s">
        <v>283</v>
      </c>
      <c r="GS289" s="10" t="s">
        <v>283</v>
      </c>
      <c r="GT289" s="10" t="s">
        <v>283</v>
      </c>
      <c r="GU289" s="10" t="s">
        <v>283</v>
      </c>
      <c r="GV289" s="10" t="s">
        <v>283</v>
      </c>
      <c r="GW289" s="10" t="s">
        <v>283</v>
      </c>
      <c r="GX289" s="10" t="s">
        <v>283</v>
      </c>
      <c r="GY289" s="10" t="s">
        <v>283</v>
      </c>
      <c r="GZ289" s="10" t="s">
        <v>283</v>
      </c>
      <c r="HA289" s="10" t="s">
        <v>283</v>
      </c>
      <c r="HB289" s="10" t="s">
        <v>283</v>
      </c>
      <c r="HC289" s="10" t="s">
        <v>283</v>
      </c>
      <c r="HD289" s="10" t="s">
        <v>212</v>
      </c>
      <c r="HE289" s="10"/>
      <c r="HF289" s="10"/>
      <c r="HG289" s="10"/>
      <c r="HH289" s="10"/>
      <c r="HI289" s="10"/>
      <c r="HJ289" s="10"/>
      <c r="HK289" s="10"/>
      <c r="HL289" s="10"/>
      <c r="HM289" s="10"/>
      <c r="HN289" s="10"/>
      <c r="HO289" s="10"/>
      <c r="HP289" s="10">
        <v>1</v>
      </c>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c r="IQ289" s="10"/>
      <c r="IR289" s="10"/>
      <c r="IS289" s="10"/>
      <c r="IT289" s="10"/>
      <c r="IU289" s="13" t="s">
        <v>4342</v>
      </c>
      <c r="IV289" s="10" t="s">
        <v>283</v>
      </c>
      <c r="IW289" s="10" t="s">
        <v>283</v>
      </c>
      <c r="IX289" s="10" t="s">
        <v>264</v>
      </c>
      <c r="IY289" s="10"/>
      <c r="IZ289" s="10"/>
      <c r="JA289" s="10"/>
      <c r="JB289" s="10"/>
      <c r="JC289" s="10"/>
      <c r="JD289" s="10"/>
      <c r="JE289" s="10"/>
      <c r="JF289" s="10"/>
      <c r="JG289" s="10"/>
      <c r="JH289" s="10"/>
      <c r="JI289" s="10"/>
      <c r="JJ289" s="10"/>
      <c r="JK289" s="10"/>
      <c r="JL289" s="10"/>
      <c r="JM289" s="10"/>
      <c r="JN289" s="10"/>
      <c r="JO289" s="10"/>
      <c r="JP289" s="10">
        <v>1</v>
      </c>
      <c r="JQ289" s="10"/>
      <c r="JR289" s="10"/>
      <c r="JS289" s="10"/>
      <c r="JT289" s="10"/>
      <c r="JU289" s="10"/>
      <c r="JV289" s="10" t="s">
        <v>287</v>
      </c>
      <c r="JW289" s="10" t="s">
        <v>283</v>
      </c>
      <c r="JX289" s="10" t="s">
        <v>283</v>
      </c>
      <c r="JY289" s="10" t="s">
        <v>283</v>
      </c>
      <c r="JZ289" s="42"/>
    </row>
    <row r="290" spans="1:286" ht="15.75" customHeight="1">
      <c r="A290" s="7" t="s">
        <v>4553</v>
      </c>
      <c r="B290" s="8">
        <v>43020</v>
      </c>
      <c r="C290" s="9" t="s">
        <v>4554</v>
      </c>
      <c r="D290" s="29">
        <v>1</v>
      </c>
      <c r="E290" s="11">
        <v>42881</v>
      </c>
      <c r="F290" s="43">
        <v>65</v>
      </c>
      <c r="G290" s="29" t="s">
        <v>277</v>
      </c>
      <c r="H290" s="9" t="s">
        <v>4555</v>
      </c>
      <c r="I290" s="9" t="s">
        <v>752</v>
      </c>
      <c r="J290" s="10" t="s">
        <v>280</v>
      </c>
      <c r="K290" s="9" t="s">
        <v>344</v>
      </c>
      <c r="L290" s="9"/>
      <c r="M290" s="9"/>
      <c r="N290" s="9"/>
      <c r="O290" s="9"/>
      <c r="P290" s="9"/>
      <c r="Q290" s="9"/>
      <c r="R290" s="10">
        <v>1</v>
      </c>
      <c r="S290" s="9"/>
      <c r="T290" s="9"/>
      <c r="U290" s="9"/>
      <c r="V290" s="9"/>
      <c r="W290" s="9"/>
      <c r="X290" s="9"/>
      <c r="Y290" s="9"/>
      <c r="Z290" s="9"/>
      <c r="AA290" s="9"/>
      <c r="AB290" s="9" t="s">
        <v>4556</v>
      </c>
      <c r="AC290" s="9" t="s">
        <v>4557</v>
      </c>
      <c r="AD290" s="10" t="s">
        <v>283</v>
      </c>
      <c r="AE290" s="11">
        <v>42887</v>
      </c>
      <c r="AF290" s="11">
        <v>43014</v>
      </c>
      <c r="AG290" s="10">
        <f t="shared" si="70"/>
        <v>127</v>
      </c>
      <c r="AH290" s="10">
        <f t="shared" si="71"/>
        <v>133</v>
      </c>
      <c r="AI290" s="10">
        <f t="shared" si="2"/>
        <v>139</v>
      </c>
      <c r="AJ290" s="35" t="s">
        <v>4558</v>
      </c>
      <c r="AK290" s="12">
        <v>2</v>
      </c>
      <c r="AL290" s="10" t="s">
        <v>4559</v>
      </c>
      <c r="AM290" s="9"/>
      <c r="AN290" s="9"/>
      <c r="AO290" s="9"/>
      <c r="AP290" s="9"/>
      <c r="AQ290" s="9"/>
      <c r="AR290" s="9"/>
      <c r="AS290" s="9"/>
      <c r="AT290" s="9"/>
      <c r="AU290" s="9"/>
      <c r="AV290" s="9"/>
      <c r="AW290" s="9"/>
      <c r="AX290" s="9"/>
      <c r="AY290" s="9"/>
      <c r="AZ290" s="9"/>
      <c r="BA290" s="10">
        <v>1</v>
      </c>
      <c r="BB290" s="9"/>
      <c r="BC290" s="9"/>
      <c r="BD290" s="9"/>
      <c r="BE290" s="9"/>
      <c r="BF290" s="9"/>
      <c r="BG290" s="9"/>
      <c r="BH290" s="9"/>
      <c r="BI290" s="9"/>
      <c r="BJ290" s="9"/>
      <c r="BK290" s="9"/>
      <c r="BL290" s="9"/>
      <c r="BM290" s="42"/>
      <c r="BN290" s="42"/>
      <c r="BO290" s="42"/>
      <c r="BP290" s="35">
        <v>1</v>
      </c>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10" t="s">
        <v>89</v>
      </c>
      <c r="CQ290" s="10" t="s">
        <v>286</v>
      </c>
      <c r="CR290" s="10">
        <v>1</v>
      </c>
      <c r="CS290" s="10"/>
      <c r="CT290" s="10"/>
      <c r="CU290" s="10"/>
      <c r="CV290" s="10"/>
      <c r="CW290" s="10"/>
      <c r="CX290" s="10" t="s">
        <v>287</v>
      </c>
      <c r="CY290" s="35" t="s">
        <v>287</v>
      </c>
      <c r="CZ290" s="42" t="s">
        <v>12</v>
      </c>
      <c r="DA290" s="10" t="s">
        <v>289</v>
      </c>
      <c r="DB290" s="35" t="s">
        <v>290</v>
      </c>
      <c r="DC290" s="35" t="s">
        <v>283</v>
      </c>
      <c r="DD290" s="42" t="s">
        <v>4560</v>
      </c>
      <c r="DE290" s="42" t="s">
        <v>4561</v>
      </c>
      <c r="DF290" s="42" t="s">
        <v>623</v>
      </c>
      <c r="DG290" s="42" t="s">
        <v>1745</v>
      </c>
      <c r="DH290" s="35" t="s">
        <v>283</v>
      </c>
      <c r="DI290" s="35" t="s">
        <v>283</v>
      </c>
      <c r="DJ290" s="35" t="s">
        <v>283</v>
      </c>
      <c r="DK290" s="35" t="s">
        <v>283</v>
      </c>
      <c r="DL290" s="13" t="s">
        <v>4562</v>
      </c>
      <c r="DM290" s="13" t="s">
        <v>4563</v>
      </c>
      <c r="DN290" s="14"/>
      <c r="DO290" s="14"/>
      <c r="DP290" s="14">
        <v>1</v>
      </c>
      <c r="DQ290" s="14"/>
      <c r="DR290" s="14"/>
      <c r="DS290" s="14">
        <v>1</v>
      </c>
      <c r="DT290" s="14"/>
      <c r="DU290" s="14"/>
      <c r="DV290" s="14"/>
      <c r="DW290" s="14"/>
      <c r="DX290" s="14"/>
      <c r="DY290" s="14"/>
      <c r="DZ290" s="14"/>
      <c r="EA290" s="14"/>
      <c r="EB290" s="14"/>
      <c r="EC290" s="14"/>
      <c r="ED290" s="14"/>
      <c r="EE290" s="14"/>
      <c r="EF290" s="14">
        <v>1</v>
      </c>
      <c r="EG290" s="14"/>
      <c r="EH290" s="14"/>
      <c r="EI290" s="14"/>
      <c r="EJ290" s="14">
        <v>1</v>
      </c>
      <c r="EK290" s="14"/>
      <c r="EL290" s="14"/>
      <c r="EM290" s="14"/>
      <c r="EN290" s="15">
        <v>1</v>
      </c>
      <c r="EO290" s="14"/>
      <c r="EP290" s="14"/>
      <c r="EQ290" s="14"/>
      <c r="ER290" s="10" t="s">
        <v>283</v>
      </c>
      <c r="ES290" s="10" t="s">
        <v>283</v>
      </c>
      <c r="ET290" s="10"/>
      <c r="EU290" s="10"/>
      <c r="EV290" s="10"/>
      <c r="EW290" s="10"/>
      <c r="EX290" s="10"/>
      <c r="EY290" s="10"/>
      <c r="EZ290" s="10"/>
      <c r="FA290" s="10"/>
      <c r="FB290" s="10"/>
      <c r="FC290" s="10"/>
      <c r="FD290" s="10"/>
      <c r="FE290" s="10"/>
      <c r="FF290" s="10"/>
      <c r="FG290" s="10"/>
      <c r="FH290" s="10"/>
      <c r="FI290" s="10"/>
      <c r="FJ290" s="10"/>
      <c r="FK290" s="10"/>
      <c r="FL290" s="10"/>
      <c r="FM290" s="10" t="s">
        <v>4396</v>
      </c>
      <c r="FN290" s="10" t="s">
        <v>167</v>
      </c>
      <c r="FO290" s="10"/>
      <c r="FP290" s="10"/>
      <c r="FQ290" s="10"/>
      <c r="FR290" s="10"/>
      <c r="FS290" s="10"/>
      <c r="FT290" s="10"/>
      <c r="FV290" s="10">
        <v>1</v>
      </c>
      <c r="FW290" s="10"/>
      <c r="FX290" s="10"/>
      <c r="FY290" s="10"/>
      <c r="FZ290" s="10"/>
      <c r="GA290" s="10"/>
      <c r="GB290" s="10"/>
      <c r="GC290" s="10"/>
      <c r="GD290" s="10"/>
      <c r="GE290" s="10"/>
      <c r="GF290" s="10"/>
      <c r="GG290" s="10"/>
      <c r="GH290" s="10"/>
      <c r="GI290" s="10"/>
      <c r="GJ290" s="10"/>
      <c r="GK290" s="10"/>
      <c r="GL290" s="10"/>
      <c r="GM290" s="10"/>
      <c r="GN290" s="10"/>
      <c r="GO290" s="13" t="s">
        <v>4564</v>
      </c>
      <c r="GP290" s="13" t="s">
        <v>4565</v>
      </c>
      <c r="GQ290" s="13" t="s">
        <v>4566</v>
      </c>
      <c r="GR290" s="10" t="s">
        <v>283</v>
      </c>
      <c r="GS290" s="10" t="s">
        <v>283</v>
      </c>
      <c r="GT290" s="10" t="s">
        <v>283</v>
      </c>
      <c r="GU290" s="10" t="s">
        <v>283</v>
      </c>
      <c r="GV290" s="10" t="s">
        <v>283</v>
      </c>
      <c r="GW290" s="10" t="s">
        <v>283</v>
      </c>
      <c r="GX290" s="10" t="s">
        <v>283</v>
      </c>
      <c r="GY290" s="10" t="s">
        <v>283</v>
      </c>
      <c r="GZ290" s="10" t="s">
        <v>283</v>
      </c>
      <c r="HA290" s="10" t="s">
        <v>283</v>
      </c>
      <c r="HB290" s="10" t="s">
        <v>283</v>
      </c>
      <c r="HC290" s="10" t="s">
        <v>283</v>
      </c>
      <c r="HD290" s="10" t="s">
        <v>4567</v>
      </c>
      <c r="HE290" s="10"/>
      <c r="HF290" s="10"/>
      <c r="HG290" s="10"/>
      <c r="HH290" s="10"/>
      <c r="HI290" s="10"/>
      <c r="HJ290" s="10">
        <v>1</v>
      </c>
      <c r="HK290" s="10"/>
      <c r="HL290" s="10"/>
      <c r="HM290" s="10"/>
      <c r="HN290" s="10">
        <v>1</v>
      </c>
      <c r="HO290" s="10"/>
      <c r="HP290" s="10"/>
      <c r="HQ290" s="10"/>
      <c r="HR290" s="10">
        <v>1</v>
      </c>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3" t="s">
        <v>3778</v>
      </c>
      <c r="IV290" s="10" t="s">
        <v>283</v>
      </c>
      <c r="IW290" s="10" t="s">
        <v>283</v>
      </c>
      <c r="IX290" s="10" t="s">
        <v>264</v>
      </c>
      <c r="IY290" s="10"/>
      <c r="IZ290" s="10"/>
      <c r="JA290" s="10"/>
      <c r="JB290" s="10"/>
      <c r="JC290" s="10"/>
      <c r="JD290" s="10"/>
      <c r="JE290" s="10"/>
      <c r="JF290" s="10"/>
      <c r="JG290" s="10"/>
      <c r="JH290" s="10"/>
      <c r="JI290" s="10"/>
      <c r="JJ290" s="10"/>
      <c r="JK290" s="10"/>
      <c r="JL290" s="10"/>
      <c r="JM290" s="10"/>
      <c r="JN290" s="10"/>
      <c r="JO290" s="10"/>
      <c r="JP290" s="10">
        <v>1</v>
      </c>
      <c r="JQ290" s="10"/>
      <c r="JR290" s="10"/>
      <c r="JS290" s="10"/>
      <c r="JT290" s="10"/>
      <c r="JU290" s="10"/>
      <c r="JV290" s="10" t="s">
        <v>287</v>
      </c>
      <c r="JW290" s="10" t="s">
        <v>283</v>
      </c>
      <c r="JX290" s="10" t="s">
        <v>283</v>
      </c>
      <c r="JY290" s="10" t="s">
        <v>283</v>
      </c>
      <c r="JZ290" s="42"/>
    </row>
    <row r="291" spans="1:286" ht="15.75" customHeight="1">
      <c r="A291" s="7" t="s">
        <v>4568</v>
      </c>
      <c r="B291" s="8">
        <v>43021</v>
      </c>
      <c r="C291" s="9" t="s">
        <v>4569</v>
      </c>
      <c r="D291" s="35">
        <v>1</v>
      </c>
      <c r="E291" s="11">
        <v>42959</v>
      </c>
      <c r="F291" s="35" t="s">
        <v>302</v>
      </c>
      <c r="G291" s="29" t="s">
        <v>277</v>
      </c>
      <c r="H291" s="9" t="s">
        <v>871</v>
      </c>
      <c r="I291" s="9" t="s">
        <v>872</v>
      </c>
      <c r="J291" s="10" t="s">
        <v>280</v>
      </c>
      <c r="K291" s="9" t="s">
        <v>799</v>
      </c>
      <c r="L291" s="9"/>
      <c r="M291" s="9"/>
      <c r="N291" s="9"/>
      <c r="O291" s="9"/>
      <c r="P291" s="9"/>
      <c r="Q291" s="9"/>
      <c r="R291" s="9"/>
      <c r="S291" s="9"/>
      <c r="T291" s="9"/>
      <c r="U291" s="9"/>
      <c r="V291" s="10">
        <v>1</v>
      </c>
      <c r="W291" s="9"/>
      <c r="X291" s="9"/>
      <c r="Y291" s="9"/>
      <c r="Z291" s="9"/>
      <c r="AA291" s="9"/>
      <c r="AB291" s="9" t="s">
        <v>4570</v>
      </c>
      <c r="AC291" s="9" t="s">
        <v>4571</v>
      </c>
      <c r="AD291" s="10" t="s">
        <v>283</v>
      </c>
      <c r="AE291" s="11">
        <v>43018</v>
      </c>
      <c r="AF291" s="10" t="s">
        <v>329</v>
      </c>
      <c r="AG291" s="10" t="s">
        <v>329</v>
      </c>
      <c r="AH291" s="10" t="s">
        <v>283</v>
      </c>
      <c r="AI291" s="10">
        <f t="shared" si="2"/>
        <v>62</v>
      </c>
      <c r="AJ291" s="35" t="s">
        <v>4572</v>
      </c>
      <c r="AK291" s="12">
        <v>2</v>
      </c>
      <c r="AL291" s="10" t="s">
        <v>4473</v>
      </c>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10"/>
      <c r="BN291" s="10"/>
      <c r="BO291" s="10">
        <v>1</v>
      </c>
      <c r="BP291" s="10"/>
      <c r="BQ291" s="10"/>
      <c r="BR291" s="10"/>
      <c r="BS291" s="10"/>
      <c r="BT291" s="10"/>
      <c r="BU291" s="10"/>
      <c r="BV291" s="10"/>
      <c r="BW291" s="10"/>
      <c r="BX291" s="10"/>
      <c r="BY291" s="10">
        <v>1</v>
      </c>
      <c r="BZ291" s="10"/>
      <c r="CA291" s="10"/>
      <c r="CB291" s="10"/>
      <c r="CC291" s="10"/>
      <c r="CD291" s="10"/>
      <c r="CE291" s="10"/>
      <c r="CF291" s="10"/>
      <c r="CG291" s="10"/>
      <c r="CH291" s="10"/>
      <c r="CI291" s="10"/>
      <c r="CJ291" s="10"/>
      <c r="CK291" s="10"/>
      <c r="CL291" s="10"/>
      <c r="CM291" s="10"/>
      <c r="CN291" s="10"/>
      <c r="CO291" s="10"/>
      <c r="CP291" s="10" t="s">
        <v>89</v>
      </c>
      <c r="CQ291" s="10" t="s">
        <v>286</v>
      </c>
      <c r="CR291" s="10">
        <v>1</v>
      </c>
      <c r="CS291" s="10"/>
      <c r="CT291" s="10"/>
      <c r="CU291" s="10"/>
      <c r="CV291" s="10"/>
      <c r="CW291" s="10"/>
      <c r="CX291" s="10" t="s">
        <v>287</v>
      </c>
      <c r="CY291" s="35" t="s">
        <v>287</v>
      </c>
      <c r="CZ291" s="42" t="s">
        <v>288</v>
      </c>
      <c r="DA291" s="10" t="s">
        <v>289</v>
      </c>
      <c r="DB291" s="35" t="s">
        <v>329</v>
      </c>
      <c r="DC291" s="35" t="s">
        <v>283</v>
      </c>
      <c r="DD291" s="42" t="s">
        <v>4573</v>
      </c>
      <c r="DE291" s="42" t="s">
        <v>4574</v>
      </c>
      <c r="DF291" s="35" t="s">
        <v>283</v>
      </c>
      <c r="DG291" s="35" t="s">
        <v>283</v>
      </c>
      <c r="DH291" s="35" t="s">
        <v>283</v>
      </c>
      <c r="DI291" s="35" t="s">
        <v>283</v>
      </c>
      <c r="DJ291" s="35" t="s">
        <v>283</v>
      </c>
      <c r="DK291" s="35" t="s">
        <v>283</v>
      </c>
      <c r="DL291" s="10" t="s">
        <v>4575</v>
      </c>
      <c r="DM291" s="10" t="s">
        <v>113</v>
      </c>
      <c r="DN291" s="15"/>
      <c r="DO291" s="15"/>
      <c r="DP291" s="15"/>
      <c r="DQ291" s="15">
        <v>1</v>
      </c>
      <c r="DR291" s="15"/>
      <c r="DS291" s="15"/>
      <c r="DT291" s="15"/>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15"/>
      <c r="EQ291" s="15"/>
      <c r="ER291" s="10" t="s">
        <v>4576</v>
      </c>
      <c r="ES291" s="10" t="s">
        <v>283</v>
      </c>
      <c r="ET291" s="10"/>
      <c r="EU291" s="10"/>
      <c r="EV291" s="10"/>
      <c r="EW291" s="10"/>
      <c r="EX291" s="10"/>
      <c r="EY291" s="10"/>
      <c r="EZ291" s="10"/>
      <c r="FA291" s="10"/>
      <c r="FB291" s="10"/>
      <c r="FC291" s="10"/>
      <c r="FD291" s="10"/>
      <c r="FE291" s="10"/>
      <c r="FF291" s="10"/>
      <c r="FG291" s="10"/>
      <c r="FH291" s="10"/>
      <c r="FI291" s="10"/>
      <c r="FJ291" s="10"/>
      <c r="FK291" s="10"/>
      <c r="FL291" s="10"/>
      <c r="FM291" s="10" t="s">
        <v>4577</v>
      </c>
      <c r="FN291" s="10" t="s">
        <v>283</v>
      </c>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3" t="s">
        <v>4578</v>
      </c>
      <c r="GP291" s="13" t="s">
        <v>4579</v>
      </c>
      <c r="GQ291" s="10" t="s">
        <v>283</v>
      </c>
      <c r="GR291" s="10" t="s">
        <v>283</v>
      </c>
      <c r="GS291" s="10" t="s">
        <v>283</v>
      </c>
      <c r="GT291" s="10" t="s">
        <v>283</v>
      </c>
      <c r="GU291" s="10" t="s">
        <v>283</v>
      </c>
      <c r="GV291" s="10" t="s">
        <v>283</v>
      </c>
      <c r="GW291" s="10" t="s">
        <v>283</v>
      </c>
      <c r="GX291" s="10" t="s">
        <v>283</v>
      </c>
      <c r="GY291" s="10" t="s">
        <v>283</v>
      </c>
      <c r="GZ291" s="10" t="s">
        <v>283</v>
      </c>
      <c r="HA291" s="10" t="s">
        <v>283</v>
      </c>
      <c r="HB291" s="10" t="s">
        <v>283</v>
      </c>
      <c r="HC291" s="10" t="s">
        <v>283</v>
      </c>
      <c r="HD291" s="10" t="s">
        <v>227</v>
      </c>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v>1</v>
      </c>
      <c r="IF291" s="10"/>
      <c r="IG291" s="10"/>
      <c r="IH291" s="10"/>
      <c r="II291" s="10"/>
      <c r="IJ291" s="10"/>
      <c r="IK291" s="10"/>
      <c r="IL291" s="10"/>
      <c r="IM291" s="10"/>
      <c r="IN291" s="10"/>
      <c r="IO291" s="10"/>
      <c r="IP291" s="10"/>
      <c r="IQ291" s="10"/>
      <c r="IR291" s="10"/>
      <c r="IS291" s="10"/>
      <c r="IT291" s="10"/>
      <c r="IU291" s="13" t="s">
        <v>3164</v>
      </c>
      <c r="IV291" s="10" t="s">
        <v>283</v>
      </c>
      <c r="IW291" s="10" t="s">
        <v>283</v>
      </c>
      <c r="IX291" s="10" t="s">
        <v>264</v>
      </c>
      <c r="IY291" s="10"/>
      <c r="IZ291" s="10"/>
      <c r="JA291" s="10"/>
      <c r="JB291" s="10"/>
      <c r="JC291" s="10"/>
      <c r="JD291" s="10"/>
      <c r="JE291" s="10"/>
      <c r="JF291" s="10"/>
      <c r="JG291" s="10"/>
      <c r="JH291" s="10"/>
      <c r="JI291" s="10"/>
      <c r="JJ291" s="10"/>
      <c r="JK291" s="10"/>
      <c r="JL291" s="10"/>
      <c r="JM291" s="10"/>
      <c r="JN291" s="10"/>
      <c r="JO291" s="10"/>
      <c r="JP291" s="10">
        <v>1</v>
      </c>
      <c r="JQ291" s="10"/>
      <c r="JR291" s="10"/>
      <c r="JS291" s="10"/>
      <c r="JT291" s="10"/>
      <c r="JU291" s="10"/>
      <c r="JV291" s="10" t="s">
        <v>287</v>
      </c>
      <c r="JW291" s="10" t="s">
        <v>283</v>
      </c>
      <c r="JX291" s="10" t="s">
        <v>283</v>
      </c>
      <c r="JY291" s="10" t="s">
        <v>283</v>
      </c>
      <c r="JZ291" s="42" t="s">
        <v>4115</v>
      </c>
    </row>
    <row r="292" spans="1:286" ht="15.75" customHeight="1">
      <c r="A292" s="7" t="s">
        <v>4580</v>
      </c>
      <c r="B292" s="8">
        <v>43018</v>
      </c>
      <c r="C292" s="9" t="s">
        <v>4581</v>
      </c>
      <c r="D292" s="29">
        <v>1</v>
      </c>
      <c r="E292" s="11">
        <v>42890</v>
      </c>
      <c r="F292" s="43">
        <v>52</v>
      </c>
      <c r="G292" s="29" t="s">
        <v>323</v>
      </c>
      <c r="H292" s="9" t="s">
        <v>2963</v>
      </c>
      <c r="I292" s="9" t="s">
        <v>2628</v>
      </c>
      <c r="J292" s="10" t="s">
        <v>280</v>
      </c>
      <c r="K292" s="9" t="s">
        <v>3520</v>
      </c>
      <c r="L292" s="9"/>
      <c r="M292" s="9"/>
      <c r="N292" s="9"/>
      <c r="O292" s="9"/>
      <c r="P292" s="10">
        <v>1</v>
      </c>
      <c r="Q292" s="9"/>
      <c r="R292" s="9"/>
      <c r="S292" s="9"/>
      <c r="T292" s="9"/>
      <c r="U292" s="9"/>
      <c r="V292" s="9"/>
      <c r="W292" s="9"/>
      <c r="X292" s="9"/>
      <c r="Y292" s="9"/>
      <c r="Z292" s="10">
        <v>1</v>
      </c>
      <c r="AA292" s="9"/>
      <c r="AB292" s="9" t="s">
        <v>4582</v>
      </c>
      <c r="AC292" s="9" t="s">
        <v>4583</v>
      </c>
      <c r="AD292" s="10" t="s">
        <v>283</v>
      </c>
      <c r="AE292" s="11">
        <v>42891</v>
      </c>
      <c r="AF292" s="11">
        <v>43018</v>
      </c>
      <c r="AG292" s="10">
        <f t="shared" ref="AG292:AG293" si="72">AF292-AE292</f>
        <v>127</v>
      </c>
      <c r="AH292" s="10">
        <f>AF292-E292</f>
        <v>128</v>
      </c>
      <c r="AI292" s="10">
        <f t="shared" si="2"/>
        <v>128</v>
      </c>
      <c r="AJ292" s="35" t="s">
        <v>4584</v>
      </c>
      <c r="AK292" s="12">
        <v>1</v>
      </c>
      <c r="AL292" s="10" t="s">
        <v>2326</v>
      </c>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42"/>
      <c r="BN292" s="42"/>
      <c r="BO292" s="42"/>
      <c r="BP292" s="42"/>
      <c r="BQ292" s="42"/>
      <c r="BR292" s="42"/>
      <c r="BS292" s="42"/>
      <c r="BT292" s="42"/>
      <c r="BU292" s="42"/>
      <c r="BV292" s="42"/>
      <c r="BW292" s="42"/>
      <c r="BX292" s="42"/>
      <c r="BY292" s="35"/>
      <c r="BZ292" s="35">
        <v>1</v>
      </c>
      <c r="CA292" s="42"/>
      <c r="CB292" s="42"/>
      <c r="CC292" s="42"/>
      <c r="CD292" s="42"/>
      <c r="CE292" s="42"/>
      <c r="CF292" s="42"/>
      <c r="CG292" s="42"/>
      <c r="CH292" s="42"/>
      <c r="CI292" s="42"/>
      <c r="CJ292" s="42"/>
      <c r="CK292" s="42"/>
      <c r="CL292" s="42"/>
      <c r="CM292" s="42"/>
      <c r="CN292" s="42"/>
      <c r="CO292" s="42"/>
      <c r="CP292" s="10" t="s">
        <v>90</v>
      </c>
      <c r="CQ292" s="10" t="s">
        <v>286</v>
      </c>
      <c r="CR292" s="10"/>
      <c r="CS292" s="10">
        <v>1</v>
      </c>
      <c r="CT292" s="10"/>
      <c r="CU292" s="10"/>
      <c r="CV292" s="10"/>
      <c r="CW292" s="10"/>
      <c r="CX292" s="10" t="s">
        <v>287</v>
      </c>
      <c r="CY292" s="35" t="s">
        <v>287</v>
      </c>
      <c r="CZ292" s="42" t="s">
        <v>596</v>
      </c>
      <c r="DA292" s="42" t="s">
        <v>158</v>
      </c>
      <c r="DB292" s="35" t="s">
        <v>158</v>
      </c>
      <c r="DC292" s="35" t="s">
        <v>283</v>
      </c>
      <c r="DD292" s="42" t="s">
        <v>4585</v>
      </c>
      <c r="DE292" s="42" t="s">
        <v>147</v>
      </c>
      <c r="DF292" s="35" t="s">
        <v>283</v>
      </c>
      <c r="DG292" s="35" t="s">
        <v>283</v>
      </c>
      <c r="DH292" s="35" t="s">
        <v>283</v>
      </c>
      <c r="DI292" s="35" t="s">
        <v>283</v>
      </c>
      <c r="DJ292" s="35" t="s">
        <v>283</v>
      </c>
      <c r="DK292" s="35" t="s">
        <v>283</v>
      </c>
      <c r="DL292" s="10" t="s">
        <v>283</v>
      </c>
      <c r="DM292" s="10" t="s">
        <v>283</v>
      </c>
      <c r="DN292" s="15"/>
      <c r="DO292" s="15"/>
      <c r="DP292" s="15"/>
      <c r="DQ292" s="15"/>
      <c r="DR292" s="15"/>
      <c r="DS292" s="15"/>
      <c r="DT292" s="15"/>
      <c r="DU292" s="15"/>
      <c r="DV292" s="15"/>
      <c r="DW292" s="15"/>
      <c r="DX292" s="15"/>
      <c r="DY292" s="15"/>
      <c r="DZ292" s="15"/>
      <c r="EA292" s="15"/>
      <c r="EB292" s="15"/>
      <c r="EC292" s="15"/>
      <c r="ED292" s="15"/>
      <c r="EE292" s="15"/>
      <c r="EF292" s="15"/>
      <c r="EG292" s="15"/>
      <c r="EH292" s="15"/>
      <c r="EI292" s="15"/>
      <c r="EJ292" s="15"/>
      <c r="EK292" s="15"/>
      <c r="EL292" s="15"/>
      <c r="EM292" s="15"/>
      <c r="EN292" s="15"/>
      <c r="EO292" s="15"/>
      <c r="EP292" s="15"/>
      <c r="EQ292" s="15"/>
      <c r="ER292" s="10" t="s">
        <v>147</v>
      </c>
      <c r="ES292" s="10" t="s">
        <v>147</v>
      </c>
      <c r="ET292" s="10"/>
      <c r="EU292" s="10"/>
      <c r="EV292" s="10"/>
      <c r="EW292" s="10"/>
      <c r="EX292" s="10"/>
      <c r="EY292" s="10"/>
      <c r="EZ292" s="10">
        <v>1</v>
      </c>
      <c r="FA292" s="10"/>
      <c r="FB292" s="10"/>
      <c r="FC292" s="10"/>
      <c r="FD292" s="10"/>
      <c r="FE292" s="10"/>
      <c r="FF292" s="10"/>
      <c r="FG292" s="10"/>
      <c r="FH292" s="10"/>
      <c r="FI292" s="10"/>
      <c r="FJ292" s="10"/>
      <c r="FK292" s="10"/>
      <c r="FL292" s="10"/>
      <c r="FM292" s="10" t="s">
        <v>4586</v>
      </c>
      <c r="FN292" s="10" t="s">
        <v>166</v>
      </c>
      <c r="FO292" s="10"/>
      <c r="FP292" s="10"/>
      <c r="FQ292" s="10"/>
      <c r="FR292" s="10"/>
      <c r="FS292" s="10"/>
      <c r="FT292" s="10"/>
      <c r="FU292" s="13">
        <v>1</v>
      </c>
      <c r="FV292" s="10"/>
      <c r="FW292" s="10"/>
      <c r="FX292" s="10"/>
      <c r="FY292" s="10"/>
      <c r="FZ292" s="10"/>
      <c r="GA292" s="10"/>
      <c r="GB292" s="10"/>
      <c r="GC292" s="10"/>
      <c r="GD292" s="10"/>
      <c r="GE292" s="10"/>
      <c r="GF292" s="10"/>
      <c r="GG292" s="10"/>
      <c r="GH292" s="10"/>
      <c r="GI292" s="10"/>
      <c r="GJ292" s="10"/>
      <c r="GK292" s="10"/>
      <c r="GL292" s="10"/>
      <c r="GM292" s="10"/>
      <c r="GN292" s="10"/>
      <c r="GO292" s="13" t="s">
        <v>4587</v>
      </c>
      <c r="GP292" s="10" t="s">
        <v>283</v>
      </c>
      <c r="GQ292" s="10" t="s">
        <v>283</v>
      </c>
      <c r="GR292" s="10" t="s">
        <v>283</v>
      </c>
      <c r="GS292" s="10" t="s">
        <v>283</v>
      </c>
      <c r="GT292" s="10" t="s">
        <v>283</v>
      </c>
      <c r="GU292" s="10" t="s">
        <v>283</v>
      </c>
      <c r="GV292" s="10" t="s">
        <v>283</v>
      </c>
      <c r="GW292" s="10" t="s">
        <v>283</v>
      </c>
      <c r="GX292" s="10" t="s">
        <v>283</v>
      </c>
      <c r="GY292" s="10" t="s">
        <v>283</v>
      </c>
      <c r="GZ292" s="10" t="s">
        <v>283</v>
      </c>
      <c r="HA292" s="10" t="s">
        <v>283</v>
      </c>
      <c r="HB292" s="10" t="s">
        <v>283</v>
      </c>
      <c r="HC292" s="10" t="s">
        <v>283</v>
      </c>
      <c r="HD292" s="10" t="s">
        <v>233</v>
      </c>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v>1</v>
      </c>
      <c r="IL292" s="10"/>
      <c r="IM292" s="10"/>
      <c r="IN292" s="10"/>
      <c r="IO292" s="10"/>
      <c r="IP292" s="10"/>
      <c r="IQ292" s="10"/>
      <c r="IR292" s="10"/>
      <c r="IS292" s="10"/>
      <c r="IT292" s="10"/>
      <c r="IU292" s="13" t="s">
        <v>4588</v>
      </c>
      <c r="IV292" s="10" t="s">
        <v>283</v>
      </c>
      <c r="IW292" s="10" t="s">
        <v>283</v>
      </c>
      <c r="IX292" s="10" t="s">
        <v>264</v>
      </c>
      <c r="IY292" s="10"/>
      <c r="IZ292" s="10"/>
      <c r="JA292" s="10"/>
      <c r="JB292" s="10"/>
      <c r="JC292" s="10"/>
      <c r="JD292" s="10"/>
      <c r="JE292" s="10"/>
      <c r="JF292" s="10"/>
      <c r="JG292" s="10"/>
      <c r="JH292" s="10"/>
      <c r="JI292" s="10"/>
      <c r="JJ292" s="10"/>
      <c r="JK292" s="10"/>
      <c r="JL292" s="10"/>
      <c r="JM292" s="10"/>
      <c r="JN292" s="10"/>
      <c r="JO292" s="10"/>
      <c r="JP292" s="10">
        <v>1</v>
      </c>
      <c r="JQ292" s="10"/>
      <c r="JR292" s="10"/>
      <c r="JS292" s="10"/>
      <c r="JT292" s="10"/>
      <c r="JU292" s="10"/>
      <c r="JV292" s="10" t="s">
        <v>287</v>
      </c>
      <c r="JW292" s="10" t="s">
        <v>283</v>
      </c>
      <c r="JX292" s="10" t="s">
        <v>283</v>
      </c>
      <c r="JY292" s="10" t="s">
        <v>283</v>
      </c>
      <c r="JZ292" s="42"/>
    </row>
    <row r="293" spans="1:286" ht="15.75" customHeight="1">
      <c r="A293" s="7" t="s">
        <v>4589</v>
      </c>
      <c r="B293" s="8">
        <v>43027</v>
      </c>
      <c r="C293" s="9" t="s">
        <v>4590</v>
      </c>
      <c r="D293" s="29">
        <v>1</v>
      </c>
      <c r="E293" s="10" t="s">
        <v>302</v>
      </c>
      <c r="F293" s="43">
        <v>87</v>
      </c>
      <c r="G293" s="29" t="s">
        <v>323</v>
      </c>
      <c r="H293" s="9" t="s">
        <v>4138</v>
      </c>
      <c r="I293" s="9" t="s">
        <v>4139</v>
      </c>
      <c r="J293" s="10" t="s">
        <v>280</v>
      </c>
      <c r="K293" s="9" t="s">
        <v>916</v>
      </c>
      <c r="L293" s="9"/>
      <c r="M293" s="9"/>
      <c r="N293" s="32">
        <v>1</v>
      </c>
      <c r="O293" s="9"/>
      <c r="P293" s="9"/>
      <c r="Q293" s="9"/>
      <c r="R293" s="9"/>
      <c r="S293" s="9"/>
      <c r="T293" s="9"/>
      <c r="U293" s="9"/>
      <c r="V293" s="9"/>
      <c r="W293" s="9"/>
      <c r="X293" s="9"/>
      <c r="Y293" s="9"/>
      <c r="Z293" s="9"/>
      <c r="AA293" s="9"/>
      <c r="AB293" s="9" t="s">
        <v>4591</v>
      </c>
      <c r="AC293" s="9" t="s">
        <v>4592</v>
      </c>
      <c r="AD293" s="10" t="s">
        <v>283</v>
      </c>
      <c r="AE293" s="11">
        <v>42822</v>
      </c>
      <c r="AF293" s="11">
        <v>43026</v>
      </c>
      <c r="AG293" s="10">
        <f t="shared" si="72"/>
        <v>204</v>
      </c>
      <c r="AH293" s="10" t="s">
        <v>283</v>
      </c>
      <c r="AI293" s="16" t="e">
        <f t="shared" si="2"/>
        <v>#VALUE!</v>
      </c>
      <c r="AJ293" s="35" t="s">
        <v>4593</v>
      </c>
      <c r="AK293" s="12">
        <v>2</v>
      </c>
      <c r="AL293" s="10" t="s">
        <v>1528</v>
      </c>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10">
        <v>1</v>
      </c>
      <c r="BK293" s="9"/>
      <c r="BL293" s="9"/>
      <c r="BM293" s="10"/>
      <c r="BN293" s="10"/>
      <c r="BO293" s="10"/>
      <c r="BP293" s="10"/>
      <c r="BQ293" s="10"/>
      <c r="BR293" s="10"/>
      <c r="BS293" s="10"/>
      <c r="BT293" s="10"/>
      <c r="BU293" s="10"/>
      <c r="BV293" s="10"/>
      <c r="BW293" s="10"/>
      <c r="BX293" s="10"/>
      <c r="BY293" s="10">
        <v>1</v>
      </c>
      <c r="BZ293" s="10"/>
      <c r="CA293" s="10"/>
      <c r="CB293" s="10"/>
      <c r="CC293" s="10"/>
      <c r="CD293" s="10"/>
      <c r="CE293" s="10"/>
      <c r="CF293" s="10"/>
      <c r="CG293" s="10"/>
      <c r="CH293" s="10"/>
      <c r="CI293" s="10"/>
      <c r="CJ293" s="10"/>
      <c r="CK293" s="10"/>
      <c r="CL293" s="10"/>
      <c r="CM293" s="10"/>
      <c r="CN293" s="10"/>
      <c r="CO293" s="10"/>
      <c r="CP293" s="10" t="s">
        <v>89</v>
      </c>
      <c r="CQ293" s="10" t="s">
        <v>286</v>
      </c>
      <c r="CR293" s="10">
        <v>1</v>
      </c>
      <c r="CS293" s="10"/>
      <c r="CT293" s="10"/>
      <c r="CU293" s="10"/>
      <c r="CV293" s="10"/>
      <c r="CW293" s="10"/>
      <c r="CX293" s="10" t="s">
        <v>287</v>
      </c>
      <c r="CY293" s="35" t="s">
        <v>490</v>
      </c>
      <c r="CZ293" s="35" t="s">
        <v>8</v>
      </c>
      <c r="DA293" s="42" t="s">
        <v>2513</v>
      </c>
      <c r="DB293" s="35" t="s">
        <v>4594</v>
      </c>
      <c r="DC293" s="35" t="s">
        <v>283</v>
      </c>
      <c r="DD293" s="42" t="s">
        <v>4595</v>
      </c>
      <c r="DE293" s="42" t="s">
        <v>4596</v>
      </c>
      <c r="DF293" s="42" t="s">
        <v>4597</v>
      </c>
      <c r="DG293" s="35" t="s">
        <v>283</v>
      </c>
      <c r="DH293" s="35" t="s">
        <v>283</v>
      </c>
      <c r="DI293" s="35" t="s">
        <v>283</v>
      </c>
      <c r="DJ293" s="35" t="s">
        <v>283</v>
      </c>
      <c r="DK293" s="35" t="s">
        <v>283</v>
      </c>
      <c r="DL293" s="13" t="s">
        <v>4598</v>
      </c>
      <c r="DM293" s="10" t="s">
        <v>910</v>
      </c>
      <c r="DN293" s="15"/>
      <c r="DO293" s="15"/>
      <c r="DP293" s="15"/>
      <c r="DQ293" s="15"/>
      <c r="DR293" s="15">
        <v>1</v>
      </c>
      <c r="DS293" s="14">
        <v>1</v>
      </c>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0" t="s">
        <v>2052</v>
      </c>
      <c r="ES293" s="10" t="s">
        <v>2053</v>
      </c>
      <c r="ET293" s="10"/>
      <c r="EU293" s="10"/>
      <c r="EV293" s="10"/>
      <c r="EW293" s="10"/>
      <c r="EX293" s="10"/>
      <c r="EY293" s="10"/>
      <c r="EZ293" s="10"/>
      <c r="FA293" s="10"/>
      <c r="FB293" s="10"/>
      <c r="FC293" s="10"/>
      <c r="FD293" s="10"/>
      <c r="FE293" s="10">
        <v>1</v>
      </c>
      <c r="FF293" s="10"/>
      <c r="FG293" s="10"/>
      <c r="FH293" s="10"/>
      <c r="FI293" s="10"/>
      <c r="FJ293" s="10"/>
      <c r="FK293" s="10"/>
      <c r="FL293" s="10"/>
      <c r="FM293" s="10" t="s">
        <v>283</v>
      </c>
      <c r="FN293" s="10" t="s">
        <v>283</v>
      </c>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3" t="s">
        <v>4599</v>
      </c>
      <c r="GP293" s="10" t="s">
        <v>283</v>
      </c>
      <c r="GQ293" s="10" t="s">
        <v>283</v>
      </c>
      <c r="GR293" s="10" t="s">
        <v>283</v>
      </c>
      <c r="GS293" s="10" t="s">
        <v>283</v>
      </c>
      <c r="GT293" s="10" t="s">
        <v>283</v>
      </c>
      <c r="GU293" s="10" t="s">
        <v>283</v>
      </c>
      <c r="GV293" s="10" t="s">
        <v>283</v>
      </c>
      <c r="GW293" s="10" t="s">
        <v>283</v>
      </c>
      <c r="GX293" s="10" t="s">
        <v>283</v>
      </c>
      <c r="GY293" s="10" t="s">
        <v>283</v>
      </c>
      <c r="GZ293" s="10" t="s">
        <v>283</v>
      </c>
      <c r="HA293" s="10" t="s">
        <v>283</v>
      </c>
      <c r="HB293" s="10" t="s">
        <v>283</v>
      </c>
      <c r="HC293" s="10" t="s">
        <v>283</v>
      </c>
      <c r="HD293" s="10" t="s">
        <v>1533</v>
      </c>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v>1</v>
      </c>
      <c r="IC293" s="10"/>
      <c r="ID293" s="10"/>
      <c r="IE293" s="10"/>
      <c r="IF293" s="10"/>
      <c r="IG293" s="10"/>
      <c r="IH293" s="10"/>
      <c r="II293" s="10"/>
      <c r="IJ293" s="10"/>
      <c r="IK293" s="10"/>
      <c r="IL293" s="10"/>
      <c r="IM293" s="10"/>
      <c r="IN293" s="10"/>
      <c r="IO293" s="10"/>
      <c r="IP293" s="10"/>
      <c r="IQ293" s="10"/>
      <c r="IR293" s="10"/>
      <c r="IS293" s="10"/>
      <c r="IT293" s="10"/>
      <c r="IU293" s="13" t="s">
        <v>434</v>
      </c>
      <c r="IV293" s="10" t="s">
        <v>283</v>
      </c>
      <c r="IW293" s="10" t="s">
        <v>283</v>
      </c>
      <c r="IX293" s="10" t="s">
        <v>264</v>
      </c>
      <c r="IY293" s="10"/>
      <c r="IZ293" s="10"/>
      <c r="JA293" s="10"/>
      <c r="JB293" s="10"/>
      <c r="JC293" s="10"/>
      <c r="JD293" s="10"/>
      <c r="JE293" s="10"/>
      <c r="JF293" s="10"/>
      <c r="JG293" s="10"/>
      <c r="JH293" s="10"/>
      <c r="JI293" s="10"/>
      <c r="JJ293" s="10"/>
      <c r="JK293" s="10"/>
      <c r="JL293" s="10"/>
      <c r="JM293" s="10"/>
      <c r="JN293" s="10"/>
      <c r="JO293" s="10"/>
      <c r="JP293" s="10">
        <v>1</v>
      </c>
      <c r="JQ293" s="10"/>
      <c r="JR293" s="10"/>
      <c r="JS293" s="10"/>
      <c r="JT293" s="10"/>
      <c r="JU293" s="10"/>
      <c r="JV293" s="10" t="s">
        <v>287</v>
      </c>
      <c r="JW293" s="10" t="s">
        <v>283</v>
      </c>
      <c r="JX293" s="10" t="s">
        <v>283</v>
      </c>
      <c r="JY293" s="10" t="s">
        <v>283</v>
      </c>
      <c r="JZ293" s="42"/>
    </row>
    <row r="294" spans="1:286" ht="15.75" customHeight="1">
      <c r="A294" s="7" t="s">
        <v>4600</v>
      </c>
      <c r="B294" s="8">
        <v>43035</v>
      </c>
      <c r="C294" s="9" t="s">
        <v>4601</v>
      </c>
      <c r="D294" s="35">
        <v>1</v>
      </c>
      <c r="E294" s="11">
        <v>42370</v>
      </c>
      <c r="F294" s="35" t="s">
        <v>302</v>
      </c>
      <c r="G294" s="29" t="s">
        <v>323</v>
      </c>
      <c r="H294" s="9" t="s">
        <v>4602</v>
      </c>
      <c r="I294" s="9" t="s">
        <v>4453</v>
      </c>
      <c r="J294" s="10" t="s">
        <v>280</v>
      </c>
      <c r="K294" s="9" t="s">
        <v>344</v>
      </c>
      <c r="L294" s="9"/>
      <c r="M294" s="9"/>
      <c r="N294" s="9"/>
      <c r="O294" s="9"/>
      <c r="P294" s="9"/>
      <c r="Q294" s="9"/>
      <c r="R294" s="10">
        <v>1</v>
      </c>
      <c r="S294" s="9"/>
      <c r="T294" s="9"/>
      <c r="U294" s="9"/>
      <c r="V294" s="9"/>
      <c r="W294" s="9"/>
      <c r="X294" s="9"/>
      <c r="Y294" s="9"/>
      <c r="Z294" s="9"/>
      <c r="AA294" s="9"/>
      <c r="AB294" s="9" t="s">
        <v>4603</v>
      </c>
      <c r="AC294" s="9" t="s">
        <v>4604</v>
      </c>
      <c r="AD294" s="10" t="s">
        <v>283</v>
      </c>
      <c r="AE294" s="10" t="s">
        <v>329</v>
      </c>
      <c r="AF294" s="11">
        <v>43012</v>
      </c>
      <c r="AG294" s="10" t="s">
        <v>329</v>
      </c>
      <c r="AH294" s="10">
        <f t="shared" ref="AH294:AH312" si="73">AF294-E294</f>
        <v>642</v>
      </c>
      <c r="AI294" s="10">
        <f t="shared" si="2"/>
        <v>665</v>
      </c>
      <c r="AJ294" s="35" t="s">
        <v>4605</v>
      </c>
      <c r="AK294" s="12">
        <v>2</v>
      </c>
      <c r="AL294" s="10" t="s">
        <v>950</v>
      </c>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10"/>
      <c r="BN294" s="10"/>
      <c r="BO294" s="10"/>
      <c r="BP294" s="10"/>
      <c r="BQ294" s="10"/>
      <c r="BR294" s="10"/>
      <c r="BS294" s="10"/>
      <c r="BT294" s="10"/>
      <c r="BU294" s="10"/>
      <c r="BV294" s="10"/>
      <c r="BW294" s="10"/>
      <c r="BX294" s="10"/>
      <c r="BY294" s="10">
        <v>2</v>
      </c>
      <c r="BZ294" s="10"/>
      <c r="CA294" s="10"/>
      <c r="CB294" s="10"/>
      <c r="CC294" s="10"/>
      <c r="CD294" s="10"/>
      <c r="CE294" s="10"/>
      <c r="CF294" s="10"/>
      <c r="CG294" s="10"/>
      <c r="CH294" s="10"/>
      <c r="CI294" s="10"/>
      <c r="CJ294" s="10"/>
      <c r="CK294" s="10"/>
      <c r="CL294" s="10"/>
      <c r="CM294" s="10"/>
      <c r="CN294" s="10"/>
      <c r="CO294" s="10"/>
      <c r="CP294" s="10" t="s">
        <v>89</v>
      </c>
      <c r="CQ294" s="10" t="s">
        <v>286</v>
      </c>
      <c r="CR294" s="10">
        <v>1</v>
      </c>
      <c r="CS294" s="10"/>
      <c r="CT294" s="10"/>
      <c r="CU294" s="10"/>
      <c r="CV294" s="10"/>
      <c r="CW294" s="10"/>
      <c r="CX294" s="10" t="s">
        <v>287</v>
      </c>
      <c r="CY294" s="35" t="s">
        <v>287</v>
      </c>
      <c r="CZ294" s="42" t="s">
        <v>12</v>
      </c>
      <c r="DA294" s="10" t="s">
        <v>289</v>
      </c>
      <c r="DB294" s="35" t="s">
        <v>309</v>
      </c>
      <c r="DC294" s="13" t="s">
        <v>4606</v>
      </c>
      <c r="DD294" s="42" t="s">
        <v>4607</v>
      </c>
      <c r="DE294" s="42" t="s">
        <v>4458</v>
      </c>
      <c r="DF294" s="42" t="s">
        <v>529</v>
      </c>
      <c r="DG294" s="35" t="s">
        <v>283</v>
      </c>
      <c r="DH294" s="35" t="s">
        <v>283</v>
      </c>
      <c r="DI294" s="35" t="s">
        <v>283</v>
      </c>
      <c r="DJ294" s="35" t="s">
        <v>283</v>
      </c>
      <c r="DK294" s="35" t="s">
        <v>283</v>
      </c>
      <c r="DL294" s="13" t="s">
        <v>4608</v>
      </c>
      <c r="DM294" s="13" t="s">
        <v>4609</v>
      </c>
      <c r="DN294" s="14"/>
      <c r="DO294" s="14"/>
      <c r="DP294" s="14"/>
      <c r="DQ294" s="14"/>
      <c r="DR294" s="14"/>
      <c r="DS294" s="14"/>
      <c r="DT294" s="14">
        <v>1</v>
      </c>
      <c r="DU294" s="14"/>
      <c r="DV294" s="14"/>
      <c r="DW294" s="14"/>
      <c r="DX294" s="14"/>
      <c r="DY294" s="14"/>
      <c r="DZ294" s="14"/>
      <c r="EA294" s="14"/>
      <c r="EB294" s="14"/>
      <c r="EC294" s="14"/>
      <c r="ED294" s="14"/>
      <c r="EE294" s="14"/>
      <c r="EF294" s="14"/>
      <c r="EG294" s="14"/>
      <c r="EH294" s="14"/>
      <c r="EI294" s="14"/>
      <c r="EJ294" s="14"/>
      <c r="EK294" s="14"/>
      <c r="EL294" s="14"/>
      <c r="EM294" s="14"/>
      <c r="EN294" s="14"/>
      <c r="EO294" s="15">
        <v>1</v>
      </c>
      <c r="EP294" s="14"/>
      <c r="EQ294" s="14"/>
      <c r="ER294" s="10" t="s">
        <v>283</v>
      </c>
      <c r="ES294" s="10" t="s">
        <v>283</v>
      </c>
      <c r="ET294" s="10"/>
      <c r="EU294" s="10"/>
      <c r="EV294" s="10"/>
      <c r="EW294" s="10"/>
      <c r="EX294" s="10"/>
      <c r="EY294" s="10"/>
      <c r="EZ294" s="10"/>
      <c r="FA294" s="10"/>
      <c r="FB294" s="10"/>
      <c r="FC294" s="10"/>
      <c r="FD294" s="10"/>
      <c r="FE294" s="10"/>
      <c r="FF294" s="10"/>
      <c r="FG294" s="10"/>
      <c r="FH294" s="10"/>
      <c r="FI294" s="10"/>
      <c r="FJ294" s="10"/>
      <c r="FK294" s="10"/>
      <c r="FL294" s="10"/>
      <c r="FM294" s="10" t="s">
        <v>283</v>
      </c>
      <c r="FN294" s="10" t="s">
        <v>283</v>
      </c>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3" t="s">
        <v>4610</v>
      </c>
      <c r="GP294" s="13" t="s">
        <v>4611</v>
      </c>
      <c r="GQ294" s="13" t="s">
        <v>4612</v>
      </c>
      <c r="GR294" s="10" t="s">
        <v>283</v>
      </c>
      <c r="GS294" s="10" t="s">
        <v>283</v>
      </c>
      <c r="GT294" s="10" t="s">
        <v>283</v>
      </c>
      <c r="GU294" s="10" t="s">
        <v>283</v>
      </c>
      <c r="GV294" s="10" t="s">
        <v>283</v>
      </c>
      <c r="GW294" s="10" t="s">
        <v>283</v>
      </c>
      <c r="GX294" s="10" t="s">
        <v>283</v>
      </c>
      <c r="GY294" s="10" t="s">
        <v>283</v>
      </c>
      <c r="GZ294" s="10" t="s">
        <v>283</v>
      </c>
      <c r="HA294" s="10" t="s">
        <v>283</v>
      </c>
      <c r="HB294" s="10" t="s">
        <v>283</v>
      </c>
      <c r="HC294" s="10" t="s">
        <v>283</v>
      </c>
      <c r="HD294" s="10" t="s">
        <v>4613</v>
      </c>
      <c r="HE294" s="10"/>
      <c r="HF294" s="10"/>
      <c r="HG294" s="10"/>
      <c r="HH294" s="10"/>
      <c r="HI294" s="10"/>
      <c r="HJ294" s="10"/>
      <c r="HK294" s="10"/>
      <c r="HL294" s="10"/>
      <c r="HM294" s="10"/>
      <c r="HN294" s="10"/>
      <c r="HO294" s="10"/>
      <c r="HP294" s="10"/>
      <c r="HQ294" s="10">
        <v>1</v>
      </c>
      <c r="HR294" s="10"/>
      <c r="HS294" s="10"/>
      <c r="HT294" s="10"/>
      <c r="HU294" s="10"/>
      <c r="HV294" s="10"/>
      <c r="HW294" s="10"/>
      <c r="HX294" s="10"/>
      <c r="HY294" s="10">
        <v>1</v>
      </c>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3" t="s">
        <v>553</v>
      </c>
      <c r="IV294" s="10" t="s">
        <v>283</v>
      </c>
      <c r="IW294" s="10" t="s">
        <v>283</v>
      </c>
      <c r="IX294" s="10" t="s">
        <v>264</v>
      </c>
      <c r="IY294" s="10"/>
      <c r="IZ294" s="10"/>
      <c r="JA294" s="10"/>
      <c r="JB294" s="10"/>
      <c r="JC294" s="10"/>
      <c r="JD294" s="10"/>
      <c r="JE294" s="10"/>
      <c r="JF294" s="10"/>
      <c r="JG294" s="10"/>
      <c r="JH294" s="10"/>
      <c r="JI294" s="10"/>
      <c r="JJ294" s="10"/>
      <c r="JK294" s="10"/>
      <c r="JL294" s="10"/>
      <c r="JM294" s="10"/>
      <c r="JN294" s="10"/>
      <c r="JO294" s="10"/>
      <c r="JP294" s="10">
        <v>1</v>
      </c>
      <c r="JQ294" s="10"/>
      <c r="JR294" s="10"/>
      <c r="JS294" s="10"/>
      <c r="JT294" s="10"/>
      <c r="JU294" s="10"/>
      <c r="JV294" s="10" t="s">
        <v>287</v>
      </c>
      <c r="JW294" s="10" t="s">
        <v>283</v>
      </c>
      <c r="JX294" s="10" t="s">
        <v>283</v>
      </c>
      <c r="JY294" s="10" t="s">
        <v>283</v>
      </c>
      <c r="JZ294" s="42"/>
    </row>
    <row r="295" spans="1:286" ht="15.75" customHeight="1">
      <c r="A295" s="7" t="s">
        <v>4614</v>
      </c>
      <c r="B295" s="8">
        <v>43038</v>
      </c>
      <c r="C295" s="9" t="s">
        <v>4615</v>
      </c>
      <c r="D295" s="35">
        <v>1</v>
      </c>
      <c r="E295" s="11">
        <v>42710</v>
      </c>
      <c r="F295" s="35" t="s">
        <v>302</v>
      </c>
      <c r="G295" s="29" t="s">
        <v>277</v>
      </c>
      <c r="H295" s="9" t="s">
        <v>871</v>
      </c>
      <c r="I295" s="9" t="s">
        <v>872</v>
      </c>
      <c r="J295" s="10" t="s">
        <v>577</v>
      </c>
      <c r="K295" s="9" t="s">
        <v>543</v>
      </c>
      <c r="L295" s="9"/>
      <c r="M295" s="9"/>
      <c r="N295" s="9"/>
      <c r="O295" s="9"/>
      <c r="P295" s="9"/>
      <c r="Q295" s="9"/>
      <c r="R295" s="9"/>
      <c r="S295" s="9"/>
      <c r="T295" s="10">
        <v>1</v>
      </c>
      <c r="U295" s="9"/>
      <c r="V295" s="9"/>
      <c r="W295" s="9"/>
      <c r="X295" s="9"/>
      <c r="Y295" s="9"/>
      <c r="Z295" s="9"/>
      <c r="AA295" s="9"/>
      <c r="AB295" s="9" t="s">
        <v>4616</v>
      </c>
      <c r="AC295" s="9" t="s">
        <v>4617</v>
      </c>
      <c r="AD295" s="10" t="s">
        <v>283</v>
      </c>
      <c r="AE295" s="11">
        <v>43028</v>
      </c>
      <c r="AF295" s="11">
        <v>43035</v>
      </c>
      <c r="AG295" s="10">
        <f t="shared" ref="AG295:AG325" si="74">AF295-AE295</f>
        <v>7</v>
      </c>
      <c r="AH295" s="10">
        <f t="shared" si="73"/>
        <v>325</v>
      </c>
      <c r="AI295" s="10">
        <f t="shared" si="2"/>
        <v>328</v>
      </c>
      <c r="AJ295" s="42" t="s">
        <v>4618</v>
      </c>
      <c r="AK295" s="12">
        <v>1</v>
      </c>
      <c r="AL295" s="10" t="s">
        <v>86</v>
      </c>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v>1</v>
      </c>
      <c r="CP295" s="10" t="s">
        <v>4619</v>
      </c>
      <c r="CQ295" s="10" t="s">
        <v>286</v>
      </c>
      <c r="CR295" s="13">
        <v>1</v>
      </c>
      <c r="CS295" s="10"/>
      <c r="CT295" s="10"/>
      <c r="CU295" s="10">
        <v>1</v>
      </c>
      <c r="CV295" s="10"/>
      <c r="CW295" s="10"/>
      <c r="CX295" s="10" t="s">
        <v>490</v>
      </c>
      <c r="CY295" s="35" t="s">
        <v>287</v>
      </c>
      <c r="CZ295" s="42" t="s">
        <v>288</v>
      </c>
      <c r="DA295" s="10" t="s">
        <v>289</v>
      </c>
      <c r="DB295" s="35" t="s">
        <v>4620</v>
      </c>
      <c r="DC295" s="35" t="s">
        <v>283</v>
      </c>
      <c r="DD295" s="42" t="s">
        <v>952</v>
      </c>
      <c r="DE295" s="35" t="s">
        <v>4621</v>
      </c>
      <c r="DF295" s="35" t="s">
        <v>283</v>
      </c>
      <c r="DG295" s="35" t="s">
        <v>283</v>
      </c>
      <c r="DH295" s="35" t="s">
        <v>283</v>
      </c>
      <c r="DI295" s="35" t="s">
        <v>283</v>
      </c>
      <c r="DJ295" s="35" t="s">
        <v>283</v>
      </c>
      <c r="DK295" s="35" t="s">
        <v>283</v>
      </c>
      <c r="DL295" s="10" t="s">
        <v>283</v>
      </c>
      <c r="DM295" s="10" t="s">
        <v>283</v>
      </c>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35" t="s">
        <v>4622</v>
      </c>
      <c r="ES295" s="35" t="s">
        <v>4623</v>
      </c>
      <c r="ET295" s="35"/>
      <c r="EU295" s="35"/>
      <c r="EV295" s="35"/>
      <c r="EW295" s="35"/>
      <c r="EX295" s="13">
        <v>1</v>
      </c>
      <c r="EY295" s="35"/>
      <c r="EZ295" s="35"/>
      <c r="FA295" s="35"/>
      <c r="FB295" s="35"/>
      <c r="FC295" s="35"/>
      <c r="FD295" s="35"/>
      <c r="FE295" s="35"/>
      <c r="FF295" s="35">
        <v>1</v>
      </c>
      <c r="FG295" s="35"/>
      <c r="FH295" s="35"/>
      <c r="FI295" s="35"/>
      <c r="FJ295" s="35"/>
      <c r="FK295" s="35"/>
      <c r="FL295" s="35"/>
      <c r="FM295" s="10" t="s">
        <v>4624</v>
      </c>
      <c r="FN295" s="10" t="s">
        <v>181</v>
      </c>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v>1</v>
      </c>
      <c r="GL295" s="10"/>
      <c r="GM295" s="10"/>
      <c r="GN295" s="10"/>
      <c r="GO295" s="13" t="s">
        <v>4625</v>
      </c>
      <c r="GP295" s="10" t="s">
        <v>283</v>
      </c>
      <c r="GQ295" s="10" t="s">
        <v>283</v>
      </c>
      <c r="GR295" s="10" t="s">
        <v>283</v>
      </c>
      <c r="GS295" s="10" t="s">
        <v>283</v>
      </c>
      <c r="GT295" s="10" t="s">
        <v>283</v>
      </c>
      <c r="GU295" s="10" t="s">
        <v>283</v>
      </c>
      <c r="GV295" s="10" t="s">
        <v>283</v>
      </c>
      <c r="GW295" s="10" t="s">
        <v>283</v>
      </c>
      <c r="GX295" s="10" t="s">
        <v>283</v>
      </c>
      <c r="GY295" s="10" t="s">
        <v>283</v>
      </c>
      <c r="GZ295" s="10" t="s">
        <v>283</v>
      </c>
      <c r="HA295" s="10" t="s">
        <v>283</v>
      </c>
      <c r="HB295" s="10" t="s">
        <v>283</v>
      </c>
      <c r="HC295" s="10" t="s">
        <v>283</v>
      </c>
      <c r="HD295" s="10" t="s">
        <v>221</v>
      </c>
      <c r="HE295" s="10"/>
      <c r="HF295" s="10"/>
      <c r="HG295" s="10"/>
      <c r="HH295" s="10"/>
      <c r="HI295" s="10"/>
      <c r="HJ295" s="10"/>
      <c r="HK295" s="10"/>
      <c r="HL295" s="10"/>
      <c r="HM295" s="10"/>
      <c r="HN295" s="10"/>
      <c r="HO295" s="10"/>
      <c r="HP295" s="10"/>
      <c r="HQ295" s="10"/>
      <c r="HR295" s="10"/>
      <c r="HS295" s="10"/>
      <c r="HT295" s="10"/>
      <c r="HU295" s="10"/>
      <c r="HV295" s="10"/>
      <c r="HW295" s="10"/>
      <c r="HX295" s="10"/>
      <c r="HY295" s="10">
        <v>1</v>
      </c>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3" t="s">
        <v>4626</v>
      </c>
      <c r="IV295" s="10" t="s">
        <v>283</v>
      </c>
      <c r="IW295" s="10" t="s">
        <v>283</v>
      </c>
      <c r="IX295" s="10" t="s">
        <v>264</v>
      </c>
      <c r="IY295" s="10"/>
      <c r="IZ295" s="10"/>
      <c r="JA295" s="10"/>
      <c r="JB295" s="10"/>
      <c r="JC295" s="10"/>
      <c r="JD295" s="10"/>
      <c r="JE295" s="10"/>
      <c r="JF295" s="10"/>
      <c r="JG295" s="10"/>
      <c r="JH295" s="10"/>
      <c r="JI295" s="10"/>
      <c r="JJ295" s="10"/>
      <c r="JK295" s="10"/>
      <c r="JL295" s="10"/>
      <c r="JM295" s="10"/>
      <c r="JN295" s="10"/>
      <c r="JO295" s="10"/>
      <c r="JP295" s="10">
        <v>1</v>
      </c>
      <c r="JQ295" s="10"/>
      <c r="JR295" s="10"/>
      <c r="JS295" s="10"/>
      <c r="JT295" s="10"/>
      <c r="JU295" s="10"/>
      <c r="JV295" s="10" t="s">
        <v>287</v>
      </c>
      <c r="JW295" s="10" t="s">
        <v>283</v>
      </c>
      <c r="JX295" s="10" t="s">
        <v>283</v>
      </c>
      <c r="JY295" s="10" t="s">
        <v>283</v>
      </c>
      <c r="JZ295" s="35" t="s">
        <v>4627</v>
      </c>
    </row>
    <row r="296" spans="1:286" ht="15.75" customHeight="1">
      <c r="A296" s="7" t="s">
        <v>4628</v>
      </c>
      <c r="B296" s="8">
        <v>43039</v>
      </c>
      <c r="C296" s="9" t="s">
        <v>4629</v>
      </c>
      <c r="D296" s="29">
        <v>1</v>
      </c>
      <c r="E296" s="11">
        <v>42879</v>
      </c>
      <c r="F296" s="43">
        <v>84</v>
      </c>
      <c r="G296" s="29" t="s">
        <v>323</v>
      </c>
      <c r="H296" s="9" t="s">
        <v>4050</v>
      </c>
      <c r="I296" s="9" t="s">
        <v>4468</v>
      </c>
      <c r="J296" s="10" t="s">
        <v>280</v>
      </c>
      <c r="K296" s="9" t="s">
        <v>281</v>
      </c>
      <c r="L296" s="9"/>
      <c r="M296" s="9"/>
      <c r="N296" s="9"/>
      <c r="O296" s="9"/>
      <c r="P296" s="10">
        <v>1</v>
      </c>
      <c r="Q296" s="9"/>
      <c r="R296" s="9"/>
      <c r="S296" s="9"/>
      <c r="T296" s="9"/>
      <c r="U296" s="9"/>
      <c r="V296" s="9"/>
      <c r="W296" s="9"/>
      <c r="X296" s="9"/>
      <c r="Y296" s="9"/>
      <c r="Z296" s="9"/>
      <c r="AA296" s="9"/>
      <c r="AB296" s="9" t="s">
        <v>4630</v>
      </c>
      <c r="AC296" s="9" t="s">
        <v>4631</v>
      </c>
      <c r="AD296" s="10" t="s">
        <v>283</v>
      </c>
      <c r="AE296" s="11">
        <v>42891</v>
      </c>
      <c r="AF296" s="11">
        <v>43034</v>
      </c>
      <c r="AG296" s="10">
        <f t="shared" si="74"/>
        <v>143</v>
      </c>
      <c r="AH296" s="10">
        <f t="shared" si="73"/>
        <v>155</v>
      </c>
      <c r="AI296" s="10">
        <f t="shared" si="2"/>
        <v>160</v>
      </c>
      <c r="AJ296" s="42" t="s">
        <v>2062</v>
      </c>
      <c r="AK296" s="12">
        <v>1</v>
      </c>
      <c r="AL296" s="10" t="s">
        <v>347</v>
      </c>
      <c r="AM296" s="10">
        <v>1</v>
      </c>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42"/>
      <c r="BN296" s="42"/>
      <c r="BO296" s="42"/>
      <c r="BP296" s="42"/>
      <c r="BQ296" s="42"/>
      <c r="BR296" s="42"/>
      <c r="BS296" s="42"/>
      <c r="BT296" s="42"/>
      <c r="BU296" s="42"/>
      <c r="BV296" s="42"/>
      <c r="BW296" s="42"/>
      <c r="BX296" s="42"/>
      <c r="BY296" s="42"/>
      <c r="BZ296" s="42"/>
      <c r="CA296" s="42"/>
      <c r="CB296" s="42"/>
      <c r="CC296" s="42"/>
      <c r="CD296" s="42"/>
      <c r="CE296" s="42"/>
      <c r="CF296" s="42"/>
      <c r="CG296" s="42"/>
      <c r="CH296" s="42"/>
      <c r="CI296" s="42"/>
      <c r="CJ296" s="42"/>
      <c r="CK296" s="42"/>
      <c r="CL296" s="42"/>
      <c r="CM296" s="42"/>
      <c r="CN296" s="42"/>
      <c r="CO296" s="42"/>
      <c r="CP296" s="10" t="s">
        <v>89</v>
      </c>
      <c r="CQ296" s="10" t="s">
        <v>286</v>
      </c>
      <c r="CR296" s="10">
        <v>1</v>
      </c>
      <c r="CS296" s="10"/>
      <c r="CT296" s="10"/>
      <c r="CU296" s="10"/>
      <c r="CV296" s="10"/>
      <c r="CW296" s="10"/>
      <c r="CX296" s="10" t="s">
        <v>287</v>
      </c>
      <c r="CY296" s="35" t="s">
        <v>490</v>
      </c>
      <c r="CZ296" s="35" t="s">
        <v>329</v>
      </c>
      <c r="DA296" s="42" t="s">
        <v>120</v>
      </c>
      <c r="DB296" s="35" t="s">
        <v>429</v>
      </c>
      <c r="DC296" s="35" t="s">
        <v>283</v>
      </c>
      <c r="DD296" s="42" t="s">
        <v>688</v>
      </c>
      <c r="DE296" s="42" t="s">
        <v>3805</v>
      </c>
      <c r="DF296" s="42" t="s">
        <v>4632</v>
      </c>
      <c r="DG296" s="42" t="s">
        <v>4633</v>
      </c>
      <c r="DH296" s="35" t="s">
        <v>283</v>
      </c>
      <c r="DI296" s="35" t="s">
        <v>283</v>
      </c>
      <c r="DJ296" s="35" t="s">
        <v>283</v>
      </c>
      <c r="DK296" s="35" t="s">
        <v>283</v>
      </c>
      <c r="DL296" s="10" t="s">
        <v>4634</v>
      </c>
      <c r="DM296" s="10" t="s">
        <v>283</v>
      </c>
      <c r="DN296" s="15"/>
      <c r="DO296" s="15"/>
      <c r="DP296" s="15"/>
      <c r="DQ296" s="15"/>
      <c r="DR296" s="15"/>
      <c r="DS296" s="15"/>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0" t="s">
        <v>4632</v>
      </c>
      <c r="ES296" s="10" t="s">
        <v>146</v>
      </c>
      <c r="ET296" s="10"/>
      <c r="EU296" s="10"/>
      <c r="EV296" s="10"/>
      <c r="EW296" s="10"/>
      <c r="EX296" s="10"/>
      <c r="EY296" s="10">
        <v>1</v>
      </c>
      <c r="EZ296" s="10"/>
      <c r="FA296" s="10"/>
      <c r="FB296" s="10"/>
      <c r="FC296" s="10"/>
      <c r="FD296" s="10"/>
      <c r="FE296" s="10"/>
      <c r="FF296" s="10"/>
      <c r="FG296" s="10"/>
      <c r="FH296" s="10"/>
      <c r="FI296" s="10"/>
      <c r="FJ296" s="10"/>
      <c r="FK296" s="10"/>
      <c r="FL296" s="10"/>
      <c r="FM296" s="10" t="s">
        <v>283</v>
      </c>
      <c r="FN296" s="10" t="s">
        <v>283</v>
      </c>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3" t="s">
        <v>4635</v>
      </c>
      <c r="GP296" s="13" t="s">
        <v>4636</v>
      </c>
      <c r="GQ296" s="10" t="s">
        <v>283</v>
      </c>
      <c r="GR296" s="10" t="s">
        <v>283</v>
      </c>
      <c r="GS296" s="10" t="s">
        <v>283</v>
      </c>
      <c r="GT296" s="10" t="s">
        <v>283</v>
      </c>
      <c r="GU296" s="10" t="s">
        <v>283</v>
      </c>
      <c r="GV296" s="10" t="s">
        <v>283</v>
      </c>
      <c r="GW296" s="10" t="s">
        <v>283</v>
      </c>
      <c r="GX296" s="10" t="s">
        <v>283</v>
      </c>
      <c r="GY296" s="10" t="s">
        <v>283</v>
      </c>
      <c r="GZ296" s="10" t="s">
        <v>283</v>
      </c>
      <c r="HA296" s="10" t="s">
        <v>283</v>
      </c>
      <c r="HB296" s="10" t="s">
        <v>283</v>
      </c>
      <c r="HC296" s="10" t="s">
        <v>283</v>
      </c>
      <c r="HD296" s="10" t="s">
        <v>4637</v>
      </c>
      <c r="HE296" s="10"/>
      <c r="HF296" s="10"/>
      <c r="HG296" s="10"/>
      <c r="HH296" s="10"/>
      <c r="HI296" s="10"/>
      <c r="HJ296" s="10"/>
      <c r="HK296" s="10"/>
      <c r="HL296" s="10"/>
      <c r="HM296" s="10"/>
      <c r="HN296" s="10">
        <v>1</v>
      </c>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v>1</v>
      </c>
      <c r="IL296" s="10"/>
      <c r="IM296" s="10"/>
      <c r="IN296" s="10"/>
      <c r="IO296" s="10"/>
      <c r="IP296" s="10"/>
      <c r="IQ296" s="10"/>
      <c r="IR296" s="10"/>
      <c r="IS296" s="10"/>
      <c r="IT296" s="10"/>
      <c r="IU296" s="13" t="s">
        <v>4638</v>
      </c>
      <c r="IV296" s="10" t="s">
        <v>283</v>
      </c>
      <c r="IW296" s="10" t="s">
        <v>283</v>
      </c>
      <c r="IX296" s="10" t="s">
        <v>264</v>
      </c>
      <c r="IY296" s="10"/>
      <c r="IZ296" s="10"/>
      <c r="JA296" s="10"/>
      <c r="JB296" s="10"/>
      <c r="JC296" s="10"/>
      <c r="JD296" s="10"/>
      <c r="JE296" s="10"/>
      <c r="JF296" s="10"/>
      <c r="JG296" s="10"/>
      <c r="JH296" s="10"/>
      <c r="JI296" s="10"/>
      <c r="JJ296" s="10"/>
      <c r="JK296" s="10"/>
      <c r="JL296" s="10"/>
      <c r="JM296" s="10"/>
      <c r="JN296" s="10"/>
      <c r="JO296" s="10"/>
      <c r="JP296" s="10">
        <v>1</v>
      </c>
      <c r="JQ296" s="10"/>
      <c r="JR296" s="10"/>
      <c r="JS296" s="10"/>
      <c r="JT296" s="10"/>
      <c r="JU296" s="10"/>
      <c r="JV296" s="10" t="s">
        <v>287</v>
      </c>
      <c r="JW296" s="10" t="s">
        <v>283</v>
      </c>
      <c r="JX296" s="10" t="s">
        <v>283</v>
      </c>
      <c r="JY296" s="10" t="s">
        <v>283</v>
      </c>
      <c r="JZ296" s="42"/>
    </row>
    <row r="297" spans="1:286" ht="15.75" customHeight="1">
      <c r="A297" s="7" t="s">
        <v>4639</v>
      </c>
      <c r="B297" s="8">
        <v>42951</v>
      </c>
      <c r="C297" s="9" t="s">
        <v>4640</v>
      </c>
      <c r="D297" s="29">
        <v>1</v>
      </c>
      <c r="E297" s="11">
        <v>42517</v>
      </c>
      <c r="F297" s="43">
        <v>36</v>
      </c>
      <c r="G297" s="29" t="s">
        <v>277</v>
      </c>
      <c r="H297" s="9" t="s">
        <v>4641</v>
      </c>
      <c r="I297" s="9" t="s">
        <v>1341</v>
      </c>
      <c r="J297" s="10" t="s">
        <v>280</v>
      </c>
      <c r="K297" s="9" t="s">
        <v>2925</v>
      </c>
      <c r="L297" s="9"/>
      <c r="M297" s="9"/>
      <c r="N297" s="9"/>
      <c r="O297" s="9"/>
      <c r="P297" s="9"/>
      <c r="Q297" s="9"/>
      <c r="R297" s="10">
        <v>1</v>
      </c>
      <c r="S297" s="9"/>
      <c r="T297" s="9"/>
      <c r="U297" s="9"/>
      <c r="V297" s="9"/>
      <c r="W297" s="9"/>
      <c r="X297" s="9"/>
      <c r="Y297" s="9"/>
      <c r="Z297" s="10">
        <v>1</v>
      </c>
      <c r="AA297" s="9"/>
      <c r="AB297" s="9" t="s">
        <v>4642</v>
      </c>
      <c r="AC297" s="58" t="s">
        <v>4643</v>
      </c>
      <c r="AD297" s="10" t="s">
        <v>283</v>
      </c>
      <c r="AE297" s="11">
        <v>42523</v>
      </c>
      <c r="AF297" s="11">
        <v>42935</v>
      </c>
      <c r="AG297" s="10">
        <f t="shared" si="74"/>
        <v>412</v>
      </c>
      <c r="AH297" s="10">
        <f t="shared" si="73"/>
        <v>418</v>
      </c>
      <c r="AI297" s="10">
        <f t="shared" si="2"/>
        <v>434</v>
      </c>
      <c r="AJ297" s="42" t="s">
        <v>4644</v>
      </c>
      <c r="AK297" s="12">
        <v>1</v>
      </c>
      <c r="AL297" s="10" t="s">
        <v>55</v>
      </c>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0">
        <v>1</v>
      </c>
      <c r="BK297" s="11"/>
      <c r="BL297" s="11"/>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10" t="s">
        <v>89</v>
      </c>
      <c r="CQ297" s="10" t="s">
        <v>286</v>
      </c>
      <c r="CR297" s="10">
        <v>1</v>
      </c>
      <c r="CS297" s="10"/>
      <c r="CT297" s="10"/>
      <c r="CU297" s="10"/>
      <c r="CV297" s="10"/>
      <c r="CW297" s="10"/>
      <c r="CX297" s="10" t="s">
        <v>287</v>
      </c>
      <c r="CY297" s="35" t="s">
        <v>287</v>
      </c>
      <c r="CZ297" s="42" t="s">
        <v>288</v>
      </c>
      <c r="DA297" s="42" t="s">
        <v>158</v>
      </c>
      <c r="DB297" s="35" t="s">
        <v>158</v>
      </c>
      <c r="DC297" s="35" t="s">
        <v>4645</v>
      </c>
      <c r="DD297" s="42" t="s">
        <v>4585</v>
      </c>
      <c r="DE297" s="42" t="s">
        <v>4646</v>
      </c>
      <c r="DF297" s="42" t="s">
        <v>142</v>
      </c>
      <c r="DG297" s="42" t="s">
        <v>147</v>
      </c>
      <c r="DH297" s="35" t="s">
        <v>283</v>
      </c>
      <c r="DI297" s="35" t="s">
        <v>283</v>
      </c>
      <c r="DJ297" s="35" t="s">
        <v>283</v>
      </c>
      <c r="DK297" s="35" t="s">
        <v>283</v>
      </c>
      <c r="DL297" s="10" t="s">
        <v>283</v>
      </c>
      <c r="DM297" s="10" t="s">
        <v>283</v>
      </c>
      <c r="DN297" s="15"/>
      <c r="DO297" s="15"/>
      <c r="DP297" s="15"/>
      <c r="DQ297" s="15"/>
      <c r="DR297" s="15"/>
      <c r="DS297" s="15"/>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0" t="s">
        <v>4647</v>
      </c>
      <c r="ES297" s="10" t="s">
        <v>4648</v>
      </c>
      <c r="ET297" s="10"/>
      <c r="EU297" s="10">
        <v>1</v>
      </c>
      <c r="EV297" s="10"/>
      <c r="EW297" s="10"/>
      <c r="EX297" s="10"/>
      <c r="EY297" s="10"/>
      <c r="EZ297" s="10">
        <v>1</v>
      </c>
      <c r="FA297" s="10"/>
      <c r="FB297" s="10"/>
      <c r="FC297" s="10"/>
      <c r="FD297" s="10"/>
      <c r="FE297" s="10"/>
      <c r="FF297" s="10"/>
      <c r="FG297" s="10"/>
      <c r="FH297" s="10"/>
      <c r="FI297" s="10"/>
      <c r="FJ297" s="10"/>
      <c r="FK297" s="10">
        <v>1</v>
      </c>
      <c r="FL297" s="10"/>
      <c r="FM297" s="10" t="s">
        <v>283</v>
      </c>
      <c r="FN297" s="10" t="s">
        <v>283</v>
      </c>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3" t="s">
        <v>4649</v>
      </c>
      <c r="GP297" s="13" t="s">
        <v>4650</v>
      </c>
      <c r="GQ297" s="10" t="s">
        <v>283</v>
      </c>
      <c r="GR297" s="10" t="s">
        <v>283</v>
      </c>
      <c r="GS297" s="10" t="s">
        <v>283</v>
      </c>
      <c r="GT297" s="10" t="s">
        <v>283</v>
      </c>
      <c r="GU297" s="10" t="s">
        <v>283</v>
      </c>
      <c r="GV297" s="10" t="s">
        <v>283</v>
      </c>
      <c r="GW297" s="10" t="s">
        <v>283</v>
      </c>
      <c r="GX297" s="10" t="s">
        <v>283</v>
      </c>
      <c r="GY297" s="10" t="s">
        <v>283</v>
      </c>
      <c r="GZ297" s="10" t="s">
        <v>283</v>
      </c>
      <c r="HA297" s="10" t="s">
        <v>283</v>
      </c>
      <c r="HB297" s="10" t="s">
        <v>283</v>
      </c>
      <c r="HC297" s="10" t="s">
        <v>283</v>
      </c>
      <c r="HD297" s="10" t="s">
        <v>4651</v>
      </c>
      <c r="HE297" s="10"/>
      <c r="HF297" s="10"/>
      <c r="HG297" s="10"/>
      <c r="HH297" s="10"/>
      <c r="HI297" s="10"/>
      <c r="HJ297" s="10"/>
      <c r="HK297" s="10"/>
      <c r="HL297" s="10"/>
      <c r="HM297" s="10"/>
      <c r="HN297" s="10"/>
      <c r="HO297" s="10"/>
      <c r="HP297" s="10"/>
      <c r="HQ297" s="10"/>
      <c r="HR297" s="10"/>
      <c r="HS297" s="10">
        <v>1</v>
      </c>
      <c r="HT297" s="10"/>
      <c r="HU297" s="10"/>
      <c r="HV297" s="10"/>
      <c r="HW297" s="10"/>
      <c r="HX297" s="10"/>
      <c r="HY297" s="10"/>
      <c r="HZ297" s="10"/>
      <c r="IA297" s="10"/>
      <c r="IB297" s="10"/>
      <c r="IC297" s="10">
        <v>1</v>
      </c>
      <c r="ID297" s="10"/>
      <c r="IE297" s="10"/>
      <c r="IF297" s="10"/>
      <c r="IG297" s="10"/>
      <c r="IH297" s="10"/>
      <c r="II297" s="10"/>
      <c r="IJ297" s="10"/>
      <c r="IK297" s="10"/>
      <c r="IL297" s="10"/>
      <c r="IM297" s="10"/>
      <c r="IN297" s="10"/>
      <c r="IO297" s="10"/>
      <c r="IP297" s="10"/>
      <c r="IQ297" s="10"/>
      <c r="IR297" s="10"/>
      <c r="IS297" s="10"/>
      <c r="IT297" s="10"/>
      <c r="IU297" s="13" t="s">
        <v>1134</v>
      </c>
      <c r="IV297" s="13" t="s">
        <v>4649</v>
      </c>
      <c r="IW297" s="13" t="s">
        <v>4650</v>
      </c>
      <c r="IX297" s="10" t="s">
        <v>4652</v>
      </c>
      <c r="IY297" s="10"/>
      <c r="IZ297" s="10"/>
      <c r="JA297" s="10"/>
      <c r="JB297" s="10"/>
      <c r="JC297" s="10"/>
      <c r="JD297" s="10"/>
      <c r="JE297" s="10"/>
      <c r="JF297" s="10">
        <v>1</v>
      </c>
      <c r="JG297" s="10"/>
      <c r="JH297" s="10"/>
      <c r="JI297" s="10"/>
      <c r="JJ297" s="10"/>
      <c r="JK297" s="10">
        <v>1</v>
      </c>
      <c r="JL297" s="10"/>
      <c r="JM297" s="10"/>
      <c r="JN297" s="10"/>
      <c r="JO297" s="10"/>
      <c r="JP297" s="10"/>
      <c r="JQ297" s="10"/>
      <c r="JR297" s="10"/>
      <c r="JS297" s="10"/>
      <c r="JT297" s="10"/>
      <c r="JU297" s="10"/>
      <c r="JV297" s="10" t="s">
        <v>287</v>
      </c>
      <c r="JW297" s="10" t="s">
        <v>283</v>
      </c>
      <c r="JX297" s="10" t="s">
        <v>283</v>
      </c>
      <c r="JY297" s="10" t="s">
        <v>283</v>
      </c>
      <c r="JZ297" s="42"/>
    </row>
    <row r="298" spans="1:286" ht="15.75" customHeight="1">
      <c r="A298" s="7" t="s">
        <v>4653</v>
      </c>
      <c r="B298" s="8">
        <v>42948</v>
      </c>
      <c r="C298" s="9" t="s">
        <v>4654</v>
      </c>
      <c r="D298" s="35">
        <v>1</v>
      </c>
      <c r="E298" s="11">
        <v>42696</v>
      </c>
      <c r="F298" s="35" t="s">
        <v>302</v>
      </c>
      <c r="G298" s="29" t="s">
        <v>277</v>
      </c>
      <c r="H298" s="9" t="s">
        <v>4655</v>
      </c>
      <c r="I298" s="9" t="s">
        <v>469</v>
      </c>
      <c r="J298" s="10" t="s">
        <v>280</v>
      </c>
      <c r="K298" s="9" t="s">
        <v>281</v>
      </c>
      <c r="L298" s="9"/>
      <c r="M298" s="9"/>
      <c r="N298" s="9"/>
      <c r="O298" s="9"/>
      <c r="P298" s="10">
        <v>1</v>
      </c>
      <c r="Q298" s="9"/>
      <c r="R298" s="9"/>
      <c r="S298" s="9"/>
      <c r="T298" s="9"/>
      <c r="U298" s="9"/>
      <c r="V298" s="9"/>
      <c r="W298" s="9"/>
      <c r="X298" s="9"/>
      <c r="Y298" s="9"/>
      <c r="Z298" s="9"/>
      <c r="AA298" s="9"/>
      <c r="AB298" s="9" t="s">
        <v>4656</v>
      </c>
      <c r="AC298" s="9" t="s">
        <v>4657</v>
      </c>
      <c r="AD298" s="10" t="s">
        <v>283</v>
      </c>
      <c r="AE298" s="11">
        <v>42702</v>
      </c>
      <c r="AF298" s="11">
        <v>42942</v>
      </c>
      <c r="AG298" s="10">
        <f t="shared" si="74"/>
        <v>240</v>
      </c>
      <c r="AH298" s="10">
        <f t="shared" si="73"/>
        <v>246</v>
      </c>
      <c r="AI298" s="10">
        <f t="shared" si="2"/>
        <v>252</v>
      </c>
      <c r="AJ298" s="42" t="s">
        <v>1268</v>
      </c>
      <c r="AK298" s="12">
        <v>1</v>
      </c>
      <c r="AL298" s="10" t="s">
        <v>70</v>
      </c>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10"/>
      <c r="BN298" s="10"/>
      <c r="BO298" s="10"/>
      <c r="BP298" s="10"/>
      <c r="BQ298" s="10"/>
      <c r="BR298" s="10"/>
      <c r="BS298" s="10"/>
      <c r="BT298" s="10"/>
      <c r="BU298" s="10"/>
      <c r="BV298" s="10"/>
      <c r="BW298" s="10"/>
      <c r="BX298" s="10"/>
      <c r="BY298" s="10">
        <v>1</v>
      </c>
      <c r="BZ298" s="10"/>
      <c r="CA298" s="10"/>
      <c r="CB298" s="10"/>
      <c r="CC298" s="10"/>
      <c r="CD298" s="10"/>
      <c r="CE298" s="10"/>
      <c r="CF298" s="10"/>
      <c r="CG298" s="10"/>
      <c r="CH298" s="10"/>
      <c r="CI298" s="10"/>
      <c r="CJ298" s="10"/>
      <c r="CK298" s="10"/>
      <c r="CL298" s="10"/>
      <c r="CM298" s="10"/>
      <c r="CN298" s="10"/>
      <c r="CO298" s="10"/>
      <c r="CP298" s="10" t="s">
        <v>89</v>
      </c>
      <c r="CQ298" s="10" t="s">
        <v>286</v>
      </c>
      <c r="CR298" s="10">
        <v>1</v>
      </c>
      <c r="CS298" s="10"/>
      <c r="CT298" s="10"/>
      <c r="CU298" s="10"/>
      <c r="CV298" s="10"/>
      <c r="CW298" s="10"/>
      <c r="CX298" s="10" t="s">
        <v>287</v>
      </c>
      <c r="CY298" s="35" t="s">
        <v>287</v>
      </c>
      <c r="CZ298" s="42" t="s">
        <v>288</v>
      </c>
      <c r="DA298" s="10" t="s">
        <v>289</v>
      </c>
      <c r="DB298" s="35" t="s">
        <v>429</v>
      </c>
      <c r="DC298" s="35" t="s">
        <v>283</v>
      </c>
      <c r="DD298" s="42" t="s">
        <v>1268</v>
      </c>
      <c r="DE298" s="42" t="s">
        <v>4658</v>
      </c>
      <c r="DF298" s="35" t="s">
        <v>283</v>
      </c>
      <c r="DG298" s="35" t="s">
        <v>283</v>
      </c>
      <c r="DH298" s="35" t="s">
        <v>283</v>
      </c>
      <c r="DI298" s="35" t="s">
        <v>283</v>
      </c>
      <c r="DJ298" s="35" t="s">
        <v>283</v>
      </c>
      <c r="DK298" s="35" t="s">
        <v>283</v>
      </c>
      <c r="DL298" s="10" t="s">
        <v>4658</v>
      </c>
      <c r="DM298" s="10" t="s">
        <v>116</v>
      </c>
      <c r="DN298" s="15"/>
      <c r="DO298" s="15"/>
      <c r="DP298" s="15"/>
      <c r="DQ298" s="15"/>
      <c r="DR298" s="15"/>
      <c r="DS298" s="15"/>
      <c r="DT298" s="14">
        <v>1</v>
      </c>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0" t="s">
        <v>283</v>
      </c>
      <c r="ES298" s="10" t="s">
        <v>283</v>
      </c>
      <c r="ET298" s="10"/>
      <c r="EU298" s="10"/>
      <c r="EV298" s="10"/>
      <c r="EW298" s="10"/>
      <c r="EX298" s="10"/>
      <c r="EY298" s="10"/>
      <c r="EZ298" s="10"/>
      <c r="FA298" s="10"/>
      <c r="FB298" s="10"/>
      <c r="FC298" s="10"/>
      <c r="FD298" s="10"/>
      <c r="FE298" s="10"/>
      <c r="FF298" s="10"/>
      <c r="FG298" s="10"/>
      <c r="FH298" s="10"/>
      <c r="FI298" s="10"/>
      <c r="FJ298" s="10"/>
      <c r="FK298" s="10"/>
      <c r="FL298" s="10"/>
      <c r="FM298" s="10" t="s">
        <v>283</v>
      </c>
      <c r="FN298" s="10" t="s">
        <v>283</v>
      </c>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3" t="s">
        <v>4659</v>
      </c>
      <c r="GP298" s="13" t="s">
        <v>4660</v>
      </c>
      <c r="GQ298" s="10" t="s">
        <v>283</v>
      </c>
      <c r="GR298" s="10" t="s">
        <v>283</v>
      </c>
      <c r="GS298" s="10" t="s">
        <v>283</v>
      </c>
      <c r="GT298" s="10" t="s">
        <v>283</v>
      </c>
      <c r="GU298" s="10" t="s">
        <v>283</v>
      </c>
      <c r="GV298" s="10" t="s">
        <v>283</v>
      </c>
      <c r="GW298" s="10" t="s">
        <v>283</v>
      </c>
      <c r="GX298" s="10" t="s">
        <v>283</v>
      </c>
      <c r="GY298" s="10" t="s">
        <v>283</v>
      </c>
      <c r="GZ298" s="10" t="s">
        <v>283</v>
      </c>
      <c r="HA298" s="10" t="s">
        <v>283</v>
      </c>
      <c r="HB298" s="10" t="s">
        <v>283</v>
      </c>
      <c r="HC298" s="10" t="s">
        <v>283</v>
      </c>
      <c r="HD298" s="10" t="s">
        <v>214</v>
      </c>
      <c r="HE298" s="10"/>
      <c r="HF298" s="10"/>
      <c r="HG298" s="10"/>
      <c r="HH298" s="10"/>
      <c r="HI298" s="10"/>
      <c r="HJ298" s="10"/>
      <c r="HK298" s="10"/>
      <c r="HL298" s="10"/>
      <c r="HM298" s="10"/>
      <c r="HN298" s="10"/>
      <c r="HO298" s="10"/>
      <c r="HP298" s="10"/>
      <c r="HQ298" s="10"/>
      <c r="HR298" s="10">
        <v>1</v>
      </c>
      <c r="HS298" s="10"/>
      <c r="HT298" s="10"/>
      <c r="HU298" s="10"/>
      <c r="HV298" s="10"/>
      <c r="HW298" s="10"/>
      <c r="HX298" s="10"/>
      <c r="HY298" s="10"/>
      <c r="HZ298" s="10"/>
      <c r="IA298" s="10"/>
      <c r="IB298" s="10"/>
      <c r="IC298" s="10"/>
      <c r="ID298" s="10"/>
      <c r="IE298" s="10"/>
      <c r="IF298" s="10"/>
      <c r="IG298" s="10"/>
      <c r="IH298" s="10"/>
      <c r="II298" s="10"/>
      <c r="IJ298" s="10"/>
      <c r="IK298" s="10"/>
      <c r="IL298" s="10"/>
      <c r="IM298" s="10"/>
      <c r="IN298" s="10"/>
      <c r="IO298" s="10"/>
      <c r="IP298" s="10"/>
      <c r="IQ298" s="10"/>
      <c r="IR298" s="10"/>
      <c r="IS298" s="10"/>
      <c r="IT298" s="10"/>
      <c r="IU298" s="13" t="s">
        <v>4660</v>
      </c>
      <c r="IV298" s="13" t="s">
        <v>2494</v>
      </c>
      <c r="IW298" s="10" t="s">
        <v>283</v>
      </c>
      <c r="IX298" s="10" t="s">
        <v>258</v>
      </c>
      <c r="IY298" s="10"/>
      <c r="IZ298" s="10"/>
      <c r="JA298" s="10"/>
      <c r="JB298" s="10"/>
      <c r="JC298" s="10"/>
      <c r="JD298" s="10"/>
      <c r="JE298" s="10"/>
      <c r="JF298" s="10"/>
      <c r="JG298" s="10"/>
      <c r="JH298" s="10"/>
      <c r="JI298" s="10"/>
      <c r="JJ298" s="10">
        <v>1</v>
      </c>
      <c r="JK298" s="10"/>
      <c r="JL298" s="10"/>
      <c r="JM298" s="10"/>
      <c r="JN298" s="10"/>
      <c r="JO298" s="10"/>
      <c r="JP298" s="10"/>
      <c r="JQ298" s="10"/>
      <c r="JR298" s="10"/>
      <c r="JS298" s="10"/>
      <c r="JT298" s="10"/>
      <c r="JU298" s="10"/>
      <c r="JV298" s="10" t="s">
        <v>287</v>
      </c>
      <c r="JW298" s="10" t="s">
        <v>283</v>
      </c>
      <c r="JX298" s="10" t="s">
        <v>283</v>
      </c>
      <c r="JY298" s="10" t="s">
        <v>283</v>
      </c>
      <c r="JZ298" s="42"/>
    </row>
    <row r="299" spans="1:286" ht="15.75" customHeight="1">
      <c r="A299" s="7" t="s">
        <v>4661</v>
      </c>
      <c r="B299" s="8">
        <v>42944</v>
      </c>
      <c r="C299" s="9" t="s">
        <v>4662</v>
      </c>
      <c r="D299" s="29">
        <v>1</v>
      </c>
      <c r="E299" s="11">
        <v>42192</v>
      </c>
      <c r="F299" s="43">
        <v>82</v>
      </c>
      <c r="G299" s="29" t="s">
        <v>277</v>
      </c>
      <c r="H299" s="9" t="s">
        <v>4100</v>
      </c>
      <c r="I299" s="9" t="s">
        <v>4101</v>
      </c>
      <c r="J299" s="10" t="s">
        <v>280</v>
      </c>
      <c r="K299" s="9" t="s">
        <v>344</v>
      </c>
      <c r="L299" s="9"/>
      <c r="M299" s="9"/>
      <c r="N299" s="9"/>
      <c r="O299" s="9"/>
      <c r="P299" s="9"/>
      <c r="Q299" s="9"/>
      <c r="R299" s="10">
        <v>1</v>
      </c>
      <c r="S299" s="9"/>
      <c r="T299" s="9"/>
      <c r="U299" s="9"/>
      <c r="V299" s="9"/>
      <c r="W299" s="9"/>
      <c r="X299" s="9"/>
      <c r="Y299" s="9"/>
      <c r="Z299" s="9"/>
      <c r="AA299" s="9"/>
      <c r="AB299" s="9" t="s">
        <v>4663</v>
      </c>
      <c r="AC299" s="9" t="s">
        <v>4664</v>
      </c>
      <c r="AD299" s="10" t="s">
        <v>283</v>
      </c>
      <c r="AE299" s="11">
        <v>42192</v>
      </c>
      <c r="AF299" s="11">
        <v>43655</v>
      </c>
      <c r="AG299" s="10">
        <f t="shared" si="74"/>
        <v>1463</v>
      </c>
      <c r="AH299" s="10">
        <f t="shared" si="73"/>
        <v>1463</v>
      </c>
      <c r="AI299" s="10">
        <f t="shared" si="2"/>
        <v>752</v>
      </c>
      <c r="AJ299" s="42" t="s">
        <v>685</v>
      </c>
      <c r="AK299" s="12">
        <v>1</v>
      </c>
      <c r="AL299" s="10" t="s">
        <v>347</v>
      </c>
      <c r="AM299" s="10">
        <v>1</v>
      </c>
      <c r="AN299" s="10"/>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10" t="s">
        <v>89</v>
      </c>
      <c r="CQ299" s="10" t="s">
        <v>286</v>
      </c>
      <c r="CR299" s="10">
        <v>1</v>
      </c>
      <c r="CS299" s="10"/>
      <c r="CT299" s="10"/>
      <c r="CU299" s="10"/>
      <c r="CV299" s="10"/>
      <c r="CW299" s="10"/>
      <c r="CX299" s="10" t="s">
        <v>287</v>
      </c>
      <c r="CY299" s="35" t="s">
        <v>490</v>
      </c>
      <c r="CZ299" s="42" t="s">
        <v>8</v>
      </c>
      <c r="DA299" s="42" t="s">
        <v>457</v>
      </c>
      <c r="DB299" s="13" t="s">
        <v>457</v>
      </c>
      <c r="DC299" s="13" t="s">
        <v>4665</v>
      </c>
      <c r="DD299" s="42" t="s">
        <v>4666</v>
      </c>
      <c r="DE299" s="35" t="s">
        <v>283</v>
      </c>
      <c r="DF299" s="35" t="s">
        <v>283</v>
      </c>
      <c r="DG299" s="35" t="s">
        <v>283</v>
      </c>
      <c r="DH299" s="35" t="s">
        <v>283</v>
      </c>
      <c r="DI299" s="35" t="s">
        <v>283</v>
      </c>
      <c r="DJ299" s="35" t="s">
        <v>283</v>
      </c>
      <c r="DK299" s="35" t="s">
        <v>283</v>
      </c>
      <c r="DL299" s="10" t="s">
        <v>4667</v>
      </c>
      <c r="DM299" s="10" t="s">
        <v>4668</v>
      </c>
      <c r="DN299" s="15"/>
      <c r="DO299" s="15"/>
      <c r="DP299" s="15"/>
      <c r="DQ299" s="15"/>
      <c r="DR299" s="15"/>
      <c r="DS299" s="15"/>
      <c r="DT299" s="15"/>
      <c r="DU299" s="15"/>
      <c r="DV299" s="15"/>
      <c r="DW299" s="15"/>
      <c r="DX299" s="15"/>
      <c r="DY299" s="15"/>
      <c r="DZ299" s="15"/>
      <c r="EA299" s="15"/>
      <c r="EB299" s="15"/>
      <c r="EC299" s="15">
        <v>1</v>
      </c>
      <c r="ED299" s="14">
        <v>1</v>
      </c>
      <c r="EE299" s="15"/>
      <c r="EF299" s="15"/>
      <c r="EG299" s="15"/>
      <c r="EH299" s="15"/>
      <c r="EI299" s="15"/>
      <c r="EJ299" s="15"/>
      <c r="EK299" s="15"/>
      <c r="EL299" s="15"/>
      <c r="EM299" s="15"/>
      <c r="EN299" s="15"/>
      <c r="EO299" s="15">
        <v>1</v>
      </c>
      <c r="EP299" s="15"/>
      <c r="EQ299" s="15"/>
      <c r="ER299" s="10" t="s">
        <v>283</v>
      </c>
      <c r="ES299" s="10" t="s">
        <v>283</v>
      </c>
      <c r="ET299" s="10"/>
      <c r="EU299" s="10"/>
      <c r="EV299" s="10"/>
      <c r="EW299" s="10"/>
      <c r="EX299" s="10"/>
      <c r="EY299" s="10"/>
      <c r="EZ299" s="10"/>
      <c r="FA299" s="10"/>
      <c r="FB299" s="10"/>
      <c r="FC299" s="10"/>
      <c r="FD299" s="10"/>
      <c r="FE299" s="10"/>
      <c r="FF299" s="10"/>
      <c r="FG299" s="10"/>
      <c r="FH299" s="10"/>
      <c r="FI299" s="10"/>
      <c r="FJ299" s="10"/>
      <c r="FK299" s="10"/>
      <c r="FL299" s="10"/>
      <c r="FM299" s="10" t="s">
        <v>283</v>
      </c>
      <c r="FN299" s="10" t="s">
        <v>283</v>
      </c>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3" t="s">
        <v>4669</v>
      </c>
      <c r="GP299" s="13" t="s">
        <v>4670</v>
      </c>
      <c r="GQ299" s="13" t="s">
        <v>4671</v>
      </c>
      <c r="GR299" s="10" t="s">
        <v>283</v>
      </c>
      <c r="GS299" s="10" t="s">
        <v>283</v>
      </c>
      <c r="GT299" s="10" t="s">
        <v>283</v>
      </c>
      <c r="GU299" s="10" t="s">
        <v>283</v>
      </c>
      <c r="GV299" s="10" t="s">
        <v>283</v>
      </c>
      <c r="GW299" s="10" t="s">
        <v>283</v>
      </c>
      <c r="GX299" s="10" t="s">
        <v>283</v>
      </c>
      <c r="GY299" s="10" t="s">
        <v>283</v>
      </c>
      <c r="GZ299" s="10" t="s">
        <v>283</v>
      </c>
      <c r="HA299" s="10" t="s">
        <v>283</v>
      </c>
      <c r="HB299" s="10" t="s">
        <v>283</v>
      </c>
      <c r="HC299" s="10" t="s">
        <v>283</v>
      </c>
      <c r="HD299" s="10" t="s">
        <v>227</v>
      </c>
      <c r="HE299" s="10"/>
      <c r="HF299" s="10"/>
      <c r="HG299" s="10"/>
      <c r="HH299" s="10"/>
      <c r="HI299" s="10"/>
      <c r="HJ299" s="10"/>
      <c r="HK299" s="10"/>
      <c r="HL299" s="10"/>
      <c r="HM299" s="10"/>
      <c r="HN299" s="10"/>
      <c r="HO299" s="10"/>
      <c r="HP299" s="10"/>
      <c r="HQ299" s="10"/>
      <c r="HR299" s="10"/>
      <c r="HS299" s="10"/>
      <c r="HT299" s="10"/>
      <c r="HU299" s="10"/>
      <c r="HV299" s="10"/>
      <c r="HW299" s="10"/>
      <c r="HX299" s="10"/>
      <c r="HY299" s="10"/>
      <c r="HZ299" s="10"/>
      <c r="IA299" s="10"/>
      <c r="IB299" s="10"/>
      <c r="IC299" s="10"/>
      <c r="ID299" s="10"/>
      <c r="IE299" s="10">
        <v>1</v>
      </c>
      <c r="IF299" s="10"/>
      <c r="IG299" s="10"/>
      <c r="IH299" s="10"/>
      <c r="II299" s="10"/>
      <c r="IJ299" s="10"/>
      <c r="IK299" s="10"/>
      <c r="IL299" s="10"/>
      <c r="IM299" s="10"/>
      <c r="IN299" s="10"/>
      <c r="IO299" s="10"/>
      <c r="IP299" s="10"/>
      <c r="IQ299" s="10"/>
      <c r="IR299" s="10"/>
      <c r="IS299" s="10"/>
      <c r="IT299" s="10"/>
      <c r="IU299" s="13" t="s">
        <v>4672</v>
      </c>
      <c r="IV299" s="10" t="s">
        <v>283</v>
      </c>
      <c r="IW299" s="10" t="s">
        <v>283</v>
      </c>
      <c r="IX299" s="10" t="s">
        <v>262</v>
      </c>
      <c r="IY299" s="10"/>
      <c r="IZ299" s="10"/>
      <c r="JA299" s="10"/>
      <c r="JB299" s="10"/>
      <c r="JC299" s="10"/>
      <c r="JD299" s="10"/>
      <c r="JE299" s="10"/>
      <c r="JF299" s="10"/>
      <c r="JG299" s="10"/>
      <c r="JH299" s="10"/>
      <c r="JI299" s="10"/>
      <c r="JJ299" s="10"/>
      <c r="JK299" s="10"/>
      <c r="JL299" s="10"/>
      <c r="JM299" s="10"/>
      <c r="JN299" s="10">
        <v>1</v>
      </c>
      <c r="JO299" s="10"/>
      <c r="JP299" s="10"/>
      <c r="JQ299" s="10"/>
      <c r="JR299" s="10"/>
      <c r="JS299" s="10"/>
      <c r="JT299" s="10"/>
      <c r="JU299" s="10"/>
      <c r="JV299" s="10" t="s">
        <v>287</v>
      </c>
      <c r="JW299" s="10" t="s">
        <v>283</v>
      </c>
      <c r="JX299" s="10" t="s">
        <v>283</v>
      </c>
      <c r="JY299" s="10" t="s">
        <v>283</v>
      </c>
      <c r="JZ299" s="42"/>
    </row>
    <row r="300" spans="1:286" ht="15.75" customHeight="1">
      <c r="A300" s="18" t="s">
        <v>4673</v>
      </c>
      <c r="B300" s="8">
        <v>42937</v>
      </c>
      <c r="C300" s="9" t="s">
        <v>4674</v>
      </c>
      <c r="D300" s="29">
        <v>1</v>
      </c>
      <c r="E300" s="11">
        <v>42154</v>
      </c>
      <c r="F300" s="43">
        <v>74</v>
      </c>
      <c r="G300" s="29" t="s">
        <v>277</v>
      </c>
      <c r="H300" s="9" t="s">
        <v>1487</v>
      </c>
      <c r="I300" s="9" t="s">
        <v>1488</v>
      </c>
      <c r="J300" s="10" t="s">
        <v>280</v>
      </c>
      <c r="K300" s="9" t="s">
        <v>4675</v>
      </c>
      <c r="L300" s="9"/>
      <c r="M300" s="9"/>
      <c r="N300" s="9"/>
      <c r="O300" s="9"/>
      <c r="P300" s="10">
        <v>1</v>
      </c>
      <c r="Q300" s="9"/>
      <c r="R300" s="10">
        <v>1</v>
      </c>
      <c r="S300" s="9"/>
      <c r="T300" s="9"/>
      <c r="U300" s="9"/>
      <c r="V300" s="9"/>
      <c r="W300" s="9"/>
      <c r="X300" s="9"/>
      <c r="Y300" s="9"/>
      <c r="Z300" s="9"/>
      <c r="AA300" s="9"/>
      <c r="AB300" s="9" t="s">
        <v>4676</v>
      </c>
      <c r="AC300" s="9" t="s">
        <v>4677</v>
      </c>
      <c r="AD300" s="10" t="s">
        <v>283</v>
      </c>
      <c r="AE300" s="11">
        <v>42164</v>
      </c>
      <c r="AF300" s="11">
        <v>42853</v>
      </c>
      <c r="AG300" s="10">
        <f t="shared" si="74"/>
        <v>689</v>
      </c>
      <c r="AH300" s="10">
        <f t="shared" si="73"/>
        <v>699</v>
      </c>
      <c r="AI300" s="10">
        <f t="shared" si="2"/>
        <v>783</v>
      </c>
      <c r="AJ300" s="35" t="s">
        <v>4678</v>
      </c>
      <c r="AK300" s="12">
        <v>1</v>
      </c>
      <c r="AL300" s="10" t="s">
        <v>48</v>
      </c>
      <c r="AM300" s="11"/>
      <c r="AN300" s="11"/>
      <c r="AO300" s="11"/>
      <c r="AP300" s="11"/>
      <c r="AQ300" s="11"/>
      <c r="AR300" s="11"/>
      <c r="AS300" s="11"/>
      <c r="AT300" s="11"/>
      <c r="AU300" s="11"/>
      <c r="AV300" s="11"/>
      <c r="AW300" s="11"/>
      <c r="AX300" s="11"/>
      <c r="AY300" s="11"/>
      <c r="AZ300" s="11"/>
      <c r="BA300" s="11"/>
      <c r="BB300" s="11"/>
      <c r="BC300" s="10">
        <v>1</v>
      </c>
      <c r="BD300" s="11"/>
      <c r="BE300" s="11"/>
      <c r="BF300" s="11"/>
      <c r="BG300" s="11"/>
      <c r="BH300" s="11"/>
      <c r="BI300" s="11"/>
      <c r="BJ300" s="11"/>
      <c r="BK300" s="11"/>
      <c r="BL300" s="11"/>
      <c r="BM300" s="42"/>
      <c r="BN300" s="42"/>
      <c r="BO300" s="42"/>
      <c r="BP300" s="42"/>
      <c r="BQ300" s="42"/>
      <c r="BR300" s="42"/>
      <c r="BS300" s="42"/>
      <c r="BT300" s="42"/>
      <c r="BU300" s="42"/>
      <c r="BV300" s="42"/>
      <c r="BW300" s="42"/>
      <c r="BX300" s="42"/>
      <c r="BY300" s="42"/>
      <c r="BZ300" s="42"/>
      <c r="CA300" s="42"/>
      <c r="CB300" s="42"/>
      <c r="CC300" s="42"/>
      <c r="CD300" s="42"/>
      <c r="CE300" s="42"/>
      <c r="CF300" s="42"/>
      <c r="CG300" s="42"/>
      <c r="CH300" s="42"/>
      <c r="CI300" s="42"/>
      <c r="CJ300" s="42"/>
      <c r="CK300" s="42"/>
      <c r="CL300" s="42"/>
      <c r="CM300" s="42"/>
      <c r="CN300" s="42"/>
      <c r="CO300" s="42"/>
      <c r="CP300" s="10" t="s">
        <v>89</v>
      </c>
      <c r="CQ300" s="10" t="s">
        <v>286</v>
      </c>
      <c r="CR300" s="10">
        <v>1</v>
      </c>
      <c r="CS300" s="10"/>
      <c r="CT300" s="10"/>
      <c r="CU300" s="10"/>
      <c r="CV300" s="10"/>
      <c r="CW300" s="10"/>
      <c r="CX300" s="10" t="s">
        <v>287</v>
      </c>
      <c r="CY300" s="35" t="s">
        <v>287</v>
      </c>
      <c r="CZ300" s="42" t="s">
        <v>288</v>
      </c>
      <c r="DA300" s="42" t="s">
        <v>2680</v>
      </c>
      <c r="DB300" s="35" t="s">
        <v>429</v>
      </c>
      <c r="DC300" s="35" t="s">
        <v>283</v>
      </c>
      <c r="DD300" s="35" t="s">
        <v>4679</v>
      </c>
      <c r="DE300" s="42" t="s">
        <v>4680</v>
      </c>
      <c r="DF300" s="42" t="s">
        <v>4681</v>
      </c>
      <c r="DG300" s="35" t="s">
        <v>4682</v>
      </c>
      <c r="DH300" s="35" t="s">
        <v>4683</v>
      </c>
      <c r="DI300" s="35" t="s">
        <v>283</v>
      </c>
      <c r="DJ300" s="35" t="s">
        <v>283</v>
      </c>
      <c r="DK300" s="35" t="s">
        <v>283</v>
      </c>
      <c r="DL300" s="35" t="s">
        <v>4684</v>
      </c>
      <c r="DM300" s="35" t="s">
        <v>135</v>
      </c>
      <c r="DN300" s="29"/>
      <c r="DO300" s="29"/>
      <c r="DP300" s="29"/>
      <c r="DQ300" s="29"/>
      <c r="DR300" s="29"/>
      <c r="DS300" s="29"/>
      <c r="DT300" s="29"/>
      <c r="DU300" s="29"/>
      <c r="DV300" s="29"/>
      <c r="DW300" s="29"/>
      <c r="DX300" s="29"/>
      <c r="DY300" s="29"/>
      <c r="DZ300" s="29"/>
      <c r="EA300" s="29"/>
      <c r="EB300" s="29"/>
      <c r="EC300" s="29"/>
      <c r="ED300" s="29"/>
      <c r="EE300" s="29"/>
      <c r="EF300" s="29"/>
      <c r="EG300" s="29"/>
      <c r="EH300" s="29"/>
      <c r="EI300" s="29"/>
      <c r="EJ300" s="29"/>
      <c r="EK300" s="29"/>
      <c r="EL300" s="29"/>
      <c r="EM300" s="29">
        <v>1</v>
      </c>
      <c r="EN300" s="29"/>
      <c r="EO300" s="29"/>
      <c r="EP300" s="29"/>
      <c r="EQ300" s="29"/>
      <c r="ER300" s="10" t="s">
        <v>283</v>
      </c>
      <c r="ES300" s="10" t="s">
        <v>283</v>
      </c>
      <c r="ET300" s="10"/>
      <c r="EU300" s="10"/>
      <c r="EV300" s="10"/>
      <c r="EW300" s="10"/>
      <c r="EX300" s="10"/>
      <c r="EY300" s="10"/>
      <c r="EZ300" s="10"/>
      <c r="FA300" s="10"/>
      <c r="FB300" s="10"/>
      <c r="FC300" s="10"/>
      <c r="FD300" s="10"/>
      <c r="FE300" s="10"/>
      <c r="FF300" s="10"/>
      <c r="FG300" s="10"/>
      <c r="FH300" s="10"/>
      <c r="FI300" s="10"/>
      <c r="FJ300" s="10"/>
      <c r="FK300" s="10"/>
      <c r="FL300" s="10"/>
      <c r="FM300" s="10" t="s">
        <v>4685</v>
      </c>
      <c r="FN300" s="10" t="s">
        <v>166</v>
      </c>
      <c r="FO300" s="10"/>
      <c r="FP300" s="10"/>
      <c r="FQ300" s="10"/>
      <c r="FR300" s="10"/>
      <c r="FS300" s="10"/>
      <c r="FT300" s="10"/>
      <c r="FU300" s="13">
        <v>1</v>
      </c>
      <c r="FV300" s="10"/>
      <c r="FW300" s="10"/>
      <c r="FX300" s="10"/>
      <c r="FY300" s="10"/>
      <c r="FZ300" s="10"/>
      <c r="GA300" s="10"/>
      <c r="GB300" s="10"/>
      <c r="GC300" s="10"/>
      <c r="GD300" s="10"/>
      <c r="GE300" s="10"/>
      <c r="GF300" s="10"/>
      <c r="GG300" s="10"/>
      <c r="GH300" s="10"/>
      <c r="GI300" s="10"/>
      <c r="GJ300" s="10"/>
      <c r="GK300" s="10"/>
      <c r="GL300" s="10"/>
      <c r="GM300" s="10"/>
      <c r="GN300" s="10"/>
      <c r="GO300" s="13" t="s">
        <v>4686</v>
      </c>
      <c r="GP300" s="13" t="s">
        <v>4687</v>
      </c>
      <c r="GQ300" s="13" t="s">
        <v>4688</v>
      </c>
      <c r="GR300" s="13" t="s">
        <v>4689</v>
      </c>
      <c r="GS300" s="13" t="s">
        <v>4690</v>
      </c>
      <c r="GT300" s="13" t="s">
        <v>4691</v>
      </c>
      <c r="GU300" s="13" t="s">
        <v>4692</v>
      </c>
      <c r="GV300" s="13" t="s">
        <v>4693</v>
      </c>
      <c r="GW300" s="10" t="s">
        <v>283</v>
      </c>
      <c r="GX300" s="10" t="s">
        <v>283</v>
      </c>
      <c r="GY300" s="10" t="s">
        <v>283</v>
      </c>
      <c r="GZ300" s="10" t="s">
        <v>283</v>
      </c>
      <c r="HA300" s="10" t="s">
        <v>283</v>
      </c>
      <c r="HB300" s="10" t="s">
        <v>283</v>
      </c>
      <c r="HC300" s="10" t="s">
        <v>283</v>
      </c>
      <c r="HD300" s="10" t="s">
        <v>4694</v>
      </c>
      <c r="HE300" s="10"/>
      <c r="HF300" s="10"/>
      <c r="HG300" s="10"/>
      <c r="HH300" s="10"/>
      <c r="HI300" s="10"/>
      <c r="HJ300" s="10">
        <v>1</v>
      </c>
      <c r="HK300" s="10"/>
      <c r="HL300" s="10"/>
      <c r="HM300" s="10"/>
      <c r="HN300" s="10"/>
      <c r="HO300" s="10">
        <v>1</v>
      </c>
      <c r="HP300" s="10"/>
      <c r="HQ300" s="10"/>
      <c r="HR300" s="10"/>
      <c r="HS300" s="10"/>
      <c r="HT300" s="10"/>
      <c r="HU300" s="10"/>
      <c r="HV300" s="10"/>
      <c r="HW300" s="10"/>
      <c r="HX300" s="10"/>
      <c r="HY300" s="10"/>
      <c r="HZ300" s="10">
        <v>1</v>
      </c>
      <c r="IA300" s="10"/>
      <c r="IB300" s="10"/>
      <c r="IC300" s="10"/>
      <c r="ID300" s="10"/>
      <c r="IE300" s="10"/>
      <c r="IF300" s="10"/>
      <c r="IG300" s="10"/>
      <c r="IH300" s="10"/>
      <c r="II300" s="10"/>
      <c r="IJ300" s="10"/>
      <c r="IK300" s="10"/>
      <c r="IL300" s="10"/>
      <c r="IM300" s="10"/>
      <c r="IN300" s="10"/>
      <c r="IO300" s="10"/>
      <c r="IP300" s="10"/>
      <c r="IQ300" s="10"/>
      <c r="IR300" s="10"/>
      <c r="IS300" s="10">
        <v>1</v>
      </c>
      <c r="IT300" s="10"/>
      <c r="IU300" s="13" t="s">
        <v>4695</v>
      </c>
      <c r="IV300" s="10" t="s">
        <v>283</v>
      </c>
      <c r="IW300" s="10" t="s">
        <v>283</v>
      </c>
      <c r="IX300" s="10" t="s">
        <v>264</v>
      </c>
      <c r="IY300" s="10"/>
      <c r="IZ300" s="10"/>
      <c r="JA300" s="10"/>
      <c r="JB300" s="10"/>
      <c r="JC300" s="10"/>
      <c r="JD300" s="10"/>
      <c r="JE300" s="10"/>
      <c r="JF300" s="10"/>
      <c r="JG300" s="10"/>
      <c r="JH300" s="10"/>
      <c r="JI300" s="10"/>
      <c r="JJ300" s="10"/>
      <c r="JK300" s="10"/>
      <c r="JL300" s="10"/>
      <c r="JM300" s="10"/>
      <c r="JN300" s="10"/>
      <c r="JO300" s="10"/>
      <c r="JP300" s="10">
        <v>1</v>
      </c>
      <c r="JQ300" s="10"/>
      <c r="JR300" s="10"/>
      <c r="JS300" s="10"/>
      <c r="JT300" s="10"/>
      <c r="JU300" s="10"/>
      <c r="JV300" s="10" t="s">
        <v>287</v>
      </c>
      <c r="JW300" s="10" t="s">
        <v>283</v>
      </c>
      <c r="JX300" s="10" t="s">
        <v>283</v>
      </c>
      <c r="JY300" s="10" t="s">
        <v>283</v>
      </c>
      <c r="JZ300" s="42"/>
    </row>
    <row r="301" spans="1:286" ht="15.75" customHeight="1">
      <c r="A301" s="7" t="s">
        <v>4696</v>
      </c>
      <c r="B301" s="8">
        <v>42938</v>
      </c>
      <c r="C301" s="9" t="s">
        <v>4697</v>
      </c>
      <c r="D301" s="35">
        <v>1</v>
      </c>
      <c r="E301" s="11">
        <v>42425</v>
      </c>
      <c r="F301" s="35" t="s">
        <v>302</v>
      </c>
      <c r="G301" s="29" t="s">
        <v>277</v>
      </c>
      <c r="H301" s="9" t="s">
        <v>3797</v>
      </c>
      <c r="I301" s="9" t="s">
        <v>3798</v>
      </c>
      <c r="J301" s="10" t="s">
        <v>280</v>
      </c>
      <c r="K301" s="9" t="s">
        <v>4698</v>
      </c>
      <c r="L301" s="9"/>
      <c r="M301" s="9"/>
      <c r="N301" s="9"/>
      <c r="O301" s="9"/>
      <c r="P301" s="9"/>
      <c r="Q301" s="9"/>
      <c r="R301" s="9"/>
      <c r="S301" s="9"/>
      <c r="T301" s="10">
        <v>1</v>
      </c>
      <c r="U301" s="9"/>
      <c r="V301" s="10">
        <v>1</v>
      </c>
      <c r="W301" s="9"/>
      <c r="X301" s="9"/>
      <c r="Y301" s="9"/>
      <c r="Z301" s="9"/>
      <c r="AA301" s="9"/>
      <c r="AB301" s="9" t="s">
        <v>4699</v>
      </c>
      <c r="AC301" s="9" t="s">
        <v>4700</v>
      </c>
      <c r="AD301" s="10" t="s">
        <v>283</v>
      </c>
      <c r="AE301" s="11">
        <v>42430</v>
      </c>
      <c r="AF301" s="11">
        <v>42907</v>
      </c>
      <c r="AG301" s="10">
        <f t="shared" si="74"/>
        <v>477</v>
      </c>
      <c r="AH301" s="10">
        <f t="shared" si="73"/>
        <v>482</v>
      </c>
      <c r="AI301" s="10">
        <f t="shared" si="2"/>
        <v>513</v>
      </c>
      <c r="AJ301" s="35" t="s">
        <v>4701</v>
      </c>
      <c r="AK301" s="12">
        <v>2</v>
      </c>
      <c r="AL301" s="10" t="s">
        <v>4702</v>
      </c>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42"/>
      <c r="BN301" s="42"/>
      <c r="BO301" s="42"/>
      <c r="BP301" s="42"/>
      <c r="BQ301" s="42"/>
      <c r="BR301" s="42"/>
      <c r="BS301" s="42"/>
      <c r="BT301" s="42"/>
      <c r="BU301" s="42"/>
      <c r="BV301" s="42"/>
      <c r="BW301" s="42"/>
      <c r="BX301" s="42"/>
      <c r="BY301" s="42" t="s">
        <v>287</v>
      </c>
      <c r="BZ301" s="42"/>
      <c r="CA301" s="42"/>
      <c r="CB301" s="42"/>
      <c r="CC301" s="42"/>
      <c r="CD301" s="42"/>
      <c r="CE301" s="42"/>
      <c r="CF301" s="42"/>
      <c r="CG301" s="42"/>
      <c r="CH301" s="42"/>
      <c r="CI301" s="42"/>
      <c r="CJ301" s="42"/>
      <c r="CK301" s="42"/>
      <c r="CL301" s="42"/>
      <c r="CM301" s="35"/>
      <c r="CN301" s="35">
        <v>1</v>
      </c>
      <c r="CO301" s="42"/>
      <c r="CP301" s="10" t="s">
        <v>4516</v>
      </c>
      <c r="CQ301" s="10" t="s">
        <v>286</v>
      </c>
      <c r="CR301" s="10"/>
      <c r="CS301" s="10"/>
      <c r="CT301" s="10">
        <v>1</v>
      </c>
      <c r="CU301" s="10"/>
      <c r="CV301" s="10"/>
      <c r="CW301" s="10"/>
      <c r="CX301" s="10" t="s">
        <v>283</v>
      </c>
      <c r="CY301" s="35" t="s">
        <v>287</v>
      </c>
      <c r="CZ301" s="42" t="s">
        <v>12</v>
      </c>
      <c r="DA301" s="10" t="s">
        <v>289</v>
      </c>
      <c r="DB301" s="35" t="s">
        <v>309</v>
      </c>
      <c r="DC301" s="13" t="s">
        <v>4703</v>
      </c>
      <c r="DD301" s="42" t="s">
        <v>4704</v>
      </c>
      <c r="DE301" s="42" t="s">
        <v>4705</v>
      </c>
      <c r="DF301" s="42" t="s">
        <v>4706</v>
      </c>
      <c r="DG301" s="42" t="s">
        <v>4707</v>
      </c>
      <c r="DH301" s="35" t="s">
        <v>283</v>
      </c>
      <c r="DI301" s="35" t="s">
        <v>283</v>
      </c>
      <c r="DJ301" s="35" t="s">
        <v>283</v>
      </c>
      <c r="DK301" s="35" t="s">
        <v>283</v>
      </c>
      <c r="DL301" s="10" t="s">
        <v>283</v>
      </c>
      <c r="DM301" s="10" t="s">
        <v>283</v>
      </c>
      <c r="DN301" s="15"/>
      <c r="DO301" s="15"/>
      <c r="DP301" s="15"/>
      <c r="DQ301" s="15"/>
      <c r="DR301" s="15"/>
      <c r="DS301" s="15"/>
      <c r="DT301" s="15"/>
      <c r="DU301" s="15"/>
      <c r="DV301" s="15"/>
      <c r="DW301" s="15"/>
      <c r="DX301" s="15"/>
      <c r="DY301" s="15"/>
      <c r="DZ301" s="15"/>
      <c r="EA301" s="15"/>
      <c r="EB301" s="15"/>
      <c r="EC301" s="15"/>
      <c r="ED301" s="15"/>
      <c r="EE301" s="15"/>
      <c r="EF301" s="15"/>
      <c r="EG301" s="15"/>
      <c r="EH301" s="15"/>
      <c r="EI301" s="15"/>
      <c r="EJ301" s="15"/>
      <c r="EK301" s="15"/>
      <c r="EL301" s="15"/>
      <c r="EM301" s="15"/>
      <c r="EN301" s="15"/>
      <c r="EO301" s="15"/>
      <c r="EP301" s="15"/>
      <c r="EQ301" s="15"/>
      <c r="ER301" s="10" t="s">
        <v>283</v>
      </c>
      <c r="ES301" s="10" t="s">
        <v>283</v>
      </c>
      <c r="ET301" s="10"/>
      <c r="EU301" s="10"/>
      <c r="EV301" s="10"/>
      <c r="EW301" s="10"/>
      <c r="EX301" s="10"/>
      <c r="EY301" s="10"/>
      <c r="EZ301" s="10"/>
      <c r="FA301" s="10"/>
      <c r="FB301" s="10"/>
      <c r="FC301" s="10"/>
      <c r="FD301" s="10"/>
      <c r="FE301" s="10"/>
      <c r="FF301" s="10"/>
      <c r="FG301" s="10"/>
      <c r="FH301" s="10"/>
      <c r="FI301" s="10"/>
      <c r="FJ301" s="10"/>
      <c r="FK301" s="10"/>
      <c r="FL301" s="10"/>
      <c r="FM301" s="10" t="s">
        <v>283</v>
      </c>
      <c r="FN301" s="10" t="s">
        <v>283</v>
      </c>
      <c r="FO301" s="10"/>
      <c r="FP301" s="10"/>
      <c r="FQ301" s="10"/>
      <c r="FR301" s="10"/>
      <c r="FS301" s="10"/>
      <c r="FT301" s="10"/>
      <c r="FU301" s="10"/>
      <c r="FV301" s="10"/>
      <c r="FW301" s="10"/>
      <c r="FX301" s="10"/>
      <c r="FY301" s="10"/>
      <c r="FZ301" s="10"/>
      <c r="GA301" s="10"/>
      <c r="GB301" s="10"/>
      <c r="GC301" s="10"/>
      <c r="GD301" s="10"/>
      <c r="GE301" s="10"/>
      <c r="GF301" s="10"/>
      <c r="GG301" s="10"/>
      <c r="GH301" s="10"/>
      <c r="GI301" s="10"/>
      <c r="GJ301" s="10"/>
      <c r="GK301" s="10"/>
      <c r="GL301" s="10"/>
      <c r="GM301" s="10"/>
      <c r="GN301" s="10"/>
      <c r="GO301" s="13" t="s">
        <v>4708</v>
      </c>
      <c r="GP301" s="10" t="s">
        <v>283</v>
      </c>
      <c r="GQ301" s="10" t="s">
        <v>283</v>
      </c>
      <c r="GR301" s="10" t="s">
        <v>283</v>
      </c>
      <c r="GS301" s="10" t="s">
        <v>283</v>
      </c>
      <c r="GT301" s="10" t="s">
        <v>283</v>
      </c>
      <c r="GU301" s="10" t="s">
        <v>283</v>
      </c>
      <c r="GV301" s="10" t="s">
        <v>283</v>
      </c>
      <c r="GW301" s="10" t="s">
        <v>283</v>
      </c>
      <c r="GX301" s="10" t="s">
        <v>283</v>
      </c>
      <c r="GY301" s="10" t="s">
        <v>283</v>
      </c>
      <c r="GZ301" s="10" t="s">
        <v>283</v>
      </c>
      <c r="HA301" s="10" t="s">
        <v>283</v>
      </c>
      <c r="HB301" s="10" t="s">
        <v>283</v>
      </c>
      <c r="HC301" s="10" t="s">
        <v>283</v>
      </c>
      <c r="HD301" s="10" t="s">
        <v>221</v>
      </c>
      <c r="HE301" s="10"/>
      <c r="HF301" s="10"/>
      <c r="HG301" s="10"/>
      <c r="HH301" s="10"/>
      <c r="HI301" s="10"/>
      <c r="HJ301" s="10"/>
      <c r="HK301" s="10"/>
      <c r="HL301" s="10"/>
      <c r="HM301" s="10"/>
      <c r="HN301" s="10"/>
      <c r="HO301" s="10"/>
      <c r="HP301" s="10"/>
      <c r="HQ301" s="10"/>
      <c r="HR301" s="10"/>
      <c r="HS301" s="10"/>
      <c r="HT301" s="10"/>
      <c r="HU301" s="10"/>
      <c r="HV301" s="10"/>
      <c r="HW301" s="10"/>
      <c r="HX301" s="10"/>
      <c r="HY301" s="10">
        <v>1</v>
      </c>
      <c r="HZ301" s="10"/>
      <c r="IA301" s="10"/>
      <c r="IB301" s="10"/>
      <c r="IC301" s="10"/>
      <c r="ID301" s="10"/>
      <c r="IE301" s="10"/>
      <c r="IF301" s="10"/>
      <c r="IG301" s="10"/>
      <c r="IH301" s="10"/>
      <c r="II301" s="10"/>
      <c r="IJ301" s="10"/>
      <c r="IK301" s="10"/>
      <c r="IL301" s="10"/>
      <c r="IM301" s="10"/>
      <c r="IN301" s="10"/>
      <c r="IO301" s="10"/>
      <c r="IP301" s="10"/>
      <c r="IQ301" s="10"/>
      <c r="IR301" s="10"/>
      <c r="IS301" s="10"/>
      <c r="IT301" s="10"/>
      <c r="IU301" s="13" t="s">
        <v>299</v>
      </c>
      <c r="IV301" s="10" t="s">
        <v>283</v>
      </c>
      <c r="IW301" s="10" t="s">
        <v>283</v>
      </c>
      <c r="IX301" s="10" t="s">
        <v>264</v>
      </c>
      <c r="IY301" s="10"/>
      <c r="IZ301" s="10"/>
      <c r="JA301" s="10"/>
      <c r="JB301" s="10"/>
      <c r="JC301" s="10"/>
      <c r="JD301" s="10"/>
      <c r="JE301" s="10"/>
      <c r="JF301" s="10"/>
      <c r="JG301" s="10"/>
      <c r="JH301" s="10"/>
      <c r="JI301" s="10"/>
      <c r="JJ301" s="10"/>
      <c r="JK301" s="10"/>
      <c r="JL301" s="10"/>
      <c r="JM301" s="10"/>
      <c r="JN301" s="10"/>
      <c r="JO301" s="10"/>
      <c r="JP301" s="10">
        <v>1</v>
      </c>
      <c r="JQ301" s="10"/>
      <c r="JR301" s="10"/>
      <c r="JS301" s="10"/>
      <c r="JT301" s="10"/>
      <c r="JU301" s="10"/>
      <c r="JV301" s="10" t="s">
        <v>287</v>
      </c>
      <c r="JW301" s="10" t="s">
        <v>283</v>
      </c>
      <c r="JX301" s="10" t="s">
        <v>283</v>
      </c>
      <c r="JY301" s="10" t="s">
        <v>283</v>
      </c>
      <c r="JZ301" s="42"/>
    </row>
    <row r="302" spans="1:286" ht="15.75" customHeight="1">
      <c r="A302" s="7" t="s">
        <v>4709</v>
      </c>
      <c r="B302" s="8">
        <v>43069</v>
      </c>
      <c r="C302" s="9" t="s">
        <v>4710</v>
      </c>
      <c r="D302" s="35">
        <v>1</v>
      </c>
      <c r="E302" s="11">
        <v>42928</v>
      </c>
      <c r="F302" s="35" t="s">
        <v>302</v>
      </c>
      <c r="G302" s="29" t="s">
        <v>277</v>
      </c>
      <c r="H302" s="9" t="s">
        <v>1352</v>
      </c>
      <c r="I302" s="9" t="s">
        <v>424</v>
      </c>
      <c r="J302" s="10" t="s">
        <v>280</v>
      </c>
      <c r="K302" s="9" t="s">
        <v>4312</v>
      </c>
      <c r="L302" s="9"/>
      <c r="M302" s="9"/>
      <c r="N302" s="9"/>
      <c r="O302" s="9"/>
      <c r="P302" s="9"/>
      <c r="Q302" s="9"/>
      <c r="R302" s="9"/>
      <c r="S302" s="10">
        <v>1</v>
      </c>
      <c r="T302" s="9"/>
      <c r="U302" s="9"/>
      <c r="V302" s="9"/>
      <c r="W302" s="9"/>
      <c r="X302" s="9"/>
      <c r="Y302" s="9"/>
      <c r="Z302" s="10">
        <v>1</v>
      </c>
      <c r="AA302" s="9"/>
      <c r="AB302" s="9" t="s">
        <v>4711</v>
      </c>
      <c r="AC302" s="9" t="s">
        <v>4712</v>
      </c>
      <c r="AD302" s="10" t="s">
        <v>283</v>
      </c>
      <c r="AE302" s="11">
        <v>42998</v>
      </c>
      <c r="AF302" s="11">
        <v>43039</v>
      </c>
      <c r="AG302" s="10">
        <f t="shared" si="74"/>
        <v>41</v>
      </c>
      <c r="AH302" s="10">
        <f t="shared" si="73"/>
        <v>111</v>
      </c>
      <c r="AI302" s="10">
        <f t="shared" si="2"/>
        <v>141</v>
      </c>
      <c r="AJ302" s="42" t="s">
        <v>1268</v>
      </c>
      <c r="AK302" s="12">
        <v>1</v>
      </c>
      <c r="AL302" s="10" t="s">
        <v>70</v>
      </c>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v>1</v>
      </c>
      <c r="BZ302" s="10"/>
      <c r="CA302" s="10"/>
      <c r="CB302" s="10"/>
      <c r="CC302" s="10"/>
      <c r="CD302" s="10"/>
      <c r="CE302" s="10"/>
      <c r="CF302" s="10"/>
      <c r="CG302" s="10"/>
      <c r="CH302" s="10"/>
      <c r="CI302" s="10"/>
      <c r="CJ302" s="10"/>
      <c r="CK302" s="10"/>
      <c r="CL302" s="10"/>
      <c r="CM302" s="10"/>
      <c r="CN302" s="10"/>
      <c r="CO302" s="10"/>
      <c r="CP302" s="10" t="s">
        <v>89</v>
      </c>
      <c r="CQ302" s="10" t="s">
        <v>286</v>
      </c>
      <c r="CR302" s="10">
        <v>1</v>
      </c>
      <c r="CS302" s="10"/>
      <c r="CT302" s="10"/>
      <c r="CU302" s="10"/>
      <c r="CV302" s="10"/>
      <c r="CW302" s="10"/>
      <c r="CX302" s="10" t="s">
        <v>287</v>
      </c>
      <c r="CY302" s="35" t="s">
        <v>287</v>
      </c>
      <c r="CZ302" s="35" t="s">
        <v>329</v>
      </c>
      <c r="DA302" s="42" t="s">
        <v>158</v>
      </c>
      <c r="DB302" s="35" t="s">
        <v>158</v>
      </c>
      <c r="DC302" s="35" t="s">
        <v>283</v>
      </c>
      <c r="DD302" s="35" t="s">
        <v>4713</v>
      </c>
      <c r="DE302" s="35" t="s">
        <v>283</v>
      </c>
      <c r="DF302" s="35" t="s">
        <v>283</v>
      </c>
      <c r="DG302" s="35" t="s">
        <v>283</v>
      </c>
      <c r="DH302" s="35" t="s">
        <v>283</v>
      </c>
      <c r="DI302" s="35" t="s">
        <v>283</v>
      </c>
      <c r="DJ302" s="35" t="s">
        <v>283</v>
      </c>
      <c r="DK302" s="35" t="s">
        <v>283</v>
      </c>
      <c r="DL302" s="10" t="s">
        <v>4714</v>
      </c>
      <c r="DM302" s="10" t="s">
        <v>137</v>
      </c>
      <c r="DN302" s="15"/>
      <c r="DO302" s="15"/>
      <c r="DP302" s="15"/>
      <c r="DQ302" s="15"/>
      <c r="DR302" s="15"/>
      <c r="DS302" s="15"/>
      <c r="DT302" s="15"/>
      <c r="DU302" s="15"/>
      <c r="DV302" s="15"/>
      <c r="DW302" s="15"/>
      <c r="DX302" s="15"/>
      <c r="DY302" s="15"/>
      <c r="DZ302" s="15"/>
      <c r="EA302" s="15"/>
      <c r="EB302" s="15"/>
      <c r="EC302" s="15"/>
      <c r="ED302" s="15"/>
      <c r="EE302" s="15"/>
      <c r="EF302" s="15"/>
      <c r="EG302" s="15"/>
      <c r="EH302" s="15"/>
      <c r="EI302" s="15"/>
      <c r="EJ302" s="15"/>
      <c r="EK302" s="15"/>
      <c r="EL302" s="15"/>
      <c r="EM302" s="15"/>
      <c r="EN302" s="15"/>
      <c r="EO302" s="15">
        <v>1</v>
      </c>
      <c r="EP302" s="15"/>
      <c r="EQ302" s="15"/>
      <c r="ER302" s="10" t="s">
        <v>4715</v>
      </c>
      <c r="ES302" s="10" t="s">
        <v>4716</v>
      </c>
      <c r="ET302" s="10"/>
      <c r="EU302" s="10"/>
      <c r="EV302" s="10"/>
      <c r="EW302" s="10"/>
      <c r="EX302" s="10"/>
      <c r="EY302" s="10"/>
      <c r="EZ302" s="10"/>
      <c r="FA302" s="10"/>
      <c r="FB302" s="10"/>
      <c r="FC302" s="10"/>
      <c r="FD302" s="10"/>
      <c r="FE302" s="10"/>
      <c r="FF302" s="10"/>
      <c r="FG302" s="10"/>
      <c r="FH302" s="13">
        <v>1</v>
      </c>
      <c r="FI302" s="10"/>
      <c r="FJ302" s="10">
        <v>1</v>
      </c>
      <c r="FK302" s="10"/>
      <c r="FL302" s="10"/>
      <c r="FM302" s="10" t="s">
        <v>283</v>
      </c>
      <c r="FN302" s="10" t="s">
        <v>283</v>
      </c>
      <c r="FO302" s="10"/>
      <c r="FP302" s="10"/>
      <c r="FQ302" s="10"/>
      <c r="FR302" s="10"/>
      <c r="FS302" s="10"/>
      <c r="FT302" s="10"/>
      <c r="FU302" s="10"/>
      <c r="FV302" s="10"/>
      <c r="FW302" s="10"/>
      <c r="FX302" s="10"/>
      <c r="FY302" s="10"/>
      <c r="FZ302" s="10"/>
      <c r="GA302" s="10"/>
      <c r="GB302" s="10"/>
      <c r="GC302" s="10"/>
      <c r="GD302" s="10"/>
      <c r="GE302" s="10"/>
      <c r="GF302" s="10"/>
      <c r="GG302" s="10"/>
      <c r="GH302" s="10"/>
      <c r="GI302" s="10"/>
      <c r="GJ302" s="10"/>
      <c r="GK302" s="10"/>
      <c r="GL302" s="10"/>
      <c r="GM302" s="10"/>
      <c r="GN302" s="10"/>
      <c r="GO302" s="10" t="s">
        <v>4717</v>
      </c>
      <c r="GP302" s="10" t="s">
        <v>283</v>
      </c>
      <c r="GQ302" s="10" t="s">
        <v>283</v>
      </c>
      <c r="GR302" s="10" t="s">
        <v>283</v>
      </c>
      <c r="GS302" s="10" t="s">
        <v>283</v>
      </c>
      <c r="GT302" s="10" t="s">
        <v>283</v>
      </c>
      <c r="GU302" s="10" t="s">
        <v>283</v>
      </c>
      <c r="GV302" s="10" t="s">
        <v>283</v>
      </c>
      <c r="GW302" s="10" t="s">
        <v>283</v>
      </c>
      <c r="GX302" s="10" t="s">
        <v>283</v>
      </c>
      <c r="GY302" s="10" t="s">
        <v>283</v>
      </c>
      <c r="GZ302" s="10" t="s">
        <v>283</v>
      </c>
      <c r="HA302" s="10" t="s">
        <v>283</v>
      </c>
      <c r="HB302" s="10" t="s">
        <v>283</v>
      </c>
      <c r="HC302" s="10" t="s">
        <v>283</v>
      </c>
      <c r="HD302" s="10" t="s">
        <v>233</v>
      </c>
      <c r="HE302" s="10"/>
      <c r="HF302" s="10"/>
      <c r="HG302" s="10"/>
      <c r="HH302" s="10"/>
      <c r="HI302" s="10"/>
      <c r="HJ302" s="10"/>
      <c r="HK302" s="10"/>
      <c r="HL302" s="10"/>
      <c r="HM302" s="10"/>
      <c r="HN302" s="10"/>
      <c r="HO302" s="10"/>
      <c r="HP302" s="10"/>
      <c r="HQ302" s="10"/>
      <c r="HR302" s="10"/>
      <c r="HS302" s="10"/>
      <c r="HT302" s="10"/>
      <c r="HU302" s="10"/>
      <c r="HV302" s="10"/>
      <c r="HW302" s="10"/>
      <c r="HX302" s="10"/>
      <c r="HY302" s="10"/>
      <c r="HZ302" s="10"/>
      <c r="IA302" s="10"/>
      <c r="IB302" s="10"/>
      <c r="IC302" s="10"/>
      <c r="ID302" s="10"/>
      <c r="IE302" s="10"/>
      <c r="IF302" s="10"/>
      <c r="IG302" s="10"/>
      <c r="IH302" s="10"/>
      <c r="II302" s="10"/>
      <c r="IJ302" s="10"/>
      <c r="IK302" s="10">
        <v>1</v>
      </c>
      <c r="IL302" s="10"/>
      <c r="IM302" s="10"/>
      <c r="IN302" s="10"/>
      <c r="IO302" s="10"/>
      <c r="IP302" s="10"/>
      <c r="IQ302" s="10"/>
      <c r="IR302" s="10"/>
      <c r="IS302" s="10"/>
      <c r="IT302" s="10"/>
      <c r="IU302" s="10" t="s">
        <v>4718</v>
      </c>
      <c r="IV302" s="10" t="s">
        <v>283</v>
      </c>
      <c r="IW302" s="10" t="s">
        <v>283</v>
      </c>
      <c r="IX302" s="10" t="s">
        <v>267</v>
      </c>
      <c r="IY302" s="10"/>
      <c r="IZ302" s="10"/>
      <c r="JA302" s="10"/>
      <c r="JB302" s="10"/>
      <c r="JC302" s="10"/>
      <c r="JD302" s="10"/>
      <c r="JE302" s="10"/>
      <c r="JF302" s="10"/>
      <c r="JG302" s="10"/>
      <c r="JH302" s="10"/>
      <c r="JI302" s="10"/>
      <c r="JJ302" s="10"/>
      <c r="JK302" s="10"/>
      <c r="JL302" s="10"/>
      <c r="JM302" s="10"/>
      <c r="JN302" s="10"/>
      <c r="JO302" s="10"/>
      <c r="JP302" s="10"/>
      <c r="JQ302" s="10"/>
      <c r="JR302" s="10"/>
      <c r="JS302" s="10">
        <v>1</v>
      </c>
      <c r="JT302" s="10"/>
      <c r="JU302" s="10"/>
      <c r="JV302" s="10" t="s">
        <v>287</v>
      </c>
      <c r="JW302" s="10" t="s">
        <v>283</v>
      </c>
      <c r="JX302" s="10" t="s">
        <v>283</v>
      </c>
      <c r="JY302" s="10" t="s">
        <v>283</v>
      </c>
      <c r="JZ302" s="35" t="s">
        <v>4719</v>
      </c>
    </row>
    <row r="303" spans="1:286" ht="15.75" customHeight="1">
      <c r="A303" s="7" t="s">
        <v>4720</v>
      </c>
      <c r="B303" s="8">
        <v>43077</v>
      </c>
      <c r="C303" s="9" t="s">
        <v>4721</v>
      </c>
      <c r="D303" s="35">
        <v>1</v>
      </c>
      <c r="E303" s="11">
        <v>42806</v>
      </c>
      <c r="F303" s="35" t="s">
        <v>302</v>
      </c>
      <c r="G303" s="29" t="s">
        <v>323</v>
      </c>
      <c r="H303" s="9" t="s">
        <v>4722</v>
      </c>
      <c r="I303" s="9" t="s">
        <v>4723</v>
      </c>
      <c r="J303" s="10" t="s">
        <v>280</v>
      </c>
      <c r="K303" s="9" t="s">
        <v>344</v>
      </c>
      <c r="L303" s="9"/>
      <c r="M303" s="9"/>
      <c r="N303" s="9"/>
      <c r="O303" s="9"/>
      <c r="P303" s="9"/>
      <c r="Q303" s="9"/>
      <c r="R303" s="10">
        <v>1</v>
      </c>
      <c r="S303" s="9"/>
      <c r="T303" s="9"/>
      <c r="U303" s="9"/>
      <c r="V303" s="9"/>
      <c r="W303" s="9"/>
      <c r="X303" s="9"/>
      <c r="Y303" s="9"/>
      <c r="Z303" s="9"/>
      <c r="AA303" s="9"/>
      <c r="AB303" s="9" t="s">
        <v>4724</v>
      </c>
      <c r="AC303" s="9" t="s">
        <v>4725</v>
      </c>
      <c r="AD303" s="10" t="s">
        <v>283</v>
      </c>
      <c r="AE303" s="11">
        <v>42902</v>
      </c>
      <c r="AF303" s="11">
        <v>43069</v>
      </c>
      <c r="AG303" s="10">
        <f t="shared" si="74"/>
        <v>167</v>
      </c>
      <c r="AH303" s="10">
        <f t="shared" si="73"/>
        <v>263</v>
      </c>
      <c r="AI303" s="10">
        <f t="shared" si="2"/>
        <v>271</v>
      </c>
      <c r="AJ303" s="35" t="s">
        <v>4726</v>
      </c>
      <c r="AK303" s="12">
        <v>6</v>
      </c>
      <c r="AL303" s="10" t="s">
        <v>4727</v>
      </c>
      <c r="AM303" s="10"/>
      <c r="AN303" s="10"/>
      <c r="AO303" s="10"/>
      <c r="AP303" s="10"/>
      <c r="AQ303" s="10"/>
      <c r="AR303" s="10"/>
      <c r="AS303" s="10"/>
      <c r="AT303" s="10"/>
      <c r="AU303" s="10"/>
      <c r="AV303" s="10">
        <v>1</v>
      </c>
      <c r="AW303" s="10"/>
      <c r="AX303" s="10"/>
      <c r="AY303" s="10"/>
      <c r="AZ303" s="10"/>
      <c r="BA303" s="10"/>
      <c r="BB303" s="10"/>
      <c r="BC303" s="10"/>
      <c r="BD303" s="10"/>
      <c r="BE303" s="10"/>
      <c r="BF303" s="10"/>
      <c r="BG303" s="10"/>
      <c r="BH303" s="10"/>
      <c r="BI303" s="10"/>
      <c r="BJ303" s="10">
        <v>1</v>
      </c>
      <c r="BK303" s="10"/>
      <c r="BL303" s="10">
        <v>1</v>
      </c>
      <c r="BM303" s="10"/>
      <c r="BN303" s="10"/>
      <c r="BO303" s="10">
        <v>1</v>
      </c>
      <c r="BP303" s="10"/>
      <c r="BQ303" s="10"/>
      <c r="BR303" s="10"/>
      <c r="BS303" s="10"/>
      <c r="BT303" s="10"/>
      <c r="BU303" s="10"/>
      <c r="BV303" s="10"/>
      <c r="BW303" s="10"/>
      <c r="BX303" s="10"/>
      <c r="BY303" s="10">
        <v>1</v>
      </c>
      <c r="BZ303" s="10">
        <v>1</v>
      </c>
      <c r="CA303" s="10"/>
      <c r="CB303" s="10"/>
      <c r="CC303" s="10"/>
      <c r="CD303" s="10"/>
      <c r="CE303" s="10"/>
      <c r="CF303" s="10"/>
      <c r="CG303" s="10"/>
      <c r="CH303" s="10"/>
      <c r="CI303" s="10"/>
      <c r="CJ303" s="10"/>
      <c r="CK303" s="10"/>
      <c r="CL303" s="10"/>
      <c r="CM303" s="10"/>
      <c r="CN303" s="10"/>
      <c r="CO303" s="10"/>
      <c r="CP303" s="10" t="s">
        <v>89</v>
      </c>
      <c r="CQ303" s="10" t="s">
        <v>286</v>
      </c>
      <c r="CR303" s="10">
        <v>1</v>
      </c>
      <c r="CS303" s="10"/>
      <c r="CT303" s="10"/>
      <c r="CU303" s="10"/>
      <c r="CV303" s="10"/>
      <c r="CW303" s="10"/>
      <c r="CX303" s="10" t="s">
        <v>287</v>
      </c>
      <c r="CY303" s="35" t="s">
        <v>287</v>
      </c>
      <c r="CZ303" s="42" t="s">
        <v>4728</v>
      </c>
      <c r="DA303" s="10" t="s">
        <v>289</v>
      </c>
      <c r="DB303" s="35" t="s">
        <v>309</v>
      </c>
      <c r="DC303" s="35" t="s">
        <v>4729</v>
      </c>
      <c r="DD303" s="35" t="s">
        <v>4730</v>
      </c>
      <c r="DE303" s="35" t="s">
        <v>283</v>
      </c>
      <c r="DF303" s="35" t="s">
        <v>283</v>
      </c>
      <c r="DG303" s="35" t="s">
        <v>283</v>
      </c>
      <c r="DH303" s="35" t="s">
        <v>283</v>
      </c>
      <c r="DI303" s="35" t="s">
        <v>283</v>
      </c>
      <c r="DJ303" s="35" t="s">
        <v>283</v>
      </c>
      <c r="DK303" s="35" t="s">
        <v>283</v>
      </c>
      <c r="DL303" s="10" t="s">
        <v>283</v>
      </c>
      <c r="DM303" s="10" t="s">
        <v>283</v>
      </c>
      <c r="DN303" s="15"/>
      <c r="DO303" s="15"/>
      <c r="DP303" s="15"/>
      <c r="DQ303" s="15"/>
      <c r="DR303" s="15"/>
      <c r="DS303" s="15"/>
      <c r="DT303" s="15"/>
      <c r="DU303" s="15"/>
      <c r="DV303" s="15"/>
      <c r="DW303" s="15"/>
      <c r="DX303" s="15"/>
      <c r="DY303" s="15"/>
      <c r="DZ303" s="15"/>
      <c r="EA303" s="15"/>
      <c r="EB303" s="15"/>
      <c r="EC303" s="15"/>
      <c r="ED303" s="15"/>
      <c r="EE303" s="15"/>
      <c r="EF303" s="15"/>
      <c r="EG303" s="15"/>
      <c r="EH303" s="15"/>
      <c r="EI303" s="15"/>
      <c r="EJ303" s="15"/>
      <c r="EK303" s="15"/>
      <c r="EL303" s="15"/>
      <c r="EM303" s="15"/>
      <c r="EN303" s="15"/>
      <c r="EO303" s="15"/>
      <c r="EP303" s="15"/>
      <c r="EQ303" s="15"/>
      <c r="ER303" s="10" t="s">
        <v>283</v>
      </c>
      <c r="ES303" s="10" t="s">
        <v>283</v>
      </c>
      <c r="ET303" s="10"/>
      <c r="EU303" s="10"/>
      <c r="EV303" s="10"/>
      <c r="EW303" s="10"/>
      <c r="EX303" s="10"/>
      <c r="EY303" s="10"/>
      <c r="EZ303" s="10"/>
      <c r="FA303" s="10"/>
      <c r="FB303" s="10"/>
      <c r="FC303" s="10"/>
      <c r="FD303" s="10"/>
      <c r="FE303" s="10"/>
      <c r="FF303" s="10"/>
      <c r="FG303" s="10"/>
      <c r="FH303" s="10"/>
      <c r="FI303" s="10"/>
      <c r="FJ303" s="10"/>
      <c r="FK303" s="10"/>
      <c r="FL303" s="10"/>
      <c r="FM303" s="10" t="s">
        <v>4731</v>
      </c>
      <c r="FN303" s="10" t="s">
        <v>166</v>
      </c>
      <c r="FO303" s="10"/>
      <c r="FP303" s="10"/>
      <c r="FQ303" s="10"/>
      <c r="FR303" s="10"/>
      <c r="FS303" s="10"/>
      <c r="FT303" s="10"/>
      <c r="FU303" s="13">
        <v>1</v>
      </c>
      <c r="FV303" s="10"/>
      <c r="FW303" s="10"/>
      <c r="FX303" s="10"/>
      <c r="FY303" s="10"/>
      <c r="FZ303" s="10"/>
      <c r="GA303" s="10"/>
      <c r="GB303" s="10"/>
      <c r="GC303" s="10"/>
      <c r="GD303" s="10"/>
      <c r="GE303" s="10"/>
      <c r="GF303" s="10"/>
      <c r="GG303" s="10"/>
      <c r="GH303" s="10"/>
      <c r="GI303" s="10"/>
      <c r="GJ303" s="10"/>
      <c r="GK303" s="10"/>
      <c r="GL303" s="10"/>
      <c r="GM303" s="10"/>
      <c r="GN303" s="10"/>
      <c r="GO303" s="10" t="s">
        <v>4732</v>
      </c>
      <c r="GP303" s="10" t="s">
        <v>4733</v>
      </c>
      <c r="GQ303" s="10" t="s">
        <v>4734</v>
      </c>
      <c r="GR303" s="10" t="s">
        <v>4735</v>
      </c>
      <c r="GS303" s="10" t="s">
        <v>283</v>
      </c>
      <c r="GT303" s="10" t="s">
        <v>283</v>
      </c>
      <c r="GU303" s="10" t="s">
        <v>283</v>
      </c>
      <c r="GV303" s="10" t="s">
        <v>283</v>
      </c>
      <c r="GW303" s="10" t="s">
        <v>283</v>
      </c>
      <c r="GX303" s="10" t="s">
        <v>283</v>
      </c>
      <c r="GY303" s="10" t="s">
        <v>283</v>
      </c>
      <c r="GZ303" s="10" t="s">
        <v>283</v>
      </c>
      <c r="HA303" s="10" t="s">
        <v>283</v>
      </c>
      <c r="HB303" s="10" t="s">
        <v>283</v>
      </c>
      <c r="HC303" s="10" t="s">
        <v>283</v>
      </c>
      <c r="HD303" s="10" t="s">
        <v>224</v>
      </c>
      <c r="HE303" s="10"/>
      <c r="HF303" s="10"/>
      <c r="HG303" s="10"/>
      <c r="HH303" s="10"/>
      <c r="HI303" s="10"/>
      <c r="HJ303" s="10"/>
      <c r="HK303" s="10"/>
      <c r="HL303" s="10"/>
      <c r="HM303" s="10"/>
      <c r="HN303" s="10"/>
      <c r="HO303" s="10"/>
      <c r="HP303" s="10"/>
      <c r="HQ303" s="10"/>
      <c r="HR303" s="10"/>
      <c r="HS303" s="10"/>
      <c r="HT303" s="10"/>
      <c r="HU303" s="10"/>
      <c r="HV303" s="10"/>
      <c r="HW303" s="10"/>
      <c r="HX303" s="10"/>
      <c r="HY303" s="10"/>
      <c r="HZ303" s="10"/>
      <c r="IA303" s="10"/>
      <c r="IB303" s="10">
        <v>1</v>
      </c>
      <c r="IC303" s="10"/>
      <c r="ID303" s="10"/>
      <c r="IE303" s="10"/>
      <c r="IF303" s="10"/>
      <c r="IG303" s="10"/>
      <c r="IH303" s="10"/>
      <c r="II303" s="10"/>
      <c r="IJ303" s="10"/>
      <c r="IK303" s="10"/>
      <c r="IL303" s="10"/>
      <c r="IM303" s="10"/>
      <c r="IN303" s="10"/>
      <c r="IO303" s="10"/>
      <c r="IP303" s="10"/>
      <c r="IQ303" s="10"/>
      <c r="IR303" s="10"/>
      <c r="IS303" s="10"/>
      <c r="IT303" s="10"/>
      <c r="IU303" s="10" t="s">
        <v>299</v>
      </c>
      <c r="IV303" s="10" t="s">
        <v>283</v>
      </c>
      <c r="IW303" s="10" t="s">
        <v>283</v>
      </c>
      <c r="IX303" s="10" t="s">
        <v>264</v>
      </c>
      <c r="IY303" s="10"/>
      <c r="IZ303" s="10"/>
      <c r="JA303" s="10"/>
      <c r="JB303" s="10"/>
      <c r="JC303" s="10"/>
      <c r="JD303" s="10"/>
      <c r="JE303" s="10"/>
      <c r="JF303" s="10"/>
      <c r="JG303" s="10"/>
      <c r="JH303" s="10"/>
      <c r="JI303" s="10"/>
      <c r="JJ303" s="10"/>
      <c r="JK303" s="10"/>
      <c r="JL303" s="10"/>
      <c r="JM303" s="10"/>
      <c r="JN303" s="10"/>
      <c r="JO303" s="10"/>
      <c r="JP303" s="10">
        <v>1</v>
      </c>
      <c r="JQ303" s="10"/>
      <c r="JR303" s="10"/>
      <c r="JS303" s="10"/>
      <c r="JT303" s="10"/>
      <c r="JU303" s="10"/>
      <c r="JV303" s="10" t="s">
        <v>287</v>
      </c>
      <c r="JW303" s="10" t="s">
        <v>283</v>
      </c>
      <c r="JX303" s="10" t="s">
        <v>283</v>
      </c>
      <c r="JY303" s="10" t="s">
        <v>283</v>
      </c>
      <c r="JZ303" s="35" t="s">
        <v>4736</v>
      </c>
    </row>
    <row r="304" spans="1:286" ht="15.75" customHeight="1">
      <c r="A304" s="7" t="s">
        <v>4737</v>
      </c>
      <c r="B304" s="8">
        <v>43081</v>
      </c>
      <c r="C304" s="9" t="s">
        <v>4738</v>
      </c>
      <c r="D304" s="29">
        <v>1</v>
      </c>
      <c r="E304" s="11">
        <v>42201</v>
      </c>
      <c r="F304" s="43">
        <v>58</v>
      </c>
      <c r="G304" s="29" t="s">
        <v>323</v>
      </c>
      <c r="H304" s="9" t="s">
        <v>4739</v>
      </c>
      <c r="I304" s="9" t="s">
        <v>4740</v>
      </c>
      <c r="J304" s="10" t="s">
        <v>280</v>
      </c>
      <c r="K304" s="9" t="s">
        <v>344</v>
      </c>
      <c r="L304" s="9"/>
      <c r="M304" s="9"/>
      <c r="N304" s="9"/>
      <c r="O304" s="9"/>
      <c r="P304" s="9"/>
      <c r="Q304" s="9"/>
      <c r="R304" s="10">
        <v>1</v>
      </c>
      <c r="S304" s="9"/>
      <c r="T304" s="9"/>
      <c r="U304" s="9"/>
      <c r="V304" s="9"/>
      <c r="W304" s="9"/>
      <c r="X304" s="9"/>
      <c r="Y304" s="9"/>
      <c r="Z304" s="9"/>
      <c r="AA304" s="9"/>
      <c r="AB304" s="9" t="s">
        <v>4741</v>
      </c>
      <c r="AC304" s="9" t="s">
        <v>4742</v>
      </c>
      <c r="AD304" s="10" t="s">
        <v>283</v>
      </c>
      <c r="AE304" s="11">
        <v>42202</v>
      </c>
      <c r="AF304" s="11">
        <v>42928</v>
      </c>
      <c r="AG304" s="10">
        <f t="shared" si="74"/>
        <v>726</v>
      </c>
      <c r="AH304" s="10">
        <f t="shared" si="73"/>
        <v>727</v>
      </c>
      <c r="AI304" s="10">
        <f t="shared" si="2"/>
        <v>880</v>
      </c>
      <c r="AJ304" s="35" t="s">
        <v>4743</v>
      </c>
      <c r="AK304" s="12">
        <v>3</v>
      </c>
      <c r="AL304" s="10" t="s">
        <v>4744</v>
      </c>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42"/>
      <c r="BN304" s="42"/>
      <c r="BO304" s="42"/>
      <c r="BP304" s="35">
        <v>1</v>
      </c>
      <c r="BQ304" s="42"/>
      <c r="BR304" s="42"/>
      <c r="BS304" s="35">
        <v>1</v>
      </c>
      <c r="BT304" s="35"/>
      <c r="BU304" s="42"/>
      <c r="BV304" s="42"/>
      <c r="BW304" s="42"/>
      <c r="BX304" s="35">
        <v>1</v>
      </c>
      <c r="BY304" s="42"/>
      <c r="BZ304" s="42"/>
      <c r="CA304" s="42"/>
      <c r="CB304" s="42"/>
      <c r="CC304" s="42"/>
      <c r="CD304" s="42"/>
      <c r="CE304" s="42"/>
      <c r="CF304" s="42"/>
      <c r="CG304" s="42"/>
      <c r="CH304" s="42"/>
      <c r="CI304" s="42"/>
      <c r="CJ304" s="42"/>
      <c r="CK304" s="42"/>
      <c r="CL304" s="42"/>
      <c r="CM304" s="42"/>
      <c r="CN304" s="42"/>
      <c r="CO304" s="42"/>
      <c r="CP304" s="10" t="s">
        <v>89</v>
      </c>
      <c r="CQ304" s="10" t="s">
        <v>286</v>
      </c>
      <c r="CR304" s="10">
        <v>1</v>
      </c>
      <c r="CS304" s="10"/>
      <c r="CT304" s="10"/>
      <c r="CU304" s="10"/>
      <c r="CV304" s="10"/>
      <c r="CW304" s="10"/>
      <c r="CX304" s="10" t="s">
        <v>287</v>
      </c>
      <c r="CY304" s="35" t="s">
        <v>287</v>
      </c>
      <c r="CZ304" s="42" t="s">
        <v>288</v>
      </c>
      <c r="DA304" s="42" t="s">
        <v>125</v>
      </c>
      <c r="DB304" s="35" t="s">
        <v>309</v>
      </c>
      <c r="DC304" s="13" t="s">
        <v>4745</v>
      </c>
      <c r="DD304" s="42" t="s">
        <v>3378</v>
      </c>
      <c r="DE304" s="42" t="s">
        <v>4746</v>
      </c>
      <c r="DF304" s="35" t="s">
        <v>283</v>
      </c>
      <c r="DG304" s="35" t="s">
        <v>283</v>
      </c>
      <c r="DH304" s="35" t="s">
        <v>283</v>
      </c>
      <c r="DI304" s="35" t="s">
        <v>283</v>
      </c>
      <c r="DJ304" s="35" t="s">
        <v>283</v>
      </c>
      <c r="DK304" s="35" t="s">
        <v>283</v>
      </c>
      <c r="DL304" s="10" t="s">
        <v>4747</v>
      </c>
      <c r="DM304" s="10" t="s">
        <v>4146</v>
      </c>
      <c r="DN304" s="15"/>
      <c r="DO304" s="15"/>
      <c r="DP304" s="15"/>
      <c r="DQ304" s="15"/>
      <c r="DR304" s="15"/>
      <c r="DS304" s="15">
        <v>1</v>
      </c>
      <c r="DT304" s="15"/>
      <c r="DU304" s="15">
        <v>1</v>
      </c>
      <c r="DV304" s="15"/>
      <c r="DW304" s="15"/>
      <c r="DX304" s="15"/>
      <c r="DY304" s="15"/>
      <c r="DZ304" s="15"/>
      <c r="EA304" s="15"/>
      <c r="EB304" s="15"/>
      <c r="EC304" s="15"/>
      <c r="ED304" s="15"/>
      <c r="EE304" s="15"/>
      <c r="EF304" s="15"/>
      <c r="EG304" s="15"/>
      <c r="EH304" s="15"/>
      <c r="EI304" s="15"/>
      <c r="EJ304" s="15"/>
      <c r="EK304" s="15"/>
      <c r="EL304" s="15"/>
      <c r="EM304" s="15"/>
      <c r="EN304" s="15"/>
      <c r="EO304" s="15"/>
      <c r="EP304" s="15"/>
      <c r="EQ304" s="15"/>
      <c r="ER304" s="10" t="s">
        <v>283</v>
      </c>
      <c r="ES304" s="10" t="s">
        <v>283</v>
      </c>
      <c r="ET304" s="10"/>
      <c r="EU304" s="10"/>
      <c r="EV304" s="10"/>
      <c r="EW304" s="10"/>
      <c r="EX304" s="10"/>
      <c r="EY304" s="10"/>
      <c r="EZ304" s="10"/>
      <c r="FA304" s="10"/>
      <c r="FB304" s="10"/>
      <c r="FC304" s="10"/>
      <c r="FD304" s="10"/>
      <c r="FE304" s="10"/>
      <c r="FF304" s="10"/>
      <c r="FG304" s="10"/>
      <c r="FH304" s="10"/>
      <c r="FI304" s="10"/>
      <c r="FJ304" s="10"/>
      <c r="FK304" s="10"/>
      <c r="FL304" s="10"/>
      <c r="FM304" s="10" t="s">
        <v>4748</v>
      </c>
      <c r="FN304" s="10" t="s">
        <v>166</v>
      </c>
      <c r="FO304" s="10"/>
      <c r="FP304" s="10"/>
      <c r="FQ304" s="10"/>
      <c r="FR304" s="10"/>
      <c r="FS304" s="10"/>
      <c r="FT304" s="10"/>
      <c r="FU304" s="13">
        <v>1</v>
      </c>
      <c r="FV304" s="10"/>
      <c r="FW304" s="10"/>
      <c r="FX304" s="10"/>
      <c r="FY304" s="10"/>
      <c r="FZ304" s="10"/>
      <c r="GA304" s="10"/>
      <c r="GB304" s="10"/>
      <c r="GC304" s="10"/>
      <c r="GD304" s="10"/>
      <c r="GE304" s="10"/>
      <c r="GF304" s="10"/>
      <c r="GG304" s="10"/>
      <c r="GH304" s="10"/>
      <c r="GI304" s="10"/>
      <c r="GJ304" s="10"/>
      <c r="GK304" s="10"/>
      <c r="GL304" s="10"/>
      <c r="GM304" s="10"/>
      <c r="GN304" s="10"/>
      <c r="GO304" s="13" t="s">
        <v>4749</v>
      </c>
      <c r="GP304" s="13" t="s">
        <v>4750</v>
      </c>
      <c r="GQ304" s="10" t="s">
        <v>283</v>
      </c>
      <c r="GR304" s="10" t="s">
        <v>283</v>
      </c>
      <c r="GS304" s="10" t="s">
        <v>283</v>
      </c>
      <c r="GT304" s="10" t="s">
        <v>283</v>
      </c>
      <c r="GU304" s="10" t="s">
        <v>283</v>
      </c>
      <c r="GV304" s="10" t="s">
        <v>283</v>
      </c>
      <c r="GW304" s="10" t="s">
        <v>283</v>
      </c>
      <c r="GX304" s="10" t="s">
        <v>283</v>
      </c>
      <c r="GY304" s="10" t="s">
        <v>283</v>
      </c>
      <c r="GZ304" s="10" t="s">
        <v>283</v>
      </c>
      <c r="HA304" s="10" t="s">
        <v>283</v>
      </c>
      <c r="HB304" s="10" t="s">
        <v>283</v>
      </c>
      <c r="HC304" s="10" t="s">
        <v>283</v>
      </c>
      <c r="HD304" s="10" t="s">
        <v>212</v>
      </c>
      <c r="HE304" s="10"/>
      <c r="HF304" s="10"/>
      <c r="HG304" s="10"/>
      <c r="HH304" s="10"/>
      <c r="HI304" s="10"/>
      <c r="HJ304" s="10"/>
      <c r="HK304" s="10"/>
      <c r="HL304" s="10"/>
      <c r="HM304" s="10"/>
      <c r="HN304" s="10"/>
      <c r="HO304" s="10"/>
      <c r="HP304" s="10">
        <v>1</v>
      </c>
      <c r="HQ304" s="10"/>
      <c r="HR304" s="10"/>
      <c r="HS304" s="10"/>
      <c r="HT304" s="10"/>
      <c r="HU304" s="10"/>
      <c r="HV304" s="10"/>
      <c r="HW304" s="10"/>
      <c r="HX304" s="10"/>
      <c r="HY304" s="10"/>
      <c r="HZ304" s="10"/>
      <c r="IA304" s="10"/>
      <c r="IB304" s="10"/>
      <c r="IC304" s="10"/>
      <c r="ID304" s="10"/>
      <c r="IE304" s="10"/>
      <c r="IF304" s="10"/>
      <c r="IG304" s="10"/>
      <c r="IH304" s="10"/>
      <c r="II304" s="10"/>
      <c r="IJ304" s="10"/>
      <c r="IK304" s="10"/>
      <c r="IL304" s="10"/>
      <c r="IM304" s="10"/>
      <c r="IN304" s="10"/>
      <c r="IO304" s="10"/>
      <c r="IP304" s="10"/>
      <c r="IQ304" s="10"/>
      <c r="IR304" s="10"/>
      <c r="IS304" s="10"/>
      <c r="IT304" s="10"/>
      <c r="IU304" s="13" t="s">
        <v>356</v>
      </c>
      <c r="IV304" s="10" t="s">
        <v>283</v>
      </c>
      <c r="IW304" s="10" t="s">
        <v>283</v>
      </c>
      <c r="IX304" s="10" t="s">
        <v>264</v>
      </c>
      <c r="IY304" s="10"/>
      <c r="IZ304" s="10"/>
      <c r="JA304" s="10"/>
      <c r="JB304" s="10"/>
      <c r="JC304" s="10"/>
      <c r="JD304" s="10"/>
      <c r="JE304" s="10"/>
      <c r="JF304" s="10"/>
      <c r="JG304" s="10"/>
      <c r="JH304" s="10"/>
      <c r="JI304" s="10"/>
      <c r="JJ304" s="10"/>
      <c r="JK304" s="10"/>
      <c r="JL304" s="10"/>
      <c r="JM304" s="10"/>
      <c r="JN304" s="10"/>
      <c r="JO304" s="10"/>
      <c r="JP304" s="10">
        <v>1</v>
      </c>
      <c r="JQ304" s="10"/>
      <c r="JR304" s="10"/>
      <c r="JS304" s="10"/>
      <c r="JT304" s="10"/>
      <c r="JU304" s="10"/>
      <c r="JV304" s="10" t="s">
        <v>287</v>
      </c>
      <c r="JW304" s="10" t="s">
        <v>283</v>
      </c>
      <c r="JX304" s="10" t="s">
        <v>283</v>
      </c>
      <c r="JY304" s="10" t="s">
        <v>283</v>
      </c>
      <c r="JZ304" s="42"/>
    </row>
    <row r="305" spans="1:286" ht="15.75" customHeight="1">
      <c r="A305" s="7" t="s">
        <v>4751</v>
      </c>
      <c r="B305" s="8">
        <v>43087</v>
      </c>
      <c r="C305" s="9" t="s">
        <v>4752</v>
      </c>
      <c r="D305" s="35">
        <v>1</v>
      </c>
      <c r="E305" s="11">
        <v>42334</v>
      </c>
      <c r="F305" s="35" t="s">
        <v>302</v>
      </c>
      <c r="G305" s="29" t="s">
        <v>277</v>
      </c>
      <c r="H305" s="9" t="s">
        <v>2658</v>
      </c>
      <c r="I305" s="9" t="s">
        <v>2659</v>
      </c>
      <c r="J305" s="10" t="s">
        <v>280</v>
      </c>
      <c r="K305" s="9" t="s">
        <v>344</v>
      </c>
      <c r="L305" s="10"/>
      <c r="M305" s="10"/>
      <c r="N305" s="10"/>
      <c r="O305" s="10"/>
      <c r="P305" s="10"/>
      <c r="Q305" s="10"/>
      <c r="R305" s="10">
        <v>1</v>
      </c>
      <c r="S305" s="10"/>
      <c r="T305" s="10"/>
      <c r="U305" s="10"/>
      <c r="V305" s="10"/>
      <c r="W305" s="10"/>
      <c r="X305" s="10"/>
      <c r="Y305" s="10"/>
      <c r="Z305" s="10"/>
      <c r="AA305" s="10"/>
      <c r="AB305" s="10" t="s">
        <v>4753</v>
      </c>
      <c r="AC305" s="9" t="s">
        <v>4754</v>
      </c>
      <c r="AD305" s="10" t="s">
        <v>283</v>
      </c>
      <c r="AE305" s="11">
        <v>42348</v>
      </c>
      <c r="AF305" s="11">
        <v>42928</v>
      </c>
      <c r="AG305" s="10">
        <f t="shared" si="74"/>
        <v>580</v>
      </c>
      <c r="AH305" s="10">
        <f t="shared" si="73"/>
        <v>594</v>
      </c>
      <c r="AI305" s="10">
        <f t="shared" si="2"/>
        <v>753</v>
      </c>
      <c r="AJ305" s="35" t="s">
        <v>4755</v>
      </c>
      <c r="AK305" s="12">
        <v>2</v>
      </c>
      <c r="AL305" s="10" t="s">
        <v>4756</v>
      </c>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v>1</v>
      </c>
      <c r="BZ305" s="10"/>
      <c r="CA305" s="10"/>
      <c r="CB305" s="10"/>
      <c r="CC305" s="10"/>
      <c r="CD305" s="10"/>
      <c r="CE305" s="10"/>
      <c r="CF305" s="10"/>
      <c r="CG305" s="10">
        <v>1</v>
      </c>
      <c r="CH305" s="10"/>
      <c r="CI305" s="10"/>
      <c r="CJ305" s="10"/>
      <c r="CK305" s="10"/>
      <c r="CL305" s="10"/>
      <c r="CM305" s="10"/>
      <c r="CN305" s="10"/>
      <c r="CO305" s="10"/>
      <c r="CP305" s="10" t="s">
        <v>89</v>
      </c>
      <c r="CQ305" s="10" t="s">
        <v>286</v>
      </c>
      <c r="CR305" s="10">
        <v>1</v>
      </c>
      <c r="CS305" s="10"/>
      <c r="CT305" s="10"/>
      <c r="CU305" s="10"/>
      <c r="CV305" s="10"/>
      <c r="CW305" s="10"/>
      <c r="CX305" s="10" t="s">
        <v>287</v>
      </c>
      <c r="CY305" s="35" t="s">
        <v>287</v>
      </c>
      <c r="CZ305" s="42" t="s">
        <v>12</v>
      </c>
      <c r="DA305" s="10" t="s">
        <v>289</v>
      </c>
      <c r="DB305" s="35" t="s">
        <v>309</v>
      </c>
      <c r="DC305" s="35" t="s">
        <v>4757</v>
      </c>
      <c r="DD305" s="35" t="s">
        <v>4758</v>
      </c>
      <c r="DE305" s="35" t="s">
        <v>4759</v>
      </c>
      <c r="DF305" s="35" t="s">
        <v>4760</v>
      </c>
      <c r="DG305" s="35" t="s">
        <v>4761</v>
      </c>
      <c r="DH305" s="35" t="s">
        <v>283</v>
      </c>
      <c r="DI305" s="35" t="s">
        <v>283</v>
      </c>
      <c r="DJ305" s="35" t="s">
        <v>283</v>
      </c>
      <c r="DK305" s="35" t="s">
        <v>283</v>
      </c>
      <c r="DL305" s="10" t="s">
        <v>283</v>
      </c>
      <c r="DM305" s="10" t="s">
        <v>283</v>
      </c>
      <c r="DN305" s="15"/>
      <c r="DO305" s="15"/>
      <c r="DP305" s="15"/>
      <c r="DQ305" s="15"/>
      <c r="DR305" s="15"/>
      <c r="DS305" s="15"/>
      <c r="DT305" s="15"/>
      <c r="DU305" s="15"/>
      <c r="DV305" s="15"/>
      <c r="DW305" s="15"/>
      <c r="DX305" s="15"/>
      <c r="DY305" s="15"/>
      <c r="DZ305" s="15"/>
      <c r="EA305" s="15"/>
      <c r="EB305" s="15"/>
      <c r="EC305" s="15"/>
      <c r="ED305" s="15"/>
      <c r="EE305" s="15"/>
      <c r="EF305" s="15"/>
      <c r="EG305" s="15"/>
      <c r="EH305" s="15"/>
      <c r="EI305" s="15"/>
      <c r="EJ305" s="15"/>
      <c r="EK305" s="15"/>
      <c r="EL305" s="15"/>
      <c r="EM305" s="15"/>
      <c r="EN305" s="15"/>
      <c r="EO305" s="15"/>
      <c r="EP305" s="15"/>
      <c r="EQ305" s="15"/>
      <c r="ER305" s="10" t="s">
        <v>283</v>
      </c>
      <c r="ES305" s="10" t="s">
        <v>283</v>
      </c>
      <c r="ET305" s="10"/>
      <c r="EU305" s="10"/>
      <c r="EV305" s="10"/>
      <c r="EW305" s="10"/>
      <c r="EX305" s="10"/>
      <c r="EY305" s="10"/>
      <c r="EZ305" s="10"/>
      <c r="FA305" s="10"/>
      <c r="FB305" s="10"/>
      <c r="FC305" s="10"/>
      <c r="FD305" s="10"/>
      <c r="FE305" s="10"/>
      <c r="FF305" s="10"/>
      <c r="FG305" s="10"/>
      <c r="FH305" s="10"/>
      <c r="FI305" s="10"/>
      <c r="FJ305" s="10"/>
      <c r="FK305" s="10"/>
      <c r="FL305" s="10"/>
      <c r="FM305" s="10" t="s">
        <v>283</v>
      </c>
      <c r="FN305" s="10" t="s">
        <v>283</v>
      </c>
      <c r="FO305" s="10"/>
      <c r="FP305" s="10"/>
      <c r="FQ305" s="10"/>
      <c r="FR305" s="10"/>
      <c r="FS305" s="10"/>
      <c r="FT305" s="10"/>
      <c r="FU305" s="10"/>
      <c r="FV305" s="10"/>
      <c r="FW305" s="10"/>
      <c r="FX305" s="10"/>
      <c r="FY305" s="10"/>
      <c r="FZ305" s="10"/>
      <c r="GA305" s="10"/>
      <c r="GB305" s="10"/>
      <c r="GC305" s="10"/>
      <c r="GD305" s="10"/>
      <c r="GE305" s="10"/>
      <c r="GF305" s="10"/>
      <c r="GG305" s="10"/>
      <c r="GH305" s="10"/>
      <c r="GI305" s="10"/>
      <c r="GJ305" s="10"/>
      <c r="GK305" s="10"/>
      <c r="GL305" s="10"/>
      <c r="GM305" s="10"/>
      <c r="GN305" s="10"/>
      <c r="GO305" s="10" t="s">
        <v>4762</v>
      </c>
      <c r="GP305" s="10" t="s">
        <v>4763</v>
      </c>
      <c r="GQ305" s="10" t="s">
        <v>4764</v>
      </c>
      <c r="GR305" s="10" t="s">
        <v>283</v>
      </c>
      <c r="GS305" s="10" t="s">
        <v>283</v>
      </c>
      <c r="GT305" s="10" t="s">
        <v>283</v>
      </c>
      <c r="GU305" s="10" t="s">
        <v>283</v>
      </c>
      <c r="GV305" s="10" t="s">
        <v>283</v>
      </c>
      <c r="GW305" s="10" t="s">
        <v>283</v>
      </c>
      <c r="GX305" s="10" t="s">
        <v>283</v>
      </c>
      <c r="GY305" s="10" t="s">
        <v>283</v>
      </c>
      <c r="GZ305" s="10" t="s">
        <v>283</v>
      </c>
      <c r="HA305" s="10" t="s">
        <v>283</v>
      </c>
      <c r="HB305" s="10" t="s">
        <v>283</v>
      </c>
      <c r="HC305" s="10" t="s">
        <v>283</v>
      </c>
      <c r="HD305" s="10" t="s">
        <v>227</v>
      </c>
      <c r="HE305" s="10"/>
      <c r="HF305" s="10"/>
      <c r="HG305" s="10"/>
      <c r="HH305" s="10"/>
      <c r="HI305" s="10"/>
      <c r="HJ305" s="10"/>
      <c r="HK305" s="10"/>
      <c r="HL305" s="10"/>
      <c r="HM305" s="10"/>
      <c r="HN305" s="10"/>
      <c r="HO305" s="10"/>
      <c r="HP305" s="10"/>
      <c r="HQ305" s="10"/>
      <c r="HR305" s="10"/>
      <c r="HS305" s="10"/>
      <c r="HT305" s="10"/>
      <c r="HU305" s="10"/>
      <c r="HV305" s="10"/>
      <c r="HW305" s="10"/>
      <c r="HX305" s="10"/>
      <c r="HY305" s="10"/>
      <c r="HZ305" s="10"/>
      <c r="IA305" s="10"/>
      <c r="IB305" s="10"/>
      <c r="IC305" s="10"/>
      <c r="ID305" s="10"/>
      <c r="IE305" s="10">
        <v>1</v>
      </c>
      <c r="IF305" s="10"/>
      <c r="IG305" s="10"/>
      <c r="IH305" s="10"/>
      <c r="II305" s="10"/>
      <c r="IJ305" s="10"/>
      <c r="IK305" s="10"/>
      <c r="IL305" s="10"/>
      <c r="IM305" s="10"/>
      <c r="IN305" s="10"/>
      <c r="IO305" s="10"/>
      <c r="IP305" s="10"/>
      <c r="IQ305" s="10"/>
      <c r="IR305" s="10"/>
      <c r="IS305" s="10"/>
      <c r="IT305" s="10"/>
      <c r="IU305" s="10" t="s">
        <v>4765</v>
      </c>
      <c r="IV305" s="10" t="s">
        <v>4766</v>
      </c>
      <c r="IW305" s="10" t="s">
        <v>283</v>
      </c>
      <c r="IX305" s="10" t="s">
        <v>249</v>
      </c>
      <c r="IY305" s="10"/>
      <c r="IZ305" s="10"/>
      <c r="JA305" s="10">
        <v>1</v>
      </c>
      <c r="JB305" s="10"/>
      <c r="JC305" s="10"/>
      <c r="JD305" s="10"/>
      <c r="JE305" s="10"/>
      <c r="JF305" s="10"/>
      <c r="JG305" s="10"/>
      <c r="JH305" s="10"/>
      <c r="JI305" s="10"/>
      <c r="JJ305" s="10"/>
      <c r="JK305" s="10"/>
      <c r="JL305" s="10"/>
      <c r="JM305" s="10"/>
      <c r="JN305" s="10"/>
      <c r="JO305" s="10"/>
      <c r="JP305" s="10"/>
      <c r="JQ305" s="10"/>
      <c r="JR305" s="10"/>
      <c r="JS305" s="10"/>
      <c r="JT305" s="10"/>
      <c r="JU305" s="10"/>
      <c r="JV305" s="10" t="s">
        <v>287</v>
      </c>
      <c r="JW305" s="10" t="s">
        <v>283</v>
      </c>
      <c r="JX305" s="10" t="s">
        <v>283</v>
      </c>
      <c r="JY305" s="10" t="s">
        <v>283</v>
      </c>
      <c r="JZ305" s="42"/>
    </row>
    <row r="306" spans="1:286" ht="15.75" customHeight="1">
      <c r="A306" s="7" t="s">
        <v>4767</v>
      </c>
      <c r="B306" s="8">
        <v>43088</v>
      </c>
      <c r="C306" s="9" t="s">
        <v>4768</v>
      </c>
      <c r="D306" s="35">
        <v>1</v>
      </c>
      <c r="E306" s="11">
        <v>42925</v>
      </c>
      <c r="F306" s="35" t="s">
        <v>302</v>
      </c>
      <c r="G306" s="29" t="s">
        <v>277</v>
      </c>
      <c r="H306" s="9" t="s">
        <v>871</v>
      </c>
      <c r="I306" s="9" t="s">
        <v>872</v>
      </c>
      <c r="J306" s="10" t="s">
        <v>280</v>
      </c>
      <c r="K306" s="9" t="s">
        <v>344</v>
      </c>
      <c r="L306" s="9"/>
      <c r="M306" s="9"/>
      <c r="N306" s="9"/>
      <c r="O306" s="9"/>
      <c r="P306" s="9"/>
      <c r="Q306" s="9"/>
      <c r="R306" s="10">
        <v>1</v>
      </c>
      <c r="S306" s="9"/>
      <c r="T306" s="9"/>
      <c r="U306" s="9"/>
      <c r="V306" s="9"/>
      <c r="W306" s="9"/>
      <c r="X306" s="9"/>
      <c r="Y306" s="9"/>
      <c r="Z306" s="9"/>
      <c r="AA306" s="9"/>
      <c r="AB306" s="9" t="s">
        <v>4769</v>
      </c>
      <c r="AC306" s="9" t="s">
        <v>4770</v>
      </c>
      <c r="AD306" s="10" t="s">
        <v>283</v>
      </c>
      <c r="AE306" s="11">
        <v>42936</v>
      </c>
      <c r="AF306" s="11">
        <v>43087</v>
      </c>
      <c r="AG306" s="10">
        <f t="shared" si="74"/>
        <v>151</v>
      </c>
      <c r="AH306" s="10">
        <f t="shared" si="73"/>
        <v>162</v>
      </c>
      <c r="AI306" s="10">
        <f t="shared" si="2"/>
        <v>163</v>
      </c>
      <c r="AJ306" s="42" t="s">
        <v>4771</v>
      </c>
      <c r="AK306" s="12">
        <v>1</v>
      </c>
      <c r="AL306" s="10" t="s">
        <v>1163</v>
      </c>
      <c r="AM306" s="9"/>
      <c r="AN306" s="9"/>
      <c r="AO306" s="9"/>
      <c r="AP306" s="10">
        <v>1</v>
      </c>
      <c r="AQ306" s="10"/>
      <c r="AR306" s="9"/>
      <c r="AS306" s="9"/>
      <c r="AT306" s="9"/>
      <c r="AU306" s="9"/>
      <c r="AV306" s="9"/>
      <c r="AW306" s="9"/>
      <c r="AX306" s="9"/>
      <c r="AY306" s="9"/>
      <c r="AZ306" s="9"/>
      <c r="BA306" s="9"/>
      <c r="BB306" s="9"/>
      <c r="BC306" s="9"/>
      <c r="BD306" s="9"/>
      <c r="BE306" s="9"/>
      <c r="BF306" s="9"/>
      <c r="BG306" s="9"/>
      <c r="BH306" s="9"/>
      <c r="BI306" s="9"/>
      <c r="BJ306" s="9"/>
      <c r="BK306" s="9"/>
      <c r="BL306" s="9"/>
      <c r="BM306" s="42"/>
      <c r="BN306" s="42"/>
      <c r="BO306" s="42"/>
      <c r="BP306" s="42"/>
      <c r="BQ306" s="42"/>
      <c r="BR306" s="42"/>
      <c r="BS306" s="42"/>
      <c r="BT306" s="42"/>
      <c r="BU306" s="42"/>
      <c r="BV306" s="42"/>
      <c r="BW306" s="42"/>
      <c r="BX306" s="42"/>
      <c r="BY306" s="42"/>
      <c r="BZ306" s="42"/>
      <c r="CA306" s="42"/>
      <c r="CB306" s="42"/>
      <c r="CC306" s="42"/>
      <c r="CD306" s="42"/>
      <c r="CE306" s="42"/>
      <c r="CF306" s="42"/>
      <c r="CG306" s="42"/>
      <c r="CH306" s="42"/>
      <c r="CI306" s="42"/>
      <c r="CJ306" s="42"/>
      <c r="CK306" s="42"/>
      <c r="CL306" s="42"/>
      <c r="CM306" s="42"/>
      <c r="CN306" s="42"/>
      <c r="CO306" s="42"/>
      <c r="CP306" s="10" t="s">
        <v>89</v>
      </c>
      <c r="CQ306" s="10" t="s">
        <v>286</v>
      </c>
      <c r="CR306" s="10">
        <v>1</v>
      </c>
      <c r="CS306" s="10"/>
      <c r="CT306" s="10"/>
      <c r="CU306" s="10"/>
      <c r="CV306" s="10"/>
      <c r="CW306" s="10"/>
      <c r="CX306" s="10" t="s">
        <v>287</v>
      </c>
      <c r="CY306" s="35" t="s">
        <v>287</v>
      </c>
      <c r="CZ306" s="42" t="s">
        <v>12</v>
      </c>
      <c r="DA306" s="10" t="s">
        <v>289</v>
      </c>
      <c r="DB306" s="35" t="s">
        <v>309</v>
      </c>
      <c r="DC306" s="13" t="s">
        <v>4772</v>
      </c>
      <c r="DD306" s="42" t="s">
        <v>622</v>
      </c>
      <c r="DE306" s="42" t="s">
        <v>4304</v>
      </c>
      <c r="DF306" s="13" t="s">
        <v>4773</v>
      </c>
      <c r="DG306" s="35" t="s">
        <v>283</v>
      </c>
      <c r="DH306" s="35" t="s">
        <v>283</v>
      </c>
      <c r="DI306" s="35" t="s">
        <v>283</v>
      </c>
      <c r="DJ306" s="35" t="s">
        <v>283</v>
      </c>
      <c r="DK306" s="35" t="s">
        <v>283</v>
      </c>
      <c r="DL306" s="10" t="s">
        <v>4774</v>
      </c>
      <c r="DM306" s="10" t="s">
        <v>114</v>
      </c>
      <c r="DN306" s="15"/>
      <c r="DO306" s="15"/>
      <c r="DP306" s="15"/>
      <c r="DQ306" s="15"/>
      <c r="DR306" s="15">
        <v>1</v>
      </c>
      <c r="DS306" s="15"/>
      <c r="DT306" s="15"/>
      <c r="DU306" s="15"/>
      <c r="DV306" s="15"/>
      <c r="DW306" s="15"/>
      <c r="DX306" s="15"/>
      <c r="DY306" s="15"/>
      <c r="DZ306" s="15"/>
      <c r="EA306" s="15"/>
      <c r="EB306" s="15"/>
      <c r="EC306" s="15"/>
      <c r="ED306" s="15"/>
      <c r="EE306" s="15"/>
      <c r="EF306" s="15"/>
      <c r="EG306" s="15"/>
      <c r="EH306" s="15"/>
      <c r="EI306" s="15"/>
      <c r="EJ306" s="15"/>
      <c r="EK306" s="15"/>
      <c r="EL306" s="15"/>
      <c r="EM306" s="15"/>
      <c r="EN306" s="15"/>
      <c r="EO306" s="15"/>
      <c r="EP306" s="15"/>
      <c r="EQ306" s="15"/>
      <c r="ER306" s="10" t="s">
        <v>283</v>
      </c>
      <c r="ES306" s="10" t="s">
        <v>283</v>
      </c>
      <c r="ET306" s="10"/>
      <c r="EU306" s="10"/>
      <c r="EV306" s="10"/>
      <c r="EW306" s="10"/>
      <c r="EX306" s="10"/>
      <c r="EY306" s="10"/>
      <c r="EZ306" s="10"/>
      <c r="FA306" s="10"/>
      <c r="FB306" s="10"/>
      <c r="FC306" s="10"/>
      <c r="FD306" s="10"/>
      <c r="FE306" s="10"/>
      <c r="FF306" s="10"/>
      <c r="FG306" s="10"/>
      <c r="FH306" s="10"/>
      <c r="FI306" s="10"/>
      <c r="FJ306" s="10"/>
      <c r="FK306" s="10"/>
      <c r="FL306" s="10"/>
      <c r="FM306" s="10" t="s">
        <v>283</v>
      </c>
      <c r="FN306" s="10" t="s">
        <v>283</v>
      </c>
      <c r="FO306" s="10"/>
      <c r="FP306" s="10"/>
      <c r="FQ306" s="10"/>
      <c r="FR306" s="10"/>
      <c r="FS306" s="10"/>
      <c r="FT306" s="10"/>
      <c r="FU306" s="10"/>
      <c r="FV306" s="10"/>
      <c r="FW306" s="10"/>
      <c r="FX306" s="10"/>
      <c r="FY306" s="10"/>
      <c r="FZ306" s="10"/>
      <c r="GA306" s="10"/>
      <c r="GB306" s="10"/>
      <c r="GC306" s="10"/>
      <c r="GD306" s="10"/>
      <c r="GE306" s="10"/>
      <c r="GF306" s="10"/>
      <c r="GG306" s="10"/>
      <c r="GH306" s="10"/>
      <c r="GI306" s="10"/>
      <c r="GJ306" s="10"/>
      <c r="GK306" s="10"/>
      <c r="GL306" s="10"/>
      <c r="GM306" s="10"/>
      <c r="GN306" s="10"/>
      <c r="GO306" s="13" t="s">
        <v>4775</v>
      </c>
      <c r="GP306" s="13" t="s">
        <v>4776</v>
      </c>
      <c r="GQ306" s="13" t="s">
        <v>4777</v>
      </c>
      <c r="GR306" s="13" t="s">
        <v>4778</v>
      </c>
      <c r="GS306" s="10" t="s">
        <v>283</v>
      </c>
      <c r="GT306" s="10" t="s">
        <v>283</v>
      </c>
      <c r="GU306" s="10" t="s">
        <v>283</v>
      </c>
      <c r="GV306" s="10" t="s">
        <v>283</v>
      </c>
      <c r="GW306" s="10" t="s">
        <v>283</v>
      </c>
      <c r="GX306" s="10" t="s">
        <v>283</v>
      </c>
      <c r="GY306" s="10" t="s">
        <v>283</v>
      </c>
      <c r="GZ306" s="10" t="s">
        <v>283</v>
      </c>
      <c r="HA306" s="10" t="s">
        <v>283</v>
      </c>
      <c r="HB306" s="10" t="s">
        <v>283</v>
      </c>
      <c r="HC306" s="10" t="s">
        <v>283</v>
      </c>
      <c r="HD306" s="10" t="s">
        <v>214</v>
      </c>
      <c r="HE306" s="10"/>
      <c r="HF306" s="10"/>
      <c r="HG306" s="10"/>
      <c r="HH306" s="10"/>
      <c r="HI306" s="10"/>
      <c r="HJ306" s="10"/>
      <c r="HK306" s="10"/>
      <c r="HL306" s="10"/>
      <c r="HM306" s="10"/>
      <c r="HN306" s="10"/>
      <c r="HO306" s="10"/>
      <c r="HP306" s="10"/>
      <c r="HQ306" s="10"/>
      <c r="HR306" s="10">
        <v>1</v>
      </c>
      <c r="HS306" s="10"/>
      <c r="HT306" s="10"/>
      <c r="HU306" s="10"/>
      <c r="HV306" s="10"/>
      <c r="HW306" s="10"/>
      <c r="HX306" s="10"/>
      <c r="HY306" s="10"/>
      <c r="HZ306" s="10"/>
      <c r="IA306" s="10"/>
      <c r="IB306" s="10"/>
      <c r="IC306" s="10"/>
      <c r="ID306" s="10"/>
      <c r="IE306" s="10"/>
      <c r="IF306" s="10"/>
      <c r="IG306" s="10"/>
      <c r="IH306" s="10"/>
      <c r="II306" s="10"/>
      <c r="IJ306" s="10"/>
      <c r="IK306" s="10"/>
      <c r="IL306" s="10"/>
      <c r="IM306" s="10"/>
      <c r="IN306" s="10"/>
      <c r="IO306" s="10"/>
      <c r="IP306" s="10"/>
      <c r="IQ306" s="10"/>
      <c r="IR306" s="10"/>
      <c r="IS306" s="10"/>
      <c r="IT306" s="10"/>
      <c r="IU306" s="13" t="s">
        <v>1159</v>
      </c>
      <c r="IV306" s="10" t="s">
        <v>283</v>
      </c>
      <c r="IW306" s="10" t="s">
        <v>283</v>
      </c>
      <c r="IX306" s="10" t="s">
        <v>264</v>
      </c>
      <c r="IY306" s="10"/>
      <c r="IZ306" s="10"/>
      <c r="JA306" s="10"/>
      <c r="JB306" s="10"/>
      <c r="JC306" s="10"/>
      <c r="JD306" s="10"/>
      <c r="JE306" s="10"/>
      <c r="JF306" s="10"/>
      <c r="JG306" s="10"/>
      <c r="JH306" s="10"/>
      <c r="JI306" s="10"/>
      <c r="JJ306" s="10"/>
      <c r="JK306" s="10"/>
      <c r="JL306" s="10"/>
      <c r="JM306" s="10"/>
      <c r="JN306" s="10"/>
      <c r="JO306" s="10"/>
      <c r="JP306" s="10">
        <v>1</v>
      </c>
      <c r="JQ306" s="10"/>
      <c r="JR306" s="10"/>
      <c r="JS306" s="10"/>
      <c r="JT306" s="10"/>
      <c r="JU306" s="10"/>
      <c r="JV306" s="10" t="s">
        <v>287</v>
      </c>
      <c r="JW306" s="10" t="s">
        <v>283</v>
      </c>
      <c r="JX306" s="10" t="s">
        <v>283</v>
      </c>
      <c r="JY306" s="10" t="s">
        <v>283</v>
      </c>
      <c r="JZ306" s="42"/>
    </row>
    <row r="307" spans="1:286" ht="15.75" customHeight="1">
      <c r="A307" s="7" t="s">
        <v>4779</v>
      </c>
      <c r="B307" s="8">
        <v>43091</v>
      </c>
      <c r="C307" s="9" t="s">
        <v>4780</v>
      </c>
      <c r="D307" s="35">
        <v>1</v>
      </c>
      <c r="E307" s="11">
        <v>42469</v>
      </c>
      <c r="F307" s="35" t="s">
        <v>302</v>
      </c>
      <c r="G307" s="29" t="s">
        <v>323</v>
      </c>
      <c r="H307" s="9" t="s">
        <v>4129</v>
      </c>
      <c r="I307" s="9" t="s">
        <v>901</v>
      </c>
      <c r="J307" s="10" t="s">
        <v>280</v>
      </c>
      <c r="K307" s="9" t="s">
        <v>344</v>
      </c>
      <c r="L307" s="9"/>
      <c r="M307" s="9"/>
      <c r="N307" s="9"/>
      <c r="O307" s="9"/>
      <c r="P307" s="9"/>
      <c r="Q307" s="9"/>
      <c r="R307" s="10">
        <v>1</v>
      </c>
      <c r="S307" s="9"/>
      <c r="T307" s="9"/>
      <c r="U307" s="9"/>
      <c r="V307" s="9"/>
      <c r="W307" s="9"/>
      <c r="X307" s="9"/>
      <c r="Y307" s="9"/>
      <c r="Z307" s="9"/>
      <c r="AA307" s="9"/>
      <c r="AB307" s="9" t="s">
        <v>4781</v>
      </c>
      <c r="AC307" s="9" t="s">
        <v>4782</v>
      </c>
      <c r="AD307" s="10" t="s">
        <v>283</v>
      </c>
      <c r="AE307" s="11">
        <v>42478</v>
      </c>
      <c r="AF307" s="11">
        <v>43063</v>
      </c>
      <c r="AG307" s="10">
        <f t="shared" si="74"/>
        <v>585</v>
      </c>
      <c r="AH307" s="10">
        <f t="shared" si="73"/>
        <v>594</v>
      </c>
      <c r="AI307" s="10">
        <f t="shared" si="2"/>
        <v>622</v>
      </c>
      <c r="AJ307" s="35" t="s">
        <v>4783</v>
      </c>
      <c r="AK307" s="12">
        <v>1</v>
      </c>
      <c r="AL307" s="10" t="s">
        <v>86</v>
      </c>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v>1</v>
      </c>
      <c r="CP307" s="10" t="s">
        <v>509</v>
      </c>
      <c r="CQ307" s="10" t="s">
        <v>286</v>
      </c>
      <c r="CR307" s="13">
        <v>1</v>
      </c>
      <c r="CS307" s="13">
        <v>1</v>
      </c>
      <c r="CT307" s="10"/>
      <c r="CU307" s="10"/>
      <c r="CV307" s="10"/>
      <c r="CW307" s="10"/>
      <c r="CX307" s="10" t="s">
        <v>283</v>
      </c>
      <c r="CY307" s="35" t="s">
        <v>287</v>
      </c>
      <c r="CZ307" s="42" t="s">
        <v>12</v>
      </c>
      <c r="DA307" s="10" t="s">
        <v>289</v>
      </c>
      <c r="DB307" s="35" t="s">
        <v>309</v>
      </c>
      <c r="DC307" s="13" t="s">
        <v>4784</v>
      </c>
      <c r="DD307" s="35" t="s">
        <v>3437</v>
      </c>
      <c r="DE307" s="42" t="s">
        <v>623</v>
      </c>
      <c r="DF307" s="35" t="s">
        <v>283</v>
      </c>
      <c r="DG307" s="35" t="s">
        <v>283</v>
      </c>
      <c r="DH307" s="35" t="s">
        <v>283</v>
      </c>
      <c r="DI307" s="35" t="s">
        <v>283</v>
      </c>
      <c r="DJ307" s="35" t="s">
        <v>283</v>
      </c>
      <c r="DK307" s="35" t="s">
        <v>283</v>
      </c>
      <c r="DL307" s="10" t="s">
        <v>283</v>
      </c>
      <c r="DM307" s="10" t="s">
        <v>283</v>
      </c>
      <c r="DN307" s="15"/>
      <c r="DO307" s="15"/>
      <c r="DP307" s="15"/>
      <c r="DQ307" s="15"/>
      <c r="DR307" s="15"/>
      <c r="DS307" s="15"/>
      <c r="DT307" s="15"/>
      <c r="DU307" s="15"/>
      <c r="DV307" s="15"/>
      <c r="DW307" s="15"/>
      <c r="DX307" s="15"/>
      <c r="DY307" s="15"/>
      <c r="DZ307" s="15"/>
      <c r="EA307" s="15"/>
      <c r="EB307" s="15"/>
      <c r="EC307" s="15"/>
      <c r="ED307" s="15"/>
      <c r="EE307" s="15"/>
      <c r="EF307" s="15"/>
      <c r="EG307" s="15"/>
      <c r="EH307" s="15"/>
      <c r="EI307" s="15"/>
      <c r="EJ307" s="15"/>
      <c r="EK307" s="15"/>
      <c r="EL307" s="15"/>
      <c r="EM307" s="15"/>
      <c r="EN307" s="15"/>
      <c r="EO307" s="15"/>
      <c r="EP307" s="15"/>
      <c r="EQ307" s="15"/>
      <c r="ER307" s="10" t="s">
        <v>4785</v>
      </c>
      <c r="ES307" s="10" t="s">
        <v>283</v>
      </c>
      <c r="ET307" s="10"/>
      <c r="EU307" s="10"/>
      <c r="EV307" s="10"/>
      <c r="EW307" s="10"/>
      <c r="EX307" s="10"/>
      <c r="EY307" s="10"/>
      <c r="EZ307" s="10"/>
      <c r="FA307" s="10"/>
      <c r="FB307" s="10"/>
      <c r="FC307" s="10"/>
      <c r="FD307" s="10"/>
      <c r="FE307" s="10"/>
      <c r="FF307" s="10"/>
      <c r="FG307" s="10"/>
      <c r="FH307" s="10"/>
      <c r="FI307" s="10"/>
      <c r="FJ307" s="10"/>
      <c r="FK307" s="10"/>
      <c r="FL307" s="10"/>
      <c r="FM307" s="10" t="s">
        <v>4786</v>
      </c>
      <c r="FN307" s="10" t="s">
        <v>4787</v>
      </c>
      <c r="FO307" s="10"/>
      <c r="FP307" s="10"/>
      <c r="FQ307" s="10"/>
      <c r="FR307" s="10"/>
      <c r="FS307" s="10"/>
      <c r="FT307" s="10"/>
      <c r="FU307" s="10"/>
      <c r="FV307" s="10"/>
      <c r="FW307" s="10"/>
      <c r="FX307" s="10"/>
      <c r="FY307" s="10">
        <v>1</v>
      </c>
      <c r="FZ307" s="10"/>
      <c r="GA307" s="10"/>
      <c r="GB307" s="10"/>
      <c r="GC307" s="10"/>
      <c r="GD307" s="10"/>
      <c r="GE307" s="10"/>
      <c r="GF307" s="10"/>
      <c r="GG307" s="10"/>
      <c r="GH307" s="10"/>
      <c r="GI307" s="10"/>
      <c r="GJ307" s="10"/>
      <c r="GK307" s="10"/>
      <c r="GL307" s="10"/>
      <c r="GM307" s="10"/>
      <c r="GN307" s="10"/>
      <c r="GO307" s="13" t="s">
        <v>4788</v>
      </c>
      <c r="GP307" s="13" t="s">
        <v>4789</v>
      </c>
      <c r="GQ307" s="10" t="s">
        <v>283</v>
      </c>
      <c r="GR307" s="10" t="s">
        <v>283</v>
      </c>
      <c r="GS307" s="10" t="s">
        <v>283</v>
      </c>
      <c r="GT307" s="10" t="s">
        <v>283</v>
      </c>
      <c r="GU307" s="10" t="s">
        <v>283</v>
      </c>
      <c r="GV307" s="10" t="s">
        <v>283</v>
      </c>
      <c r="GW307" s="10" t="s">
        <v>283</v>
      </c>
      <c r="GX307" s="10" t="s">
        <v>283</v>
      </c>
      <c r="GY307" s="10" t="s">
        <v>283</v>
      </c>
      <c r="GZ307" s="10" t="s">
        <v>283</v>
      </c>
      <c r="HA307" s="10" t="s">
        <v>283</v>
      </c>
      <c r="HB307" s="10" t="s">
        <v>283</v>
      </c>
      <c r="HC307" s="10" t="s">
        <v>283</v>
      </c>
      <c r="HD307" s="10" t="s">
        <v>4790</v>
      </c>
      <c r="HE307" s="10"/>
      <c r="HF307" s="10"/>
      <c r="HG307" s="10"/>
      <c r="HH307" s="10"/>
      <c r="HI307" s="10"/>
      <c r="HJ307" s="10"/>
      <c r="HK307" s="10"/>
      <c r="HL307" s="10"/>
      <c r="HM307" s="10"/>
      <c r="HN307" s="10"/>
      <c r="HO307" s="10"/>
      <c r="HP307" s="10"/>
      <c r="HQ307" s="10"/>
      <c r="HR307" s="10">
        <v>1</v>
      </c>
      <c r="HS307" s="10"/>
      <c r="HT307" s="10"/>
      <c r="HU307" s="10"/>
      <c r="HV307" s="10"/>
      <c r="HW307" s="10"/>
      <c r="HX307" s="10"/>
      <c r="HY307" s="10"/>
      <c r="HZ307" s="10"/>
      <c r="IA307" s="10"/>
      <c r="IB307" s="10"/>
      <c r="IC307" s="10"/>
      <c r="ID307" s="10"/>
      <c r="IE307" s="10">
        <v>1</v>
      </c>
      <c r="IF307" s="10"/>
      <c r="IG307" s="10"/>
      <c r="IH307" s="10"/>
      <c r="II307" s="10"/>
      <c r="IJ307" s="10"/>
      <c r="IK307" s="10">
        <v>1</v>
      </c>
      <c r="IL307" s="10"/>
      <c r="IM307" s="10"/>
      <c r="IN307" s="10"/>
      <c r="IO307" s="10"/>
      <c r="IP307" s="10"/>
      <c r="IQ307" s="10"/>
      <c r="IR307" s="10"/>
      <c r="IS307" s="10"/>
      <c r="IT307" s="10"/>
      <c r="IU307" s="13" t="s">
        <v>434</v>
      </c>
      <c r="IV307" s="10" t="s">
        <v>283</v>
      </c>
      <c r="IW307" s="10" t="s">
        <v>283</v>
      </c>
      <c r="IX307" s="10" t="s">
        <v>264</v>
      </c>
      <c r="IY307" s="10"/>
      <c r="IZ307" s="10"/>
      <c r="JA307" s="10"/>
      <c r="JB307" s="10"/>
      <c r="JC307" s="10"/>
      <c r="JD307" s="10"/>
      <c r="JE307" s="10"/>
      <c r="JF307" s="10"/>
      <c r="JG307" s="10"/>
      <c r="JH307" s="10"/>
      <c r="JI307" s="10"/>
      <c r="JJ307" s="10"/>
      <c r="JK307" s="10"/>
      <c r="JL307" s="10"/>
      <c r="JM307" s="10"/>
      <c r="JN307" s="10"/>
      <c r="JO307" s="10"/>
      <c r="JP307" s="10">
        <v>1</v>
      </c>
      <c r="JQ307" s="10"/>
      <c r="JR307" s="10"/>
      <c r="JS307" s="10"/>
      <c r="JT307" s="10"/>
      <c r="JU307" s="10"/>
      <c r="JV307" s="10" t="s">
        <v>287</v>
      </c>
      <c r="JW307" s="10" t="s">
        <v>283</v>
      </c>
      <c r="JX307" s="10" t="s">
        <v>283</v>
      </c>
      <c r="JY307" s="10" t="s">
        <v>283</v>
      </c>
      <c r="JZ307" s="35" t="s">
        <v>4791</v>
      </c>
    </row>
    <row r="308" spans="1:286" ht="15.75" customHeight="1">
      <c r="A308" s="7" t="s">
        <v>4792</v>
      </c>
      <c r="B308" s="8">
        <v>42998</v>
      </c>
      <c r="C308" s="9" t="s">
        <v>4793</v>
      </c>
      <c r="D308" s="29">
        <v>1</v>
      </c>
      <c r="E308" s="11">
        <v>42766</v>
      </c>
      <c r="F308" s="43">
        <v>84</v>
      </c>
      <c r="G308" s="29" t="s">
        <v>323</v>
      </c>
      <c r="H308" s="9" t="s">
        <v>2006</v>
      </c>
      <c r="I308" s="9" t="s">
        <v>2798</v>
      </c>
      <c r="J308" s="10" t="s">
        <v>280</v>
      </c>
      <c r="K308" s="9" t="s">
        <v>281</v>
      </c>
      <c r="L308" s="9"/>
      <c r="M308" s="9"/>
      <c r="N308" s="9"/>
      <c r="O308" s="9"/>
      <c r="P308" s="10">
        <v>1</v>
      </c>
      <c r="Q308" s="9"/>
      <c r="R308" s="9"/>
      <c r="S308" s="9"/>
      <c r="T308" s="9"/>
      <c r="U308" s="9"/>
      <c r="V308" s="9"/>
      <c r="W308" s="9"/>
      <c r="X308" s="9"/>
      <c r="Y308" s="9"/>
      <c r="Z308" s="9"/>
      <c r="AA308" s="9"/>
      <c r="AB308" s="9" t="s">
        <v>4794</v>
      </c>
      <c r="AC308" s="9" t="s">
        <v>4795</v>
      </c>
      <c r="AD308" s="10" t="s">
        <v>283</v>
      </c>
      <c r="AE308" s="11">
        <v>42768</v>
      </c>
      <c r="AF308" s="11">
        <v>42908</v>
      </c>
      <c r="AG308" s="10">
        <f t="shared" si="74"/>
        <v>140</v>
      </c>
      <c r="AH308" s="10">
        <f t="shared" si="73"/>
        <v>142</v>
      </c>
      <c r="AI308" s="10">
        <f t="shared" si="2"/>
        <v>232</v>
      </c>
      <c r="AJ308" s="42" t="s">
        <v>2062</v>
      </c>
      <c r="AK308" s="12">
        <v>1</v>
      </c>
      <c r="AL308" s="10" t="s">
        <v>347</v>
      </c>
      <c r="AM308" s="10">
        <v>1</v>
      </c>
      <c r="AN308" s="10"/>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42"/>
      <c r="BN308" s="42"/>
      <c r="BO308" s="42"/>
      <c r="BP308" s="42"/>
      <c r="BQ308" s="42"/>
      <c r="BR308" s="42"/>
      <c r="BS308" s="42"/>
      <c r="BT308" s="42"/>
      <c r="BU308" s="42"/>
      <c r="BV308" s="42"/>
      <c r="BW308" s="42"/>
      <c r="BX308" s="42"/>
      <c r="BY308" s="42"/>
      <c r="BZ308" s="42"/>
      <c r="CA308" s="42"/>
      <c r="CB308" s="42"/>
      <c r="CC308" s="42"/>
      <c r="CD308" s="42"/>
      <c r="CE308" s="42"/>
      <c r="CF308" s="42"/>
      <c r="CG308" s="42"/>
      <c r="CH308" s="42"/>
      <c r="CI308" s="42"/>
      <c r="CJ308" s="42"/>
      <c r="CK308" s="42"/>
      <c r="CL308" s="42"/>
      <c r="CM308" s="42"/>
      <c r="CN308" s="42"/>
      <c r="CO308" s="42"/>
      <c r="CP308" s="10" t="s">
        <v>89</v>
      </c>
      <c r="CQ308" s="10" t="s">
        <v>286</v>
      </c>
      <c r="CR308" s="10">
        <v>1</v>
      </c>
      <c r="CS308" s="10"/>
      <c r="CT308" s="10"/>
      <c r="CU308" s="10"/>
      <c r="CV308" s="10"/>
      <c r="CW308" s="10"/>
      <c r="CX308" s="10" t="s">
        <v>287</v>
      </c>
      <c r="CY308" s="35" t="s">
        <v>287</v>
      </c>
      <c r="CZ308" s="35" t="s">
        <v>329</v>
      </c>
      <c r="DA308" s="42" t="s">
        <v>120</v>
      </c>
      <c r="DB308" s="35" t="s">
        <v>2436</v>
      </c>
      <c r="DC308" s="35" t="s">
        <v>283</v>
      </c>
      <c r="DD308" s="42" t="s">
        <v>4796</v>
      </c>
      <c r="DE308" s="42" t="s">
        <v>474</v>
      </c>
      <c r="DF308" s="42" t="s">
        <v>623</v>
      </c>
      <c r="DG308" s="42" t="s">
        <v>4797</v>
      </c>
      <c r="DH308" s="35" t="s">
        <v>283</v>
      </c>
      <c r="DI308" s="35" t="s">
        <v>283</v>
      </c>
      <c r="DJ308" s="35" t="s">
        <v>283</v>
      </c>
      <c r="DK308" s="35" t="s">
        <v>283</v>
      </c>
      <c r="DL308" s="10" t="s">
        <v>4798</v>
      </c>
      <c r="DM308" s="10" t="s">
        <v>283</v>
      </c>
      <c r="DN308" s="15"/>
      <c r="DO308" s="15"/>
      <c r="DP308" s="15"/>
      <c r="DQ308" s="15"/>
      <c r="DR308" s="15"/>
      <c r="DS308" s="15"/>
      <c r="DT308" s="15"/>
      <c r="DU308" s="15"/>
      <c r="DV308" s="15"/>
      <c r="DW308" s="15"/>
      <c r="DX308" s="15"/>
      <c r="DY308" s="15"/>
      <c r="DZ308" s="15"/>
      <c r="EA308" s="15"/>
      <c r="EB308" s="15"/>
      <c r="EC308" s="15"/>
      <c r="ED308" s="15"/>
      <c r="EE308" s="15"/>
      <c r="EF308" s="15"/>
      <c r="EG308" s="15"/>
      <c r="EH308" s="15"/>
      <c r="EI308" s="15"/>
      <c r="EJ308" s="15"/>
      <c r="EK308" s="15"/>
      <c r="EL308" s="15"/>
      <c r="EM308" s="15"/>
      <c r="EN308" s="15"/>
      <c r="EO308" s="15"/>
      <c r="EP308" s="15"/>
      <c r="EQ308" s="15"/>
      <c r="ER308" s="10" t="s">
        <v>283</v>
      </c>
      <c r="ES308" s="10" t="s">
        <v>283</v>
      </c>
      <c r="ET308" s="10"/>
      <c r="EU308" s="10"/>
      <c r="EV308" s="10"/>
      <c r="EW308" s="10"/>
      <c r="EX308" s="10"/>
      <c r="EY308" s="10"/>
      <c r="EZ308" s="10"/>
      <c r="FA308" s="10"/>
      <c r="FB308" s="10"/>
      <c r="FC308" s="10"/>
      <c r="FD308" s="10"/>
      <c r="FE308" s="10"/>
      <c r="FF308" s="10"/>
      <c r="FG308" s="10"/>
      <c r="FH308" s="10"/>
      <c r="FI308" s="10"/>
      <c r="FJ308" s="10"/>
      <c r="FK308" s="10"/>
      <c r="FL308" s="10"/>
      <c r="FM308" s="10" t="s">
        <v>283</v>
      </c>
      <c r="FN308" s="10" t="s">
        <v>283</v>
      </c>
      <c r="FO308" s="10"/>
      <c r="FP308" s="10"/>
      <c r="FQ308" s="10"/>
      <c r="FR308" s="10"/>
      <c r="FS308" s="10"/>
      <c r="FT308" s="10"/>
      <c r="FU308" s="10"/>
      <c r="FV308" s="10"/>
      <c r="FW308" s="10"/>
      <c r="FX308" s="10"/>
      <c r="FY308" s="10"/>
      <c r="FZ308" s="10"/>
      <c r="GA308" s="10"/>
      <c r="GB308" s="10"/>
      <c r="GC308" s="10"/>
      <c r="GD308" s="10"/>
      <c r="GE308" s="10"/>
      <c r="GF308" s="10"/>
      <c r="GG308" s="10"/>
      <c r="GH308" s="10"/>
      <c r="GI308" s="10"/>
      <c r="GJ308" s="10"/>
      <c r="GK308" s="10"/>
      <c r="GL308" s="10"/>
      <c r="GM308" s="10"/>
      <c r="GN308" s="10"/>
      <c r="GO308" s="13" t="s">
        <v>4799</v>
      </c>
      <c r="GP308" s="10" t="s">
        <v>283</v>
      </c>
      <c r="GQ308" s="10" t="s">
        <v>283</v>
      </c>
      <c r="GR308" s="10" t="s">
        <v>283</v>
      </c>
      <c r="GS308" s="10" t="s">
        <v>283</v>
      </c>
      <c r="GT308" s="10" t="s">
        <v>283</v>
      </c>
      <c r="GU308" s="10" t="s">
        <v>283</v>
      </c>
      <c r="GV308" s="10" t="s">
        <v>283</v>
      </c>
      <c r="GW308" s="10" t="s">
        <v>283</v>
      </c>
      <c r="GX308" s="10" t="s">
        <v>283</v>
      </c>
      <c r="GY308" s="10" t="s">
        <v>283</v>
      </c>
      <c r="GZ308" s="10" t="s">
        <v>283</v>
      </c>
      <c r="HA308" s="10" t="s">
        <v>283</v>
      </c>
      <c r="HB308" s="10" t="s">
        <v>283</v>
      </c>
      <c r="HC308" s="10" t="s">
        <v>283</v>
      </c>
      <c r="HD308" s="10" t="s">
        <v>237</v>
      </c>
      <c r="HE308" s="10"/>
      <c r="HF308" s="10"/>
      <c r="HG308" s="10"/>
      <c r="HH308" s="10"/>
      <c r="HI308" s="10"/>
      <c r="HJ308" s="10"/>
      <c r="HK308" s="10"/>
      <c r="HL308" s="10"/>
      <c r="HM308" s="10"/>
      <c r="HN308" s="10"/>
      <c r="HO308" s="10"/>
      <c r="HP308" s="10"/>
      <c r="HQ308" s="10"/>
      <c r="HR308" s="10"/>
      <c r="HS308" s="10"/>
      <c r="HT308" s="10"/>
      <c r="HU308" s="10"/>
      <c r="HV308" s="10"/>
      <c r="HW308" s="10"/>
      <c r="HX308" s="10"/>
      <c r="HY308" s="10"/>
      <c r="HZ308" s="10"/>
      <c r="IA308" s="10"/>
      <c r="IB308" s="10"/>
      <c r="IC308" s="10"/>
      <c r="ID308" s="10"/>
      <c r="IE308" s="10"/>
      <c r="IF308" s="10"/>
      <c r="IG308" s="10"/>
      <c r="IH308" s="10"/>
      <c r="II308" s="10"/>
      <c r="IJ308" s="10"/>
      <c r="IK308" s="10"/>
      <c r="IL308" s="10"/>
      <c r="IM308" s="10"/>
      <c r="IN308" s="10"/>
      <c r="IO308" s="10">
        <v>1</v>
      </c>
      <c r="IP308" s="10"/>
      <c r="IQ308" s="10"/>
      <c r="IR308" s="10"/>
      <c r="IS308" s="10"/>
      <c r="IT308" s="10"/>
      <c r="IU308" s="13" t="s">
        <v>299</v>
      </c>
      <c r="IV308" s="13" t="s">
        <v>4800</v>
      </c>
      <c r="IW308" s="10" t="s">
        <v>283</v>
      </c>
      <c r="IX308" s="10" t="s">
        <v>267</v>
      </c>
      <c r="IY308" s="10"/>
      <c r="IZ308" s="10"/>
      <c r="JA308" s="10"/>
      <c r="JB308" s="10"/>
      <c r="JC308" s="10"/>
      <c r="JD308" s="10"/>
      <c r="JE308" s="10"/>
      <c r="JF308" s="10"/>
      <c r="JG308" s="10"/>
      <c r="JH308" s="10"/>
      <c r="JI308" s="10"/>
      <c r="JJ308" s="10"/>
      <c r="JK308" s="10"/>
      <c r="JL308" s="10"/>
      <c r="JM308" s="10"/>
      <c r="JN308" s="10"/>
      <c r="JO308" s="10"/>
      <c r="JP308" s="10"/>
      <c r="JQ308" s="10"/>
      <c r="JR308" s="10"/>
      <c r="JS308" s="10">
        <v>1</v>
      </c>
      <c r="JT308" s="10"/>
      <c r="JU308" s="10"/>
      <c r="JV308" s="10" t="s">
        <v>287</v>
      </c>
      <c r="JW308" s="10" t="s">
        <v>283</v>
      </c>
      <c r="JX308" s="10" t="s">
        <v>283</v>
      </c>
      <c r="JY308" s="10" t="s">
        <v>283</v>
      </c>
      <c r="JZ308" s="42"/>
    </row>
    <row r="309" spans="1:286" ht="15.75" customHeight="1">
      <c r="A309" s="7" t="s">
        <v>4801</v>
      </c>
      <c r="B309" s="8">
        <v>43038</v>
      </c>
      <c r="C309" s="9" t="s">
        <v>4802</v>
      </c>
      <c r="D309" s="35">
        <v>1</v>
      </c>
      <c r="E309" s="11">
        <v>42799</v>
      </c>
      <c r="F309" s="35" t="s">
        <v>302</v>
      </c>
      <c r="G309" s="29" t="s">
        <v>323</v>
      </c>
      <c r="H309" s="9" t="s">
        <v>4129</v>
      </c>
      <c r="I309" s="9" t="s">
        <v>901</v>
      </c>
      <c r="J309" s="10" t="s">
        <v>280</v>
      </c>
      <c r="K309" s="9" t="s">
        <v>344</v>
      </c>
      <c r="L309" s="9"/>
      <c r="M309" s="9"/>
      <c r="N309" s="9"/>
      <c r="O309" s="9"/>
      <c r="P309" s="9"/>
      <c r="Q309" s="9"/>
      <c r="R309" s="10">
        <v>1</v>
      </c>
      <c r="S309" s="9"/>
      <c r="T309" s="9"/>
      <c r="U309" s="9"/>
      <c r="V309" s="9"/>
      <c r="W309" s="9"/>
      <c r="X309" s="9"/>
      <c r="Y309" s="9"/>
      <c r="Z309" s="9"/>
      <c r="AA309" s="9"/>
      <c r="AB309" s="9" t="s">
        <v>4803</v>
      </c>
      <c r="AC309" s="9" t="s">
        <v>4804</v>
      </c>
      <c r="AD309" s="10" t="s">
        <v>283</v>
      </c>
      <c r="AE309" s="11">
        <v>42803</v>
      </c>
      <c r="AF309" s="11">
        <v>43006</v>
      </c>
      <c r="AG309" s="10">
        <f t="shared" si="74"/>
        <v>203</v>
      </c>
      <c r="AH309" s="10">
        <f t="shared" si="73"/>
        <v>207</v>
      </c>
      <c r="AI309" s="10">
        <f t="shared" si="2"/>
        <v>239</v>
      </c>
      <c r="AJ309" s="35" t="s">
        <v>4805</v>
      </c>
      <c r="AK309" s="12">
        <v>1</v>
      </c>
      <c r="AL309" s="10" t="s">
        <v>86</v>
      </c>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v>1</v>
      </c>
      <c r="CP309" s="10" t="s">
        <v>329</v>
      </c>
      <c r="CQ309" s="13" t="s">
        <v>852</v>
      </c>
      <c r="CR309" s="10"/>
      <c r="CS309" s="10"/>
      <c r="CT309" s="10"/>
      <c r="CU309" s="10"/>
      <c r="CV309" s="10"/>
      <c r="CW309" s="10"/>
      <c r="CX309" s="10" t="s">
        <v>283</v>
      </c>
      <c r="CY309" s="35" t="s">
        <v>287</v>
      </c>
      <c r="CZ309" s="35" t="s">
        <v>288</v>
      </c>
      <c r="DA309" s="42" t="s">
        <v>1880</v>
      </c>
      <c r="DB309" s="35" t="s">
        <v>309</v>
      </c>
      <c r="DC309" s="13" t="s">
        <v>4806</v>
      </c>
      <c r="DD309" s="35" t="s">
        <v>1807</v>
      </c>
      <c r="DE309" s="35" t="s">
        <v>4807</v>
      </c>
      <c r="DF309" s="35" t="s">
        <v>3849</v>
      </c>
      <c r="DG309" s="35" t="s">
        <v>4808</v>
      </c>
      <c r="DH309" s="35" t="s">
        <v>283</v>
      </c>
      <c r="DI309" s="35" t="s">
        <v>283</v>
      </c>
      <c r="DJ309" s="35" t="s">
        <v>283</v>
      </c>
      <c r="DK309" s="35" t="s">
        <v>283</v>
      </c>
      <c r="DL309" s="10" t="s">
        <v>283</v>
      </c>
      <c r="DM309" s="10" t="s">
        <v>283</v>
      </c>
      <c r="DN309" s="15"/>
      <c r="DO309" s="15"/>
      <c r="DP309" s="15"/>
      <c r="DQ309" s="15"/>
      <c r="DR309" s="15"/>
      <c r="DS309" s="15"/>
      <c r="DT309" s="15"/>
      <c r="DU309" s="15"/>
      <c r="DV309" s="15"/>
      <c r="DW309" s="15"/>
      <c r="DX309" s="15"/>
      <c r="DY309" s="15"/>
      <c r="DZ309" s="15"/>
      <c r="EA309" s="15"/>
      <c r="EB309" s="15"/>
      <c r="EC309" s="15"/>
      <c r="ED309" s="15"/>
      <c r="EE309" s="15"/>
      <c r="EF309" s="15"/>
      <c r="EG309" s="15"/>
      <c r="EH309" s="15"/>
      <c r="EI309" s="15"/>
      <c r="EJ309" s="15"/>
      <c r="EK309" s="15"/>
      <c r="EL309" s="15"/>
      <c r="EM309" s="15"/>
      <c r="EN309" s="15"/>
      <c r="EO309" s="15"/>
      <c r="EP309" s="15"/>
      <c r="EQ309" s="15"/>
      <c r="ER309" s="10" t="s">
        <v>4809</v>
      </c>
      <c r="ES309" s="10" t="s">
        <v>283</v>
      </c>
      <c r="ET309" s="10"/>
      <c r="EU309" s="10"/>
      <c r="EV309" s="10"/>
      <c r="EW309" s="10"/>
      <c r="EX309" s="10"/>
      <c r="EY309" s="10"/>
      <c r="EZ309" s="10"/>
      <c r="FA309" s="10"/>
      <c r="FB309" s="10"/>
      <c r="FC309" s="10"/>
      <c r="FD309" s="10"/>
      <c r="FE309" s="10"/>
      <c r="FF309" s="10"/>
      <c r="FG309" s="10"/>
      <c r="FH309" s="10"/>
      <c r="FI309" s="10"/>
      <c r="FJ309" s="10"/>
      <c r="FK309" s="10"/>
      <c r="FL309" s="10"/>
      <c r="FM309" s="10" t="s">
        <v>4810</v>
      </c>
      <c r="FN309" s="10" t="s">
        <v>4811</v>
      </c>
      <c r="FO309" s="10"/>
      <c r="FP309" s="10"/>
      <c r="FQ309" s="10"/>
      <c r="FR309" s="10"/>
      <c r="FS309" s="10"/>
      <c r="FT309" s="10"/>
      <c r="FU309" s="13">
        <v>1</v>
      </c>
      <c r="FV309" s="10"/>
      <c r="FW309" s="10"/>
      <c r="FX309" s="10"/>
      <c r="FY309" s="10"/>
      <c r="FZ309" s="10"/>
      <c r="GA309" s="10">
        <v>1</v>
      </c>
      <c r="GB309" s="10"/>
      <c r="GC309" s="10"/>
      <c r="GD309" s="10"/>
      <c r="GE309" s="10"/>
      <c r="GF309" s="10"/>
      <c r="GG309" s="10"/>
      <c r="GH309" s="10"/>
      <c r="GI309" s="10"/>
      <c r="GJ309" s="10"/>
      <c r="GK309" s="10"/>
      <c r="GL309" s="10"/>
      <c r="GM309" s="10"/>
      <c r="GN309" s="10"/>
      <c r="GO309" s="13" t="s">
        <v>4812</v>
      </c>
      <c r="GP309" s="13" t="s">
        <v>4813</v>
      </c>
      <c r="GQ309" s="10" t="s">
        <v>283</v>
      </c>
      <c r="GR309" s="10" t="s">
        <v>283</v>
      </c>
      <c r="GS309" s="10" t="s">
        <v>283</v>
      </c>
      <c r="GT309" s="10" t="s">
        <v>283</v>
      </c>
      <c r="GU309" s="10" t="s">
        <v>283</v>
      </c>
      <c r="GV309" s="10" t="s">
        <v>283</v>
      </c>
      <c r="GW309" s="10" t="s">
        <v>283</v>
      </c>
      <c r="GX309" s="10" t="s">
        <v>283</v>
      </c>
      <c r="GY309" s="10" t="s">
        <v>283</v>
      </c>
      <c r="GZ309" s="10" t="s">
        <v>283</v>
      </c>
      <c r="HA309" s="10" t="s">
        <v>283</v>
      </c>
      <c r="HB309" s="10" t="s">
        <v>283</v>
      </c>
      <c r="HC309" s="10" t="s">
        <v>283</v>
      </c>
      <c r="HD309" s="10" t="s">
        <v>227</v>
      </c>
      <c r="HE309" s="10"/>
      <c r="HF309" s="10"/>
      <c r="HG309" s="10"/>
      <c r="HH309" s="10"/>
      <c r="HI309" s="10"/>
      <c r="HJ309" s="10"/>
      <c r="HK309" s="10"/>
      <c r="HL309" s="10"/>
      <c r="HM309" s="10"/>
      <c r="HN309" s="10"/>
      <c r="HO309" s="10"/>
      <c r="HP309" s="10"/>
      <c r="HQ309" s="10"/>
      <c r="HR309" s="10"/>
      <c r="HS309" s="10"/>
      <c r="HT309" s="10"/>
      <c r="HU309" s="10"/>
      <c r="HV309" s="10"/>
      <c r="HW309" s="10"/>
      <c r="HX309" s="10"/>
      <c r="HY309" s="10"/>
      <c r="HZ309" s="10"/>
      <c r="IA309" s="10"/>
      <c r="IB309" s="10"/>
      <c r="IC309" s="10"/>
      <c r="ID309" s="10"/>
      <c r="IE309" s="10">
        <v>1</v>
      </c>
      <c r="IF309" s="10"/>
      <c r="IG309" s="10"/>
      <c r="IH309" s="10"/>
      <c r="II309" s="10"/>
      <c r="IJ309" s="10"/>
      <c r="IK309" s="10"/>
      <c r="IL309" s="10"/>
      <c r="IM309" s="10"/>
      <c r="IN309" s="10"/>
      <c r="IO309" s="10"/>
      <c r="IP309" s="10"/>
      <c r="IQ309" s="10"/>
      <c r="IR309" s="10"/>
      <c r="IS309" s="10"/>
      <c r="IT309" s="10"/>
      <c r="IU309" s="13" t="s">
        <v>434</v>
      </c>
      <c r="IV309" s="10" t="s">
        <v>283</v>
      </c>
      <c r="IW309" s="10" t="s">
        <v>283</v>
      </c>
      <c r="IX309" s="10" t="s">
        <v>264</v>
      </c>
      <c r="IY309" s="10"/>
      <c r="IZ309" s="10"/>
      <c r="JA309" s="10"/>
      <c r="JB309" s="10"/>
      <c r="JC309" s="10"/>
      <c r="JD309" s="10"/>
      <c r="JE309" s="10"/>
      <c r="JF309" s="10"/>
      <c r="JG309" s="10"/>
      <c r="JH309" s="10"/>
      <c r="JI309" s="10"/>
      <c r="JJ309" s="10"/>
      <c r="JK309" s="10"/>
      <c r="JL309" s="10"/>
      <c r="JM309" s="10"/>
      <c r="JN309" s="10"/>
      <c r="JO309" s="10"/>
      <c r="JP309" s="10">
        <v>1</v>
      </c>
      <c r="JQ309" s="10"/>
      <c r="JR309" s="10"/>
      <c r="JS309" s="10"/>
      <c r="JT309" s="10"/>
      <c r="JU309" s="10"/>
      <c r="JV309" s="10" t="s">
        <v>287</v>
      </c>
      <c r="JW309" s="10" t="s">
        <v>283</v>
      </c>
      <c r="JX309" s="10" t="s">
        <v>283</v>
      </c>
      <c r="JY309" s="10" t="s">
        <v>283</v>
      </c>
      <c r="JZ309" s="42"/>
    </row>
    <row r="310" spans="1:286" ht="15.75" customHeight="1">
      <c r="A310" s="7" t="s">
        <v>4814</v>
      </c>
      <c r="B310" s="8">
        <v>43052</v>
      </c>
      <c r="C310" s="9" t="s">
        <v>4815</v>
      </c>
      <c r="D310" s="35">
        <v>1</v>
      </c>
      <c r="E310" s="11">
        <v>42519</v>
      </c>
      <c r="F310" s="35" t="s">
        <v>302</v>
      </c>
      <c r="G310" s="29" t="s">
        <v>323</v>
      </c>
      <c r="H310" s="9" t="s">
        <v>4816</v>
      </c>
      <c r="I310" s="9" t="s">
        <v>1472</v>
      </c>
      <c r="J310" s="10" t="s">
        <v>280</v>
      </c>
      <c r="K310" s="9" t="s">
        <v>344</v>
      </c>
      <c r="L310" s="9"/>
      <c r="M310" s="9"/>
      <c r="N310" s="9"/>
      <c r="O310" s="9"/>
      <c r="P310" s="9"/>
      <c r="Q310" s="9"/>
      <c r="R310" s="10">
        <v>1</v>
      </c>
      <c r="S310" s="9"/>
      <c r="T310" s="9"/>
      <c r="U310" s="9"/>
      <c r="V310" s="9"/>
      <c r="W310" s="9"/>
      <c r="X310" s="9"/>
      <c r="Y310" s="9"/>
      <c r="Z310" s="9"/>
      <c r="AA310" s="9"/>
      <c r="AB310" s="9" t="s">
        <v>4817</v>
      </c>
      <c r="AC310" s="9" t="s">
        <v>4818</v>
      </c>
      <c r="AD310" s="10" t="s">
        <v>283</v>
      </c>
      <c r="AE310" s="11">
        <v>42528</v>
      </c>
      <c r="AF310" s="11">
        <v>43040</v>
      </c>
      <c r="AG310" s="10">
        <f t="shared" si="74"/>
        <v>512</v>
      </c>
      <c r="AH310" s="10">
        <f t="shared" si="73"/>
        <v>521</v>
      </c>
      <c r="AI310" s="10">
        <f t="shared" si="2"/>
        <v>533</v>
      </c>
      <c r="AJ310" s="35" t="s">
        <v>4819</v>
      </c>
      <c r="AK310" s="12">
        <v>3</v>
      </c>
      <c r="AL310" s="10" t="s">
        <v>755</v>
      </c>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v>1</v>
      </c>
      <c r="BK310" s="10"/>
      <c r="BL310" s="10"/>
      <c r="BM310" s="10"/>
      <c r="BN310" s="10"/>
      <c r="BO310" s="10"/>
      <c r="BP310" s="10"/>
      <c r="BQ310" s="10"/>
      <c r="BR310" s="10"/>
      <c r="BS310" s="10"/>
      <c r="BT310" s="10"/>
      <c r="BU310" s="10"/>
      <c r="BV310" s="10"/>
      <c r="BW310" s="10"/>
      <c r="BX310" s="10"/>
      <c r="BY310" s="10">
        <v>2</v>
      </c>
      <c r="BZ310" s="10"/>
      <c r="CA310" s="10"/>
      <c r="CB310" s="10"/>
      <c r="CC310" s="10"/>
      <c r="CD310" s="10"/>
      <c r="CE310" s="10"/>
      <c r="CF310" s="10"/>
      <c r="CG310" s="10"/>
      <c r="CH310" s="10"/>
      <c r="CI310" s="10"/>
      <c r="CJ310" s="10"/>
      <c r="CK310" s="10"/>
      <c r="CL310" s="10"/>
      <c r="CM310" s="10"/>
      <c r="CN310" s="10"/>
      <c r="CO310" s="10"/>
      <c r="CP310" s="10" t="s">
        <v>509</v>
      </c>
      <c r="CQ310" s="10" t="s">
        <v>286</v>
      </c>
      <c r="CR310" s="13">
        <v>1</v>
      </c>
      <c r="CS310" s="13">
        <v>1</v>
      </c>
      <c r="CT310" s="10"/>
      <c r="CU310" s="10"/>
      <c r="CV310" s="10"/>
      <c r="CW310" s="10"/>
      <c r="CX310" s="10" t="s">
        <v>283</v>
      </c>
      <c r="CY310" s="35" t="s">
        <v>287</v>
      </c>
      <c r="CZ310" s="42" t="s">
        <v>3624</v>
      </c>
      <c r="DA310" s="10" t="s">
        <v>289</v>
      </c>
      <c r="DB310" s="35" t="s">
        <v>309</v>
      </c>
      <c r="DC310" s="35" t="s">
        <v>4820</v>
      </c>
      <c r="DD310" s="35" t="s">
        <v>4821</v>
      </c>
      <c r="DE310" s="35" t="s">
        <v>283</v>
      </c>
      <c r="DF310" s="35" t="s">
        <v>283</v>
      </c>
      <c r="DG310" s="35" t="s">
        <v>283</v>
      </c>
      <c r="DH310" s="35" t="s">
        <v>283</v>
      </c>
      <c r="DI310" s="35" t="s">
        <v>283</v>
      </c>
      <c r="DJ310" s="35" t="s">
        <v>283</v>
      </c>
      <c r="DK310" s="35" t="s">
        <v>283</v>
      </c>
      <c r="DL310" s="10" t="s">
        <v>4822</v>
      </c>
      <c r="DM310" s="10" t="s">
        <v>138</v>
      </c>
      <c r="DN310" s="15"/>
      <c r="DO310" s="15"/>
      <c r="DP310" s="15"/>
      <c r="DQ310" s="15"/>
      <c r="DR310" s="15"/>
      <c r="DS310" s="15"/>
      <c r="DT310" s="15"/>
      <c r="DU310" s="15"/>
      <c r="DV310" s="15"/>
      <c r="DW310" s="15"/>
      <c r="DX310" s="15"/>
      <c r="DY310" s="15"/>
      <c r="DZ310" s="15"/>
      <c r="EA310" s="15"/>
      <c r="EB310" s="15"/>
      <c r="EC310" s="15"/>
      <c r="ED310" s="15"/>
      <c r="EE310" s="15"/>
      <c r="EF310" s="15"/>
      <c r="EG310" s="15"/>
      <c r="EH310" s="15"/>
      <c r="EI310" s="15"/>
      <c r="EJ310" s="15"/>
      <c r="EK310" s="15"/>
      <c r="EL310" s="15"/>
      <c r="EM310" s="15"/>
      <c r="EN310" s="15"/>
      <c r="EO310" s="15"/>
      <c r="EP310" s="14">
        <v>1</v>
      </c>
      <c r="EQ310" s="15"/>
      <c r="ER310" s="10" t="s">
        <v>4823</v>
      </c>
      <c r="ES310" s="10" t="s">
        <v>283</v>
      </c>
      <c r="ET310" s="10"/>
      <c r="EU310" s="10"/>
      <c r="EV310" s="10"/>
      <c r="EW310" s="10"/>
      <c r="EX310" s="10"/>
      <c r="EY310" s="10"/>
      <c r="EZ310" s="10"/>
      <c r="FA310" s="10"/>
      <c r="FB310" s="10"/>
      <c r="FC310" s="10"/>
      <c r="FD310" s="10"/>
      <c r="FE310" s="10"/>
      <c r="FF310" s="10"/>
      <c r="FG310" s="10"/>
      <c r="FH310" s="10"/>
      <c r="FI310" s="10"/>
      <c r="FJ310" s="10"/>
      <c r="FK310" s="10"/>
      <c r="FL310" s="10"/>
      <c r="FM310" s="10" t="s">
        <v>283</v>
      </c>
      <c r="FN310" s="10" t="s">
        <v>283</v>
      </c>
      <c r="FO310" s="10"/>
      <c r="FP310" s="10"/>
      <c r="FQ310" s="10"/>
      <c r="FR310" s="10"/>
      <c r="FS310" s="10"/>
      <c r="FT310" s="10"/>
      <c r="FU310" s="10"/>
      <c r="FV310" s="10"/>
      <c r="FW310" s="10"/>
      <c r="FX310" s="10"/>
      <c r="FY310" s="10"/>
      <c r="FZ310" s="10"/>
      <c r="GA310" s="10"/>
      <c r="GB310" s="10"/>
      <c r="GC310" s="10"/>
      <c r="GD310" s="10"/>
      <c r="GE310" s="10"/>
      <c r="GF310" s="10"/>
      <c r="GG310" s="10"/>
      <c r="GH310" s="10"/>
      <c r="GI310" s="10"/>
      <c r="GJ310" s="10"/>
      <c r="GK310" s="10"/>
      <c r="GL310" s="10"/>
      <c r="GM310" s="10"/>
      <c r="GN310" s="10"/>
      <c r="GO310" s="10" t="s">
        <v>4824</v>
      </c>
      <c r="GP310" s="10" t="s">
        <v>4825</v>
      </c>
      <c r="GQ310" s="10" t="s">
        <v>4826</v>
      </c>
      <c r="GR310" s="10" t="s">
        <v>4827</v>
      </c>
      <c r="GS310" s="10" t="s">
        <v>283</v>
      </c>
      <c r="GT310" s="10" t="s">
        <v>283</v>
      </c>
      <c r="GU310" s="10" t="s">
        <v>283</v>
      </c>
      <c r="GV310" s="10" t="s">
        <v>283</v>
      </c>
      <c r="GW310" s="10" t="s">
        <v>283</v>
      </c>
      <c r="GX310" s="10" t="s">
        <v>283</v>
      </c>
      <c r="GY310" s="10" t="s">
        <v>283</v>
      </c>
      <c r="GZ310" s="10" t="s">
        <v>283</v>
      </c>
      <c r="HA310" s="10" t="s">
        <v>283</v>
      </c>
      <c r="HB310" s="10" t="s">
        <v>283</v>
      </c>
      <c r="HC310" s="10" t="s">
        <v>283</v>
      </c>
      <c r="HD310" s="10" t="s">
        <v>214</v>
      </c>
      <c r="HE310" s="10"/>
      <c r="HF310" s="10"/>
      <c r="HG310" s="10"/>
      <c r="HH310" s="10"/>
      <c r="HI310" s="10"/>
      <c r="HJ310" s="10"/>
      <c r="HK310" s="10"/>
      <c r="HL310" s="10"/>
      <c r="HM310" s="10"/>
      <c r="HN310" s="10"/>
      <c r="HO310" s="10"/>
      <c r="HP310" s="10"/>
      <c r="HQ310" s="10"/>
      <c r="HR310" s="10">
        <v>1</v>
      </c>
      <c r="HS310" s="10"/>
      <c r="HT310" s="10"/>
      <c r="HU310" s="10"/>
      <c r="HV310" s="10"/>
      <c r="HW310" s="10"/>
      <c r="HX310" s="10"/>
      <c r="HY310" s="10"/>
      <c r="HZ310" s="10"/>
      <c r="IA310" s="10"/>
      <c r="IB310" s="10"/>
      <c r="IC310" s="10"/>
      <c r="ID310" s="10"/>
      <c r="IE310" s="10"/>
      <c r="IF310" s="10"/>
      <c r="IG310" s="10"/>
      <c r="IH310" s="10"/>
      <c r="II310" s="10"/>
      <c r="IJ310" s="10"/>
      <c r="IK310" s="10"/>
      <c r="IL310" s="10"/>
      <c r="IM310" s="10"/>
      <c r="IN310" s="10"/>
      <c r="IO310" s="10"/>
      <c r="IP310" s="10"/>
      <c r="IQ310" s="10"/>
      <c r="IR310" s="10"/>
      <c r="IS310" s="10"/>
      <c r="IT310" s="10"/>
      <c r="IU310" s="10" t="s">
        <v>4828</v>
      </c>
      <c r="IV310" s="10" t="s">
        <v>283</v>
      </c>
      <c r="IW310" s="10" t="s">
        <v>283</v>
      </c>
      <c r="IX310" s="10" t="s">
        <v>264</v>
      </c>
      <c r="IY310" s="10"/>
      <c r="IZ310" s="10"/>
      <c r="JA310" s="10"/>
      <c r="JB310" s="10"/>
      <c r="JC310" s="10"/>
      <c r="JD310" s="10"/>
      <c r="JE310" s="10"/>
      <c r="JF310" s="10"/>
      <c r="JG310" s="10"/>
      <c r="JH310" s="10"/>
      <c r="JI310" s="10"/>
      <c r="JJ310" s="10"/>
      <c r="JK310" s="10"/>
      <c r="JL310" s="10"/>
      <c r="JM310" s="10"/>
      <c r="JN310" s="10"/>
      <c r="JO310" s="10"/>
      <c r="JP310" s="10">
        <v>1</v>
      </c>
      <c r="JQ310" s="10"/>
      <c r="JR310" s="10"/>
      <c r="JS310" s="10"/>
      <c r="JT310" s="10"/>
      <c r="JU310" s="10"/>
      <c r="JV310" s="10" t="s">
        <v>287</v>
      </c>
      <c r="JW310" s="10" t="s">
        <v>283</v>
      </c>
      <c r="JX310" s="10" t="s">
        <v>283</v>
      </c>
      <c r="JY310" s="10" t="s">
        <v>283</v>
      </c>
      <c r="JZ310" s="42"/>
    </row>
    <row r="311" spans="1:286" ht="15.75" customHeight="1">
      <c r="A311" s="7" t="s">
        <v>4829</v>
      </c>
      <c r="B311" s="59">
        <v>43056</v>
      </c>
      <c r="C311" s="9" t="s">
        <v>4830</v>
      </c>
      <c r="D311" s="29">
        <v>1</v>
      </c>
      <c r="E311" s="11">
        <v>42908</v>
      </c>
      <c r="F311" s="43">
        <v>37</v>
      </c>
      <c r="G311" s="29" t="s">
        <v>323</v>
      </c>
      <c r="H311" s="9" t="s">
        <v>1214</v>
      </c>
      <c r="I311" s="9" t="s">
        <v>752</v>
      </c>
      <c r="J311" s="10" t="s">
        <v>280</v>
      </c>
      <c r="K311" s="9" t="s">
        <v>4831</v>
      </c>
      <c r="L311" s="9"/>
      <c r="M311" s="9"/>
      <c r="N311" s="9"/>
      <c r="O311" s="9"/>
      <c r="P311" s="9"/>
      <c r="Q311" s="9"/>
      <c r="R311" s="9"/>
      <c r="S311" s="10">
        <v>1</v>
      </c>
      <c r="T311" s="10">
        <v>1</v>
      </c>
      <c r="U311" s="9"/>
      <c r="V311" s="9"/>
      <c r="W311" s="9"/>
      <c r="X311" s="9"/>
      <c r="Y311" s="9"/>
      <c r="Z311" s="9"/>
      <c r="AA311" s="9"/>
      <c r="AB311" s="9" t="s">
        <v>4832</v>
      </c>
      <c r="AC311" s="9" t="s">
        <v>4833</v>
      </c>
      <c r="AD311" s="10" t="s">
        <v>283</v>
      </c>
      <c r="AE311" s="11">
        <v>42913</v>
      </c>
      <c r="AF311" s="11">
        <v>43045</v>
      </c>
      <c r="AG311" s="10">
        <f t="shared" si="74"/>
        <v>132</v>
      </c>
      <c r="AH311" s="10">
        <f t="shared" si="73"/>
        <v>137</v>
      </c>
      <c r="AI311" s="10">
        <f t="shared" si="2"/>
        <v>148</v>
      </c>
      <c r="AJ311" s="35" t="s">
        <v>4834</v>
      </c>
      <c r="AK311" s="12">
        <v>5</v>
      </c>
      <c r="AL311" s="10" t="s">
        <v>4835</v>
      </c>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v>1</v>
      </c>
      <c r="BK311" s="10"/>
      <c r="BL311" s="10"/>
      <c r="BM311" s="10"/>
      <c r="BN311" s="10"/>
      <c r="BO311" s="10"/>
      <c r="BP311" s="10"/>
      <c r="BQ311" s="10"/>
      <c r="BR311" s="10"/>
      <c r="BS311" s="10"/>
      <c r="BT311" s="10"/>
      <c r="BU311" s="10"/>
      <c r="BV311" s="10"/>
      <c r="BW311" s="10"/>
      <c r="BX311" s="10"/>
      <c r="BY311" s="10">
        <v>3</v>
      </c>
      <c r="BZ311" s="10"/>
      <c r="CA311" s="10"/>
      <c r="CB311" s="10"/>
      <c r="CC311" s="10"/>
      <c r="CD311" s="10"/>
      <c r="CE311" s="10"/>
      <c r="CF311" s="10">
        <v>1</v>
      </c>
      <c r="CG311" s="10"/>
      <c r="CH311" s="10"/>
      <c r="CI311" s="10"/>
      <c r="CJ311" s="10"/>
      <c r="CK311" s="10"/>
      <c r="CL311" s="10"/>
      <c r="CM311" s="10"/>
      <c r="CN311" s="10"/>
      <c r="CO311" s="10"/>
      <c r="CP311" s="10" t="s">
        <v>509</v>
      </c>
      <c r="CQ311" s="10" t="s">
        <v>286</v>
      </c>
      <c r="CR311" s="13">
        <v>1</v>
      </c>
      <c r="CS311" s="13">
        <v>1</v>
      </c>
      <c r="CT311" s="10"/>
      <c r="CU311" s="10"/>
      <c r="CV311" s="10"/>
      <c r="CW311" s="10"/>
      <c r="CX311" s="10" t="s">
        <v>287</v>
      </c>
      <c r="CY311" s="35" t="s">
        <v>287</v>
      </c>
      <c r="CZ311" s="42" t="s">
        <v>288</v>
      </c>
      <c r="DA311" s="10" t="s">
        <v>289</v>
      </c>
      <c r="DB311" s="35" t="s">
        <v>412</v>
      </c>
      <c r="DC311" s="35" t="s">
        <v>283</v>
      </c>
      <c r="DD311" s="35" t="s">
        <v>4836</v>
      </c>
      <c r="DE311" s="35" t="s">
        <v>283</v>
      </c>
      <c r="DF311" s="35" t="s">
        <v>283</v>
      </c>
      <c r="DG311" s="35" t="s">
        <v>283</v>
      </c>
      <c r="DH311" s="35" t="s">
        <v>283</v>
      </c>
      <c r="DI311" s="35" t="s">
        <v>283</v>
      </c>
      <c r="DJ311" s="35" t="s">
        <v>283</v>
      </c>
      <c r="DK311" s="35" t="s">
        <v>283</v>
      </c>
      <c r="DL311" s="10" t="s">
        <v>4837</v>
      </c>
      <c r="DM311" s="10" t="s">
        <v>283</v>
      </c>
      <c r="DN311" s="15"/>
      <c r="DO311" s="15"/>
      <c r="DP311" s="15"/>
      <c r="DQ311" s="15"/>
      <c r="DR311" s="15"/>
      <c r="DS311" s="15"/>
      <c r="DT311" s="15"/>
      <c r="DU311" s="15"/>
      <c r="DV311" s="15"/>
      <c r="DW311" s="15"/>
      <c r="DX311" s="15"/>
      <c r="DY311" s="15"/>
      <c r="DZ311" s="15"/>
      <c r="EA311" s="15"/>
      <c r="EB311" s="15"/>
      <c r="EC311" s="15"/>
      <c r="ED311" s="15"/>
      <c r="EE311" s="15"/>
      <c r="EF311" s="15"/>
      <c r="EG311" s="15"/>
      <c r="EH311" s="15"/>
      <c r="EI311" s="15"/>
      <c r="EJ311" s="15"/>
      <c r="EK311" s="15"/>
      <c r="EL311" s="15"/>
      <c r="EM311" s="15"/>
      <c r="EN311" s="15"/>
      <c r="EO311" s="15"/>
      <c r="EP311" s="15"/>
      <c r="EQ311" s="15"/>
      <c r="ER311" s="10" t="s">
        <v>283</v>
      </c>
      <c r="ES311" s="10" t="s">
        <v>283</v>
      </c>
      <c r="ET311" s="10"/>
      <c r="EU311" s="10"/>
      <c r="EV311" s="10"/>
      <c r="EW311" s="10"/>
      <c r="EX311" s="10"/>
      <c r="EY311" s="10"/>
      <c r="EZ311" s="10"/>
      <c r="FA311" s="10"/>
      <c r="FB311" s="10"/>
      <c r="FC311" s="10"/>
      <c r="FD311" s="10"/>
      <c r="FE311" s="10"/>
      <c r="FF311" s="10"/>
      <c r="FG311" s="10"/>
      <c r="FH311" s="10"/>
      <c r="FI311" s="10"/>
      <c r="FJ311" s="10"/>
      <c r="FK311" s="10"/>
      <c r="FL311" s="10"/>
      <c r="FM311" s="10" t="s">
        <v>4838</v>
      </c>
      <c r="FN311" s="10" t="s">
        <v>1841</v>
      </c>
      <c r="FO311" s="10"/>
      <c r="FP311" s="10"/>
      <c r="FQ311" s="10"/>
      <c r="FR311" s="10"/>
      <c r="FS311" s="10"/>
      <c r="FT311" s="10"/>
      <c r="FU311" s="10">
        <v>1</v>
      </c>
      <c r="FV311" s="10"/>
      <c r="FW311" s="10"/>
      <c r="FX311" s="10"/>
      <c r="FY311" s="10"/>
      <c r="FZ311" s="10"/>
      <c r="GA311" s="10"/>
      <c r="GB311" s="10"/>
      <c r="GC311" s="10"/>
      <c r="GD311" s="10"/>
      <c r="GE311" s="10"/>
      <c r="GF311" s="10"/>
      <c r="GG311" s="10"/>
      <c r="GH311" s="10"/>
      <c r="GI311" s="10"/>
      <c r="GJ311" s="10">
        <v>1</v>
      </c>
      <c r="GK311" s="10"/>
      <c r="GL311" s="10"/>
      <c r="GM311" s="10"/>
      <c r="GN311" s="10"/>
      <c r="GO311" s="10" t="s">
        <v>4839</v>
      </c>
      <c r="GP311" s="10" t="s">
        <v>4840</v>
      </c>
      <c r="GQ311" s="10" t="s">
        <v>4841</v>
      </c>
      <c r="GR311" s="10" t="s">
        <v>4842</v>
      </c>
      <c r="GS311" s="10" t="s">
        <v>4843</v>
      </c>
      <c r="GT311" s="13" t="s">
        <v>283</v>
      </c>
      <c r="GU311" s="13" t="s">
        <v>283</v>
      </c>
      <c r="GV311" s="13" t="s">
        <v>283</v>
      </c>
      <c r="GW311" s="13" t="s">
        <v>283</v>
      </c>
      <c r="GX311" s="10" t="s">
        <v>283</v>
      </c>
      <c r="GY311" s="10" t="s">
        <v>283</v>
      </c>
      <c r="GZ311" s="10" t="s">
        <v>283</v>
      </c>
      <c r="HA311" s="10" t="s">
        <v>283</v>
      </c>
      <c r="HB311" s="10" t="s">
        <v>283</v>
      </c>
      <c r="HC311" s="10" t="s">
        <v>283</v>
      </c>
      <c r="HD311" s="10" t="s">
        <v>214</v>
      </c>
      <c r="HE311" s="10"/>
      <c r="HF311" s="10"/>
      <c r="HG311" s="10"/>
      <c r="HH311" s="10"/>
      <c r="HI311" s="10"/>
      <c r="HJ311" s="10"/>
      <c r="HK311" s="10"/>
      <c r="HL311" s="10"/>
      <c r="HM311" s="10"/>
      <c r="HN311" s="10"/>
      <c r="HO311" s="10"/>
      <c r="HP311" s="10"/>
      <c r="HQ311" s="10"/>
      <c r="HR311" s="10">
        <v>1</v>
      </c>
      <c r="HS311" s="10"/>
      <c r="HT311" s="10"/>
      <c r="HU311" s="10"/>
      <c r="HV311" s="10"/>
      <c r="HW311" s="10"/>
      <c r="HX311" s="10"/>
      <c r="HY311" s="10"/>
      <c r="HZ311" s="10"/>
      <c r="IA311" s="10"/>
      <c r="IB311" s="10"/>
      <c r="IC311" s="10"/>
      <c r="ID311" s="10"/>
      <c r="IE311" s="10"/>
      <c r="IF311" s="10"/>
      <c r="IG311" s="10"/>
      <c r="IH311" s="10"/>
      <c r="II311" s="10"/>
      <c r="IJ311" s="10"/>
      <c r="IK311" s="10"/>
      <c r="IL311" s="10"/>
      <c r="IM311" s="10"/>
      <c r="IN311" s="10"/>
      <c r="IO311" s="10"/>
      <c r="IP311" s="10"/>
      <c r="IQ311" s="10"/>
      <c r="IR311" s="10"/>
      <c r="IS311" s="10"/>
      <c r="IT311" s="10"/>
      <c r="IU311" s="10" t="s">
        <v>4844</v>
      </c>
      <c r="IV311" s="10" t="s">
        <v>283</v>
      </c>
      <c r="IW311" s="10" t="s">
        <v>283</v>
      </c>
      <c r="IX311" s="10" t="s">
        <v>267</v>
      </c>
      <c r="IY311" s="10"/>
      <c r="IZ311" s="10"/>
      <c r="JA311" s="10"/>
      <c r="JB311" s="10"/>
      <c r="JC311" s="10"/>
      <c r="JD311" s="10"/>
      <c r="JE311" s="10"/>
      <c r="JF311" s="10"/>
      <c r="JG311" s="10"/>
      <c r="JH311" s="10"/>
      <c r="JI311" s="10"/>
      <c r="JJ311" s="10"/>
      <c r="JK311" s="10"/>
      <c r="JL311" s="10"/>
      <c r="JM311" s="10"/>
      <c r="JN311" s="10"/>
      <c r="JO311" s="10"/>
      <c r="JP311" s="10"/>
      <c r="JQ311" s="10"/>
      <c r="JR311" s="10"/>
      <c r="JS311" s="10">
        <v>1</v>
      </c>
      <c r="JT311" s="10"/>
      <c r="JU311" s="10"/>
      <c r="JV311" s="10" t="s">
        <v>287</v>
      </c>
      <c r="JW311" s="10" t="s">
        <v>283</v>
      </c>
      <c r="JX311" s="10" t="s">
        <v>283</v>
      </c>
      <c r="JY311" s="10" t="s">
        <v>283</v>
      </c>
      <c r="JZ311" s="42"/>
    </row>
    <row r="312" spans="1:286" ht="15.75" customHeight="1">
      <c r="A312" s="7" t="s">
        <v>4845</v>
      </c>
      <c r="B312" s="8">
        <v>43056</v>
      </c>
      <c r="C312" s="9" t="s">
        <v>4846</v>
      </c>
      <c r="D312" s="29">
        <v>1</v>
      </c>
      <c r="E312" s="11">
        <v>42549</v>
      </c>
      <c r="F312" s="43">
        <v>71</v>
      </c>
      <c r="G312" s="29" t="s">
        <v>323</v>
      </c>
      <c r="H312" s="9" t="s">
        <v>4847</v>
      </c>
      <c r="I312" s="9" t="s">
        <v>3519</v>
      </c>
      <c r="J312" s="10" t="s">
        <v>280</v>
      </c>
      <c r="K312" s="9" t="s">
        <v>344</v>
      </c>
      <c r="L312" s="9"/>
      <c r="M312" s="9"/>
      <c r="N312" s="9"/>
      <c r="O312" s="9"/>
      <c r="P312" s="9"/>
      <c r="Q312" s="9"/>
      <c r="R312" s="10">
        <v>1</v>
      </c>
      <c r="S312" s="9"/>
      <c r="T312" s="9"/>
      <c r="U312" s="9"/>
      <c r="V312" s="9"/>
      <c r="W312" s="9"/>
      <c r="X312" s="9"/>
      <c r="Y312" s="9"/>
      <c r="Z312" s="9"/>
      <c r="AA312" s="9"/>
      <c r="AB312" s="9" t="s">
        <v>4848</v>
      </c>
      <c r="AC312" s="9" t="s">
        <v>4849</v>
      </c>
      <c r="AD312" s="10" t="s">
        <v>283</v>
      </c>
      <c r="AE312" s="11">
        <v>42558</v>
      </c>
      <c r="AF312" s="11">
        <v>43031</v>
      </c>
      <c r="AG312" s="10">
        <f t="shared" si="74"/>
        <v>473</v>
      </c>
      <c r="AH312" s="10">
        <f t="shared" si="73"/>
        <v>482</v>
      </c>
      <c r="AI312" s="10">
        <f t="shared" si="2"/>
        <v>507</v>
      </c>
      <c r="AJ312" s="35" t="s">
        <v>1380</v>
      </c>
      <c r="AK312" s="12">
        <v>1</v>
      </c>
      <c r="AL312" s="10" t="s">
        <v>1380</v>
      </c>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42"/>
      <c r="BN312" s="42"/>
      <c r="BO312" s="42"/>
      <c r="BP312" s="42"/>
      <c r="BQ312" s="42"/>
      <c r="BR312" s="42"/>
      <c r="BS312" s="42"/>
      <c r="BT312" s="42"/>
      <c r="BU312" s="42"/>
      <c r="BV312" s="42"/>
      <c r="BW312" s="42"/>
      <c r="BX312" s="42"/>
      <c r="BY312" s="42"/>
      <c r="BZ312" s="42"/>
      <c r="CA312" s="42"/>
      <c r="CB312" s="42"/>
      <c r="CC312" s="42"/>
      <c r="CD312" s="42"/>
      <c r="CE312" s="42"/>
      <c r="CF312" s="42"/>
      <c r="CG312" s="42"/>
      <c r="CH312" s="35">
        <v>1</v>
      </c>
      <c r="CI312" s="35"/>
      <c r="CJ312" s="42"/>
      <c r="CK312" s="42"/>
      <c r="CL312" s="42"/>
      <c r="CM312" s="42"/>
      <c r="CN312" s="42"/>
      <c r="CO312" s="42"/>
      <c r="CP312" s="10" t="s">
        <v>89</v>
      </c>
      <c r="CQ312" s="10" t="s">
        <v>286</v>
      </c>
      <c r="CR312" s="10">
        <v>1</v>
      </c>
      <c r="CS312" s="10"/>
      <c r="CT312" s="10"/>
      <c r="CU312" s="10"/>
      <c r="CV312" s="10"/>
      <c r="CW312" s="10"/>
      <c r="CX312" s="10" t="s">
        <v>287</v>
      </c>
      <c r="CY312" s="35" t="s">
        <v>287</v>
      </c>
      <c r="CZ312" s="42" t="s">
        <v>12</v>
      </c>
      <c r="DA312" s="42" t="s">
        <v>457</v>
      </c>
      <c r="DB312" s="35" t="s">
        <v>309</v>
      </c>
      <c r="DC312" s="13" t="s">
        <v>4850</v>
      </c>
      <c r="DD312" s="42" t="s">
        <v>4851</v>
      </c>
      <c r="DE312" s="42" t="s">
        <v>529</v>
      </c>
      <c r="DF312" s="42" t="s">
        <v>4852</v>
      </c>
      <c r="DG312" s="35" t="s">
        <v>283</v>
      </c>
      <c r="DH312" s="35" t="s">
        <v>283</v>
      </c>
      <c r="DI312" s="35" t="s">
        <v>283</v>
      </c>
      <c r="DJ312" s="35" t="s">
        <v>283</v>
      </c>
      <c r="DK312" s="35" t="s">
        <v>283</v>
      </c>
      <c r="DL312" s="10" t="s">
        <v>4853</v>
      </c>
      <c r="DM312" s="10" t="s">
        <v>137</v>
      </c>
      <c r="DN312" s="15"/>
      <c r="DO312" s="15"/>
      <c r="DP312" s="15"/>
      <c r="DQ312" s="15"/>
      <c r="DR312" s="15"/>
      <c r="DS312" s="15"/>
      <c r="DT312" s="15"/>
      <c r="DU312" s="15"/>
      <c r="DV312" s="15"/>
      <c r="DW312" s="15"/>
      <c r="DX312" s="15"/>
      <c r="DY312" s="15"/>
      <c r="DZ312" s="15"/>
      <c r="EA312" s="15"/>
      <c r="EB312" s="15"/>
      <c r="EC312" s="15"/>
      <c r="ED312" s="15"/>
      <c r="EE312" s="15"/>
      <c r="EF312" s="15"/>
      <c r="EG312" s="15"/>
      <c r="EH312" s="15"/>
      <c r="EI312" s="15"/>
      <c r="EJ312" s="15"/>
      <c r="EK312" s="15"/>
      <c r="EL312" s="15"/>
      <c r="EM312" s="15"/>
      <c r="EN312" s="15"/>
      <c r="EO312" s="15">
        <v>1</v>
      </c>
      <c r="EP312" s="15"/>
      <c r="EQ312" s="15"/>
      <c r="ER312" s="10" t="s">
        <v>283</v>
      </c>
      <c r="ES312" s="10" t="s">
        <v>283</v>
      </c>
      <c r="ET312" s="10"/>
      <c r="EU312" s="10"/>
      <c r="EV312" s="10"/>
      <c r="EW312" s="10"/>
      <c r="EX312" s="10"/>
      <c r="EY312" s="10"/>
      <c r="EZ312" s="10"/>
      <c r="FA312" s="10"/>
      <c r="FB312" s="10"/>
      <c r="FC312" s="10"/>
      <c r="FD312" s="10"/>
      <c r="FE312" s="10"/>
      <c r="FF312" s="10"/>
      <c r="FG312" s="10"/>
      <c r="FH312" s="10"/>
      <c r="FI312" s="10"/>
      <c r="FJ312" s="10"/>
      <c r="FK312" s="10"/>
      <c r="FL312" s="10"/>
      <c r="FM312" s="10" t="s">
        <v>283</v>
      </c>
      <c r="FN312" s="10" t="s">
        <v>283</v>
      </c>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3" t="s">
        <v>4854</v>
      </c>
      <c r="GP312" s="13" t="s">
        <v>4855</v>
      </c>
      <c r="GQ312" s="10" t="s">
        <v>283</v>
      </c>
      <c r="GR312" s="10" t="s">
        <v>283</v>
      </c>
      <c r="GS312" s="10" t="s">
        <v>283</v>
      </c>
      <c r="GT312" s="10" t="s">
        <v>283</v>
      </c>
      <c r="GU312" s="10" t="s">
        <v>283</v>
      </c>
      <c r="GV312" s="10" t="s">
        <v>283</v>
      </c>
      <c r="GW312" s="10" t="s">
        <v>283</v>
      </c>
      <c r="GX312" s="10" t="s">
        <v>283</v>
      </c>
      <c r="GY312" s="10" t="s">
        <v>283</v>
      </c>
      <c r="GZ312" s="10" t="s">
        <v>283</v>
      </c>
      <c r="HA312" s="10" t="s">
        <v>283</v>
      </c>
      <c r="HB312" s="10" t="s">
        <v>283</v>
      </c>
      <c r="HC312" s="10" t="s">
        <v>283</v>
      </c>
      <c r="HD312" s="10" t="s">
        <v>4856</v>
      </c>
      <c r="HE312" s="10"/>
      <c r="HF312" s="10"/>
      <c r="HG312" s="10"/>
      <c r="HH312" s="10"/>
      <c r="HI312" s="10"/>
      <c r="HJ312" s="10"/>
      <c r="HK312" s="10"/>
      <c r="HL312" s="10"/>
      <c r="HM312" s="10"/>
      <c r="HN312" s="10"/>
      <c r="HO312" s="10"/>
      <c r="HP312" s="10"/>
      <c r="HQ312" s="10"/>
      <c r="HR312" s="10"/>
      <c r="HS312" s="10"/>
      <c r="HT312" s="10"/>
      <c r="HU312" s="10"/>
      <c r="HV312" s="10"/>
      <c r="HW312" s="10"/>
      <c r="HX312" s="10"/>
      <c r="HY312" s="10"/>
      <c r="HZ312" s="10"/>
      <c r="IA312" s="10">
        <v>1</v>
      </c>
      <c r="IB312" s="10"/>
      <c r="IC312" s="10"/>
      <c r="ID312" s="10"/>
      <c r="IE312" s="10"/>
      <c r="IF312" s="10"/>
      <c r="IG312" s="10"/>
      <c r="IH312" s="10"/>
      <c r="II312" s="10">
        <v>1</v>
      </c>
      <c r="IJ312" s="10"/>
      <c r="IK312" s="10"/>
      <c r="IL312" s="10"/>
      <c r="IM312" s="10"/>
      <c r="IN312" s="10"/>
      <c r="IO312" s="10"/>
      <c r="IP312" s="10"/>
      <c r="IQ312" s="10"/>
      <c r="IR312" s="10"/>
      <c r="IS312" s="10"/>
      <c r="IT312" s="10"/>
      <c r="IU312" s="13" t="s">
        <v>4857</v>
      </c>
      <c r="IV312" s="10" t="s">
        <v>283</v>
      </c>
      <c r="IW312" s="10" t="s">
        <v>283</v>
      </c>
      <c r="IX312" s="10" t="s">
        <v>262</v>
      </c>
      <c r="IY312" s="10"/>
      <c r="IZ312" s="10"/>
      <c r="JA312" s="10"/>
      <c r="JB312" s="10"/>
      <c r="JC312" s="10"/>
      <c r="JD312" s="10"/>
      <c r="JE312" s="10"/>
      <c r="JF312" s="10"/>
      <c r="JG312" s="10"/>
      <c r="JH312" s="10"/>
      <c r="JI312" s="10"/>
      <c r="JJ312" s="10"/>
      <c r="JK312" s="10"/>
      <c r="JL312" s="10"/>
      <c r="JM312" s="10"/>
      <c r="JN312" s="10">
        <v>1</v>
      </c>
      <c r="JO312" s="10"/>
      <c r="JP312" s="10"/>
      <c r="JQ312" s="10"/>
      <c r="JR312" s="10"/>
      <c r="JS312" s="10"/>
      <c r="JT312" s="10"/>
      <c r="JU312" s="10"/>
      <c r="JV312" s="10" t="s">
        <v>287</v>
      </c>
      <c r="JW312" s="10" t="s">
        <v>283</v>
      </c>
      <c r="JX312" s="10" t="s">
        <v>283</v>
      </c>
      <c r="JY312" s="10" t="s">
        <v>283</v>
      </c>
      <c r="JZ312" s="35" t="s">
        <v>4858</v>
      </c>
    </row>
    <row r="313" spans="1:286" ht="15.75" customHeight="1">
      <c r="A313" s="7" t="s">
        <v>4859</v>
      </c>
      <c r="B313" s="8">
        <v>43059</v>
      </c>
      <c r="C313" s="9" t="s">
        <v>4860</v>
      </c>
      <c r="D313" s="29">
        <v>1</v>
      </c>
      <c r="E313" s="10" t="s">
        <v>302</v>
      </c>
      <c r="F313" s="43">
        <v>81</v>
      </c>
      <c r="G313" s="29" t="s">
        <v>323</v>
      </c>
      <c r="H313" s="9" t="s">
        <v>4861</v>
      </c>
      <c r="I313" s="9" t="s">
        <v>1138</v>
      </c>
      <c r="J313" s="10" t="s">
        <v>280</v>
      </c>
      <c r="K313" s="9" t="s">
        <v>4862</v>
      </c>
      <c r="L313" s="9"/>
      <c r="M313" s="9"/>
      <c r="N313" s="9"/>
      <c r="O313" s="9"/>
      <c r="P313" s="9"/>
      <c r="Q313" s="9"/>
      <c r="R313" s="9"/>
      <c r="S313" s="9"/>
      <c r="T313" s="9"/>
      <c r="U313" s="9"/>
      <c r="V313" s="9"/>
      <c r="W313" s="9"/>
      <c r="X313" s="10">
        <v>1</v>
      </c>
      <c r="Y313" s="9"/>
      <c r="Z313" s="9"/>
      <c r="AA313" s="9"/>
      <c r="AB313" s="9" t="s">
        <v>4863</v>
      </c>
      <c r="AC313" s="9" t="s">
        <v>4864</v>
      </c>
      <c r="AD313" s="10" t="s">
        <v>283</v>
      </c>
      <c r="AE313" s="11">
        <v>42926</v>
      </c>
      <c r="AF313" s="11">
        <v>43059</v>
      </c>
      <c r="AG313" s="10">
        <f t="shared" si="74"/>
        <v>133</v>
      </c>
      <c r="AH313" s="10" t="s">
        <v>283</v>
      </c>
      <c r="AI313" s="16" t="e">
        <f t="shared" si="2"/>
        <v>#VALUE!</v>
      </c>
      <c r="AJ313" s="42" t="s">
        <v>2062</v>
      </c>
      <c r="AK313" s="12">
        <v>1</v>
      </c>
      <c r="AL313" s="10" t="s">
        <v>4865</v>
      </c>
      <c r="AM313" s="10">
        <v>1</v>
      </c>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42"/>
      <c r="BN313" s="42"/>
      <c r="BO313" s="42"/>
      <c r="BP313" s="42"/>
      <c r="BQ313" s="42"/>
      <c r="BR313" s="42"/>
      <c r="BS313" s="42"/>
      <c r="BT313" s="42"/>
      <c r="BU313" s="42"/>
      <c r="BV313" s="42"/>
      <c r="BW313" s="42"/>
      <c r="BX313" s="42"/>
      <c r="BY313" s="42"/>
      <c r="BZ313" s="42"/>
      <c r="CA313" s="42"/>
      <c r="CB313" s="42"/>
      <c r="CC313" s="42"/>
      <c r="CD313" s="42"/>
      <c r="CE313" s="42"/>
      <c r="CF313" s="42"/>
      <c r="CG313" s="42"/>
      <c r="CH313" s="42"/>
      <c r="CI313" s="42"/>
      <c r="CJ313" s="42"/>
      <c r="CK313" s="42"/>
      <c r="CL313" s="42"/>
      <c r="CM313" s="42"/>
      <c r="CN313" s="42"/>
      <c r="CO313" s="42"/>
      <c r="CP313" s="10" t="s">
        <v>89</v>
      </c>
      <c r="CQ313" s="10" t="s">
        <v>286</v>
      </c>
      <c r="CR313" s="10">
        <v>1</v>
      </c>
      <c r="CS313" s="10"/>
      <c r="CT313" s="10"/>
      <c r="CU313" s="10"/>
      <c r="CV313" s="10"/>
      <c r="CW313" s="10"/>
      <c r="CX313" s="10" t="s">
        <v>287</v>
      </c>
      <c r="CY313" s="35" t="s">
        <v>287</v>
      </c>
      <c r="CZ313" s="42" t="s">
        <v>12</v>
      </c>
      <c r="DA313" s="42" t="s">
        <v>120</v>
      </c>
      <c r="DB313" s="35" t="s">
        <v>429</v>
      </c>
      <c r="DC313" s="35" t="s">
        <v>283</v>
      </c>
      <c r="DD313" s="42" t="s">
        <v>4866</v>
      </c>
      <c r="DE313" s="42" t="s">
        <v>4867</v>
      </c>
      <c r="DF313" s="42"/>
      <c r="DG313" s="35" t="s">
        <v>283</v>
      </c>
      <c r="DH313" s="35" t="s">
        <v>283</v>
      </c>
      <c r="DI313" s="35" t="s">
        <v>283</v>
      </c>
      <c r="DJ313" s="35" t="s">
        <v>283</v>
      </c>
      <c r="DK313" s="35" t="s">
        <v>283</v>
      </c>
      <c r="DL313" s="10" t="s">
        <v>1007</v>
      </c>
      <c r="DM313" s="10" t="s">
        <v>115</v>
      </c>
      <c r="DN313" s="15"/>
      <c r="DO313" s="15"/>
      <c r="DP313" s="15"/>
      <c r="DQ313" s="15"/>
      <c r="DR313" s="15"/>
      <c r="DS313" s="14">
        <v>1</v>
      </c>
      <c r="DT313" s="15"/>
      <c r="DU313" s="15"/>
      <c r="DV313" s="15"/>
      <c r="DW313" s="15"/>
      <c r="DX313" s="15"/>
      <c r="DY313" s="15"/>
      <c r="DZ313" s="15"/>
      <c r="EA313" s="15"/>
      <c r="EB313" s="15"/>
      <c r="EC313" s="15"/>
      <c r="ED313" s="15"/>
      <c r="EE313" s="15"/>
      <c r="EF313" s="15"/>
      <c r="EG313" s="15"/>
      <c r="EH313" s="15"/>
      <c r="EI313" s="15"/>
      <c r="EJ313" s="15"/>
      <c r="EK313" s="15"/>
      <c r="EL313" s="15"/>
      <c r="EM313" s="15"/>
      <c r="EN313" s="15"/>
      <c r="EO313" s="15"/>
      <c r="EP313" s="15"/>
      <c r="EQ313" s="15"/>
      <c r="ER313" s="10" t="s">
        <v>283</v>
      </c>
      <c r="ES313" s="10" t="s">
        <v>283</v>
      </c>
      <c r="ET313" s="10"/>
      <c r="EU313" s="10"/>
      <c r="EV313" s="10"/>
      <c r="EW313" s="10"/>
      <c r="EX313" s="10"/>
      <c r="EY313" s="10"/>
      <c r="EZ313" s="10"/>
      <c r="FA313" s="10"/>
      <c r="FB313" s="10"/>
      <c r="FC313" s="10"/>
      <c r="FD313" s="10"/>
      <c r="FE313" s="10"/>
      <c r="FF313" s="10"/>
      <c r="FG313" s="10"/>
      <c r="FH313" s="10"/>
      <c r="FI313" s="10"/>
      <c r="FJ313" s="10"/>
      <c r="FK313" s="10"/>
      <c r="FL313" s="10"/>
      <c r="FM313" s="10" t="s">
        <v>4868</v>
      </c>
      <c r="FN313" s="10" t="s">
        <v>283</v>
      </c>
      <c r="FO313" s="10"/>
      <c r="FP313" s="10"/>
      <c r="FQ313" s="10"/>
      <c r="FR313" s="10"/>
      <c r="FS313" s="10"/>
      <c r="FT313" s="10"/>
      <c r="FU313" s="10"/>
      <c r="FV313" s="10"/>
      <c r="FW313" s="10"/>
      <c r="FX313" s="10"/>
      <c r="FY313" s="10"/>
      <c r="FZ313" s="10"/>
      <c r="GA313" s="10"/>
      <c r="GB313" s="10"/>
      <c r="GC313" s="10"/>
      <c r="GD313" s="10"/>
      <c r="GE313" s="10"/>
      <c r="GF313" s="10"/>
      <c r="GG313" s="10"/>
      <c r="GH313" s="10"/>
      <c r="GI313" s="10"/>
      <c r="GJ313" s="10"/>
      <c r="GK313" s="10"/>
      <c r="GL313" s="10"/>
      <c r="GM313" s="10"/>
      <c r="GN313" s="10"/>
      <c r="GO313" s="13" t="s">
        <v>4869</v>
      </c>
      <c r="GP313" s="10" t="s">
        <v>283</v>
      </c>
      <c r="GQ313" s="10" t="s">
        <v>283</v>
      </c>
      <c r="GR313" s="10" t="s">
        <v>283</v>
      </c>
      <c r="GS313" s="10" t="s">
        <v>283</v>
      </c>
      <c r="GT313" s="10" t="s">
        <v>283</v>
      </c>
      <c r="GU313" s="10" t="s">
        <v>283</v>
      </c>
      <c r="GV313" s="10" t="s">
        <v>283</v>
      </c>
      <c r="GW313" s="10" t="s">
        <v>283</v>
      </c>
      <c r="GX313" s="10" t="s">
        <v>283</v>
      </c>
      <c r="GY313" s="10" t="s">
        <v>283</v>
      </c>
      <c r="GZ313" s="10" t="s">
        <v>283</v>
      </c>
      <c r="HA313" s="10" t="s">
        <v>283</v>
      </c>
      <c r="HB313" s="10" t="s">
        <v>283</v>
      </c>
      <c r="HC313" s="10" t="s">
        <v>283</v>
      </c>
      <c r="HD313" s="10" t="s">
        <v>240</v>
      </c>
      <c r="HE313" s="10"/>
      <c r="HF313" s="10"/>
      <c r="HG313" s="10"/>
      <c r="HH313" s="10"/>
      <c r="HI313" s="10"/>
      <c r="HJ313" s="10"/>
      <c r="HK313" s="10"/>
      <c r="HL313" s="10"/>
      <c r="HM313" s="10"/>
      <c r="HN313" s="10"/>
      <c r="HO313" s="10"/>
      <c r="HP313" s="10"/>
      <c r="HQ313" s="10"/>
      <c r="HR313" s="10"/>
      <c r="HS313" s="10"/>
      <c r="HT313" s="10"/>
      <c r="HU313" s="10"/>
      <c r="HV313" s="10"/>
      <c r="HW313" s="10"/>
      <c r="HX313" s="10"/>
      <c r="HY313" s="10"/>
      <c r="HZ313" s="10"/>
      <c r="IA313" s="10"/>
      <c r="IB313" s="10"/>
      <c r="IC313" s="10"/>
      <c r="ID313" s="10"/>
      <c r="IE313" s="10"/>
      <c r="IF313" s="10"/>
      <c r="IG313" s="10"/>
      <c r="IH313" s="10"/>
      <c r="II313" s="10"/>
      <c r="IJ313" s="10"/>
      <c r="IK313" s="10"/>
      <c r="IL313" s="10"/>
      <c r="IM313" s="10"/>
      <c r="IN313" s="10"/>
      <c r="IO313" s="10"/>
      <c r="IP313" s="10"/>
      <c r="IQ313" s="10"/>
      <c r="IR313" s="10">
        <v>1</v>
      </c>
      <c r="IS313" s="10"/>
      <c r="IT313" s="10"/>
      <c r="IU313" s="13" t="s">
        <v>434</v>
      </c>
      <c r="IV313" s="10" t="s">
        <v>283</v>
      </c>
      <c r="IW313" s="10" t="s">
        <v>283</v>
      </c>
      <c r="IX313" s="10" t="s">
        <v>264</v>
      </c>
      <c r="IY313" s="10"/>
      <c r="IZ313" s="10"/>
      <c r="JA313" s="10"/>
      <c r="JB313" s="10"/>
      <c r="JC313" s="10"/>
      <c r="JD313" s="10"/>
      <c r="JE313" s="10"/>
      <c r="JF313" s="10"/>
      <c r="JG313" s="10"/>
      <c r="JH313" s="10"/>
      <c r="JI313" s="10"/>
      <c r="JJ313" s="10"/>
      <c r="JK313" s="10"/>
      <c r="JL313" s="10"/>
      <c r="JM313" s="10"/>
      <c r="JN313" s="10"/>
      <c r="JO313" s="10"/>
      <c r="JP313" s="10">
        <v>1</v>
      </c>
      <c r="JQ313" s="10"/>
      <c r="JR313" s="10"/>
      <c r="JS313" s="10"/>
      <c r="JT313" s="10"/>
      <c r="JU313" s="10"/>
      <c r="JV313" s="10" t="s">
        <v>287</v>
      </c>
      <c r="JW313" s="10" t="s">
        <v>283</v>
      </c>
      <c r="JX313" s="10" t="s">
        <v>283</v>
      </c>
      <c r="JY313" s="10" t="s">
        <v>283</v>
      </c>
      <c r="JZ313" s="42"/>
    </row>
    <row r="314" spans="1:286" ht="15.75" customHeight="1">
      <c r="A314" s="7" t="s">
        <v>4870</v>
      </c>
      <c r="B314" s="8">
        <v>43066</v>
      </c>
      <c r="C314" s="9" t="s">
        <v>4871</v>
      </c>
      <c r="D314" s="29">
        <v>1</v>
      </c>
      <c r="E314" s="10" t="s">
        <v>302</v>
      </c>
      <c r="F314" s="43">
        <v>37</v>
      </c>
      <c r="G314" s="29" t="s">
        <v>323</v>
      </c>
      <c r="H314" s="9" t="s">
        <v>4872</v>
      </c>
      <c r="I314" s="9" t="s">
        <v>1138</v>
      </c>
      <c r="J314" s="10" t="s">
        <v>280</v>
      </c>
      <c r="K314" s="9" t="s">
        <v>281</v>
      </c>
      <c r="L314" s="9"/>
      <c r="M314" s="9"/>
      <c r="N314" s="9"/>
      <c r="O314" s="9"/>
      <c r="P314" s="10">
        <v>1</v>
      </c>
      <c r="Q314" s="9"/>
      <c r="R314" s="9"/>
      <c r="S314" s="9"/>
      <c r="T314" s="9"/>
      <c r="U314" s="9"/>
      <c r="V314" s="9"/>
      <c r="W314" s="9"/>
      <c r="X314" s="9"/>
      <c r="Y314" s="9"/>
      <c r="Z314" s="9"/>
      <c r="AA314" s="9"/>
      <c r="AB314" s="9" t="s">
        <v>4873</v>
      </c>
      <c r="AC314" s="9" t="s">
        <v>4874</v>
      </c>
      <c r="AD314" s="10" t="s">
        <v>283</v>
      </c>
      <c r="AE314" s="11">
        <v>42872</v>
      </c>
      <c r="AF314" s="11">
        <v>43066</v>
      </c>
      <c r="AG314" s="10">
        <f t="shared" si="74"/>
        <v>194</v>
      </c>
      <c r="AH314" s="10" t="s">
        <v>283</v>
      </c>
      <c r="AI314" s="16" t="e">
        <f t="shared" si="2"/>
        <v>#VALUE!</v>
      </c>
      <c r="AJ314" s="42" t="s">
        <v>801</v>
      </c>
      <c r="AK314" s="12">
        <v>1</v>
      </c>
      <c r="AL314" s="10" t="s">
        <v>70</v>
      </c>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v>1</v>
      </c>
      <c r="BZ314" s="10"/>
      <c r="CA314" s="10"/>
      <c r="CB314" s="10"/>
      <c r="CC314" s="10"/>
      <c r="CD314" s="10"/>
      <c r="CE314" s="10"/>
      <c r="CF314" s="10"/>
      <c r="CG314" s="10"/>
      <c r="CH314" s="10"/>
      <c r="CI314" s="10"/>
      <c r="CJ314" s="10"/>
      <c r="CK314" s="10"/>
      <c r="CL314" s="10"/>
      <c r="CM314" s="10"/>
      <c r="CN314" s="10"/>
      <c r="CO314" s="10"/>
      <c r="CP314" s="10" t="s">
        <v>329</v>
      </c>
      <c r="CQ314" s="13" t="s">
        <v>852</v>
      </c>
      <c r="CR314" s="10"/>
      <c r="CS314" s="10"/>
      <c r="CT314" s="10"/>
      <c r="CU314" s="10"/>
      <c r="CV314" s="10"/>
      <c r="CW314" s="10"/>
      <c r="CX314" s="10" t="s">
        <v>287</v>
      </c>
      <c r="CY314" s="35" t="s">
        <v>287</v>
      </c>
      <c r="CZ314" s="42" t="s">
        <v>288</v>
      </c>
      <c r="DA314" s="10" t="s">
        <v>289</v>
      </c>
      <c r="DB314" s="35" t="s">
        <v>289</v>
      </c>
      <c r="DC314" s="35" t="s">
        <v>283</v>
      </c>
      <c r="DD314" s="42" t="s">
        <v>1603</v>
      </c>
      <c r="DE314" s="42" t="s">
        <v>820</v>
      </c>
      <c r="DF314" s="35" t="s">
        <v>283</v>
      </c>
      <c r="DG314" s="35" t="s">
        <v>283</v>
      </c>
      <c r="DH314" s="35" t="s">
        <v>283</v>
      </c>
      <c r="DI314" s="35" t="s">
        <v>283</v>
      </c>
      <c r="DJ314" s="35" t="s">
        <v>283</v>
      </c>
      <c r="DK314" s="35" t="s">
        <v>283</v>
      </c>
      <c r="DL314" s="10" t="s">
        <v>283</v>
      </c>
      <c r="DM314" s="10" t="s">
        <v>283</v>
      </c>
      <c r="DN314" s="15"/>
      <c r="DO314" s="15"/>
      <c r="DP314" s="15"/>
      <c r="DQ314" s="15"/>
      <c r="DR314" s="15"/>
      <c r="DS314" s="15"/>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0" t="s">
        <v>283</v>
      </c>
      <c r="ES314" s="10" t="s">
        <v>283</v>
      </c>
      <c r="ET314" s="10"/>
      <c r="EU314" s="10"/>
      <c r="EV314" s="10"/>
      <c r="EW314" s="10"/>
      <c r="EX314" s="10"/>
      <c r="EY314" s="10"/>
      <c r="EZ314" s="10"/>
      <c r="FA314" s="10"/>
      <c r="FB314" s="10"/>
      <c r="FC314" s="10"/>
      <c r="FD314" s="10"/>
      <c r="FE314" s="10"/>
      <c r="FF314" s="10"/>
      <c r="FG314" s="10"/>
      <c r="FH314" s="10"/>
      <c r="FI314" s="10"/>
      <c r="FJ314" s="10"/>
      <c r="FK314" s="10"/>
      <c r="FL314" s="10"/>
      <c r="FM314" s="10" t="s">
        <v>283</v>
      </c>
      <c r="FN314" s="10" t="s">
        <v>283</v>
      </c>
      <c r="FO314" s="10"/>
      <c r="FP314" s="10"/>
      <c r="FQ314" s="10"/>
      <c r="FR314" s="10"/>
      <c r="FS314" s="10"/>
      <c r="FT314" s="10"/>
      <c r="FU314" s="10"/>
      <c r="FV314" s="10"/>
      <c r="FW314" s="10"/>
      <c r="FX314" s="10"/>
      <c r="FY314" s="10"/>
      <c r="FZ314" s="10"/>
      <c r="GA314" s="10"/>
      <c r="GB314" s="10"/>
      <c r="GC314" s="10"/>
      <c r="GD314" s="10"/>
      <c r="GE314" s="10"/>
      <c r="GF314" s="10"/>
      <c r="GG314" s="10"/>
      <c r="GH314" s="10"/>
      <c r="GI314" s="10"/>
      <c r="GJ314" s="10"/>
      <c r="GK314" s="10"/>
      <c r="GL314" s="10"/>
      <c r="GM314" s="10"/>
      <c r="GN314" s="10"/>
      <c r="GO314" s="10" t="s">
        <v>4875</v>
      </c>
      <c r="GP314" s="10" t="s">
        <v>4876</v>
      </c>
      <c r="GQ314" s="10" t="s">
        <v>4877</v>
      </c>
      <c r="GR314" s="10" t="s">
        <v>283</v>
      </c>
      <c r="GS314" s="10" t="s">
        <v>283</v>
      </c>
      <c r="GT314" s="10" t="s">
        <v>283</v>
      </c>
      <c r="GU314" s="10" t="s">
        <v>283</v>
      </c>
      <c r="GV314" s="10" t="s">
        <v>283</v>
      </c>
      <c r="GW314" s="10" t="s">
        <v>283</v>
      </c>
      <c r="GX314" s="10" t="s">
        <v>283</v>
      </c>
      <c r="GY314" s="10" t="s">
        <v>283</v>
      </c>
      <c r="GZ314" s="10" t="s">
        <v>283</v>
      </c>
      <c r="HA314" s="10" t="s">
        <v>283</v>
      </c>
      <c r="HB314" s="10" t="s">
        <v>283</v>
      </c>
      <c r="HC314" s="10" t="s">
        <v>283</v>
      </c>
      <c r="HD314" s="10" t="s">
        <v>219</v>
      </c>
      <c r="HE314" s="10"/>
      <c r="HF314" s="10"/>
      <c r="HG314" s="10"/>
      <c r="HH314" s="10"/>
      <c r="HI314" s="10"/>
      <c r="HJ314" s="10"/>
      <c r="HK314" s="10"/>
      <c r="HL314" s="10"/>
      <c r="HM314" s="10"/>
      <c r="HN314" s="10"/>
      <c r="HO314" s="10"/>
      <c r="HP314" s="10"/>
      <c r="HQ314" s="10"/>
      <c r="HR314" s="10"/>
      <c r="HS314" s="10"/>
      <c r="HT314" s="10"/>
      <c r="HU314" s="10"/>
      <c r="HV314" s="10"/>
      <c r="HW314" s="10">
        <v>1</v>
      </c>
      <c r="HX314" s="10"/>
      <c r="HY314" s="10"/>
      <c r="HZ314" s="10"/>
      <c r="IA314" s="10"/>
      <c r="IB314" s="10"/>
      <c r="IC314" s="10"/>
      <c r="ID314" s="10"/>
      <c r="IE314" s="10"/>
      <c r="IF314" s="10"/>
      <c r="IG314" s="10"/>
      <c r="IH314" s="10"/>
      <c r="II314" s="10"/>
      <c r="IJ314" s="10"/>
      <c r="IK314" s="10"/>
      <c r="IL314" s="10"/>
      <c r="IM314" s="10"/>
      <c r="IN314" s="10"/>
      <c r="IO314" s="10"/>
      <c r="IP314" s="10"/>
      <c r="IQ314" s="10"/>
      <c r="IR314" s="10"/>
      <c r="IS314" s="10"/>
      <c r="IT314" s="10"/>
      <c r="IU314" s="10" t="s">
        <v>4878</v>
      </c>
      <c r="IV314" s="10" t="s">
        <v>283</v>
      </c>
      <c r="IW314" s="10" t="s">
        <v>283</v>
      </c>
      <c r="IX314" s="10" t="s">
        <v>264</v>
      </c>
      <c r="IY314" s="10"/>
      <c r="IZ314" s="10"/>
      <c r="JA314" s="10"/>
      <c r="JB314" s="10"/>
      <c r="JC314" s="10"/>
      <c r="JD314" s="10"/>
      <c r="JE314" s="10"/>
      <c r="JF314" s="10"/>
      <c r="JG314" s="10"/>
      <c r="JH314" s="10"/>
      <c r="JI314" s="10"/>
      <c r="JJ314" s="10"/>
      <c r="JK314" s="10"/>
      <c r="JL314" s="10"/>
      <c r="JM314" s="10"/>
      <c r="JN314" s="10"/>
      <c r="JO314" s="10"/>
      <c r="JP314" s="10">
        <v>1</v>
      </c>
      <c r="JQ314" s="10"/>
      <c r="JR314" s="10"/>
      <c r="JS314" s="10"/>
      <c r="JT314" s="10"/>
      <c r="JU314" s="10"/>
      <c r="JV314" s="10" t="s">
        <v>287</v>
      </c>
      <c r="JW314" s="10" t="s">
        <v>283</v>
      </c>
      <c r="JX314" s="10" t="s">
        <v>283</v>
      </c>
      <c r="JY314" s="10" t="s">
        <v>283</v>
      </c>
      <c r="JZ314" s="35" t="s">
        <v>4879</v>
      </c>
    </row>
    <row r="315" spans="1:286" ht="15.75" customHeight="1">
      <c r="A315" s="7" t="s">
        <v>4880</v>
      </c>
      <c r="B315" s="8">
        <v>43067</v>
      </c>
      <c r="C315" s="9" t="s">
        <v>4881</v>
      </c>
      <c r="D315" s="29">
        <v>1</v>
      </c>
      <c r="E315" s="11">
        <v>42874</v>
      </c>
      <c r="F315" s="43">
        <v>82</v>
      </c>
      <c r="G315" s="29" t="s">
        <v>277</v>
      </c>
      <c r="H315" s="9" t="s">
        <v>4882</v>
      </c>
      <c r="I315" s="9" t="s">
        <v>1824</v>
      </c>
      <c r="J315" s="10" t="s">
        <v>280</v>
      </c>
      <c r="K315" s="9" t="s">
        <v>344</v>
      </c>
      <c r="L315" s="9"/>
      <c r="M315" s="9"/>
      <c r="N315" s="9"/>
      <c r="O315" s="9"/>
      <c r="P315" s="9"/>
      <c r="Q315" s="9"/>
      <c r="R315" s="10">
        <v>1</v>
      </c>
      <c r="S315" s="9"/>
      <c r="T315" s="9"/>
      <c r="U315" s="9"/>
      <c r="V315" s="9"/>
      <c r="W315" s="9"/>
      <c r="X315" s="9"/>
      <c r="Y315" s="9"/>
      <c r="Z315" s="9"/>
      <c r="AA315" s="9"/>
      <c r="AB315" s="9" t="s">
        <v>4883</v>
      </c>
      <c r="AC315" s="9" t="s">
        <v>4884</v>
      </c>
      <c r="AD315" s="10" t="s">
        <v>283</v>
      </c>
      <c r="AE315" s="11">
        <v>42877</v>
      </c>
      <c r="AF315" s="11">
        <v>43062</v>
      </c>
      <c r="AG315" s="10">
        <f t="shared" si="74"/>
        <v>185</v>
      </c>
      <c r="AH315" s="10">
        <f t="shared" ref="AH315:AH319" si="75">AF315-E315</f>
        <v>188</v>
      </c>
      <c r="AI315" s="10">
        <f t="shared" si="2"/>
        <v>193</v>
      </c>
      <c r="AJ315" s="35" t="s">
        <v>4885</v>
      </c>
      <c r="AK315" s="12">
        <v>1</v>
      </c>
      <c r="AL315" s="10" t="s">
        <v>86</v>
      </c>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42"/>
      <c r="BN315" s="42"/>
      <c r="BO315" s="42"/>
      <c r="BP315" s="42"/>
      <c r="BQ315" s="42"/>
      <c r="BR315" s="42"/>
      <c r="BS315" s="42"/>
      <c r="BT315" s="42"/>
      <c r="BU315" s="42"/>
      <c r="BV315" s="42"/>
      <c r="BW315" s="42"/>
      <c r="BX315" s="42"/>
      <c r="BY315" s="42"/>
      <c r="BZ315" s="42"/>
      <c r="CA315" s="42"/>
      <c r="CB315" s="42"/>
      <c r="CC315" s="42"/>
      <c r="CD315" s="42"/>
      <c r="CE315" s="42"/>
      <c r="CF315" s="42"/>
      <c r="CG315" s="42"/>
      <c r="CH315" s="42"/>
      <c r="CI315" s="42"/>
      <c r="CJ315" s="42"/>
      <c r="CK315" s="42"/>
      <c r="CL315" s="42"/>
      <c r="CM315" s="42"/>
      <c r="CN315" s="42"/>
      <c r="CO315" s="35">
        <v>1</v>
      </c>
      <c r="CP315" s="10" t="s">
        <v>89</v>
      </c>
      <c r="CQ315" s="10" t="s">
        <v>286</v>
      </c>
      <c r="CR315" s="10">
        <v>1</v>
      </c>
      <c r="CS315" s="10"/>
      <c r="CT315" s="10"/>
      <c r="CU315" s="10"/>
      <c r="CV315" s="10"/>
      <c r="CW315" s="10"/>
      <c r="CX315" s="10" t="s">
        <v>287</v>
      </c>
      <c r="CY315" s="35" t="s">
        <v>287</v>
      </c>
      <c r="CZ315" s="42" t="s">
        <v>12</v>
      </c>
      <c r="DA315" s="10" t="s">
        <v>289</v>
      </c>
      <c r="DB315" s="35" t="s">
        <v>309</v>
      </c>
      <c r="DC315" s="13" t="s">
        <v>4886</v>
      </c>
      <c r="DD315" s="42" t="s">
        <v>4887</v>
      </c>
      <c r="DE315" s="42" t="s">
        <v>120</v>
      </c>
      <c r="DF315" s="35" t="s">
        <v>283</v>
      </c>
      <c r="DG315" s="35" t="s">
        <v>283</v>
      </c>
      <c r="DH315" s="35" t="s">
        <v>283</v>
      </c>
      <c r="DI315" s="35" t="s">
        <v>283</v>
      </c>
      <c r="DJ315" s="35" t="s">
        <v>283</v>
      </c>
      <c r="DK315" s="35" t="s">
        <v>283</v>
      </c>
      <c r="DL315" s="10" t="s">
        <v>120</v>
      </c>
      <c r="DM315" s="10" t="s">
        <v>120</v>
      </c>
      <c r="DN315" s="15"/>
      <c r="DO315" s="15"/>
      <c r="DP315" s="15"/>
      <c r="DQ315" s="15"/>
      <c r="DR315" s="15"/>
      <c r="DS315" s="15"/>
      <c r="DT315" s="15"/>
      <c r="DU315" s="15"/>
      <c r="DV315" s="15"/>
      <c r="DW315" s="15"/>
      <c r="DX315" s="15">
        <v>1</v>
      </c>
      <c r="DY315" s="15"/>
      <c r="DZ315" s="15"/>
      <c r="EA315" s="15"/>
      <c r="EB315" s="15"/>
      <c r="EC315" s="15"/>
      <c r="ED315" s="15"/>
      <c r="EE315" s="15"/>
      <c r="EF315" s="15"/>
      <c r="EG315" s="15"/>
      <c r="EH315" s="15"/>
      <c r="EI315" s="15"/>
      <c r="EJ315" s="15"/>
      <c r="EK315" s="15"/>
      <c r="EL315" s="15"/>
      <c r="EM315" s="15"/>
      <c r="EN315" s="15"/>
      <c r="EO315" s="15"/>
      <c r="EP315" s="15"/>
      <c r="EQ315" s="15"/>
      <c r="ER315" s="10" t="s">
        <v>283</v>
      </c>
      <c r="ES315" s="10" t="s">
        <v>283</v>
      </c>
      <c r="ET315" s="10"/>
      <c r="EU315" s="10"/>
      <c r="EV315" s="10"/>
      <c r="EW315" s="10"/>
      <c r="EX315" s="10"/>
      <c r="EY315" s="10"/>
      <c r="EZ315" s="10"/>
      <c r="FA315" s="10"/>
      <c r="FB315" s="10"/>
      <c r="FC315" s="10"/>
      <c r="FD315" s="10"/>
      <c r="FE315" s="10"/>
      <c r="FF315" s="10"/>
      <c r="FG315" s="10"/>
      <c r="FH315" s="10"/>
      <c r="FI315" s="10"/>
      <c r="FJ315" s="10"/>
      <c r="FK315" s="10"/>
      <c r="FL315" s="10"/>
      <c r="FM315" s="10" t="s">
        <v>4888</v>
      </c>
      <c r="FN315" s="10" t="s">
        <v>173</v>
      </c>
      <c r="FO315" s="10"/>
      <c r="FP315" s="10"/>
      <c r="FQ315" s="10"/>
      <c r="FR315" s="10"/>
      <c r="FS315" s="10"/>
      <c r="FT315" s="10"/>
      <c r="FU315" s="10"/>
      <c r="FV315" s="10"/>
      <c r="FW315" s="10"/>
      <c r="FX315" s="10"/>
      <c r="FY315" s="10"/>
      <c r="FZ315" s="10"/>
      <c r="GA315" s="10"/>
      <c r="GB315" s="10"/>
      <c r="GC315" s="10">
        <v>1</v>
      </c>
      <c r="GD315" s="10"/>
      <c r="GE315" s="10"/>
      <c r="GF315" s="10"/>
      <c r="GG315" s="10"/>
      <c r="GH315" s="10"/>
      <c r="GI315" s="10"/>
      <c r="GJ315" s="10"/>
      <c r="GK315" s="10"/>
      <c r="GL315" s="10"/>
      <c r="GM315" s="10"/>
      <c r="GN315" s="10"/>
      <c r="GO315" s="13" t="s">
        <v>4889</v>
      </c>
      <c r="GP315" s="10" t="s">
        <v>283</v>
      </c>
      <c r="GQ315" s="10" t="s">
        <v>283</v>
      </c>
      <c r="GR315" s="10" t="s">
        <v>283</v>
      </c>
      <c r="GS315" s="10" t="s">
        <v>283</v>
      </c>
      <c r="GT315" s="10" t="s">
        <v>283</v>
      </c>
      <c r="GU315" s="10" t="s">
        <v>283</v>
      </c>
      <c r="GV315" s="10" t="s">
        <v>283</v>
      </c>
      <c r="GW315" s="10" t="s">
        <v>283</v>
      </c>
      <c r="GX315" s="10" t="s">
        <v>283</v>
      </c>
      <c r="GY315" s="10" t="s">
        <v>283</v>
      </c>
      <c r="GZ315" s="10" t="s">
        <v>283</v>
      </c>
      <c r="HA315" s="10" t="s">
        <v>283</v>
      </c>
      <c r="HB315" s="10" t="s">
        <v>283</v>
      </c>
      <c r="HC315" s="10" t="s">
        <v>283</v>
      </c>
      <c r="HD315" s="10" t="s">
        <v>203</v>
      </c>
      <c r="HE315" s="10"/>
      <c r="HF315" s="10"/>
      <c r="HG315" s="10">
        <v>1</v>
      </c>
      <c r="HH315" s="10"/>
      <c r="HI315" s="10"/>
      <c r="HJ315" s="10"/>
      <c r="HK315" s="10"/>
      <c r="HL315" s="10"/>
      <c r="HM315" s="10"/>
      <c r="HN315" s="10"/>
      <c r="HO315" s="10"/>
      <c r="HP315" s="10"/>
      <c r="HQ315" s="10"/>
      <c r="HR315" s="10"/>
      <c r="HS315" s="10"/>
      <c r="HT315" s="10"/>
      <c r="HU315" s="10"/>
      <c r="HV315" s="10"/>
      <c r="HW315" s="10"/>
      <c r="HX315" s="10"/>
      <c r="HY315" s="10"/>
      <c r="HZ315" s="10"/>
      <c r="IA315" s="10"/>
      <c r="IB315" s="10"/>
      <c r="IC315" s="10"/>
      <c r="ID315" s="10"/>
      <c r="IE315" s="10"/>
      <c r="IF315" s="10"/>
      <c r="IG315" s="10"/>
      <c r="IH315" s="10"/>
      <c r="II315" s="10"/>
      <c r="IJ315" s="10"/>
      <c r="IK315" s="10"/>
      <c r="IL315" s="10"/>
      <c r="IM315" s="10"/>
      <c r="IN315" s="10"/>
      <c r="IO315" s="10"/>
      <c r="IP315" s="10"/>
      <c r="IQ315" s="10"/>
      <c r="IR315" s="10"/>
      <c r="IS315" s="10"/>
      <c r="IT315" s="10"/>
      <c r="IU315" s="13" t="s">
        <v>4890</v>
      </c>
      <c r="IV315" s="13" t="s">
        <v>4891</v>
      </c>
      <c r="IW315" s="10" t="s">
        <v>283</v>
      </c>
      <c r="IX315" s="10" t="s">
        <v>267</v>
      </c>
      <c r="IY315" s="10"/>
      <c r="IZ315" s="10"/>
      <c r="JA315" s="10"/>
      <c r="JB315" s="10"/>
      <c r="JC315" s="10"/>
      <c r="JD315" s="10"/>
      <c r="JE315" s="10"/>
      <c r="JF315" s="10"/>
      <c r="JG315" s="10"/>
      <c r="JH315" s="10"/>
      <c r="JI315" s="10"/>
      <c r="JJ315" s="10"/>
      <c r="JK315" s="10"/>
      <c r="JL315" s="10"/>
      <c r="JM315" s="10"/>
      <c r="JN315" s="10"/>
      <c r="JO315" s="10"/>
      <c r="JP315" s="10"/>
      <c r="JQ315" s="10"/>
      <c r="JR315" s="10"/>
      <c r="JS315" s="10">
        <v>1</v>
      </c>
      <c r="JT315" s="10"/>
      <c r="JU315" s="10"/>
      <c r="JV315" s="10" t="s">
        <v>287</v>
      </c>
      <c r="JW315" s="10" t="s">
        <v>283</v>
      </c>
      <c r="JX315" s="10" t="s">
        <v>283</v>
      </c>
      <c r="JY315" s="10" t="s">
        <v>283</v>
      </c>
      <c r="JZ315" s="42"/>
    </row>
    <row r="316" spans="1:286" ht="15.75" customHeight="1">
      <c r="A316" s="7" t="s">
        <v>4892</v>
      </c>
      <c r="B316" s="8">
        <v>43069</v>
      </c>
      <c r="C316" s="9" t="s">
        <v>4893</v>
      </c>
      <c r="D316" s="35">
        <v>1</v>
      </c>
      <c r="E316" s="11">
        <v>42685</v>
      </c>
      <c r="F316" s="35" t="s">
        <v>302</v>
      </c>
      <c r="G316" s="29" t="s">
        <v>277</v>
      </c>
      <c r="H316" s="9" t="s">
        <v>4129</v>
      </c>
      <c r="I316" s="9" t="s">
        <v>901</v>
      </c>
      <c r="J316" s="10" t="s">
        <v>280</v>
      </c>
      <c r="K316" s="9" t="s">
        <v>4675</v>
      </c>
      <c r="L316" s="10"/>
      <c r="M316" s="10"/>
      <c r="N316" s="10"/>
      <c r="O316" s="10">
        <v>1</v>
      </c>
      <c r="P316" s="10">
        <v>1</v>
      </c>
      <c r="Q316" s="10"/>
      <c r="R316" s="10"/>
      <c r="S316" s="10"/>
      <c r="T316" s="10"/>
      <c r="U316" s="10"/>
      <c r="V316" s="10"/>
      <c r="W316" s="10"/>
      <c r="X316" s="10"/>
      <c r="Y316" s="10"/>
      <c r="Z316" s="10"/>
      <c r="AA316" s="10"/>
      <c r="AB316" s="10" t="s">
        <v>4894</v>
      </c>
      <c r="AC316" s="9" t="s">
        <v>4895</v>
      </c>
      <c r="AD316" s="10" t="s">
        <v>283</v>
      </c>
      <c r="AE316" s="11">
        <v>42689</v>
      </c>
      <c r="AF316" s="11">
        <v>43047</v>
      </c>
      <c r="AG316" s="10">
        <f t="shared" si="74"/>
        <v>358</v>
      </c>
      <c r="AH316" s="10">
        <f t="shared" si="75"/>
        <v>362</v>
      </c>
      <c r="AI316" s="10">
        <f t="shared" si="2"/>
        <v>384</v>
      </c>
      <c r="AJ316" s="35" t="s">
        <v>4896</v>
      </c>
      <c r="AK316" s="12">
        <v>4</v>
      </c>
      <c r="AL316" s="10" t="s">
        <v>4897</v>
      </c>
      <c r="AM316" s="9"/>
      <c r="AN316" s="9"/>
      <c r="AO316" s="9"/>
      <c r="AP316" s="9"/>
      <c r="AQ316" s="9"/>
      <c r="AR316" s="10">
        <v>1</v>
      </c>
      <c r="AS316" s="9"/>
      <c r="AT316" s="9"/>
      <c r="AU316" s="9"/>
      <c r="AV316" s="9"/>
      <c r="AW316" s="9"/>
      <c r="AX316" s="9"/>
      <c r="AY316" s="9"/>
      <c r="AZ316" s="9"/>
      <c r="BA316" s="9"/>
      <c r="BB316" s="9"/>
      <c r="BC316" s="9"/>
      <c r="BD316" s="9"/>
      <c r="BE316" s="9"/>
      <c r="BF316" s="9"/>
      <c r="BG316" s="9"/>
      <c r="BH316" s="9"/>
      <c r="BI316" s="9"/>
      <c r="BJ316" s="9"/>
      <c r="BK316" s="10">
        <v>1</v>
      </c>
      <c r="BL316" s="10">
        <v>1</v>
      </c>
      <c r="BM316" s="35">
        <v>1</v>
      </c>
      <c r="BN316" s="42"/>
      <c r="BO316" s="42"/>
      <c r="BP316" s="42"/>
      <c r="BQ316" s="42"/>
      <c r="BR316" s="42"/>
      <c r="BS316" s="42"/>
      <c r="BT316" s="42"/>
      <c r="BU316" s="42"/>
      <c r="BV316" s="42"/>
      <c r="BW316" s="42"/>
      <c r="BX316" s="42"/>
      <c r="BY316" s="42"/>
      <c r="BZ316" s="42"/>
      <c r="CA316" s="42"/>
      <c r="CB316" s="42"/>
      <c r="CC316" s="42"/>
      <c r="CD316" s="42"/>
      <c r="CE316" s="42"/>
      <c r="CF316" s="42"/>
      <c r="CG316" s="42"/>
      <c r="CH316" s="42"/>
      <c r="CI316" s="42"/>
      <c r="CJ316" s="42"/>
      <c r="CK316" s="42"/>
      <c r="CL316" s="42"/>
      <c r="CM316" s="42"/>
      <c r="CN316" s="42"/>
      <c r="CO316" s="42"/>
      <c r="CP316" s="10" t="s">
        <v>329</v>
      </c>
      <c r="CQ316" s="13" t="s">
        <v>852</v>
      </c>
      <c r="CR316" s="10"/>
      <c r="CS316" s="10"/>
      <c r="CT316" s="10"/>
      <c r="CU316" s="10"/>
      <c r="CV316" s="10"/>
      <c r="CW316" s="10"/>
      <c r="CX316" s="10" t="s">
        <v>287</v>
      </c>
      <c r="CY316" s="35" t="s">
        <v>287</v>
      </c>
      <c r="CZ316" s="42" t="s">
        <v>596</v>
      </c>
      <c r="DA316" s="42" t="s">
        <v>158</v>
      </c>
      <c r="DB316" s="35" t="s">
        <v>309</v>
      </c>
      <c r="DC316" s="13" t="s">
        <v>4898</v>
      </c>
      <c r="DD316" s="42" t="s">
        <v>4585</v>
      </c>
      <c r="DE316" s="42" t="s">
        <v>4899</v>
      </c>
      <c r="DF316" s="35" t="s">
        <v>283</v>
      </c>
      <c r="DG316" s="35" t="s">
        <v>283</v>
      </c>
      <c r="DH316" s="35" t="s">
        <v>283</v>
      </c>
      <c r="DI316" s="35" t="s">
        <v>283</v>
      </c>
      <c r="DJ316" s="35" t="s">
        <v>283</v>
      </c>
      <c r="DK316" s="35" t="s">
        <v>283</v>
      </c>
      <c r="DL316" s="10" t="s">
        <v>4900</v>
      </c>
      <c r="DM316" s="10" t="s">
        <v>136</v>
      </c>
      <c r="DN316" s="15"/>
      <c r="DO316" s="15"/>
      <c r="DP316" s="15"/>
      <c r="DQ316" s="15"/>
      <c r="DR316" s="15"/>
      <c r="DS316" s="15"/>
      <c r="DT316" s="15"/>
      <c r="DU316" s="15"/>
      <c r="DV316" s="15"/>
      <c r="DW316" s="15"/>
      <c r="DX316" s="15"/>
      <c r="DY316" s="15"/>
      <c r="DZ316" s="15"/>
      <c r="EA316" s="15"/>
      <c r="EB316" s="15"/>
      <c r="EC316" s="15"/>
      <c r="ED316" s="15"/>
      <c r="EE316" s="15"/>
      <c r="EF316" s="15"/>
      <c r="EG316" s="15"/>
      <c r="EH316" s="15"/>
      <c r="EI316" s="15"/>
      <c r="EJ316" s="15"/>
      <c r="EK316" s="15"/>
      <c r="EL316" s="15"/>
      <c r="EM316" s="15"/>
      <c r="EN316" s="15">
        <v>1</v>
      </c>
      <c r="EO316" s="15"/>
      <c r="EP316" s="15"/>
      <c r="EQ316" s="15"/>
      <c r="ER316" s="10" t="s">
        <v>4901</v>
      </c>
      <c r="ES316" s="10" t="s">
        <v>158</v>
      </c>
      <c r="ET316" s="10"/>
      <c r="EU316" s="10"/>
      <c r="EV316" s="10"/>
      <c r="EW316" s="10"/>
      <c r="EX316" s="10"/>
      <c r="EY316" s="10"/>
      <c r="EZ316" s="10"/>
      <c r="FA316" s="10"/>
      <c r="FB316" s="10"/>
      <c r="FC316" s="10"/>
      <c r="FD316" s="10"/>
      <c r="FE316" s="10"/>
      <c r="FF316" s="10"/>
      <c r="FG316" s="10"/>
      <c r="FH316" s="10"/>
      <c r="FI316" s="10"/>
      <c r="FJ316" s="10"/>
      <c r="FK316" s="10">
        <v>1</v>
      </c>
      <c r="FL316" s="10"/>
      <c r="FM316" s="13" t="s">
        <v>4902</v>
      </c>
      <c r="FN316" s="10" t="s">
        <v>4811</v>
      </c>
      <c r="FO316" s="10"/>
      <c r="FP316" s="10"/>
      <c r="FQ316" s="10"/>
      <c r="FR316" s="10"/>
      <c r="FS316" s="10"/>
      <c r="FT316" s="10"/>
      <c r="FU316" s="13">
        <v>1</v>
      </c>
      <c r="FV316" s="10"/>
      <c r="FW316" s="10"/>
      <c r="FX316" s="10"/>
      <c r="FY316" s="10"/>
      <c r="FZ316" s="10"/>
      <c r="GA316" s="10">
        <v>1</v>
      </c>
      <c r="GB316" s="10"/>
      <c r="GC316" s="10"/>
      <c r="GD316" s="10"/>
      <c r="GE316" s="10"/>
      <c r="GF316" s="10"/>
      <c r="GG316" s="10"/>
      <c r="GH316" s="10"/>
      <c r="GI316" s="10"/>
      <c r="GJ316" s="10"/>
      <c r="GK316" s="10"/>
      <c r="GL316" s="10"/>
      <c r="GM316" s="10"/>
      <c r="GN316" s="10"/>
      <c r="GO316" s="13" t="s">
        <v>4903</v>
      </c>
      <c r="GP316" s="13" t="s">
        <v>4904</v>
      </c>
      <c r="GQ316" s="13" t="s">
        <v>4905</v>
      </c>
      <c r="GR316" s="13" t="s">
        <v>4906</v>
      </c>
      <c r="GS316" s="10" t="s">
        <v>283</v>
      </c>
      <c r="GT316" s="10" t="s">
        <v>283</v>
      </c>
      <c r="GU316" s="10" t="s">
        <v>283</v>
      </c>
      <c r="GV316" s="10" t="s">
        <v>283</v>
      </c>
      <c r="GW316" s="10" t="s">
        <v>283</v>
      </c>
      <c r="GX316" s="10" t="s">
        <v>283</v>
      </c>
      <c r="GY316" s="10" t="s">
        <v>283</v>
      </c>
      <c r="GZ316" s="10" t="s">
        <v>283</v>
      </c>
      <c r="HA316" s="10" t="s">
        <v>283</v>
      </c>
      <c r="HB316" s="10" t="s">
        <v>283</v>
      </c>
      <c r="HC316" s="10" t="s">
        <v>283</v>
      </c>
      <c r="HD316" s="10" t="s">
        <v>212</v>
      </c>
      <c r="HE316" s="10"/>
      <c r="HF316" s="10"/>
      <c r="HG316" s="10"/>
      <c r="HH316" s="10"/>
      <c r="HI316" s="10"/>
      <c r="HJ316" s="10"/>
      <c r="HK316" s="10"/>
      <c r="HL316" s="10"/>
      <c r="HM316" s="10"/>
      <c r="HN316" s="10"/>
      <c r="HO316" s="10"/>
      <c r="HP316" s="10">
        <v>1</v>
      </c>
      <c r="HQ316" s="10"/>
      <c r="HR316" s="10"/>
      <c r="HS316" s="10"/>
      <c r="HT316" s="10"/>
      <c r="HU316" s="10"/>
      <c r="HV316" s="10"/>
      <c r="HW316" s="10"/>
      <c r="HX316" s="10"/>
      <c r="HY316" s="10"/>
      <c r="HZ316" s="10"/>
      <c r="IA316" s="10"/>
      <c r="IB316" s="10"/>
      <c r="IC316" s="10"/>
      <c r="ID316" s="10"/>
      <c r="IE316" s="10"/>
      <c r="IF316" s="10"/>
      <c r="IG316" s="10"/>
      <c r="IH316" s="10"/>
      <c r="II316" s="10"/>
      <c r="IJ316" s="10"/>
      <c r="IK316" s="10"/>
      <c r="IL316" s="10"/>
      <c r="IM316" s="10"/>
      <c r="IN316" s="10"/>
      <c r="IO316" s="10"/>
      <c r="IP316" s="10"/>
      <c r="IQ316" s="10"/>
      <c r="IR316" s="10"/>
      <c r="IS316" s="10"/>
      <c r="IT316" s="10"/>
      <c r="IU316" s="13" t="s">
        <v>4211</v>
      </c>
      <c r="IV316" s="10" t="s">
        <v>283</v>
      </c>
      <c r="IW316" s="10" t="s">
        <v>283</v>
      </c>
      <c r="IX316" s="10" t="s">
        <v>264</v>
      </c>
      <c r="IY316" s="10"/>
      <c r="IZ316" s="10"/>
      <c r="JA316" s="10"/>
      <c r="JB316" s="10"/>
      <c r="JC316" s="10"/>
      <c r="JD316" s="10"/>
      <c r="JE316" s="10"/>
      <c r="JF316" s="10"/>
      <c r="JG316" s="10"/>
      <c r="JH316" s="10"/>
      <c r="JI316" s="10"/>
      <c r="JJ316" s="10"/>
      <c r="JK316" s="10"/>
      <c r="JL316" s="10"/>
      <c r="JM316" s="10"/>
      <c r="JN316" s="10"/>
      <c r="JO316" s="10"/>
      <c r="JP316" s="10">
        <v>1</v>
      </c>
      <c r="JQ316" s="10"/>
      <c r="JR316" s="10"/>
      <c r="JS316" s="10"/>
      <c r="JT316" s="10"/>
      <c r="JU316" s="10"/>
      <c r="JV316" s="10" t="s">
        <v>287</v>
      </c>
      <c r="JW316" s="10" t="s">
        <v>283</v>
      </c>
      <c r="JX316" s="10" t="s">
        <v>283</v>
      </c>
      <c r="JY316" s="10" t="s">
        <v>283</v>
      </c>
      <c r="JZ316" s="42"/>
    </row>
    <row r="317" spans="1:286" ht="15.75" customHeight="1">
      <c r="A317" s="7" t="s">
        <v>4907</v>
      </c>
      <c r="B317" s="8">
        <v>42914</v>
      </c>
      <c r="C317" s="9" t="s">
        <v>4908</v>
      </c>
      <c r="D317" s="35">
        <v>1</v>
      </c>
      <c r="E317" s="11">
        <v>42784</v>
      </c>
      <c r="F317" s="35" t="s">
        <v>302</v>
      </c>
      <c r="G317" s="29" t="s">
        <v>323</v>
      </c>
      <c r="H317" s="9" t="s">
        <v>4909</v>
      </c>
      <c r="I317" s="9" t="s">
        <v>872</v>
      </c>
      <c r="J317" s="10" t="s">
        <v>280</v>
      </c>
      <c r="K317" s="9" t="s">
        <v>281</v>
      </c>
      <c r="L317" s="9"/>
      <c r="M317" s="9"/>
      <c r="N317" s="9"/>
      <c r="O317" s="9"/>
      <c r="P317" s="10">
        <v>1</v>
      </c>
      <c r="Q317" s="9"/>
      <c r="R317" s="9"/>
      <c r="S317" s="9"/>
      <c r="T317" s="9"/>
      <c r="U317" s="9"/>
      <c r="V317" s="9"/>
      <c r="W317" s="9"/>
      <c r="X317" s="9"/>
      <c r="Y317" s="9"/>
      <c r="Z317" s="9"/>
      <c r="AA317" s="9"/>
      <c r="AB317" s="9" t="s">
        <v>4910</v>
      </c>
      <c r="AC317" s="9" t="s">
        <v>4911</v>
      </c>
      <c r="AD317" s="10" t="s">
        <v>283</v>
      </c>
      <c r="AE317" s="11">
        <v>42866</v>
      </c>
      <c r="AF317" s="11">
        <v>42907</v>
      </c>
      <c r="AG317" s="10">
        <f t="shared" si="74"/>
        <v>41</v>
      </c>
      <c r="AH317" s="10">
        <f t="shared" si="75"/>
        <v>123</v>
      </c>
      <c r="AI317" s="10">
        <f t="shared" si="2"/>
        <v>130</v>
      </c>
      <c r="AJ317" s="42" t="s">
        <v>1177</v>
      </c>
      <c r="AK317" s="12">
        <v>1</v>
      </c>
      <c r="AL317" s="10" t="s">
        <v>1178</v>
      </c>
      <c r="AM317" s="11"/>
      <c r="AN317" s="11"/>
      <c r="AO317" s="11"/>
      <c r="AP317" s="11"/>
      <c r="AQ317" s="11"/>
      <c r="AR317" s="11"/>
      <c r="AS317" s="11"/>
      <c r="AT317" s="11"/>
      <c r="AU317" s="11"/>
      <c r="AV317" s="10">
        <v>1</v>
      </c>
      <c r="AW317" s="11"/>
      <c r="AX317" s="11"/>
      <c r="AY317" s="11"/>
      <c r="AZ317" s="11"/>
      <c r="BA317" s="11"/>
      <c r="BB317" s="11"/>
      <c r="BC317" s="11"/>
      <c r="BD317" s="11"/>
      <c r="BE317" s="11"/>
      <c r="BF317" s="11"/>
      <c r="BG317" s="11"/>
      <c r="BH317" s="11"/>
      <c r="BI317" s="11"/>
      <c r="BJ317" s="11"/>
      <c r="BK317" s="11"/>
      <c r="BL317" s="11"/>
      <c r="BM317" s="42"/>
      <c r="BN317" s="42"/>
      <c r="BO317" s="42"/>
      <c r="BP317" s="42"/>
      <c r="BQ317" s="42"/>
      <c r="BR317" s="42"/>
      <c r="BS317" s="42"/>
      <c r="BT317" s="42"/>
      <c r="BU317" s="42"/>
      <c r="BV317" s="42"/>
      <c r="BW317" s="42"/>
      <c r="BX317" s="42"/>
      <c r="BY317" s="42"/>
      <c r="BZ317" s="42"/>
      <c r="CA317" s="42"/>
      <c r="CB317" s="42"/>
      <c r="CC317" s="42"/>
      <c r="CD317" s="42"/>
      <c r="CE317" s="42"/>
      <c r="CF317" s="42"/>
      <c r="CG317" s="42"/>
      <c r="CH317" s="42"/>
      <c r="CI317" s="42"/>
      <c r="CJ317" s="42"/>
      <c r="CK317" s="42"/>
      <c r="CL317" s="42"/>
      <c r="CM317" s="42"/>
      <c r="CN317" s="42"/>
      <c r="CO317" s="42"/>
      <c r="CP317" s="10" t="s">
        <v>329</v>
      </c>
      <c r="CQ317" s="13" t="s">
        <v>852</v>
      </c>
      <c r="CR317" s="10"/>
      <c r="CS317" s="10"/>
      <c r="CT317" s="10"/>
      <c r="CU317" s="10"/>
      <c r="CV317" s="10"/>
      <c r="CW317" s="10"/>
      <c r="CX317" s="10" t="s">
        <v>283</v>
      </c>
      <c r="CY317" s="35" t="s">
        <v>287</v>
      </c>
      <c r="CZ317" s="42" t="s">
        <v>288</v>
      </c>
      <c r="DA317" s="10" t="s">
        <v>289</v>
      </c>
      <c r="DB317" s="35" t="s">
        <v>329</v>
      </c>
      <c r="DC317" s="35" t="s">
        <v>283</v>
      </c>
      <c r="DD317" s="42" t="s">
        <v>4912</v>
      </c>
      <c r="DE317" s="35" t="s">
        <v>283</v>
      </c>
      <c r="DF317" s="35" t="s">
        <v>283</v>
      </c>
      <c r="DG317" s="35" t="s">
        <v>283</v>
      </c>
      <c r="DH317" s="35" t="s">
        <v>283</v>
      </c>
      <c r="DI317" s="35" t="s">
        <v>283</v>
      </c>
      <c r="DJ317" s="35" t="s">
        <v>283</v>
      </c>
      <c r="DK317" s="35" t="s">
        <v>283</v>
      </c>
      <c r="DL317" s="10" t="s">
        <v>283</v>
      </c>
      <c r="DM317" s="10" t="s">
        <v>283</v>
      </c>
      <c r="DN317" s="15"/>
      <c r="DO317" s="15"/>
      <c r="DP317" s="15"/>
      <c r="DQ317" s="15"/>
      <c r="DR317" s="15"/>
      <c r="DS317" s="15"/>
      <c r="DT317" s="15"/>
      <c r="DU317" s="15"/>
      <c r="DV317" s="15"/>
      <c r="DW317" s="15"/>
      <c r="DX317" s="15"/>
      <c r="DY317" s="15"/>
      <c r="DZ317" s="15"/>
      <c r="EA317" s="15"/>
      <c r="EB317" s="15"/>
      <c r="EC317" s="15"/>
      <c r="ED317" s="15"/>
      <c r="EE317" s="15"/>
      <c r="EF317" s="15"/>
      <c r="EG317" s="15"/>
      <c r="EH317" s="15"/>
      <c r="EI317" s="15"/>
      <c r="EJ317" s="15"/>
      <c r="EK317" s="15"/>
      <c r="EL317" s="15"/>
      <c r="EM317" s="15"/>
      <c r="EN317" s="15"/>
      <c r="EO317" s="15"/>
      <c r="EP317" s="15"/>
      <c r="EQ317" s="15"/>
      <c r="ER317" s="10" t="s">
        <v>283</v>
      </c>
      <c r="ES317" s="10" t="s">
        <v>283</v>
      </c>
      <c r="ET317" s="10"/>
      <c r="EU317" s="10"/>
      <c r="EV317" s="10"/>
      <c r="EW317" s="10"/>
      <c r="EX317" s="10"/>
      <c r="EY317" s="10"/>
      <c r="EZ317" s="10"/>
      <c r="FA317" s="10"/>
      <c r="FB317" s="10"/>
      <c r="FC317" s="10"/>
      <c r="FD317" s="10"/>
      <c r="FE317" s="10"/>
      <c r="FF317" s="10"/>
      <c r="FG317" s="10"/>
      <c r="FH317" s="10"/>
      <c r="FI317" s="10"/>
      <c r="FJ317" s="10"/>
      <c r="FK317" s="10"/>
      <c r="FL317" s="10"/>
      <c r="FM317" s="10" t="s">
        <v>4913</v>
      </c>
      <c r="FN317" s="10" t="s">
        <v>4914</v>
      </c>
      <c r="FO317" s="10"/>
      <c r="FP317" s="10"/>
      <c r="FQ317" s="10"/>
      <c r="FR317" s="10"/>
      <c r="FS317" s="10"/>
      <c r="FT317" s="10"/>
      <c r="FU317" s="10"/>
      <c r="FV317" s="10"/>
      <c r="FW317" s="10"/>
      <c r="FX317" s="10"/>
      <c r="FY317" s="10"/>
      <c r="FZ317" s="10"/>
      <c r="GA317" s="10"/>
      <c r="GB317" s="10"/>
      <c r="GC317" s="10"/>
      <c r="GD317" s="10"/>
      <c r="GE317" s="10">
        <v>1</v>
      </c>
      <c r="GF317" s="10"/>
      <c r="GG317" s="10"/>
      <c r="GH317" s="10"/>
      <c r="GI317" s="10"/>
      <c r="GJ317" s="10"/>
      <c r="GK317" s="10"/>
      <c r="GL317" s="10"/>
      <c r="GM317" s="10"/>
      <c r="GN317" s="10"/>
      <c r="GO317" s="13" t="s">
        <v>4915</v>
      </c>
      <c r="GP317" s="13" t="s">
        <v>4916</v>
      </c>
      <c r="GQ317" s="13" t="s">
        <v>4917</v>
      </c>
      <c r="GR317" s="13" t="s">
        <v>4918</v>
      </c>
      <c r="GS317" s="10" t="s">
        <v>283</v>
      </c>
      <c r="GT317" s="10" t="s">
        <v>283</v>
      </c>
      <c r="GU317" s="10" t="s">
        <v>283</v>
      </c>
      <c r="GV317" s="10" t="s">
        <v>283</v>
      </c>
      <c r="GW317" s="10" t="s">
        <v>283</v>
      </c>
      <c r="GX317" s="10" t="s">
        <v>283</v>
      </c>
      <c r="GY317" s="10" t="s">
        <v>283</v>
      </c>
      <c r="GZ317" s="10" t="s">
        <v>283</v>
      </c>
      <c r="HA317" s="10" t="s">
        <v>283</v>
      </c>
      <c r="HB317" s="10" t="s">
        <v>283</v>
      </c>
      <c r="HC317" s="10" t="s">
        <v>283</v>
      </c>
      <c r="HD317" s="10" t="s">
        <v>209</v>
      </c>
      <c r="HE317" s="10"/>
      <c r="HF317" s="10"/>
      <c r="HG317" s="10"/>
      <c r="HH317" s="10"/>
      <c r="HI317" s="10"/>
      <c r="HJ317" s="10"/>
      <c r="HK317" s="10"/>
      <c r="HL317" s="10"/>
      <c r="HM317" s="10">
        <v>1</v>
      </c>
      <c r="HN317" s="10"/>
      <c r="HO317" s="10"/>
      <c r="HP317" s="10"/>
      <c r="HQ317" s="10"/>
      <c r="HR317" s="10"/>
      <c r="HS317" s="10"/>
      <c r="HT317" s="10"/>
      <c r="HU317" s="10"/>
      <c r="HV317" s="10"/>
      <c r="HW317" s="10"/>
      <c r="HX317" s="10"/>
      <c r="HY317" s="10"/>
      <c r="HZ317" s="10"/>
      <c r="IA317" s="10"/>
      <c r="IB317" s="10"/>
      <c r="IC317" s="10"/>
      <c r="ID317" s="10"/>
      <c r="IE317" s="10"/>
      <c r="IF317" s="10"/>
      <c r="IG317" s="10"/>
      <c r="IH317" s="10"/>
      <c r="II317" s="10"/>
      <c r="IJ317" s="10"/>
      <c r="IK317" s="10"/>
      <c r="IL317" s="10"/>
      <c r="IM317" s="10"/>
      <c r="IN317" s="10"/>
      <c r="IO317" s="10"/>
      <c r="IP317" s="10"/>
      <c r="IQ317" s="10"/>
      <c r="IR317" s="10"/>
      <c r="IS317" s="10"/>
      <c r="IT317" s="10"/>
      <c r="IU317" s="13" t="s">
        <v>1159</v>
      </c>
      <c r="IV317" s="10" t="s">
        <v>283</v>
      </c>
      <c r="IW317" s="10" t="s">
        <v>283</v>
      </c>
      <c r="IX317" s="10" t="s">
        <v>264</v>
      </c>
      <c r="IY317" s="10"/>
      <c r="IZ317" s="10"/>
      <c r="JA317" s="10"/>
      <c r="JB317" s="10"/>
      <c r="JC317" s="10"/>
      <c r="JD317" s="10"/>
      <c r="JE317" s="10"/>
      <c r="JF317" s="10"/>
      <c r="JG317" s="10"/>
      <c r="JH317" s="10"/>
      <c r="JI317" s="10"/>
      <c r="JJ317" s="10"/>
      <c r="JK317" s="10"/>
      <c r="JL317" s="10"/>
      <c r="JM317" s="10"/>
      <c r="JN317" s="10"/>
      <c r="JO317" s="10"/>
      <c r="JP317" s="10">
        <v>1</v>
      </c>
      <c r="JQ317" s="10"/>
      <c r="JR317" s="10"/>
      <c r="JS317" s="10"/>
      <c r="JT317" s="10"/>
      <c r="JU317" s="10"/>
      <c r="JV317" s="10" t="s">
        <v>287</v>
      </c>
      <c r="JW317" s="10" t="s">
        <v>283</v>
      </c>
      <c r="JX317" s="10" t="s">
        <v>283</v>
      </c>
      <c r="JY317" s="10" t="s">
        <v>283</v>
      </c>
      <c r="JZ317" s="42" t="s">
        <v>4919</v>
      </c>
    </row>
    <row r="318" spans="1:286" ht="15.75" customHeight="1">
      <c r="A318" s="7" t="s">
        <v>4920</v>
      </c>
      <c r="B318" s="8">
        <v>43006</v>
      </c>
      <c r="C318" s="9" t="s">
        <v>4921</v>
      </c>
      <c r="D318" s="29">
        <v>1</v>
      </c>
      <c r="E318" s="11">
        <v>42783</v>
      </c>
      <c r="F318" s="43">
        <v>21</v>
      </c>
      <c r="G318" s="29" t="s">
        <v>323</v>
      </c>
      <c r="H318" s="9" t="s">
        <v>3127</v>
      </c>
      <c r="I318" s="9" t="s">
        <v>375</v>
      </c>
      <c r="J318" s="10" t="s">
        <v>280</v>
      </c>
      <c r="K318" s="9" t="s">
        <v>305</v>
      </c>
      <c r="L318" s="9"/>
      <c r="M318" s="9"/>
      <c r="N318" s="9"/>
      <c r="O318" s="9"/>
      <c r="P318" s="9"/>
      <c r="Q318" s="9"/>
      <c r="R318" s="9"/>
      <c r="S318" s="10">
        <v>1</v>
      </c>
      <c r="T318" s="9"/>
      <c r="U318" s="9"/>
      <c r="V318" s="9"/>
      <c r="W318" s="9"/>
      <c r="X318" s="9"/>
      <c r="Y318" s="9"/>
      <c r="Z318" s="9"/>
      <c r="AA318" s="9"/>
      <c r="AB318" s="9" t="s">
        <v>4922</v>
      </c>
      <c r="AC318" s="9" t="s">
        <v>4923</v>
      </c>
      <c r="AD318" s="10" t="s">
        <v>283</v>
      </c>
      <c r="AE318" s="11">
        <v>42878</v>
      </c>
      <c r="AF318" s="11">
        <v>43004</v>
      </c>
      <c r="AG318" s="10">
        <f t="shared" si="74"/>
        <v>126</v>
      </c>
      <c r="AH318" s="10">
        <f t="shared" si="75"/>
        <v>221</v>
      </c>
      <c r="AI318" s="10">
        <f t="shared" si="2"/>
        <v>223</v>
      </c>
      <c r="AJ318" s="42" t="s">
        <v>363</v>
      </c>
      <c r="AK318" s="12">
        <v>1</v>
      </c>
      <c r="AL318" s="10" t="s">
        <v>609</v>
      </c>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42"/>
      <c r="BN318" s="42"/>
      <c r="BO318" s="42"/>
      <c r="BP318" s="42"/>
      <c r="BQ318" s="42"/>
      <c r="BR318" s="42"/>
      <c r="BS318" s="42"/>
      <c r="BT318" s="42"/>
      <c r="BU318" s="42"/>
      <c r="BV318" s="42"/>
      <c r="BW318" s="42"/>
      <c r="BX318" s="42"/>
      <c r="BY318" s="42"/>
      <c r="BZ318" s="42"/>
      <c r="CA318" s="42"/>
      <c r="CB318" s="42"/>
      <c r="CC318" s="35">
        <v>1</v>
      </c>
      <c r="CD318" s="42"/>
      <c r="CE318" s="42"/>
      <c r="CF318" s="42"/>
      <c r="CG318" s="42"/>
      <c r="CH318" s="42"/>
      <c r="CI318" s="42"/>
      <c r="CJ318" s="42"/>
      <c r="CK318" s="42"/>
      <c r="CL318" s="42"/>
      <c r="CM318" s="42"/>
      <c r="CN318" s="42"/>
      <c r="CO318" s="42"/>
      <c r="CP318" s="10" t="s">
        <v>90</v>
      </c>
      <c r="CQ318" s="10" t="s">
        <v>286</v>
      </c>
      <c r="CR318" s="10"/>
      <c r="CS318" s="10">
        <v>1</v>
      </c>
      <c r="CT318" s="10"/>
      <c r="CU318" s="10"/>
      <c r="CV318" s="10"/>
      <c r="CW318" s="10"/>
      <c r="CX318" s="10" t="s">
        <v>283</v>
      </c>
      <c r="CY318" s="35" t="s">
        <v>287</v>
      </c>
      <c r="CZ318" s="42" t="s">
        <v>12</v>
      </c>
      <c r="DA318" s="10" t="s">
        <v>289</v>
      </c>
      <c r="DB318" s="35" t="s">
        <v>412</v>
      </c>
      <c r="DC318" s="35" t="s">
        <v>283</v>
      </c>
      <c r="DD318" s="42" t="s">
        <v>363</v>
      </c>
      <c r="DE318" s="42" t="s">
        <v>4924</v>
      </c>
      <c r="DF318" s="35" t="s">
        <v>283</v>
      </c>
      <c r="DG318" s="35" t="s">
        <v>283</v>
      </c>
      <c r="DH318" s="35" t="s">
        <v>283</v>
      </c>
      <c r="DI318" s="35" t="s">
        <v>283</v>
      </c>
      <c r="DJ318" s="35" t="s">
        <v>283</v>
      </c>
      <c r="DK318" s="35" t="s">
        <v>283</v>
      </c>
      <c r="DL318" s="10" t="s">
        <v>283</v>
      </c>
      <c r="DM318" s="10" t="s">
        <v>283</v>
      </c>
      <c r="DN318" s="15"/>
      <c r="DO318" s="15"/>
      <c r="DP318" s="15"/>
      <c r="DQ318" s="15"/>
      <c r="DR318" s="15"/>
      <c r="DS318" s="15"/>
      <c r="DT318" s="15"/>
      <c r="DU318" s="15"/>
      <c r="DV318" s="15"/>
      <c r="DW318" s="15"/>
      <c r="DX318" s="15"/>
      <c r="DY318" s="15"/>
      <c r="DZ318" s="15"/>
      <c r="EA318" s="15"/>
      <c r="EB318" s="15"/>
      <c r="EC318" s="15"/>
      <c r="ED318" s="15"/>
      <c r="EE318" s="15"/>
      <c r="EF318" s="15"/>
      <c r="EG318" s="15"/>
      <c r="EH318" s="15"/>
      <c r="EI318" s="15"/>
      <c r="EJ318" s="15"/>
      <c r="EK318" s="15"/>
      <c r="EL318" s="15"/>
      <c r="EM318" s="15"/>
      <c r="EN318" s="15"/>
      <c r="EO318" s="15"/>
      <c r="EP318" s="15"/>
      <c r="EQ318" s="15"/>
      <c r="ER318" s="10" t="s">
        <v>4925</v>
      </c>
      <c r="ES318" s="10" t="s">
        <v>1786</v>
      </c>
      <c r="ET318" s="10"/>
      <c r="EU318" s="10"/>
      <c r="EV318" s="10"/>
      <c r="EW318" s="10"/>
      <c r="EX318" s="10"/>
      <c r="EY318" s="10"/>
      <c r="EZ318" s="10"/>
      <c r="FA318" s="10"/>
      <c r="FB318" s="10"/>
      <c r="FC318" s="10"/>
      <c r="FD318" s="10"/>
      <c r="FE318" s="10"/>
      <c r="FF318" s="10"/>
      <c r="FG318" s="10"/>
      <c r="FH318" s="10">
        <v>1</v>
      </c>
      <c r="FI318" s="10"/>
      <c r="FJ318" s="10"/>
      <c r="FK318" s="10"/>
      <c r="FL318" s="10"/>
      <c r="FM318" s="10" t="s">
        <v>4926</v>
      </c>
      <c r="FN318" s="10" t="s">
        <v>173</v>
      </c>
      <c r="FO318" s="10"/>
      <c r="FP318" s="10"/>
      <c r="FQ318" s="10"/>
      <c r="FR318" s="10"/>
      <c r="FS318" s="10"/>
      <c r="FT318" s="10"/>
      <c r="FU318" s="10"/>
      <c r="FV318" s="10"/>
      <c r="FW318" s="10"/>
      <c r="FX318" s="10"/>
      <c r="FY318" s="10"/>
      <c r="FZ318" s="10"/>
      <c r="GA318" s="10"/>
      <c r="GB318" s="10"/>
      <c r="GC318" s="10">
        <v>1</v>
      </c>
      <c r="GD318" s="10"/>
      <c r="GE318" s="10"/>
      <c r="GF318" s="10"/>
      <c r="GG318" s="10"/>
      <c r="GH318" s="10"/>
      <c r="GI318" s="10"/>
      <c r="GJ318" s="10"/>
      <c r="GK318" s="10"/>
      <c r="GL318" s="10"/>
      <c r="GM318" s="10"/>
      <c r="GN318" s="10"/>
      <c r="GO318" s="13" t="s">
        <v>4927</v>
      </c>
      <c r="GP318" s="13" t="s">
        <v>4928</v>
      </c>
      <c r="GQ318" s="13" t="s">
        <v>4929</v>
      </c>
      <c r="GR318" s="13" t="s">
        <v>4930</v>
      </c>
      <c r="GS318" s="13" t="s">
        <v>4931</v>
      </c>
      <c r="GT318" s="10" t="s">
        <v>283</v>
      </c>
      <c r="GU318" s="10" t="s">
        <v>283</v>
      </c>
      <c r="GV318" s="10" t="s">
        <v>283</v>
      </c>
      <c r="GW318" s="10" t="s">
        <v>283</v>
      </c>
      <c r="GX318" s="10" t="s">
        <v>283</v>
      </c>
      <c r="GY318" s="10" t="s">
        <v>283</v>
      </c>
      <c r="GZ318" s="10" t="s">
        <v>283</v>
      </c>
      <c r="HA318" s="10" t="s">
        <v>283</v>
      </c>
      <c r="HB318" s="10" t="s">
        <v>283</v>
      </c>
      <c r="HC318" s="10" t="s">
        <v>283</v>
      </c>
      <c r="HD318" s="10" t="s">
        <v>4932</v>
      </c>
      <c r="HE318" s="10"/>
      <c r="HF318" s="10"/>
      <c r="HG318" s="10"/>
      <c r="HH318" s="10"/>
      <c r="HI318" s="10"/>
      <c r="HJ318" s="10"/>
      <c r="HK318" s="10"/>
      <c r="HL318" s="10"/>
      <c r="HM318" s="10"/>
      <c r="HN318" s="10">
        <v>1</v>
      </c>
      <c r="HO318" s="10"/>
      <c r="HP318" s="10"/>
      <c r="HQ318" s="10"/>
      <c r="HR318" s="10"/>
      <c r="HS318" s="10"/>
      <c r="HT318" s="10"/>
      <c r="HU318" s="10"/>
      <c r="HV318" s="10"/>
      <c r="HW318" s="10"/>
      <c r="HX318" s="10"/>
      <c r="HY318" s="10"/>
      <c r="HZ318" s="10"/>
      <c r="IA318" s="10"/>
      <c r="IB318" s="10"/>
      <c r="IC318" s="10"/>
      <c r="ID318" s="10"/>
      <c r="IE318" s="10">
        <v>1</v>
      </c>
      <c r="IF318" s="10"/>
      <c r="IG318" s="10"/>
      <c r="IH318" s="10"/>
      <c r="II318" s="10"/>
      <c r="IJ318" s="10"/>
      <c r="IK318" s="10"/>
      <c r="IL318" s="10"/>
      <c r="IM318" s="10"/>
      <c r="IN318" s="10"/>
      <c r="IO318" s="10"/>
      <c r="IP318" s="10"/>
      <c r="IQ318" s="10"/>
      <c r="IR318" s="10"/>
      <c r="IS318" s="10"/>
      <c r="IT318" s="10"/>
      <c r="IU318" s="13" t="s">
        <v>434</v>
      </c>
      <c r="IV318" s="10" t="s">
        <v>283</v>
      </c>
      <c r="IW318" s="10" t="s">
        <v>283</v>
      </c>
      <c r="IX318" s="10" t="s">
        <v>264</v>
      </c>
      <c r="IY318" s="10"/>
      <c r="IZ318" s="10"/>
      <c r="JA318" s="10"/>
      <c r="JB318" s="10"/>
      <c r="JC318" s="10"/>
      <c r="JD318" s="10"/>
      <c r="JE318" s="10"/>
      <c r="JF318" s="10"/>
      <c r="JG318" s="10"/>
      <c r="JH318" s="10"/>
      <c r="JI318" s="10"/>
      <c r="JJ318" s="10"/>
      <c r="JK318" s="10"/>
      <c r="JL318" s="10"/>
      <c r="JM318" s="10"/>
      <c r="JN318" s="10"/>
      <c r="JO318" s="10"/>
      <c r="JP318" s="10">
        <v>1</v>
      </c>
      <c r="JQ318" s="10"/>
      <c r="JR318" s="10"/>
      <c r="JS318" s="10"/>
      <c r="JT318" s="10"/>
      <c r="JU318" s="10"/>
      <c r="JV318" s="10" t="s">
        <v>287</v>
      </c>
      <c r="JW318" s="10" t="s">
        <v>283</v>
      </c>
      <c r="JX318" s="10" t="s">
        <v>283</v>
      </c>
      <c r="JY318" s="10" t="s">
        <v>283</v>
      </c>
      <c r="JZ318" s="42" t="s">
        <v>4933</v>
      </c>
    </row>
    <row r="319" spans="1:286" ht="15.75" customHeight="1">
      <c r="A319" s="7" t="s">
        <v>4934</v>
      </c>
      <c r="B319" s="8">
        <v>43083</v>
      </c>
      <c r="C319" s="9" t="s">
        <v>4935</v>
      </c>
      <c r="D319" s="35">
        <v>1</v>
      </c>
      <c r="E319" s="11">
        <v>42534</v>
      </c>
      <c r="F319" s="35" t="s">
        <v>302</v>
      </c>
      <c r="G319" s="29" t="s">
        <v>323</v>
      </c>
      <c r="H319" s="9" t="s">
        <v>4655</v>
      </c>
      <c r="I319" s="9" t="s">
        <v>469</v>
      </c>
      <c r="J319" s="10" t="s">
        <v>280</v>
      </c>
      <c r="K319" s="9" t="s">
        <v>344</v>
      </c>
      <c r="L319" s="9"/>
      <c r="M319" s="9"/>
      <c r="N319" s="9"/>
      <c r="O319" s="9"/>
      <c r="P319" s="9"/>
      <c r="Q319" s="9"/>
      <c r="R319" s="10">
        <v>1</v>
      </c>
      <c r="S319" s="9"/>
      <c r="T319" s="9"/>
      <c r="U319" s="9"/>
      <c r="V319" s="9"/>
      <c r="W319" s="9"/>
      <c r="X319" s="9"/>
      <c r="Y319" s="9"/>
      <c r="Z319" s="9"/>
      <c r="AA319" s="9"/>
      <c r="AB319" s="9" t="s">
        <v>4936</v>
      </c>
      <c r="AC319" s="9" t="s">
        <v>4937</v>
      </c>
      <c r="AD319" s="10" t="s">
        <v>283</v>
      </c>
      <c r="AE319" s="11">
        <v>42543</v>
      </c>
      <c r="AF319" s="11">
        <v>43082</v>
      </c>
      <c r="AG319" s="10">
        <f t="shared" si="74"/>
        <v>539</v>
      </c>
      <c r="AH319" s="10">
        <f t="shared" si="75"/>
        <v>548</v>
      </c>
      <c r="AI319" s="10">
        <f t="shared" si="2"/>
        <v>549</v>
      </c>
      <c r="AJ319" s="42" t="s">
        <v>980</v>
      </c>
      <c r="AK319" s="12">
        <v>1</v>
      </c>
      <c r="AL319" s="10" t="s">
        <v>980</v>
      </c>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10">
        <v>1</v>
      </c>
      <c r="BM319" s="42"/>
      <c r="BN319" s="42"/>
      <c r="BO319" s="42"/>
      <c r="BP319" s="42"/>
      <c r="BQ319" s="42"/>
      <c r="BR319" s="42"/>
      <c r="BS319" s="42"/>
      <c r="BT319" s="42"/>
      <c r="BU319" s="42"/>
      <c r="BV319" s="42"/>
      <c r="BW319" s="42"/>
      <c r="BX319" s="42"/>
      <c r="BY319" s="42"/>
      <c r="BZ319" s="42"/>
      <c r="CA319" s="42"/>
      <c r="CB319" s="42"/>
      <c r="CC319" s="42"/>
      <c r="CD319" s="42"/>
      <c r="CE319" s="42"/>
      <c r="CF319" s="42"/>
      <c r="CG319" s="42"/>
      <c r="CH319" s="42"/>
      <c r="CI319" s="42"/>
      <c r="CJ319" s="42"/>
      <c r="CK319" s="42"/>
      <c r="CL319" s="42"/>
      <c r="CM319" s="42"/>
      <c r="CN319" s="42"/>
      <c r="CO319" s="42"/>
      <c r="CP319" s="10" t="s">
        <v>89</v>
      </c>
      <c r="CQ319" s="10" t="s">
        <v>286</v>
      </c>
      <c r="CR319" s="10">
        <v>1</v>
      </c>
      <c r="CS319" s="10"/>
      <c r="CT319" s="10"/>
      <c r="CU319" s="10"/>
      <c r="CV319" s="10"/>
      <c r="CW319" s="10"/>
      <c r="CX319" s="10" t="s">
        <v>287</v>
      </c>
      <c r="CY319" s="35" t="s">
        <v>287</v>
      </c>
      <c r="CZ319" s="35" t="s">
        <v>596</v>
      </c>
      <c r="DA319" s="42" t="s">
        <v>158</v>
      </c>
      <c r="DB319" s="35" t="s">
        <v>158</v>
      </c>
      <c r="DC319" s="35" t="s">
        <v>283</v>
      </c>
      <c r="DD319" s="42" t="s">
        <v>4585</v>
      </c>
      <c r="DE319" s="42" t="s">
        <v>1513</v>
      </c>
      <c r="DF319" s="35" t="s">
        <v>283</v>
      </c>
      <c r="DG319" s="35" t="s">
        <v>283</v>
      </c>
      <c r="DH319" s="35" t="s">
        <v>283</v>
      </c>
      <c r="DI319" s="35" t="s">
        <v>283</v>
      </c>
      <c r="DJ319" s="35" t="s">
        <v>283</v>
      </c>
      <c r="DK319" s="35" t="s">
        <v>283</v>
      </c>
      <c r="DL319" s="10" t="s">
        <v>283</v>
      </c>
      <c r="DM319" s="10" t="s">
        <v>283</v>
      </c>
      <c r="DN319" s="15"/>
      <c r="DO319" s="15"/>
      <c r="DP319" s="15"/>
      <c r="DQ319" s="15"/>
      <c r="DR319" s="15"/>
      <c r="DS319" s="15"/>
      <c r="DT319" s="15"/>
      <c r="DU319" s="15"/>
      <c r="DV319" s="15"/>
      <c r="DW319" s="15"/>
      <c r="DX319" s="15"/>
      <c r="DY319" s="15"/>
      <c r="DZ319" s="15"/>
      <c r="EA319" s="15"/>
      <c r="EB319" s="15"/>
      <c r="EC319" s="15"/>
      <c r="ED319" s="15"/>
      <c r="EE319" s="15"/>
      <c r="EF319" s="15"/>
      <c r="EG319" s="15"/>
      <c r="EH319" s="15"/>
      <c r="EI319" s="15"/>
      <c r="EJ319" s="15"/>
      <c r="EK319" s="15"/>
      <c r="EL319" s="15"/>
      <c r="EM319" s="15"/>
      <c r="EN319" s="15"/>
      <c r="EO319" s="15"/>
      <c r="EP319" s="15"/>
      <c r="EQ319" s="15"/>
      <c r="ER319" s="10" t="s">
        <v>4938</v>
      </c>
      <c r="ES319" s="10" t="s">
        <v>147</v>
      </c>
      <c r="ET319" s="10"/>
      <c r="EU319" s="10"/>
      <c r="EV319" s="10"/>
      <c r="EW319" s="10"/>
      <c r="EX319" s="10"/>
      <c r="EY319" s="10"/>
      <c r="EZ319" s="10">
        <v>1</v>
      </c>
      <c r="FA319" s="10"/>
      <c r="FB319" s="10"/>
      <c r="FC319" s="10"/>
      <c r="FD319" s="10"/>
      <c r="FE319" s="10"/>
      <c r="FF319" s="10"/>
      <c r="FG319" s="10"/>
      <c r="FH319" s="10"/>
      <c r="FI319" s="10"/>
      <c r="FJ319" s="10"/>
      <c r="FK319" s="10"/>
      <c r="FL319" s="10"/>
      <c r="FM319" s="10" t="s">
        <v>4939</v>
      </c>
      <c r="FN319" s="10" t="s">
        <v>179</v>
      </c>
      <c r="FO319" s="10"/>
      <c r="FP319" s="10"/>
      <c r="FQ319" s="10"/>
      <c r="FR319" s="10"/>
      <c r="FS319" s="10"/>
      <c r="FT319" s="10"/>
      <c r="FU319" s="10"/>
      <c r="FV319" s="10"/>
      <c r="FW319" s="10"/>
      <c r="FX319" s="10"/>
      <c r="FY319" s="10"/>
      <c r="FZ319" s="10"/>
      <c r="GA319" s="10"/>
      <c r="GB319" s="10"/>
      <c r="GC319" s="10"/>
      <c r="GD319" s="10"/>
      <c r="GE319" s="10"/>
      <c r="GF319" s="10"/>
      <c r="GG319" s="10"/>
      <c r="GH319" s="10"/>
      <c r="GI319" s="13">
        <v>1</v>
      </c>
      <c r="GJ319" s="10"/>
      <c r="GK319" s="10"/>
      <c r="GL319" s="10"/>
      <c r="GM319" s="10"/>
      <c r="GN319" s="10"/>
      <c r="GO319" s="10" t="s">
        <v>4940</v>
      </c>
      <c r="GP319" s="10" t="s">
        <v>4941</v>
      </c>
      <c r="GQ319" s="10" t="s">
        <v>4942</v>
      </c>
      <c r="GR319" s="10" t="s">
        <v>283</v>
      </c>
      <c r="GS319" s="10" t="s">
        <v>283</v>
      </c>
      <c r="GT319" s="10" t="s">
        <v>283</v>
      </c>
      <c r="GU319" s="10" t="s">
        <v>283</v>
      </c>
      <c r="GV319" s="10" t="s">
        <v>283</v>
      </c>
      <c r="GW319" s="10" t="s">
        <v>283</v>
      </c>
      <c r="GX319" s="10" t="s">
        <v>283</v>
      </c>
      <c r="GY319" s="10" t="s">
        <v>283</v>
      </c>
      <c r="GZ319" s="10" t="s">
        <v>283</v>
      </c>
      <c r="HA319" s="10" t="s">
        <v>283</v>
      </c>
      <c r="HB319" s="10" t="s">
        <v>283</v>
      </c>
      <c r="HC319" s="10" t="s">
        <v>283</v>
      </c>
      <c r="HD319" s="10" t="s">
        <v>214</v>
      </c>
      <c r="HE319" s="10"/>
      <c r="HF319" s="10"/>
      <c r="HG319" s="10"/>
      <c r="HH319" s="10"/>
      <c r="HI319" s="10"/>
      <c r="HJ319" s="10"/>
      <c r="HK319" s="10"/>
      <c r="HL319" s="10"/>
      <c r="HM319" s="10"/>
      <c r="HN319" s="10"/>
      <c r="HO319" s="10"/>
      <c r="HP319" s="10"/>
      <c r="HQ319" s="10"/>
      <c r="HR319" s="10">
        <v>1</v>
      </c>
      <c r="HS319" s="10"/>
      <c r="HT319" s="10"/>
      <c r="HU319" s="10"/>
      <c r="HV319" s="10"/>
      <c r="HW319" s="10"/>
      <c r="HX319" s="10"/>
      <c r="HY319" s="10"/>
      <c r="HZ319" s="10"/>
      <c r="IA319" s="10"/>
      <c r="IB319" s="10"/>
      <c r="IC319" s="10"/>
      <c r="ID319" s="10"/>
      <c r="IE319" s="10"/>
      <c r="IF319" s="10"/>
      <c r="IG319" s="10"/>
      <c r="IH319" s="10"/>
      <c r="II319" s="10"/>
      <c r="IJ319" s="10"/>
      <c r="IK319" s="10"/>
      <c r="IL319" s="10"/>
      <c r="IM319" s="10"/>
      <c r="IN319" s="10"/>
      <c r="IO319" s="10"/>
      <c r="IP319" s="10"/>
      <c r="IQ319" s="10"/>
      <c r="IR319" s="10"/>
      <c r="IS319" s="10"/>
      <c r="IT319" s="10"/>
      <c r="IU319" s="13" t="s">
        <v>4943</v>
      </c>
      <c r="IV319" s="10" t="s">
        <v>283</v>
      </c>
      <c r="IW319" s="10" t="s">
        <v>283</v>
      </c>
      <c r="IX319" s="10" t="s">
        <v>264</v>
      </c>
      <c r="IY319" s="10"/>
      <c r="IZ319" s="10"/>
      <c r="JA319" s="10"/>
      <c r="JB319" s="10"/>
      <c r="JC319" s="10"/>
      <c r="JD319" s="10"/>
      <c r="JE319" s="10"/>
      <c r="JF319" s="10"/>
      <c r="JG319" s="10"/>
      <c r="JH319" s="10"/>
      <c r="JI319" s="10"/>
      <c r="JJ319" s="10"/>
      <c r="JK319" s="10"/>
      <c r="JL319" s="10"/>
      <c r="JM319" s="10"/>
      <c r="JN319" s="10"/>
      <c r="JO319" s="10"/>
      <c r="JP319" s="10">
        <v>1</v>
      </c>
      <c r="JQ319" s="10"/>
      <c r="JR319" s="10"/>
      <c r="JS319" s="10"/>
      <c r="JT319" s="10"/>
      <c r="JU319" s="10"/>
      <c r="JV319" s="10" t="s">
        <v>287</v>
      </c>
      <c r="JW319" s="10" t="s">
        <v>283</v>
      </c>
      <c r="JX319" s="10" t="s">
        <v>283</v>
      </c>
      <c r="JY319" s="10" t="s">
        <v>283</v>
      </c>
      <c r="JZ319" s="42"/>
    </row>
    <row r="320" spans="1:286" ht="15.75" customHeight="1">
      <c r="A320" s="7" t="s">
        <v>4944</v>
      </c>
      <c r="B320" s="8">
        <v>43105</v>
      </c>
      <c r="C320" s="9" t="s">
        <v>4945</v>
      </c>
      <c r="D320" s="35">
        <v>1</v>
      </c>
      <c r="E320" s="10" t="s">
        <v>302</v>
      </c>
      <c r="F320" s="35" t="s">
        <v>302</v>
      </c>
      <c r="G320" s="29" t="s">
        <v>323</v>
      </c>
      <c r="H320" s="9" t="s">
        <v>3446</v>
      </c>
      <c r="I320" s="9" t="s">
        <v>901</v>
      </c>
      <c r="J320" s="10" t="s">
        <v>280</v>
      </c>
      <c r="K320" s="9" t="s">
        <v>4946</v>
      </c>
      <c r="L320" s="9"/>
      <c r="M320" s="9"/>
      <c r="N320" s="9"/>
      <c r="O320" s="9"/>
      <c r="P320" s="9"/>
      <c r="Q320" s="9"/>
      <c r="R320" s="10">
        <v>1</v>
      </c>
      <c r="S320" s="10">
        <v>1</v>
      </c>
      <c r="T320" s="9"/>
      <c r="U320" s="9"/>
      <c r="V320" s="9"/>
      <c r="W320" s="9"/>
      <c r="X320" s="9"/>
      <c r="Y320" s="9"/>
      <c r="Z320" s="9"/>
      <c r="AA320" s="9"/>
      <c r="AB320" s="9" t="s">
        <v>4947</v>
      </c>
      <c r="AC320" s="9" t="s">
        <v>4948</v>
      </c>
      <c r="AD320" s="10" t="s">
        <v>283</v>
      </c>
      <c r="AE320" s="11">
        <v>42928</v>
      </c>
      <c r="AF320" s="11">
        <v>43035</v>
      </c>
      <c r="AG320" s="10">
        <f t="shared" si="74"/>
        <v>107</v>
      </c>
      <c r="AH320" s="10" t="s">
        <v>283</v>
      </c>
      <c r="AI320" s="16" t="e">
        <f t="shared" si="2"/>
        <v>#VALUE!</v>
      </c>
      <c r="AJ320" s="10" t="s">
        <v>801</v>
      </c>
      <c r="AK320" s="12">
        <v>1</v>
      </c>
      <c r="AL320" s="10" t="s">
        <v>70</v>
      </c>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10"/>
      <c r="BN320" s="10"/>
      <c r="BO320" s="10"/>
      <c r="BP320" s="10"/>
      <c r="BQ320" s="10"/>
      <c r="BR320" s="10"/>
      <c r="BS320" s="10"/>
      <c r="BT320" s="10"/>
      <c r="BU320" s="10"/>
      <c r="BV320" s="10"/>
      <c r="BW320" s="10"/>
      <c r="BX320" s="10"/>
      <c r="BY320" s="10">
        <v>1</v>
      </c>
      <c r="BZ320" s="10"/>
      <c r="CA320" s="10"/>
      <c r="CB320" s="10"/>
      <c r="CC320" s="10"/>
      <c r="CD320" s="10"/>
      <c r="CE320" s="10"/>
      <c r="CF320" s="10"/>
      <c r="CG320" s="10"/>
      <c r="CH320" s="10"/>
      <c r="CI320" s="10"/>
      <c r="CJ320" s="10"/>
      <c r="CK320" s="10"/>
      <c r="CL320" s="10"/>
      <c r="CM320" s="10"/>
      <c r="CN320" s="10"/>
      <c r="CO320" s="10"/>
      <c r="CP320" s="10" t="s">
        <v>90</v>
      </c>
      <c r="CQ320" s="10" t="s">
        <v>286</v>
      </c>
      <c r="CR320" s="10"/>
      <c r="CS320" s="10">
        <v>1</v>
      </c>
      <c r="CT320" s="10"/>
      <c r="CU320" s="10"/>
      <c r="CV320" s="10"/>
      <c r="CW320" s="10"/>
      <c r="CX320" s="10" t="s">
        <v>287</v>
      </c>
      <c r="CY320" s="35" t="s">
        <v>287</v>
      </c>
      <c r="CZ320" s="35" t="s">
        <v>329</v>
      </c>
      <c r="DA320" s="10" t="s">
        <v>289</v>
      </c>
      <c r="DB320" s="35" t="s">
        <v>412</v>
      </c>
      <c r="DC320" s="35" t="s">
        <v>283</v>
      </c>
      <c r="DD320" s="42" t="s">
        <v>4949</v>
      </c>
      <c r="DE320" s="35" t="s">
        <v>283</v>
      </c>
      <c r="DF320" s="35" t="s">
        <v>283</v>
      </c>
      <c r="DG320" s="35" t="s">
        <v>283</v>
      </c>
      <c r="DH320" s="35" t="s">
        <v>283</v>
      </c>
      <c r="DI320" s="35" t="s">
        <v>283</v>
      </c>
      <c r="DJ320" s="35" t="s">
        <v>283</v>
      </c>
      <c r="DK320" s="35" t="s">
        <v>283</v>
      </c>
      <c r="DL320" s="10" t="s">
        <v>283</v>
      </c>
      <c r="DM320" s="10" t="s">
        <v>283</v>
      </c>
      <c r="DN320" s="15"/>
      <c r="DO320" s="15"/>
      <c r="DP320" s="15"/>
      <c r="DQ320" s="15"/>
      <c r="DR320" s="15"/>
      <c r="DS320" s="15"/>
      <c r="DT320" s="15"/>
      <c r="DU320" s="15"/>
      <c r="DV320" s="15"/>
      <c r="DW320" s="15"/>
      <c r="DX320" s="15"/>
      <c r="DY320" s="15"/>
      <c r="DZ320" s="15"/>
      <c r="EA320" s="15"/>
      <c r="EB320" s="15"/>
      <c r="EC320" s="15"/>
      <c r="ED320" s="15"/>
      <c r="EE320" s="15"/>
      <c r="EF320" s="15"/>
      <c r="EG320" s="15"/>
      <c r="EH320" s="15"/>
      <c r="EI320" s="15"/>
      <c r="EJ320" s="15"/>
      <c r="EK320" s="15"/>
      <c r="EL320" s="15"/>
      <c r="EM320" s="15"/>
      <c r="EN320" s="15"/>
      <c r="EO320" s="15"/>
      <c r="EP320" s="15"/>
      <c r="EQ320" s="15"/>
      <c r="ER320" s="10" t="s">
        <v>283</v>
      </c>
      <c r="ES320" s="10" t="s">
        <v>283</v>
      </c>
      <c r="ET320" s="10"/>
      <c r="EU320" s="10"/>
      <c r="EV320" s="10"/>
      <c r="EW320" s="10"/>
      <c r="EX320" s="10"/>
      <c r="EY320" s="10"/>
      <c r="EZ320" s="10"/>
      <c r="FA320" s="10"/>
      <c r="FB320" s="10"/>
      <c r="FC320" s="10"/>
      <c r="FD320" s="10"/>
      <c r="FE320" s="10"/>
      <c r="FF320" s="10"/>
      <c r="FG320" s="10"/>
      <c r="FH320" s="10"/>
      <c r="FI320" s="10"/>
      <c r="FJ320" s="10"/>
      <c r="FK320" s="10"/>
      <c r="FL320" s="10"/>
      <c r="FM320" s="10" t="s">
        <v>4950</v>
      </c>
      <c r="FN320" s="10" t="s">
        <v>166</v>
      </c>
      <c r="FO320" s="10"/>
      <c r="FP320" s="10"/>
      <c r="FQ320" s="10"/>
      <c r="FR320" s="10"/>
      <c r="FS320" s="10"/>
      <c r="FT320" s="10"/>
      <c r="FU320" s="13">
        <v>1</v>
      </c>
      <c r="FV320" s="10"/>
      <c r="FW320" s="10"/>
      <c r="FX320" s="10"/>
      <c r="FY320" s="10"/>
      <c r="FZ320" s="10"/>
      <c r="GA320" s="10"/>
      <c r="GB320" s="10"/>
      <c r="GC320" s="10"/>
      <c r="GD320" s="10"/>
      <c r="GE320" s="10"/>
      <c r="GF320" s="10"/>
      <c r="GG320" s="10"/>
      <c r="GH320" s="10"/>
      <c r="GI320" s="10"/>
      <c r="GJ320" s="10"/>
      <c r="GK320" s="10"/>
      <c r="GL320" s="10"/>
      <c r="GM320" s="10"/>
      <c r="GN320" s="10"/>
      <c r="GO320" s="13" t="s">
        <v>4951</v>
      </c>
      <c r="GP320" s="13" t="s">
        <v>4952</v>
      </c>
      <c r="GQ320" s="10" t="s">
        <v>283</v>
      </c>
      <c r="GR320" s="10" t="s">
        <v>283</v>
      </c>
      <c r="GS320" s="10" t="s">
        <v>283</v>
      </c>
      <c r="GT320" s="10" t="s">
        <v>283</v>
      </c>
      <c r="GU320" s="10" t="s">
        <v>283</v>
      </c>
      <c r="GV320" s="10" t="s">
        <v>283</v>
      </c>
      <c r="GW320" s="10" t="s">
        <v>283</v>
      </c>
      <c r="GX320" s="10" t="s">
        <v>283</v>
      </c>
      <c r="GY320" s="10" t="s">
        <v>283</v>
      </c>
      <c r="GZ320" s="10" t="s">
        <v>283</v>
      </c>
      <c r="HA320" s="10" t="s">
        <v>283</v>
      </c>
      <c r="HB320" s="10" t="s">
        <v>283</v>
      </c>
      <c r="HC320" s="10" t="s">
        <v>283</v>
      </c>
      <c r="HD320" s="10" t="s">
        <v>209</v>
      </c>
      <c r="HE320" s="10"/>
      <c r="HF320" s="10"/>
      <c r="HG320" s="10"/>
      <c r="HH320" s="10"/>
      <c r="HI320" s="10"/>
      <c r="HJ320" s="10"/>
      <c r="HK320" s="10"/>
      <c r="HL320" s="10"/>
      <c r="HM320" s="10">
        <v>1</v>
      </c>
      <c r="HN320" s="10"/>
      <c r="HO320" s="10"/>
      <c r="HP320" s="10"/>
      <c r="HQ320" s="10"/>
      <c r="HR320" s="10"/>
      <c r="HS320" s="10"/>
      <c r="HT320" s="10"/>
      <c r="HU320" s="10"/>
      <c r="HV320" s="10"/>
      <c r="HW320" s="10"/>
      <c r="HX320" s="10"/>
      <c r="HY320" s="10"/>
      <c r="HZ320" s="10"/>
      <c r="IA320" s="10"/>
      <c r="IB320" s="10"/>
      <c r="IC320" s="10"/>
      <c r="ID320" s="10"/>
      <c r="IE320" s="10"/>
      <c r="IF320" s="10"/>
      <c r="IG320" s="10"/>
      <c r="IH320" s="10"/>
      <c r="II320" s="10"/>
      <c r="IJ320" s="10"/>
      <c r="IK320" s="10"/>
      <c r="IL320" s="10"/>
      <c r="IM320" s="10"/>
      <c r="IN320" s="10"/>
      <c r="IO320" s="10"/>
      <c r="IP320" s="10"/>
      <c r="IQ320" s="10"/>
      <c r="IR320" s="10"/>
      <c r="IS320" s="10"/>
      <c r="IT320" s="10"/>
      <c r="IU320" s="13" t="s">
        <v>4953</v>
      </c>
      <c r="IV320" s="10" t="s">
        <v>283</v>
      </c>
      <c r="IW320" s="10" t="s">
        <v>283</v>
      </c>
      <c r="IX320" s="10" t="s">
        <v>267</v>
      </c>
      <c r="IY320" s="10"/>
      <c r="IZ320" s="10"/>
      <c r="JA320" s="10"/>
      <c r="JB320" s="10"/>
      <c r="JC320" s="10"/>
      <c r="JD320" s="10"/>
      <c r="JE320" s="10"/>
      <c r="JF320" s="10"/>
      <c r="JG320" s="10"/>
      <c r="JH320" s="10"/>
      <c r="JI320" s="10"/>
      <c r="JJ320" s="10"/>
      <c r="JK320" s="10"/>
      <c r="JL320" s="10"/>
      <c r="JM320" s="10"/>
      <c r="JN320" s="10"/>
      <c r="JO320" s="10"/>
      <c r="JP320" s="10"/>
      <c r="JQ320" s="10"/>
      <c r="JR320" s="10"/>
      <c r="JS320" s="10">
        <v>1</v>
      </c>
      <c r="JT320" s="10"/>
      <c r="JU320" s="10"/>
      <c r="JV320" s="10" t="s">
        <v>287</v>
      </c>
      <c r="JW320" s="10" t="s">
        <v>283</v>
      </c>
      <c r="JX320" s="10" t="s">
        <v>283</v>
      </c>
      <c r="JY320" s="10" t="s">
        <v>283</v>
      </c>
      <c r="JZ320" s="42"/>
    </row>
    <row r="321" spans="1:286" ht="15.75" customHeight="1">
      <c r="A321" s="7" t="s">
        <v>4954</v>
      </c>
      <c r="B321" s="8">
        <v>43112</v>
      </c>
      <c r="C321" s="9" t="s">
        <v>4955</v>
      </c>
      <c r="D321" s="35">
        <v>1</v>
      </c>
      <c r="E321" s="11">
        <v>42198</v>
      </c>
      <c r="F321" s="35" t="s">
        <v>302</v>
      </c>
      <c r="G321" s="29" t="s">
        <v>277</v>
      </c>
      <c r="H321" s="9" t="s">
        <v>2658</v>
      </c>
      <c r="I321" s="9" t="s">
        <v>2659</v>
      </c>
      <c r="J321" s="10" t="s">
        <v>280</v>
      </c>
      <c r="K321" s="9" t="s">
        <v>344</v>
      </c>
      <c r="L321" s="9"/>
      <c r="M321" s="9"/>
      <c r="N321" s="9"/>
      <c r="O321" s="9"/>
      <c r="P321" s="9"/>
      <c r="Q321" s="9"/>
      <c r="R321" s="10">
        <v>1</v>
      </c>
      <c r="S321" s="9"/>
      <c r="T321" s="9"/>
      <c r="U321" s="9"/>
      <c r="V321" s="9"/>
      <c r="W321" s="9"/>
      <c r="X321" s="9"/>
      <c r="Y321" s="9"/>
      <c r="Z321" s="9"/>
      <c r="AA321" s="9"/>
      <c r="AB321" s="9" t="s">
        <v>3610</v>
      </c>
      <c r="AC321" s="28" t="s">
        <v>4956</v>
      </c>
      <c r="AD321" s="10" t="s">
        <v>283</v>
      </c>
      <c r="AE321" s="11">
        <v>42202</v>
      </c>
      <c r="AF321" s="11">
        <v>43053</v>
      </c>
      <c r="AG321" s="10">
        <f t="shared" si="74"/>
        <v>851</v>
      </c>
      <c r="AH321" s="10">
        <f t="shared" ref="AH321:AH324" si="76">AF321-E321</f>
        <v>855</v>
      </c>
      <c r="AI321" s="10">
        <f t="shared" si="2"/>
        <v>914</v>
      </c>
      <c r="AJ321" s="42" t="s">
        <v>4957</v>
      </c>
      <c r="AK321" s="12">
        <v>1</v>
      </c>
      <c r="AL321" s="10" t="s">
        <v>4958</v>
      </c>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42"/>
      <c r="BN321" s="35">
        <v>1</v>
      </c>
      <c r="BO321" s="42"/>
      <c r="BP321" s="42"/>
      <c r="BQ321" s="42"/>
      <c r="BR321" s="42"/>
      <c r="BS321" s="42"/>
      <c r="BT321" s="42"/>
      <c r="BU321" s="42"/>
      <c r="BV321" s="42"/>
      <c r="BW321" s="42"/>
      <c r="BX321" s="42"/>
      <c r="BY321" s="42"/>
      <c r="BZ321" s="42"/>
      <c r="CA321" s="42"/>
      <c r="CB321" s="42"/>
      <c r="CC321" s="42"/>
      <c r="CD321" s="42"/>
      <c r="CE321" s="42"/>
      <c r="CF321" s="42"/>
      <c r="CG321" s="42"/>
      <c r="CH321" s="42"/>
      <c r="CI321" s="42"/>
      <c r="CJ321" s="42"/>
      <c r="CK321" s="42"/>
      <c r="CL321" s="42"/>
      <c r="CM321" s="42"/>
      <c r="CN321" s="42"/>
      <c r="CO321" s="42"/>
      <c r="CP321" s="10" t="s">
        <v>89</v>
      </c>
      <c r="CQ321" s="10" t="s">
        <v>286</v>
      </c>
      <c r="CR321" s="10">
        <v>1</v>
      </c>
      <c r="CS321" s="10"/>
      <c r="CT321" s="10"/>
      <c r="CU321" s="10"/>
      <c r="CV321" s="10"/>
      <c r="CW321" s="10"/>
      <c r="CX321" s="10" t="s">
        <v>287</v>
      </c>
      <c r="CY321" s="35" t="s">
        <v>490</v>
      </c>
      <c r="CZ321" s="42" t="s">
        <v>12</v>
      </c>
      <c r="DA321" s="42" t="s">
        <v>621</v>
      </c>
      <c r="DB321" s="35" t="s">
        <v>621</v>
      </c>
      <c r="DC321" s="35" t="s">
        <v>283</v>
      </c>
      <c r="DD321" s="42" t="s">
        <v>549</v>
      </c>
      <c r="DE321" s="42" t="s">
        <v>4959</v>
      </c>
      <c r="DF321" s="42" t="s">
        <v>4960</v>
      </c>
      <c r="DG321" s="42" t="s">
        <v>4961</v>
      </c>
      <c r="DH321" s="35" t="s">
        <v>283</v>
      </c>
      <c r="DI321" s="35" t="s">
        <v>283</v>
      </c>
      <c r="DJ321" s="35" t="s">
        <v>283</v>
      </c>
      <c r="DK321" s="35" t="s">
        <v>283</v>
      </c>
      <c r="DL321" s="10" t="s">
        <v>2462</v>
      </c>
      <c r="DM321" s="10" t="s">
        <v>128</v>
      </c>
      <c r="DN321" s="15"/>
      <c r="DO321" s="15"/>
      <c r="DP321" s="15"/>
      <c r="DQ321" s="15"/>
      <c r="DR321" s="15"/>
      <c r="DS321" s="15"/>
      <c r="DT321" s="15"/>
      <c r="DU321" s="15"/>
      <c r="DV321" s="15"/>
      <c r="DW321" s="15"/>
      <c r="DX321" s="15"/>
      <c r="DY321" s="15"/>
      <c r="DZ321" s="15"/>
      <c r="EA321" s="15"/>
      <c r="EB321" s="15"/>
      <c r="EC321" s="15"/>
      <c r="ED321" s="15"/>
      <c r="EE321" s="15"/>
      <c r="EF321" s="15">
        <v>1</v>
      </c>
      <c r="EG321" s="15"/>
      <c r="EH321" s="15"/>
      <c r="EI321" s="15"/>
      <c r="EJ321" s="15"/>
      <c r="EK321" s="15"/>
      <c r="EL321" s="15"/>
      <c r="EM321" s="15"/>
      <c r="EN321" s="15"/>
      <c r="EO321" s="15"/>
      <c r="EP321" s="15"/>
      <c r="EQ321" s="15"/>
      <c r="ER321" s="10" t="s">
        <v>1884</v>
      </c>
      <c r="ES321" s="13" t="s">
        <v>1885</v>
      </c>
      <c r="ET321" s="13"/>
      <c r="EU321" s="13"/>
      <c r="EV321" s="13"/>
      <c r="EW321" s="13"/>
      <c r="EX321" s="13">
        <v>1</v>
      </c>
      <c r="EY321" s="13"/>
      <c r="EZ321" s="13"/>
      <c r="FA321" s="13"/>
      <c r="FB321" s="13"/>
      <c r="FC321" s="13"/>
      <c r="FD321" s="13"/>
      <c r="FE321" s="13"/>
      <c r="FF321" s="13"/>
      <c r="FG321" s="13"/>
      <c r="FH321" s="13"/>
      <c r="FI321" s="13"/>
      <c r="FJ321" s="13"/>
      <c r="FK321" s="13"/>
      <c r="FL321" s="13"/>
      <c r="FM321" s="10" t="s">
        <v>283</v>
      </c>
      <c r="FN321" s="10" t="s">
        <v>283</v>
      </c>
      <c r="FO321" s="10"/>
      <c r="FP321" s="10"/>
      <c r="FQ321" s="10"/>
      <c r="FR321" s="10"/>
      <c r="FS321" s="10"/>
      <c r="FT321" s="10"/>
      <c r="FU321" s="10"/>
      <c r="FV321" s="10"/>
      <c r="FW321" s="10"/>
      <c r="FX321" s="10"/>
      <c r="FY321" s="10"/>
      <c r="FZ321" s="10"/>
      <c r="GA321" s="10"/>
      <c r="GB321" s="10"/>
      <c r="GC321" s="10"/>
      <c r="GD321" s="10"/>
      <c r="GE321" s="10"/>
      <c r="GF321" s="10"/>
      <c r="GG321" s="10"/>
      <c r="GH321" s="10"/>
      <c r="GI321" s="10"/>
      <c r="GJ321" s="10"/>
      <c r="GK321" s="10"/>
      <c r="GL321" s="10"/>
      <c r="GM321" s="10"/>
      <c r="GN321" s="10"/>
      <c r="GO321" s="13" t="s">
        <v>4962</v>
      </c>
      <c r="GP321" s="13" t="s">
        <v>4963</v>
      </c>
      <c r="GQ321" s="10" t="s">
        <v>283</v>
      </c>
      <c r="GR321" s="10" t="s">
        <v>283</v>
      </c>
      <c r="GS321" s="10" t="s">
        <v>283</v>
      </c>
      <c r="GT321" s="10" t="s">
        <v>283</v>
      </c>
      <c r="GU321" s="10" t="s">
        <v>283</v>
      </c>
      <c r="GV321" s="10" t="s">
        <v>283</v>
      </c>
      <c r="GW321" s="10" t="s">
        <v>283</v>
      </c>
      <c r="GX321" s="10" t="s">
        <v>283</v>
      </c>
      <c r="GY321" s="10" t="s">
        <v>283</v>
      </c>
      <c r="GZ321" s="10" t="s">
        <v>283</v>
      </c>
      <c r="HA321" s="10" t="s">
        <v>283</v>
      </c>
      <c r="HB321" s="10" t="s">
        <v>283</v>
      </c>
      <c r="HC321" s="10" t="s">
        <v>283</v>
      </c>
      <c r="HD321" s="10" t="s">
        <v>4964</v>
      </c>
      <c r="HE321" s="10"/>
      <c r="HF321" s="10"/>
      <c r="HG321" s="10"/>
      <c r="HH321" s="10"/>
      <c r="HI321" s="10"/>
      <c r="HJ321" s="10"/>
      <c r="HK321" s="10"/>
      <c r="HL321" s="10"/>
      <c r="HM321" s="10"/>
      <c r="HN321" s="10"/>
      <c r="HO321" s="10"/>
      <c r="HP321" s="10"/>
      <c r="HQ321" s="10"/>
      <c r="HR321" s="10">
        <v>1</v>
      </c>
      <c r="HS321" s="10"/>
      <c r="HT321" s="10"/>
      <c r="HU321" s="10"/>
      <c r="HV321" s="10"/>
      <c r="HW321" s="10"/>
      <c r="HX321" s="10"/>
      <c r="HY321" s="10"/>
      <c r="HZ321" s="10"/>
      <c r="IA321" s="10"/>
      <c r="IB321" s="10"/>
      <c r="IC321" s="10"/>
      <c r="ID321" s="10"/>
      <c r="IE321" s="10"/>
      <c r="IF321" s="10"/>
      <c r="IG321" s="10"/>
      <c r="IH321" s="10"/>
      <c r="II321" s="10"/>
      <c r="IJ321" s="10"/>
      <c r="IK321" s="10">
        <v>1</v>
      </c>
      <c r="IL321" s="10"/>
      <c r="IM321" s="10"/>
      <c r="IN321" s="10"/>
      <c r="IO321" s="10"/>
      <c r="IP321" s="10"/>
      <c r="IQ321" s="10"/>
      <c r="IR321" s="10"/>
      <c r="IS321" s="10"/>
      <c r="IT321" s="10"/>
      <c r="IU321" s="13" t="s">
        <v>4342</v>
      </c>
      <c r="IV321" s="13" t="s">
        <v>4965</v>
      </c>
      <c r="IW321" s="13" t="s">
        <v>4966</v>
      </c>
      <c r="IX321" s="10" t="s">
        <v>4967</v>
      </c>
      <c r="IY321" s="10"/>
      <c r="IZ321" s="10"/>
      <c r="JA321" s="10"/>
      <c r="JB321" s="10"/>
      <c r="JC321" s="10"/>
      <c r="JD321" s="10"/>
      <c r="JE321" s="10">
        <v>1</v>
      </c>
      <c r="JF321" s="10">
        <v>1</v>
      </c>
      <c r="JG321" s="10"/>
      <c r="JH321" s="10"/>
      <c r="JI321" s="10"/>
      <c r="JJ321" s="10"/>
      <c r="JK321" s="10"/>
      <c r="JL321" s="10"/>
      <c r="JM321" s="10"/>
      <c r="JN321" s="10"/>
      <c r="JO321" s="10"/>
      <c r="JP321" s="10"/>
      <c r="JQ321" s="10"/>
      <c r="JR321" s="10"/>
      <c r="JS321" s="10"/>
      <c r="JT321" s="10"/>
      <c r="JU321" s="10"/>
      <c r="JV321" s="10" t="s">
        <v>287</v>
      </c>
      <c r="JW321" s="10" t="s">
        <v>283</v>
      </c>
      <c r="JX321" s="10" t="s">
        <v>283</v>
      </c>
      <c r="JY321" s="10" t="s">
        <v>283</v>
      </c>
      <c r="JZ321" s="42"/>
    </row>
    <row r="322" spans="1:286" ht="15.75" customHeight="1">
      <c r="A322" s="7" t="s">
        <v>4968</v>
      </c>
      <c r="B322" s="8">
        <v>43110</v>
      </c>
      <c r="C322" s="9" t="s">
        <v>4969</v>
      </c>
      <c r="D322" s="35">
        <v>1</v>
      </c>
      <c r="E322" s="11">
        <v>42458</v>
      </c>
      <c r="F322" s="35" t="s">
        <v>302</v>
      </c>
      <c r="G322" s="29" t="s">
        <v>323</v>
      </c>
      <c r="H322" s="9" t="s">
        <v>4970</v>
      </c>
      <c r="I322" s="9" t="s">
        <v>1151</v>
      </c>
      <c r="J322" s="10" t="s">
        <v>280</v>
      </c>
      <c r="K322" s="9" t="s">
        <v>1436</v>
      </c>
      <c r="L322" s="9"/>
      <c r="M322" s="9"/>
      <c r="N322" s="9"/>
      <c r="O322" s="9"/>
      <c r="P322" s="9"/>
      <c r="Q322" s="9"/>
      <c r="R322" s="9"/>
      <c r="S322" s="9"/>
      <c r="T322" s="9"/>
      <c r="U322" s="9"/>
      <c r="V322" s="9"/>
      <c r="W322" s="9"/>
      <c r="X322" s="9"/>
      <c r="Y322" s="10">
        <v>1</v>
      </c>
      <c r="Z322" s="9"/>
      <c r="AA322" s="9"/>
      <c r="AB322" s="9" t="s">
        <v>4971</v>
      </c>
      <c r="AC322" s="9" t="s">
        <v>4972</v>
      </c>
      <c r="AD322" s="10" t="s">
        <v>283</v>
      </c>
      <c r="AE322" s="11">
        <v>42466</v>
      </c>
      <c r="AF322" s="11">
        <v>43017</v>
      </c>
      <c r="AG322" s="10">
        <f t="shared" si="74"/>
        <v>551</v>
      </c>
      <c r="AH322" s="10">
        <f t="shared" si="76"/>
        <v>559</v>
      </c>
      <c r="AI322" s="10">
        <f t="shared" si="2"/>
        <v>652</v>
      </c>
      <c r="AJ322" s="10" t="s">
        <v>4973</v>
      </c>
      <c r="AK322" s="12">
        <v>2</v>
      </c>
      <c r="AL322" s="10" t="s">
        <v>546</v>
      </c>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10"/>
      <c r="BN322" s="10"/>
      <c r="BO322" s="10"/>
      <c r="BP322" s="10"/>
      <c r="BQ322" s="10"/>
      <c r="BR322" s="10"/>
      <c r="BS322" s="10"/>
      <c r="BT322" s="10"/>
      <c r="BU322" s="10"/>
      <c r="BV322" s="10"/>
      <c r="BW322" s="10"/>
      <c r="BX322" s="10"/>
      <c r="BY322" s="10">
        <v>1</v>
      </c>
      <c r="BZ322" s="10"/>
      <c r="CA322" s="10"/>
      <c r="CB322" s="10"/>
      <c r="CC322" s="10"/>
      <c r="CD322" s="10"/>
      <c r="CE322" s="10"/>
      <c r="CF322" s="10"/>
      <c r="CG322" s="10"/>
      <c r="CH322" s="10"/>
      <c r="CI322" s="10"/>
      <c r="CJ322" s="10"/>
      <c r="CK322" s="10"/>
      <c r="CL322" s="10"/>
      <c r="CM322" s="10"/>
      <c r="CN322" s="10"/>
      <c r="CO322" s="10">
        <v>1</v>
      </c>
      <c r="CP322" s="10" t="s">
        <v>89</v>
      </c>
      <c r="CQ322" s="10" t="s">
        <v>286</v>
      </c>
      <c r="CR322" s="10">
        <v>1</v>
      </c>
      <c r="CS322" s="10"/>
      <c r="CT322" s="10"/>
      <c r="CU322" s="10"/>
      <c r="CV322" s="10"/>
      <c r="CW322" s="10"/>
      <c r="CX322" s="10" t="s">
        <v>287</v>
      </c>
      <c r="CY322" s="35" t="s">
        <v>287</v>
      </c>
      <c r="CZ322" s="42" t="s">
        <v>620</v>
      </c>
      <c r="DA322" s="10" t="s">
        <v>289</v>
      </c>
      <c r="DB322" s="35" t="s">
        <v>412</v>
      </c>
      <c r="DC322" s="35" t="s">
        <v>283</v>
      </c>
      <c r="DD322" s="42" t="s">
        <v>2198</v>
      </c>
      <c r="DE322" s="42" t="s">
        <v>4974</v>
      </c>
      <c r="DF322" s="42" t="s">
        <v>4975</v>
      </c>
      <c r="DG322" s="35" t="s">
        <v>283</v>
      </c>
      <c r="DH322" s="35" t="s">
        <v>283</v>
      </c>
      <c r="DI322" s="35" t="s">
        <v>283</v>
      </c>
      <c r="DJ322" s="35" t="s">
        <v>283</v>
      </c>
      <c r="DK322" s="35" t="s">
        <v>283</v>
      </c>
      <c r="DL322" s="10" t="s">
        <v>4976</v>
      </c>
      <c r="DM322" s="10" t="s">
        <v>127</v>
      </c>
      <c r="DN322" s="15"/>
      <c r="DO322" s="15"/>
      <c r="DP322" s="15"/>
      <c r="DQ322" s="15"/>
      <c r="DR322" s="15"/>
      <c r="DS322" s="15"/>
      <c r="DT322" s="15"/>
      <c r="DU322" s="15"/>
      <c r="DV322" s="15"/>
      <c r="DW322" s="15"/>
      <c r="DX322" s="15"/>
      <c r="DY322" s="15"/>
      <c r="DZ322" s="15"/>
      <c r="EA322" s="15"/>
      <c r="EB322" s="15"/>
      <c r="EC322" s="15"/>
      <c r="ED322" s="15"/>
      <c r="EE322" s="15">
        <v>1</v>
      </c>
      <c r="EF322" s="15"/>
      <c r="EG322" s="15"/>
      <c r="EH322" s="15"/>
      <c r="EI322" s="15"/>
      <c r="EJ322" s="15"/>
      <c r="EK322" s="15"/>
      <c r="EL322" s="15"/>
      <c r="EM322" s="15"/>
      <c r="EN322" s="15"/>
      <c r="EO322" s="15"/>
      <c r="EP322" s="15"/>
      <c r="EQ322" s="15"/>
      <c r="ER322" s="10" t="s">
        <v>4977</v>
      </c>
      <c r="ES322" s="10" t="s">
        <v>86</v>
      </c>
      <c r="ET322" s="10"/>
      <c r="EU322" s="10"/>
      <c r="EV322" s="10"/>
      <c r="EW322" s="10"/>
      <c r="EX322" s="10"/>
      <c r="EY322" s="10"/>
      <c r="EZ322" s="10"/>
      <c r="FA322" s="10"/>
      <c r="FB322" s="10"/>
      <c r="FC322" s="10"/>
      <c r="FD322" s="10"/>
      <c r="FE322" s="10"/>
      <c r="FF322" s="10"/>
      <c r="FG322" s="10"/>
      <c r="FH322" s="10"/>
      <c r="FI322" s="10"/>
      <c r="FJ322" s="10"/>
      <c r="FK322" s="10"/>
      <c r="FL322" s="13">
        <v>1</v>
      </c>
      <c r="FM322" s="13" t="s">
        <v>4978</v>
      </c>
      <c r="FN322" s="10" t="s">
        <v>166</v>
      </c>
      <c r="FO322" s="10"/>
      <c r="FP322" s="10"/>
      <c r="FQ322" s="10"/>
      <c r="FR322" s="10"/>
      <c r="FS322" s="10"/>
      <c r="FT322" s="10"/>
      <c r="FU322" s="13">
        <v>1</v>
      </c>
      <c r="FV322" s="10"/>
      <c r="FW322" s="10"/>
      <c r="FX322" s="10"/>
      <c r="FY322" s="10"/>
      <c r="FZ322" s="10"/>
      <c r="GA322" s="10"/>
      <c r="GB322" s="10"/>
      <c r="GC322" s="10"/>
      <c r="GD322" s="10"/>
      <c r="GE322" s="10"/>
      <c r="GF322" s="10"/>
      <c r="GG322" s="10"/>
      <c r="GH322" s="10"/>
      <c r="GI322" s="10"/>
      <c r="GJ322" s="10"/>
      <c r="GK322" s="10"/>
      <c r="GL322" s="10"/>
      <c r="GM322" s="10"/>
      <c r="GN322" s="10"/>
      <c r="GO322" s="13" t="s">
        <v>4979</v>
      </c>
      <c r="GP322" s="13" t="s">
        <v>4980</v>
      </c>
      <c r="GQ322" s="10" t="s">
        <v>283</v>
      </c>
      <c r="GR322" s="10" t="s">
        <v>283</v>
      </c>
      <c r="GS322" s="10" t="s">
        <v>283</v>
      </c>
      <c r="GT322" s="10" t="s">
        <v>283</v>
      </c>
      <c r="GU322" s="10" t="s">
        <v>283</v>
      </c>
      <c r="GV322" s="10" t="s">
        <v>283</v>
      </c>
      <c r="GW322" s="10" t="s">
        <v>283</v>
      </c>
      <c r="GX322" s="10" t="s">
        <v>283</v>
      </c>
      <c r="GY322" s="10" t="s">
        <v>283</v>
      </c>
      <c r="GZ322" s="10" t="s">
        <v>283</v>
      </c>
      <c r="HA322" s="10" t="s">
        <v>283</v>
      </c>
      <c r="HB322" s="10" t="s">
        <v>283</v>
      </c>
      <c r="HC322" s="10" t="s">
        <v>283</v>
      </c>
      <c r="HD322" s="10" t="s">
        <v>4981</v>
      </c>
      <c r="HE322" s="10"/>
      <c r="HF322" s="10"/>
      <c r="HG322" s="10"/>
      <c r="HH322" s="10"/>
      <c r="HI322" s="10"/>
      <c r="HJ322" s="10"/>
      <c r="HK322" s="10"/>
      <c r="HL322" s="10"/>
      <c r="HM322" s="10">
        <v>1</v>
      </c>
      <c r="HN322" s="10"/>
      <c r="HO322" s="10"/>
      <c r="HP322" s="10"/>
      <c r="HQ322" s="10"/>
      <c r="HR322" s="10">
        <v>1</v>
      </c>
      <c r="HS322" s="10"/>
      <c r="HT322" s="10"/>
      <c r="HU322" s="10"/>
      <c r="HV322" s="10"/>
      <c r="HW322" s="10"/>
      <c r="HX322" s="10"/>
      <c r="HY322" s="10"/>
      <c r="HZ322" s="10"/>
      <c r="IA322" s="10"/>
      <c r="IB322" s="10"/>
      <c r="IC322" s="10"/>
      <c r="ID322" s="10"/>
      <c r="IE322" s="10"/>
      <c r="IF322" s="10"/>
      <c r="IG322" s="10">
        <v>1</v>
      </c>
      <c r="IH322" s="10"/>
      <c r="II322" s="10"/>
      <c r="IJ322" s="10"/>
      <c r="IK322" s="10"/>
      <c r="IL322" s="10"/>
      <c r="IM322" s="10"/>
      <c r="IN322" s="10"/>
      <c r="IO322" s="10"/>
      <c r="IP322" s="10"/>
      <c r="IQ322" s="10"/>
      <c r="IR322" s="10"/>
      <c r="IS322" s="10"/>
      <c r="IT322" s="10"/>
      <c r="IU322" s="13" t="s">
        <v>4982</v>
      </c>
      <c r="IV322" s="13" t="s">
        <v>4983</v>
      </c>
      <c r="IW322" s="13" t="s">
        <v>4984</v>
      </c>
      <c r="IX322" s="10" t="s">
        <v>4985</v>
      </c>
      <c r="IY322" s="10"/>
      <c r="IZ322" s="10"/>
      <c r="JA322" s="10"/>
      <c r="JB322" s="10"/>
      <c r="JC322" s="10"/>
      <c r="JD322" s="10"/>
      <c r="JE322" s="10"/>
      <c r="JF322" s="10"/>
      <c r="JG322" s="10"/>
      <c r="JH322" s="10"/>
      <c r="JI322" s="10"/>
      <c r="JJ322" s="10"/>
      <c r="JK322" s="10"/>
      <c r="JL322" s="10"/>
      <c r="JM322" s="10"/>
      <c r="JN322" s="10">
        <v>1</v>
      </c>
      <c r="JO322" s="10"/>
      <c r="JP322" s="10"/>
      <c r="JQ322" s="10">
        <v>1</v>
      </c>
      <c r="JR322" s="10"/>
      <c r="JS322" s="10"/>
      <c r="JT322" s="10"/>
      <c r="JU322" s="10"/>
      <c r="JV322" s="10" t="s">
        <v>287</v>
      </c>
      <c r="JW322" s="10" t="s">
        <v>283</v>
      </c>
      <c r="JX322" s="10" t="s">
        <v>283</v>
      </c>
      <c r="JY322" s="10" t="s">
        <v>283</v>
      </c>
      <c r="JZ322" s="42"/>
    </row>
    <row r="323" spans="1:286" ht="15.75" customHeight="1">
      <c r="A323" s="7" t="s">
        <v>4986</v>
      </c>
      <c r="B323" s="8">
        <v>43116</v>
      </c>
      <c r="C323" s="9" t="s">
        <v>4987</v>
      </c>
      <c r="D323" s="35">
        <v>1</v>
      </c>
      <c r="E323" s="11">
        <v>42689</v>
      </c>
      <c r="F323" s="35" t="s">
        <v>302</v>
      </c>
      <c r="G323" s="29" t="s">
        <v>323</v>
      </c>
      <c r="H323" s="9" t="s">
        <v>4190</v>
      </c>
      <c r="I323" s="9" t="s">
        <v>901</v>
      </c>
      <c r="J323" s="10" t="s">
        <v>280</v>
      </c>
      <c r="K323" s="9" t="s">
        <v>344</v>
      </c>
      <c r="L323" s="9"/>
      <c r="M323" s="9"/>
      <c r="N323" s="9"/>
      <c r="O323" s="9"/>
      <c r="P323" s="9"/>
      <c r="Q323" s="9"/>
      <c r="R323" s="10">
        <v>1</v>
      </c>
      <c r="S323" s="9"/>
      <c r="T323" s="9"/>
      <c r="U323" s="9"/>
      <c r="V323" s="9"/>
      <c r="W323" s="9"/>
      <c r="X323" s="9"/>
      <c r="Y323" s="9"/>
      <c r="Z323" s="9"/>
      <c r="AA323" s="9"/>
      <c r="AB323" s="9" t="s">
        <v>4988</v>
      </c>
      <c r="AC323" s="9" t="s">
        <v>4989</v>
      </c>
      <c r="AD323" s="10" t="s">
        <v>283</v>
      </c>
      <c r="AE323" s="11">
        <v>42698</v>
      </c>
      <c r="AF323" s="11">
        <v>43005</v>
      </c>
      <c r="AG323" s="10">
        <f t="shared" si="74"/>
        <v>307</v>
      </c>
      <c r="AH323" s="10">
        <f t="shared" si="76"/>
        <v>316</v>
      </c>
      <c r="AI323" s="10">
        <f t="shared" si="2"/>
        <v>427</v>
      </c>
      <c r="AJ323" s="42" t="s">
        <v>2062</v>
      </c>
      <c r="AK323" s="12">
        <v>1</v>
      </c>
      <c r="AL323" s="10" t="s">
        <v>347</v>
      </c>
      <c r="AM323" s="10">
        <v>1</v>
      </c>
      <c r="AN323" s="10"/>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42"/>
      <c r="BN323" s="42"/>
      <c r="BO323" s="42"/>
      <c r="BP323" s="42"/>
      <c r="BQ323" s="42"/>
      <c r="BR323" s="42"/>
      <c r="BS323" s="42"/>
      <c r="BT323" s="42"/>
      <c r="BU323" s="42"/>
      <c r="BV323" s="42"/>
      <c r="BW323" s="42"/>
      <c r="BX323" s="42"/>
      <c r="BY323" s="42"/>
      <c r="BZ323" s="42"/>
      <c r="CA323" s="42"/>
      <c r="CB323" s="42"/>
      <c r="CC323" s="42"/>
      <c r="CD323" s="42"/>
      <c r="CE323" s="42"/>
      <c r="CF323" s="42"/>
      <c r="CG323" s="42"/>
      <c r="CH323" s="42"/>
      <c r="CI323" s="42"/>
      <c r="CJ323" s="42"/>
      <c r="CK323" s="42"/>
      <c r="CL323" s="42"/>
      <c r="CM323" s="42"/>
      <c r="CN323" s="42"/>
      <c r="CO323" s="42"/>
      <c r="CP323" s="10" t="s">
        <v>89</v>
      </c>
      <c r="CQ323" s="10" t="s">
        <v>286</v>
      </c>
      <c r="CR323" s="10">
        <v>1</v>
      </c>
      <c r="CS323" s="10"/>
      <c r="CT323" s="10"/>
      <c r="CU323" s="10"/>
      <c r="CV323" s="10"/>
      <c r="CW323" s="10"/>
      <c r="CX323" s="10" t="s">
        <v>287</v>
      </c>
      <c r="CY323" s="35" t="s">
        <v>287</v>
      </c>
      <c r="CZ323" s="42" t="s">
        <v>12</v>
      </c>
      <c r="DA323" s="42" t="s">
        <v>4990</v>
      </c>
      <c r="DB323" s="35" t="s">
        <v>429</v>
      </c>
      <c r="DC323" s="35" t="s">
        <v>283</v>
      </c>
      <c r="DD323" s="42" t="s">
        <v>4991</v>
      </c>
      <c r="DE323" s="42" t="s">
        <v>4992</v>
      </c>
      <c r="DF323" s="42" t="s">
        <v>1007</v>
      </c>
      <c r="DG323" s="42" t="s">
        <v>4993</v>
      </c>
      <c r="DH323" s="42" t="s">
        <v>4994</v>
      </c>
      <c r="DI323" s="35" t="s">
        <v>283</v>
      </c>
      <c r="DJ323" s="35" t="s">
        <v>283</v>
      </c>
      <c r="DK323" s="35" t="s">
        <v>283</v>
      </c>
      <c r="DL323" s="13" t="s">
        <v>4995</v>
      </c>
      <c r="DM323" s="10" t="s">
        <v>4996</v>
      </c>
      <c r="DN323" s="15"/>
      <c r="DO323" s="15"/>
      <c r="DP323" s="15">
        <v>1</v>
      </c>
      <c r="DQ323" s="15"/>
      <c r="DR323" s="15"/>
      <c r="DS323" s="14">
        <v>1</v>
      </c>
      <c r="DT323" s="15"/>
      <c r="DU323" s="15">
        <v>1</v>
      </c>
      <c r="DV323" s="15"/>
      <c r="DW323" s="15"/>
      <c r="DX323" s="15"/>
      <c r="DY323" s="15"/>
      <c r="DZ323" s="15"/>
      <c r="EA323" s="15">
        <v>1</v>
      </c>
      <c r="EB323" s="15"/>
      <c r="EC323" s="15">
        <v>1</v>
      </c>
      <c r="ED323" s="15">
        <v>1</v>
      </c>
      <c r="EE323" s="15"/>
      <c r="EF323" s="15"/>
      <c r="EG323" s="15"/>
      <c r="EH323" s="15"/>
      <c r="EI323" s="15"/>
      <c r="EJ323" s="15"/>
      <c r="EK323" s="15"/>
      <c r="EL323" s="15"/>
      <c r="EM323" s="15"/>
      <c r="EN323" s="15"/>
      <c r="EO323" s="15"/>
      <c r="EP323" s="15"/>
      <c r="EQ323" s="15"/>
      <c r="ER323" s="10" t="s">
        <v>283</v>
      </c>
      <c r="ES323" s="10" t="s">
        <v>283</v>
      </c>
      <c r="ET323" s="10"/>
      <c r="EU323" s="10"/>
      <c r="EV323" s="10"/>
      <c r="EW323" s="10"/>
      <c r="EX323" s="10"/>
      <c r="EY323" s="10"/>
      <c r="EZ323" s="10"/>
      <c r="FA323" s="10"/>
      <c r="FB323" s="10"/>
      <c r="FC323" s="10"/>
      <c r="FD323" s="10"/>
      <c r="FE323" s="10"/>
      <c r="FF323" s="10"/>
      <c r="FG323" s="10"/>
      <c r="FH323" s="10"/>
      <c r="FI323" s="10"/>
      <c r="FJ323" s="10"/>
      <c r="FK323" s="10"/>
      <c r="FL323" s="10"/>
      <c r="FM323" s="10" t="s">
        <v>283</v>
      </c>
      <c r="FN323" s="10" t="s">
        <v>283</v>
      </c>
      <c r="FO323" s="10"/>
      <c r="FP323" s="10"/>
      <c r="FQ323" s="10"/>
      <c r="FR323" s="10"/>
      <c r="FS323" s="10"/>
      <c r="FT323" s="10"/>
      <c r="FU323" s="10"/>
      <c r="FV323" s="10"/>
      <c r="FW323" s="10"/>
      <c r="FX323" s="10"/>
      <c r="FY323" s="10"/>
      <c r="FZ323" s="10"/>
      <c r="GA323" s="10"/>
      <c r="GB323" s="10"/>
      <c r="GC323" s="10"/>
      <c r="GD323" s="10"/>
      <c r="GE323" s="10"/>
      <c r="GF323" s="10"/>
      <c r="GG323" s="10"/>
      <c r="GH323" s="10"/>
      <c r="GI323" s="10"/>
      <c r="GJ323" s="10"/>
      <c r="GK323" s="10"/>
      <c r="GL323" s="10"/>
      <c r="GM323" s="10"/>
      <c r="GN323" s="10"/>
      <c r="GO323" s="10" t="s">
        <v>4997</v>
      </c>
      <c r="GP323" s="10" t="s">
        <v>283</v>
      </c>
      <c r="GQ323" s="10" t="s">
        <v>283</v>
      </c>
      <c r="GR323" s="10" t="s">
        <v>283</v>
      </c>
      <c r="GS323" s="10" t="s">
        <v>283</v>
      </c>
      <c r="GT323" s="10" t="s">
        <v>283</v>
      </c>
      <c r="GU323" s="10" t="s">
        <v>283</v>
      </c>
      <c r="GV323" s="10" t="s">
        <v>283</v>
      </c>
      <c r="GW323" s="10" t="s">
        <v>283</v>
      </c>
      <c r="GX323" s="10" t="s">
        <v>283</v>
      </c>
      <c r="GY323" s="10" t="s">
        <v>283</v>
      </c>
      <c r="GZ323" s="10" t="s">
        <v>283</v>
      </c>
      <c r="HA323" s="10" t="s">
        <v>283</v>
      </c>
      <c r="HB323" s="10" t="s">
        <v>283</v>
      </c>
      <c r="HC323" s="10" t="s">
        <v>283</v>
      </c>
      <c r="HD323" s="10" t="s">
        <v>209</v>
      </c>
      <c r="HE323" s="10"/>
      <c r="HF323" s="10"/>
      <c r="HG323" s="10"/>
      <c r="HH323" s="10"/>
      <c r="HI323" s="10"/>
      <c r="HJ323" s="10"/>
      <c r="HK323" s="10"/>
      <c r="HL323" s="10"/>
      <c r="HM323" s="10">
        <v>1</v>
      </c>
      <c r="HN323" s="10"/>
      <c r="HO323" s="10"/>
      <c r="HP323" s="10"/>
      <c r="HQ323" s="10"/>
      <c r="HR323" s="10"/>
      <c r="HS323" s="10"/>
      <c r="HT323" s="10"/>
      <c r="HU323" s="10"/>
      <c r="HV323" s="10"/>
      <c r="HW323" s="10"/>
      <c r="HX323" s="10"/>
      <c r="HY323" s="10"/>
      <c r="HZ323" s="10"/>
      <c r="IA323" s="10"/>
      <c r="IB323" s="10"/>
      <c r="IC323" s="10"/>
      <c r="ID323" s="10"/>
      <c r="IE323" s="10"/>
      <c r="IF323" s="10"/>
      <c r="IG323" s="10"/>
      <c r="IH323" s="10"/>
      <c r="II323" s="10"/>
      <c r="IJ323" s="10"/>
      <c r="IK323" s="10"/>
      <c r="IL323" s="10"/>
      <c r="IM323" s="10"/>
      <c r="IN323" s="10"/>
      <c r="IO323" s="10"/>
      <c r="IP323" s="10"/>
      <c r="IQ323" s="10"/>
      <c r="IR323" s="10"/>
      <c r="IS323" s="10"/>
      <c r="IT323" s="10"/>
      <c r="IU323" s="10" t="s">
        <v>4878</v>
      </c>
      <c r="IV323" s="10" t="s">
        <v>283</v>
      </c>
      <c r="IW323" s="10" t="s">
        <v>283</v>
      </c>
      <c r="IX323" s="10" t="s">
        <v>264</v>
      </c>
      <c r="IY323" s="10"/>
      <c r="IZ323" s="10"/>
      <c r="JA323" s="10"/>
      <c r="JB323" s="10"/>
      <c r="JC323" s="10"/>
      <c r="JD323" s="10"/>
      <c r="JE323" s="10"/>
      <c r="JF323" s="10"/>
      <c r="JG323" s="10"/>
      <c r="JH323" s="10"/>
      <c r="JI323" s="10"/>
      <c r="JJ323" s="10"/>
      <c r="JK323" s="10"/>
      <c r="JL323" s="10"/>
      <c r="JM323" s="10"/>
      <c r="JN323" s="10"/>
      <c r="JO323" s="10"/>
      <c r="JP323" s="10">
        <v>1</v>
      </c>
      <c r="JQ323" s="10"/>
      <c r="JR323" s="10"/>
      <c r="JS323" s="10"/>
      <c r="JT323" s="10"/>
      <c r="JU323" s="10"/>
      <c r="JV323" s="10" t="s">
        <v>287</v>
      </c>
      <c r="JW323" s="10" t="s">
        <v>283</v>
      </c>
      <c r="JX323" s="10" t="s">
        <v>283</v>
      </c>
      <c r="JY323" s="10" t="s">
        <v>283</v>
      </c>
      <c r="JZ323" s="42"/>
    </row>
    <row r="324" spans="1:286" ht="15.75" customHeight="1">
      <c r="A324" s="7" t="s">
        <v>4998</v>
      </c>
      <c r="B324" s="8">
        <v>43124</v>
      </c>
      <c r="C324" s="9" t="s">
        <v>4999</v>
      </c>
      <c r="D324" s="10">
        <v>1</v>
      </c>
      <c r="E324" s="11">
        <v>43044</v>
      </c>
      <c r="F324" s="10" t="s">
        <v>302</v>
      </c>
      <c r="G324" s="10" t="s">
        <v>277</v>
      </c>
      <c r="H324" s="9" t="s">
        <v>1352</v>
      </c>
      <c r="I324" s="9" t="s">
        <v>424</v>
      </c>
      <c r="J324" s="10" t="s">
        <v>280</v>
      </c>
      <c r="K324" s="9" t="s">
        <v>281</v>
      </c>
      <c r="L324" s="9"/>
      <c r="M324" s="9"/>
      <c r="N324" s="9"/>
      <c r="O324" s="9"/>
      <c r="P324" s="10">
        <v>1</v>
      </c>
      <c r="Q324" s="9"/>
      <c r="R324" s="9"/>
      <c r="S324" s="9"/>
      <c r="T324" s="9"/>
      <c r="U324" s="9"/>
      <c r="V324" s="9"/>
      <c r="W324" s="9"/>
      <c r="X324" s="9"/>
      <c r="Y324" s="9"/>
      <c r="Z324" s="9"/>
      <c r="AA324" s="9"/>
      <c r="AB324" s="9" t="s">
        <v>5000</v>
      </c>
      <c r="AC324" s="9" t="s">
        <v>5001</v>
      </c>
      <c r="AD324" s="10" t="s">
        <v>283</v>
      </c>
      <c r="AE324" s="11">
        <v>43049</v>
      </c>
      <c r="AF324" s="11">
        <v>43115</v>
      </c>
      <c r="AG324" s="10">
        <f t="shared" si="74"/>
        <v>66</v>
      </c>
      <c r="AH324" s="10">
        <f t="shared" si="76"/>
        <v>71</v>
      </c>
      <c r="AI324" s="10">
        <f t="shared" si="2"/>
        <v>80</v>
      </c>
      <c r="AJ324" s="10" t="s">
        <v>5002</v>
      </c>
      <c r="AK324" s="12">
        <v>2</v>
      </c>
      <c r="AL324" s="10" t="s">
        <v>442</v>
      </c>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10">
        <v>1</v>
      </c>
      <c r="BK324" s="9"/>
      <c r="BL324" s="10">
        <v>1</v>
      </c>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t="s">
        <v>89</v>
      </c>
      <c r="CQ324" s="10" t="s">
        <v>286</v>
      </c>
      <c r="CR324" s="10">
        <v>1</v>
      </c>
      <c r="CS324" s="10"/>
      <c r="CT324" s="10"/>
      <c r="CU324" s="10"/>
      <c r="CV324" s="10"/>
      <c r="CW324" s="10"/>
      <c r="CX324" s="10" t="s">
        <v>287</v>
      </c>
      <c r="CY324" s="10" t="s">
        <v>287</v>
      </c>
      <c r="CZ324" s="10" t="s">
        <v>288</v>
      </c>
      <c r="DA324" s="10" t="s">
        <v>158</v>
      </c>
      <c r="DB324" s="10" t="s">
        <v>158</v>
      </c>
      <c r="DC324" s="10" t="s">
        <v>283</v>
      </c>
      <c r="DD324" s="10" t="s">
        <v>3849</v>
      </c>
      <c r="DE324" s="10" t="s">
        <v>283</v>
      </c>
      <c r="DF324" s="10" t="s">
        <v>283</v>
      </c>
      <c r="DG324" s="10" t="s">
        <v>283</v>
      </c>
      <c r="DH324" s="10" t="s">
        <v>283</v>
      </c>
      <c r="DI324" s="10" t="s">
        <v>283</v>
      </c>
      <c r="DJ324" s="10" t="s">
        <v>283</v>
      </c>
      <c r="DK324" s="10" t="s">
        <v>283</v>
      </c>
      <c r="DL324" s="10" t="s">
        <v>117</v>
      </c>
      <c r="DM324" s="10" t="s">
        <v>117</v>
      </c>
      <c r="DN324" s="15"/>
      <c r="DO324" s="15"/>
      <c r="DP324" s="15"/>
      <c r="DQ324" s="15"/>
      <c r="DR324" s="15"/>
      <c r="DS324" s="15"/>
      <c r="DT324" s="15"/>
      <c r="DU324" s="15">
        <v>1</v>
      </c>
      <c r="DV324" s="15"/>
      <c r="DW324" s="15"/>
      <c r="DX324" s="15"/>
      <c r="DY324" s="15"/>
      <c r="DZ324" s="15"/>
      <c r="EA324" s="15"/>
      <c r="EB324" s="15"/>
      <c r="EC324" s="15"/>
      <c r="ED324" s="15"/>
      <c r="EE324" s="15"/>
      <c r="EF324" s="15"/>
      <c r="EG324" s="15"/>
      <c r="EH324" s="15"/>
      <c r="EI324" s="15"/>
      <c r="EJ324" s="15"/>
      <c r="EK324" s="15"/>
      <c r="EL324" s="15"/>
      <c r="EM324" s="15"/>
      <c r="EN324" s="15"/>
      <c r="EO324" s="15"/>
      <c r="EP324" s="15"/>
      <c r="EQ324" s="15"/>
      <c r="ER324" s="10" t="s">
        <v>5003</v>
      </c>
      <c r="ES324" s="10" t="s">
        <v>147</v>
      </c>
      <c r="ET324" s="10"/>
      <c r="EU324" s="10"/>
      <c r="EV324" s="10"/>
      <c r="EW324" s="10"/>
      <c r="EX324" s="10"/>
      <c r="EY324" s="10"/>
      <c r="EZ324" s="10">
        <v>1</v>
      </c>
      <c r="FA324" s="10"/>
      <c r="FB324" s="10"/>
      <c r="FC324" s="10"/>
      <c r="FD324" s="10"/>
      <c r="FE324" s="10"/>
      <c r="FF324" s="10"/>
      <c r="FG324" s="10"/>
      <c r="FH324" s="10"/>
      <c r="FI324" s="10"/>
      <c r="FJ324" s="10"/>
      <c r="FK324" s="10"/>
      <c r="FL324" s="10"/>
      <c r="FM324" s="10" t="s">
        <v>5004</v>
      </c>
      <c r="FN324" s="10" t="s">
        <v>166</v>
      </c>
      <c r="FO324" s="10"/>
      <c r="FP324" s="10"/>
      <c r="FQ324" s="10"/>
      <c r="FR324" s="10"/>
      <c r="FS324" s="10"/>
      <c r="FT324" s="10"/>
      <c r="FU324" s="13">
        <v>1</v>
      </c>
      <c r="FV324" s="10"/>
      <c r="FW324" s="10"/>
      <c r="FX324" s="10"/>
      <c r="FY324" s="10"/>
      <c r="FZ324" s="10"/>
      <c r="GA324" s="10"/>
      <c r="GB324" s="10"/>
      <c r="GC324" s="10"/>
      <c r="GD324" s="10"/>
      <c r="GE324" s="10"/>
      <c r="GF324" s="10"/>
      <c r="GG324" s="10"/>
      <c r="GH324" s="10"/>
      <c r="GI324" s="10"/>
      <c r="GJ324" s="10"/>
      <c r="GK324" s="10"/>
      <c r="GL324" s="10"/>
      <c r="GM324" s="10"/>
      <c r="GN324" s="10"/>
      <c r="GO324" s="13" t="s">
        <v>5005</v>
      </c>
      <c r="GP324" s="13" t="s">
        <v>5006</v>
      </c>
      <c r="GQ324" s="13" t="s">
        <v>5007</v>
      </c>
      <c r="GR324" s="10" t="s">
        <v>283</v>
      </c>
      <c r="GS324" s="10" t="s">
        <v>283</v>
      </c>
      <c r="GT324" s="10" t="s">
        <v>283</v>
      </c>
      <c r="GU324" s="10" t="s">
        <v>283</v>
      </c>
      <c r="GV324" s="10" t="s">
        <v>283</v>
      </c>
      <c r="GW324" s="10" t="s">
        <v>283</v>
      </c>
      <c r="GX324" s="10" t="s">
        <v>283</v>
      </c>
      <c r="GY324" s="10" t="s">
        <v>283</v>
      </c>
      <c r="GZ324" s="10" t="s">
        <v>283</v>
      </c>
      <c r="HA324" s="10" t="s">
        <v>283</v>
      </c>
      <c r="HB324" s="10" t="s">
        <v>283</v>
      </c>
      <c r="HC324" s="10" t="s">
        <v>283</v>
      </c>
      <c r="HD324" s="10" t="s">
        <v>5008</v>
      </c>
      <c r="HE324" s="10"/>
      <c r="HF324" s="10"/>
      <c r="HG324" s="10"/>
      <c r="HH324" s="10"/>
      <c r="HI324" s="10"/>
      <c r="HJ324" s="10"/>
      <c r="HK324" s="10"/>
      <c r="HL324" s="10"/>
      <c r="HM324" s="10"/>
      <c r="HN324" s="10"/>
      <c r="HO324" s="10"/>
      <c r="HP324" s="10"/>
      <c r="HQ324" s="10"/>
      <c r="HR324" s="10"/>
      <c r="HS324" s="10"/>
      <c r="HT324" s="10"/>
      <c r="HU324" s="10"/>
      <c r="HV324" s="10"/>
      <c r="HW324" s="10"/>
      <c r="HX324" s="10"/>
      <c r="HY324" s="10"/>
      <c r="HZ324" s="10"/>
      <c r="IA324" s="10"/>
      <c r="IB324" s="10">
        <v>1</v>
      </c>
      <c r="IC324" s="10"/>
      <c r="ID324" s="10"/>
      <c r="IE324" s="10"/>
      <c r="IF324" s="10"/>
      <c r="IG324" s="10"/>
      <c r="IH324" s="10"/>
      <c r="II324" s="10"/>
      <c r="IJ324" s="10"/>
      <c r="IK324" s="10">
        <v>1</v>
      </c>
      <c r="IL324" s="10"/>
      <c r="IM324" s="10"/>
      <c r="IN324" s="10"/>
      <c r="IO324" s="10"/>
      <c r="IP324" s="10"/>
      <c r="IQ324" s="10"/>
      <c r="IR324" s="10"/>
      <c r="IS324" s="10"/>
      <c r="IT324" s="10"/>
      <c r="IU324" s="13" t="s">
        <v>5009</v>
      </c>
      <c r="IV324" s="13" t="s">
        <v>434</v>
      </c>
      <c r="IW324" s="10" t="s">
        <v>283</v>
      </c>
      <c r="IX324" s="10" t="s">
        <v>267</v>
      </c>
      <c r="IY324" s="10"/>
      <c r="IZ324" s="10"/>
      <c r="JA324" s="10"/>
      <c r="JB324" s="10"/>
      <c r="JC324" s="10"/>
      <c r="JD324" s="10"/>
      <c r="JE324" s="10"/>
      <c r="JF324" s="10"/>
      <c r="JG324" s="10"/>
      <c r="JH324" s="10"/>
      <c r="JI324" s="10"/>
      <c r="JJ324" s="10"/>
      <c r="JK324" s="10"/>
      <c r="JL324" s="10"/>
      <c r="JM324" s="10"/>
      <c r="JN324" s="10"/>
      <c r="JO324" s="10"/>
      <c r="JP324" s="10"/>
      <c r="JQ324" s="10"/>
      <c r="JR324" s="10"/>
      <c r="JS324" s="10">
        <v>1</v>
      </c>
      <c r="JT324" s="10"/>
      <c r="JU324" s="10"/>
      <c r="JV324" s="10" t="s">
        <v>287</v>
      </c>
      <c r="JW324" s="10" t="s">
        <v>283</v>
      </c>
      <c r="JX324" s="10" t="s">
        <v>283</v>
      </c>
      <c r="JY324" s="10" t="s">
        <v>283</v>
      </c>
      <c r="JZ324" s="9"/>
    </row>
    <row r="325" spans="1:286" ht="15.75" customHeight="1">
      <c r="A325" s="7" t="s">
        <v>5010</v>
      </c>
      <c r="B325" s="8">
        <v>43136</v>
      </c>
      <c r="C325" s="9" t="s">
        <v>5011</v>
      </c>
      <c r="D325" s="10">
        <v>1</v>
      </c>
      <c r="E325" s="10" t="s">
        <v>302</v>
      </c>
      <c r="F325" s="10">
        <v>1</v>
      </c>
      <c r="G325" s="10" t="s">
        <v>323</v>
      </c>
      <c r="H325" s="9" t="s">
        <v>5012</v>
      </c>
      <c r="I325" s="9" t="s">
        <v>325</v>
      </c>
      <c r="J325" s="10" t="s">
        <v>280</v>
      </c>
      <c r="K325" s="9" t="s">
        <v>606</v>
      </c>
      <c r="L325" s="9"/>
      <c r="M325" s="10">
        <v>1</v>
      </c>
      <c r="N325" s="9"/>
      <c r="O325" s="9"/>
      <c r="P325" s="9"/>
      <c r="Q325" s="9"/>
      <c r="R325" s="9"/>
      <c r="S325" s="9"/>
      <c r="T325" s="9"/>
      <c r="U325" s="9"/>
      <c r="V325" s="9"/>
      <c r="W325" s="9"/>
      <c r="X325" s="9"/>
      <c r="Y325" s="9"/>
      <c r="Z325" s="9"/>
      <c r="AA325" s="9"/>
      <c r="AB325" s="9" t="s">
        <v>4386</v>
      </c>
      <c r="AC325" s="9" t="s">
        <v>5013</v>
      </c>
      <c r="AD325" s="10" t="s">
        <v>283</v>
      </c>
      <c r="AE325" s="11">
        <v>42976</v>
      </c>
      <c r="AF325" s="11">
        <v>43131</v>
      </c>
      <c r="AG325" s="10">
        <f t="shared" si="74"/>
        <v>155</v>
      </c>
      <c r="AH325" s="10" t="s">
        <v>283</v>
      </c>
      <c r="AI325" s="16" t="e">
        <f t="shared" si="2"/>
        <v>#VALUE!</v>
      </c>
      <c r="AJ325" s="10" t="s">
        <v>5014</v>
      </c>
      <c r="AK325" s="12">
        <v>1</v>
      </c>
      <c r="AL325" s="10" t="s">
        <v>347</v>
      </c>
      <c r="AM325" s="10">
        <v>1</v>
      </c>
      <c r="AN325" s="10"/>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t="s">
        <v>5015</v>
      </c>
      <c r="CQ325" s="10" t="s">
        <v>286</v>
      </c>
      <c r="CR325" s="10">
        <v>1</v>
      </c>
      <c r="CS325" s="10"/>
      <c r="CT325" s="10"/>
      <c r="CU325" s="10"/>
      <c r="CV325" s="10"/>
      <c r="CW325" s="10"/>
      <c r="CX325" s="10" t="s">
        <v>287</v>
      </c>
      <c r="CY325" s="10" t="s">
        <v>287</v>
      </c>
      <c r="CZ325" s="10" t="s">
        <v>329</v>
      </c>
      <c r="DA325" s="10" t="s">
        <v>136</v>
      </c>
      <c r="DB325" s="10" t="s">
        <v>309</v>
      </c>
      <c r="DC325" s="10" t="s">
        <v>5016</v>
      </c>
      <c r="DD325" s="13" t="s">
        <v>3292</v>
      </c>
      <c r="DE325" s="13" t="s">
        <v>5017</v>
      </c>
      <c r="DF325" s="10" t="s">
        <v>5018</v>
      </c>
      <c r="DG325" s="10" t="s">
        <v>2635</v>
      </c>
      <c r="DH325" s="10" t="s">
        <v>283</v>
      </c>
      <c r="DI325" s="10" t="s">
        <v>283</v>
      </c>
      <c r="DJ325" s="10" t="s">
        <v>283</v>
      </c>
      <c r="DK325" s="10" t="s">
        <v>283</v>
      </c>
      <c r="DL325" s="10" t="s">
        <v>5019</v>
      </c>
      <c r="DM325" s="10" t="s">
        <v>1497</v>
      </c>
      <c r="DN325" s="15"/>
      <c r="DO325" s="15"/>
      <c r="DP325" s="15"/>
      <c r="DQ325" s="15"/>
      <c r="DR325" s="15"/>
      <c r="DS325" s="14">
        <v>1</v>
      </c>
      <c r="DT325" s="15"/>
      <c r="DU325" s="15"/>
      <c r="DV325" s="15"/>
      <c r="DW325" s="15"/>
      <c r="DX325" s="15"/>
      <c r="DY325" s="15"/>
      <c r="DZ325" s="15"/>
      <c r="EA325" s="15"/>
      <c r="EB325" s="15"/>
      <c r="EC325" s="15"/>
      <c r="ED325" s="15"/>
      <c r="EE325" s="15"/>
      <c r="EF325" s="15"/>
      <c r="EG325" s="15"/>
      <c r="EH325" s="15"/>
      <c r="EI325" s="15"/>
      <c r="EJ325" s="15"/>
      <c r="EK325" s="15"/>
      <c r="EL325" s="15"/>
      <c r="EM325" s="15"/>
      <c r="EN325" s="15">
        <v>1</v>
      </c>
      <c r="EO325" s="15"/>
      <c r="EP325" s="15"/>
      <c r="EQ325" s="15"/>
      <c r="ER325" s="10" t="s">
        <v>283</v>
      </c>
      <c r="ES325" s="10" t="s">
        <v>283</v>
      </c>
      <c r="ET325" s="10"/>
      <c r="EU325" s="10"/>
      <c r="EV325" s="10"/>
      <c r="EW325" s="10"/>
      <c r="EX325" s="10"/>
      <c r="EY325" s="10"/>
      <c r="EZ325" s="10"/>
      <c r="FA325" s="10"/>
      <c r="FB325" s="10"/>
      <c r="FC325" s="10"/>
      <c r="FD325" s="10"/>
      <c r="FE325" s="10"/>
      <c r="FF325" s="10"/>
      <c r="FG325" s="10"/>
      <c r="FH325" s="10"/>
      <c r="FI325" s="10"/>
      <c r="FJ325" s="10"/>
      <c r="FK325" s="10"/>
      <c r="FL325" s="10"/>
      <c r="FM325" s="10" t="s">
        <v>5020</v>
      </c>
      <c r="FN325" s="10" t="s">
        <v>167</v>
      </c>
      <c r="FO325" s="10"/>
      <c r="FP325" s="10"/>
      <c r="FQ325" s="10"/>
      <c r="FR325" s="10"/>
      <c r="FS325" s="10"/>
      <c r="FT325" s="10"/>
      <c r="FU325" s="10"/>
      <c r="FV325" s="10">
        <v>1</v>
      </c>
      <c r="FW325" s="10"/>
      <c r="FX325" s="10"/>
      <c r="FY325" s="10"/>
      <c r="FZ325" s="10"/>
      <c r="GA325" s="10"/>
      <c r="GB325" s="10"/>
      <c r="GC325" s="10"/>
      <c r="GD325" s="10"/>
      <c r="GE325" s="10"/>
      <c r="GF325" s="10"/>
      <c r="GG325" s="10"/>
      <c r="GH325" s="10"/>
      <c r="GI325" s="10"/>
      <c r="GJ325" s="10"/>
      <c r="GK325" s="10"/>
      <c r="GL325" s="10"/>
      <c r="GM325" s="10"/>
      <c r="GN325" s="10"/>
      <c r="GO325" s="13" t="s">
        <v>5021</v>
      </c>
      <c r="GP325" s="13" t="s">
        <v>5022</v>
      </c>
      <c r="GQ325" s="13" t="s">
        <v>5023</v>
      </c>
      <c r="GR325" s="10" t="s">
        <v>283</v>
      </c>
      <c r="GS325" s="10" t="s">
        <v>283</v>
      </c>
      <c r="GT325" s="10" t="s">
        <v>283</v>
      </c>
      <c r="GU325" s="10" t="s">
        <v>283</v>
      </c>
      <c r="GV325" s="10" t="s">
        <v>283</v>
      </c>
      <c r="GW325" s="10" t="s">
        <v>283</v>
      </c>
      <c r="GX325" s="10" t="s">
        <v>283</v>
      </c>
      <c r="GY325" s="10" t="s">
        <v>283</v>
      </c>
      <c r="GZ325" s="10" t="s">
        <v>283</v>
      </c>
      <c r="HA325" s="10" t="s">
        <v>283</v>
      </c>
      <c r="HB325" s="10" t="s">
        <v>283</v>
      </c>
      <c r="HC325" s="10" t="s">
        <v>283</v>
      </c>
      <c r="HD325" s="10" t="s">
        <v>228</v>
      </c>
      <c r="HE325" s="10"/>
      <c r="HF325" s="10"/>
      <c r="HG325" s="10"/>
      <c r="HH325" s="10"/>
      <c r="HI325" s="10"/>
      <c r="HJ325" s="10"/>
      <c r="HK325" s="10"/>
      <c r="HL325" s="10"/>
      <c r="HM325" s="10"/>
      <c r="HN325" s="10"/>
      <c r="HO325" s="10"/>
      <c r="HP325" s="10"/>
      <c r="HQ325" s="10"/>
      <c r="HR325" s="10"/>
      <c r="HS325" s="10"/>
      <c r="HT325" s="10"/>
      <c r="HU325" s="10"/>
      <c r="HV325" s="10"/>
      <c r="HW325" s="10"/>
      <c r="HX325" s="10"/>
      <c r="HY325" s="10"/>
      <c r="HZ325" s="10"/>
      <c r="IA325" s="10"/>
      <c r="IB325" s="10"/>
      <c r="IC325" s="10"/>
      <c r="ID325" s="10"/>
      <c r="IE325" s="10"/>
      <c r="IF325" s="10">
        <v>1</v>
      </c>
      <c r="IG325" s="10"/>
      <c r="IH325" s="10"/>
      <c r="II325" s="10"/>
      <c r="IJ325" s="10"/>
      <c r="IK325" s="10"/>
      <c r="IL325" s="10"/>
      <c r="IM325" s="10"/>
      <c r="IN325" s="10"/>
      <c r="IO325" s="10"/>
      <c r="IP325" s="10"/>
      <c r="IQ325" s="10"/>
      <c r="IR325" s="10"/>
      <c r="IS325" s="10"/>
      <c r="IT325" s="10"/>
      <c r="IU325" s="13" t="s">
        <v>299</v>
      </c>
      <c r="IV325" s="10" t="s">
        <v>283</v>
      </c>
      <c r="IW325" s="10" t="s">
        <v>283</v>
      </c>
      <c r="IX325" s="10" t="s">
        <v>264</v>
      </c>
      <c r="IY325" s="10"/>
      <c r="IZ325" s="10"/>
      <c r="JA325" s="10"/>
      <c r="JB325" s="10"/>
      <c r="JC325" s="10"/>
      <c r="JD325" s="10"/>
      <c r="JE325" s="10"/>
      <c r="JF325" s="10"/>
      <c r="JG325" s="10"/>
      <c r="JH325" s="10"/>
      <c r="JI325" s="10"/>
      <c r="JJ325" s="10"/>
      <c r="JK325" s="10"/>
      <c r="JL325" s="10"/>
      <c r="JM325" s="10"/>
      <c r="JN325" s="10"/>
      <c r="JO325" s="10"/>
      <c r="JP325" s="10">
        <v>1</v>
      </c>
      <c r="JQ325" s="10"/>
      <c r="JR325" s="10"/>
      <c r="JS325" s="10"/>
      <c r="JT325" s="10"/>
      <c r="JU325" s="10"/>
      <c r="JV325" s="10" t="s">
        <v>287</v>
      </c>
      <c r="JW325" s="10" t="s">
        <v>283</v>
      </c>
      <c r="JX325" s="10" t="s">
        <v>283</v>
      </c>
      <c r="JY325" s="10" t="s">
        <v>283</v>
      </c>
      <c r="JZ325" s="9"/>
    </row>
    <row r="326" spans="1:286" ht="15.75" customHeight="1">
      <c r="A326" s="7" t="s">
        <v>5024</v>
      </c>
      <c r="B326" s="8">
        <v>43144</v>
      </c>
      <c r="C326" s="9" t="s">
        <v>5025</v>
      </c>
      <c r="D326" s="10">
        <v>1</v>
      </c>
      <c r="E326" s="11">
        <v>42945</v>
      </c>
      <c r="F326" s="10">
        <v>54</v>
      </c>
      <c r="G326" s="10" t="s">
        <v>277</v>
      </c>
      <c r="H326" s="9" t="s">
        <v>5026</v>
      </c>
      <c r="I326" s="9" t="s">
        <v>3549</v>
      </c>
      <c r="J326" s="10" t="s">
        <v>280</v>
      </c>
      <c r="K326" s="9" t="s">
        <v>606</v>
      </c>
      <c r="L326" s="9"/>
      <c r="M326" s="10">
        <v>1</v>
      </c>
      <c r="N326" s="9"/>
      <c r="O326" s="9"/>
      <c r="P326" s="9"/>
      <c r="Q326" s="9"/>
      <c r="R326" s="9"/>
      <c r="S326" s="9"/>
      <c r="T326" s="9"/>
      <c r="U326" s="9"/>
      <c r="V326" s="9"/>
      <c r="W326" s="9"/>
      <c r="X326" s="9"/>
      <c r="Y326" s="9"/>
      <c r="Z326" s="9"/>
      <c r="AA326" s="9"/>
      <c r="AB326" s="9" t="s">
        <v>5027</v>
      </c>
      <c r="AC326" s="9" t="s">
        <v>5028</v>
      </c>
      <c r="AD326" s="10" t="s">
        <v>283</v>
      </c>
      <c r="AE326" s="10" t="s">
        <v>329</v>
      </c>
      <c r="AF326" s="11">
        <v>43109</v>
      </c>
      <c r="AG326" s="10" t="s">
        <v>329</v>
      </c>
      <c r="AH326" s="10">
        <f t="shared" ref="AH326:AH336" si="77">AF326-E326</f>
        <v>164</v>
      </c>
      <c r="AI326" s="10">
        <f t="shared" si="2"/>
        <v>199</v>
      </c>
      <c r="AJ326" s="10" t="s">
        <v>5029</v>
      </c>
      <c r="AK326" s="12">
        <v>2</v>
      </c>
      <c r="AL326" s="10" t="s">
        <v>546</v>
      </c>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10"/>
      <c r="BN326" s="10"/>
      <c r="BO326" s="10"/>
      <c r="BP326" s="10"/>
      <c r="BQ326" s="10"/>
      <c r="BR326" s="10"/>
      <c r="BS326" s="10"/>
      <c r="BT326" s="10"/>
      <c r="BU326" s="10"/>
      <c r="BV326" s="10"/>
      <c r="BW326" s="10"/>
      <c r="BX326" s="10"/>
      <c r="BY326" s="10">
        <v>1</v>
      </c>
      <c r="BZ326" s="10"/>
      <c r="CA326" s="10"/>
      <c r="CB326" s="10"/>
      <c r="CC326" s="10"/>
      <c r="CD326" s="10"/>
      <c r="CE326" s="10"/>
      <c r="CF326" s="10"/>
      <c r="CG326" s="10"/>
      <c r="CH326" s="10"/>
      <c r="CI326" s="10"/>
      <c r="CJ326" s="10"/>
      <c r="CK326" s="10"/>
      <c r="CL326" s="10"/>
      <c r="CM326" s="10"/>
      <c r="CN326" s="10"/>
      <c r="CO326" s="10">
        <v>1</v>
      </c>
      <c r="CP326" s="10" t="s">
        <v>509</v>
      </c>
      <c r="CQ326" s="10" t="s">
        <v>286</v>
      </c>
      <c r="CR326" s="13">
        <v>1</v>
      </c>
      <c r="CS326" s="13">
        <v>1</v>
      </c>
      <c r="CT326" s="10"/>
      <c r="CU326" s="10"/>
      <c r="CV326" s="10"/>
      <c r="CW326" s="10"/>
      <c r="CX326" s="10" t="s">
        <v>287</v>
      </c>
      <c r="CY326" s="10" t="s">
        <v>287</v>
      </c>
      <c r="CZ326" s="10" t="s">
        <v>288</v>
      </c>
      <c r="DA326" s="10" t="s">
        <v>289</v>
      </c>
      <c r="DB326" s="10" t="s">
        <v>290</v>
      </c>
      <c r="DC326" s="10" t="s">
        <v>283</v>
      </c>
      <c r="DD326" s="13" t="s">
        <v>2619</v>
      </c>
      <c r="DE326" s="13" t="s">
        <v>5030</v>
      </c>
      <c r="DF326" s="10" t="s">
        <v>283</v>
      </c>
      <c r="DG326" s="10" t="s">
        <v>283</v>
      </c>
      <c r="DH326" s="10" t="s">
        <v>283</v>
      </c>
      <c r="DI326" s="10" t="s">
        <v>283</v>
      </c>
      <c r="DJ326" s="10" t="s">
        <v>283</v>
      </c>
      <c r="DK326" s="10" t="s">
        <v>283</v>
      </c>
      <c r="DL326" s="13" t="s">
        <v>5031</v>
      </c>
      <c r="DM326" s="13" t="s">
        <v>283</v>
      </c>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0" t="s">
        <v>283</v>
      </c>
      <c r="ES326" s="10" t="s">
        <v>283</v>
      </c>
      <c r="ET326" s="10"/>
      <c r="EU326" s="10"/>
      <c r="EV326" s="10"/>
      <c r="EW326" s="10"/>
      <c r="EX326" s="10"/>
      <c r="EY326" s="10"/>
      <c r="EZ326" s="10"/>
      <c r="FA326" s="10"/>
      <c r="FB326" s="10"/>
      <c r="FC326" s="10"/>
      <c r="FD326" s="10"/>
      <c r="FE326" s="10"/>
      <c r="FF326" s="10"/>
      <c r="FG326" s="10"/>
      <c r="FH326" s="10"/>
      <c r="FI326" s="10"/>
      <c r="FJ326" s="10"/>
      <c r="FK326" s="10"/>
      <c r="FL326" s="10"/>
      <c r="FM326" s="13" t="s">
        <v>5032</v>
      </c>
      <c r="FN326" s="13" t="s">
        <v>166</v>
      </c>
      <c r="FO326" s="13"/>
      <c r="FP326" s="13"/>
      <c r="FQ326" s="13"/>
      <c r="FR326" s="13"/>
      <c r="FS326" s="13"/>
      <c r="FT326" s="13"/>
      <c r="FU326" s="13">
        <v>1</v>
      </c>
      <c r="FV326" s="13"/>
      <c r="FW326" s="13"/>
      <c r="FX326" s="13"/>
      <c r="FY326" s="13"/>
      <c r="FZ326" s="13"/>
      <c r="GA326" s="13"/>
      <c r="GB326" s="13"/>
      <c r="GC326" s="13"/>
      <c r="GD326" s="13"/>
      <c r="GE326" s="13"/>
      <c r="GF326" s="13"/>
      <c r="GG326" s="13"/>
      <c r="GH326" s="13"/>
      <c r="GI326" s="13"/>
      <c r="GJ326" s="13"/>
      <c r="GK326" s="13"/>
      <c r="GL326" s="13"/>
      <c r="GM326" s="13"/>
      <c r="GN326" s="13"/>
      <c r="GO326" s="13" t="s">
        <v>5033</v>
      </c>
      <c r="GP326" s="13" t="s">
        <v>5034</v>
      </c>
      <c r="GQ326" s="13" t="s">
        <v>5035</v>
      </c>
      <c r="GR326" s="13" t="s">
        <v>5036</v>
      </c>
      <c r="GS326" s="13" t="s">
        <v>5037</v>
      </c>
      <c r="GT326" s="10" t="s">
        <v>283</v>
      </c>
      <c r="GU326" s="10" t="s">
        <v>283</v>
      </c>
      <c r="GV326" s="10" t="s">
        <v>283</v>
      </c>
      <c r="GW326" s="10" t="s">
        <v>283</v>
      </c>
      <c r="GX326" s="10" t="s">
        <v>283</v>
      </c>
      <c r="GY326" s="10" t="s">
        <v>283</v>
      </c>
      <c r="GZ326" s="10" t="s">
        <v>283</v>
      </c>
      <c r="HA326" s="10" t="s">
        <v>283</v>
      </c>
      <c r="HB326" s="10" t="s">
        <v>283</v>
      </c>
      <c r="HC326" s="10" t="s">
        <v>283</v>
      </c>
      <c r="HD326" s="10" t="s">
        <v>5038</v>
      </c>
      <c r="HE326" s="10"/>
      <c r="HF326" s="10"/>
      <c r="HG326" s="10"/>
      <c r="HH326" s="10"/>
      <c r="HI326" s="10"/>
      <c r="HJ326" s="10">
        <v>1</v>
      </c>
      <c r="HK326" s="10"/>
      <c r="HL326" s="10"/>
      <c r="HM326" s="10">
        <v>1</v>
      </c>
      <c r="HN326" s="10"/>
      <c r="HO326" s="10"/>
      <c r="HP326" s="10">
        <v>1</v>
      </c>
      <c r="HQ326" s="10"/>
      <c r="HR326" s="10"/>
      <c r="HS326" s="10"/>
      <c r="HT326" s="10"/>
      <c r="HU326" s="10"/>
      <c r="HV326" s="10"/>
      <c r="HW326" s="10"/>
      <c r="HX326" s="10"/>
      <c r="HY326" s="10"/>
      <c r="HZ326" s="10"/>
      <c r="IA326" s="10"/>
      <c r="IB326" s="10"/>
      <c r="IC326" s="10"/>
      <c r="ID326" s="10"/>
      <c r="IE326" s="10"/>
      <c r="IF326" s="10"/>
      <c r="IG326" s="10"/>
      <c r="IH326" s="10"/>
      <c r="II326" s="10"/>
      <c r="IJ326" s="10"/>
      <c r="IK326" s="10">
        <v>1</v>
      </c>
      <c r="IL326" s="10"/>
      <c r="IM326" s="10"/>
      <c r="IN326" s="10"/>
      <c r="IO326" s="10"/>
      <c r="IP326" s="10"/>
      <c r="IQ326" s="10"/>
      <c r="IR326" s="10"/>
      <c r="IS326" s="10"/>
      <c r="IT326" s="10"/>
      <c r="IU326" s="13" t="s">
        <v>5039</v>
      </c>
      <c r="IV326" s="10" t="s">
        <v>283</v>
      </c>
      <c r="IW326" s="10" t="s">
        <v>283</v>
      </c>
      <c r="IX326" s="10" t="s">
        <v>264</v>
      </c>
      <c r="IY326" s="10"/>
      <c r="IZ326" s="10"/>
      <c r="JA326" s="10"/>
      <c r="JB326" s="10"/>
      <c r="JC326" s="10"/>
      <c r="JD326" s="10"/>
      <c r="JE326" s="10"/>
      <c r="JF326" s="10"/>
      <c r="JG326" s="10"/>
      <c r="JH326" s="10"/>
      <c r="JI326" s="10"/>
      <c r="JJ326" s="10"/>
      <c r="JK326" s="10"/>
      <c r="JL326" s="10"/>
      <c r="JM326" s="10"/>
      <c r="JN326" s="10"/>
      <c r="JO326" s="10"/>
      <c r="JP326" s="10">
        <v>1</v>
      </c>
      <c r="JQ326" s="10"/>
      <c r="JR326" s="10"/>
      <c r="JS326" s="10"/>
      <c r="JT326" s="10"/>
      <c r="JU326" s="10"/>
      <c r="JV326" s="10" t="s">
        <v>287</v>
      </c>
      <c r="JW326" s="10" t="s">
        <v>283</v>
      </c>
      <c r="JX326" s="10" t="s">
        <v>283</v>
      </c>
      <c r="JY326" s="10" t="s">
        <v>283</v>
      </c>
      <c r="JZ326" s="9"/>
    </row>
    <row r="327" spans="1:286" ht="15.75" customHeight="1">
      <c r="A327" s="7" t="s">
        <v>5040</v>
      </c>
      <c r="B327" s="8">
        <v>43146</v>
      </c>
      <c r="C327" s="9" t="s">
        <v>5041</v>
      </c>
      <c r="D327" s="10">
        <v>1</v>
      </c>
      <c r="E327" s="11">
        <v>42796</v>
      </c>
      <c r="F327" s="10">
        <v>34</v>
      </c>
      <c r="G327" s="10" t="s">
        <v>323</v>
      </c>
      <c r="H327" s="9" t="s">
        <v>1305</v>
      </c>
      <c r="I327" s="9" t="s">
        <v>1306</v>
      </c>
      <c r="J327" s="10" t="s">
        <v>280</v>
      </c>
      <c r="K327" s="9" t="s">
        <v>1436</v>
      </c>
      <c r="L327" s="9"/>
      <c r="M327" s="9"/>
      <c r="N327" s="9"/>
      <c r="O327" s="9"/>
      <c r="P327" s="9"/>
      <c r="Q327" s="9"/>
      <c r="R327" s="9"/>
      <c r="S327" s="9"/>
      <c r="T327" s="9"/>
      <c r="U327" s="9"/>
      <c r="V327" s="9"/>
      <c r="W327" s="9"/>
      <c r="X327" s="9"/>
      <c r="Y327" s="10">
        <v>1</v>
      </c>
      <c r="Z327" s="9"/>
      <c r="AA327" s="9"/>
      <c r="AB327" s="9" t="s">
        <v>5042</v>
      </c>
      <c r="AC327" s="9" t="s">
        <v>5043</v>
      </c>
      <c r="AD327" s="10" t="s">
        <v>283</v>
      </c>
      <c r="AE327" s="11">
        <v>42814</v>
      </c>
      <c r="AF327" s="11">
        <v>43130</v>
      </c>
      <c r="AG327" s="10">
        <f t="shared" ref="AG327:AG329" si="78">AF327-AE327</f>
        <v>316</v>
      </c>
      <c r="AH327" s="10">
        <f t="shared" si="77"/>
        <v>334</v>
      </c>
      <c r="AI327" s="10">
        <f t="shared" si="2"/>
        <v>350</v>
      </c>
      <c r="AJ327" s="10" t="s">
        <v>801</v>
      </c>
      <c r="AK327" s="12">
        <v>1</v>
      </c>
      <c r="AL327" s="10" t="s">
        <v>70</v>
      </c>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10"/>
      <c r="BN327" s="10"/>
      <c r="BO327" s="10"/>
      <c r="BP327" s="10"/>
      <c r="BQ327" s="10"/>
      <c r="BR327" s="10"/>
      <c r="BS327" s="10"/>
      <c r="BT327" s="10"/>
      <c r="BU327" s="10"/>
      <c r="BV327" s="10"/>
      <c r="BW327" s="10"/>
      <c r="BX327" s="10"/>
      <c r="BY327" s="10">
        <v>1</v>
      </c>
      <c r="BZ327" s="10"/>
      <c r="CA327" s="10"/>
      <c r="CB327" s="10"/>
      <c r="CC327" s="10"/>
      <c r="CD327" s="10"/>
      <c r="CE327" s="10"/>
      <c r="CF327" s="10"/>
      <c r="CG327" s="10"/>
      <c r="CH327" s="10"/>
      <c r="CI327" s="10"/>
      <c r="CJ327" s="10"/>
      <c r="CK327" s="10"/>
      <c r="CL327" s="10"/>
      <c r="CM327" s="10"/>
      <c r="CN327" s="10"/>
      <c r="CO327" s="10"/>
      <c r="CP327" s="10" t="s">
        <v>89</v>
      </c>
      <c r="CQ327" s="10" t="s">
        <v>286</v>
      </c>
      <c r="CR327" s="10">
        <v>1</v>
      </c>
      <c r="CS327" s="10"/>
      <c r="CT327" s="10"/>
      <c r="CU327" s="10"/>
      <c r="CV327" s="10"/>
      <c r="CW327" s="10"/>
      <c r="CX327" s="10" t="s">
        <v>287</v>
      </c>
      <c r="CY327" s="10" t="s">
        <v>287</v>
      </c>
      <c r="CZ327" s="10" t="s">
        <v>12</v>
      </c>
      <c r="DA327" s="10" t="s">
        <v>289</v>
      </c>
      <c r="DB327" s="10" t="s">
        <v>429</v>
      </c>
      <c r="DC327" s="10" t="s">
        <v>283</v>
      </c>
      <c r="DD327" s="10" t="s">
        <v>2461</v>
      </c>
      <c r="DE327" s="10" t="s">
        <v>283</v>
      </c>
      <c r="DF327" s="10" t="s">
        <v>283</v>
      </c>
      <c r="DG327" s="10" t="s">
        <v>283</v>
      </c>
      <c r="DH327" s="10" t="s">
        <v>283</v>
      </c>
      <c r="DI327" s="10" t="s">
        <v>283</v>
      </c>
      <c r="DJ327" s="10" t="s">
        <v>283</v>
      </c>
      <c r="DK327" s="10" t="s">
        <v>283</v>
      </c>
      <c r="DL327" s="10" t="s">
        <v>283</v>
      </c>
      <c r="DM327" s="10" t="s">
        <v>283</v>
      </c>
      <c r="DN327" s="15"/>
      <c r="DO327" s="15"/>
      <c r="DP327" s="15"/>
      <c r="DQ327" s="15"/>
      <c r="DR327" s="15"/>
      <c r="DS327" s="15"/>
      <c r="DT327" s="15"/>
      <c r="DU327" s="15"/>
      <c r="DV327" s="15"/>
      <c r="DW327" s="15"/>
      <c r="DX327" s="15"/>
      <c r="DY327" s="15"/>
      <c r="DZ327" s="15"/>
      <c r="EA327" s="15"/>
      <c r="EB327" s="15"/>
      <c r="EC327" s="15"/>
      <c r="ED327" s="15"/>
      <c r="EE327" s="15"/>
      <c r="EF327" s="15"/>
      <c r="EG327" s="15"/>
      <c r="EH327" s="15"/>
      <c r="EI327" s="15"/>
      <c r="EJ327" s="15"/>
      <c r="EK327" s="15"/>
      <c r="EL327" s="15"/>
      <c r="EM327" s="15"/>
      <c r="EN327" s="15"/>
      <c r="EO327" s="15"/>
      <c r="EP327" s="15"/>
      <c r="EQ327" s="15"/>
      <c r="ER327" s="10" t="s">
        <v>283</v>
      </c>
      <c r="ES327" s="10" t="s">
        <v>283</v>
      </c>
      <c r="ET327" s="10"/>
      <c r="EU327" s="10"/>
      <c r="EV327" s="10"/>
      <c r="EW327" s="10"/>
      <c r="EX327" s="10"/>
      <c r="EY327" s="10"/>
      <c r="EZ327" s="10"/>
      <c r="FA327" s="10"/>
      <c r="FB327" s="10"/>
      <c r="FC327" s="10"/>
      <c r="FD327" s="10"/>
      <c r="FE327" s="10"/>
      <c r="FF327" s="10"/>
      <c r="FG327" s="10"/>
      <c r="FH327" s="10"/>
      <c r="FI327" s="10"/>
      <c r="FJ327" s="10"/>
      <c r="FK327" s="10"/>
      <c r="FL327" s="10"/>
      <c r="FM327" s="10" t="s">
        <v>5044</v>
      </c>
      <c r="FN327" s="10" t="s">
        <v>1841</v>
      </c>
      <c r="FO327" s="10"/>
      <c r="FP327" s="10"/>
      <c r="FQ327" s="10"/>
      <c r="FR327" s="10"/>
      <c r="FS327" s="10"/>
      <c r="FT327" s="10"/>
      <c r="FU327" s="10">
        <v>1</v>
      </c>
      <c r="FV327" s="10"/>
      <c r="FW327" s="10"/>
      <c r="FX327" s="10"/>
      <c r="FY327" s="10"/>
      <c r="FZ327" s="10"/>
      <c r="GA327" s="10"/>
      <c r="GB327" s="10"/>
      <c r="GC327" s="10"/>
      <c r="GD327" s="10"/>
      <c r="GE327" s="10"/>
      <c r="GF327" s="10"/>
      <c r="GG327" s="10"/>
      <c r="GH327" s="10"/>
      <c r="GI327" s="10"/>
      <c r="GJ327" s="10">
        <v>1</v>
      </c>
      <c r="GK327" s="10"/>
      <c r="GL327" s="10"/>
      <c r="GM327" s="10"/>
      <c r="GN327" s="10"/>
      <c r="GO327" s="13" t="s">
        <v>5045</v>
      </c>
      <c r="GP327" s="13" t="s">
        <v>5046</v>
      </c>
      <c r="GQ327" s="13" t="s">
        <v>5047</v>
      </c>
      <c r="GR327" s="13" t="s">
        <v>5048</v>
      </c>
      <c r="GS327" s="10" t="s">
        <v>283</v>
      </c>
      <c r="GT327" s="10" t="s">
        <v>283</v>
      </c>
      <c r="GU327" s="10" t="s">
        <v>283</v>
      </c>
      <c r="GV327" s="10" t="s">
        <v>283</v>
      </c>
      <c r="GW327" s="10" t="s">
        <v>283</v>
      </c>
      <c r="GX327" s="10" t="s">
        <v>283</v>
      </c>
      <c r="GY327" s="10" t="s">
        <v>283</v>
      </c>
      <c r="GZ327" s="10" t="s">
        <v>283</v>
      </c>
      <c r="HA327" s="10" t="s">
        <v>283</v>
      </c>
      <c r="HB327" s="10" t="s">
        <v>283</v>
      </c>
      <c r="HC327" s="10" t="s">
        <v>283</v>
      </c>
      <c r="HD327" s="10" t="s">
        <v>5049</v>
      </c>
      <c r="HE327" s="10"/>
      <c r="HF327" s="10"/>
      <c r="HG327" s="10"/>
      <c r="HH327" s="10"/>
      <c r="HI327" s="10"/>
      <c r="HJ327" s="10"/>
      <c r="HK327" s="10"/>
      <c r="HL327" s="10"/>
      <c r="HM327" s="10">
        <v>1</v>
      </c>
      <c r="HN327" s="10"/>
      <c r="HO327" s="10"/>
      <c r="HP327" s="10"/>
      <c r="HQ327" s="10"/>
      <c r="HR327" s="10"/>
      <c r="HS327" s="10"/>
      <c r="HT327" s="10"/>
      <c r="HU327" s="10"/>
      <c r="HV327" s="10"/>
      <c r="HW327" s="10"/>
      <c r="HX327" s="10"/>
      <c r="HY327" s="10">
        <v>1</v>
      </c>
      <c r="HZ327" s="10"/>
      <c r="IA327" s="10"/>
      <c r="IB327" s="10"/>
      <c r="IC327" s="10"/>
      <c r="ID327" s="10"/>
      <c r="IE327" s="10"/>
      <c r="IF327" s="10"/>
      <c r="IG327" s="10"/>
      <c r="IH327" s="10"/>
      <c r="II327" s="10"/>
      <c r="IJ327" s="10"/>
      <c r="IK327" s="10"/>
      <c r="IL327" s="10"/>
      <c r="IM327" s="10"/>
      <c r="IN327" s="10"/>
      <c r="IO327" s="10"/>
      <c r="IP327" s="10"/>
      <c r="IQ327" s="10"/>
      <c r="IR327" s="10"/>
      <c r="IS327" s="10"/>
      <c r="IT327" s="10"/>
      <c r="IU327" s="13" t="s">
        <v>553</v>
      </c>
      <c r="IV327" s="10" t="s">
        <v>283</v>
      </c>
      <c r="IW327" s="10" t="s">
        <v>283</v>
      </c>
      <c r="IX327" s="10" t="s">
        <v>264</v>
      </c>
      <c r="IY327" s="10"/>
      <c r="IZ327" s="10"/>
      <c r="JA327" s="10"/>
      <c r="JB327" s="10"/>
      <c r="JC327" s="10"/>
      <c r="JD327" s="10"/>
      <c r="JE327" s="10"/>
      <c r="JF327" s="10"/>
      <c r="JG327" s="10"/>
      <c r="JH327" s="10"/>
      <c r="JI327" s="10"/>
      <c r="JJ327" s="10"/>
      <c r="JK327" s="10"/>
      <c r="JL327" s="10"/>
      <c r="JM327" s="10"/>
      <c r="JN327" s="10"/>
      <c r="JO327" s="10"/>
      <c r="JP327" s="10">
        <v>1</v>
      </c>
      <c r="JQ327" s="10"/>
      <c r="JR327" s="10"/>
      <c r="JS327" s="10"/>
      <c r="JT327" s="10"/>
      <c r="JU327" s="10"/>
      <c r="JV327" s="10" t="s">
        <v>287</v>
      </c>
      <c r="JW327" s="10" t="s">
        <v>283</v>
      </c>
      <c r="JX327" s="10" t="s">
        <v>283</v>
      </c>
      <c r="JY327" s="10" t="s">
        <v>283</v>
      </c>
      <c r="JZ327" s="9"/>
    </row>
    <row r="328" spans="1:286" ht="15.75" customHeight="1">
      <c r="A328" s="7" t="s">
        <v>5050</v>
      </c>
      <c r="B328" s="8">
        <v>43146</v>
      </c>
      <c r="C328" s="9" t="s">
        <v>5051</v>
      </c>
      <c r="D328" s="10">
        <v>1</v>
      </c>
      <c r="E328" s="11">
        <v>42781</v>
      </c>
      <c r="F328" s="10">
        <v>21</v>
      </c>
      <c r="G328" s="10" t="s">
        <v>277</v>
      </c>
      <c r="H328" s="9" t="s">
        <v>2098</v>
      </c>
      <c r="I328" s="9" t="s">
        <v>2099</v>
      </c>
      <c r="J328" s="10" t="s">
        <v>577</v>
      </c>
      <c r="K328" s="9" t="s">
        <v>5052</v>
      </c>
      <c r="L328" s="9"/>
      <c r="M328" s="10">
        <v>1</v>
      </c>
      <c r="N328" s="9"/>
      <c r="O328" s="9"/>
      <c r="P328" s="9"/>
      <c r="Q328" s="9"/>
      <c r="R328" s="9"/>
      <c r="S328" s="10">
        <v>1</v>
      </c>
      <c r="T328" s="9"/>
      <c r="U328" s="9"/>
      <c r="V328" s="9"/>
      <c r="W328" s="9"/>
      <c r="X328" s="9"/>
      <c r="Y328" s="9"/>
      <c r="Z328" s="9"/>
      <c r="AA328" s="9"/>
      <c r="AB328" s="9" t="s">
        <v>5053</v>
      </c>
      <c r="AC328" s="9" t="s">
        <v>5054</v>
      </c>
      <c r="AD328" s="10" t="s">
        <v>283</v>
      </c>
      <c r="AE328" s="11">
        <v>42782</v>
      </c>
      <c r="AF328" s="11">
        <v>43145</v>
      </c>
      <c r="AG328" s="10">
        <f t="shared" si="78"/>
        <v>363</v>
      </c>
      <c r="AH328" s="10">
        <f t="shared" si="77"/>
        <v>364</v>
      </c>
      <c r="AI328" s="10">
        <f t="shared" si="2"/>
        <v>365</v>
      </c>
      <c r="AJ328" s="10" t="s">
        <v>5055</v>
      </c>
      <c r="AK328" s="12">
        <v>1</v>
      </c>
      <c r="AL328" s="10" t="s">
        <v>4022</v>
      </c>
      <c r="AM328" s="9"/>
      <c r="AN328" s="9"/>
      <c r="AO328" s="9"/>
      <c r="AP328" s="9"/>
      <c r="AQ328" s="9"/>
      <c r="AR328" s="9"/>
      <c r="AS328" s="9"/>
      <c r="AT328" s="9"/>
      <c r="AU328" s="9"/>
      <c r="AV328" s="9"/>
      <c r="AW328" s="9"/>
      <c r="AX328" s="9"/>
      <c r="AY328" s="10">
        <v>1</v>
      </c>
      <c r="AZ328" s="9"/>
      <c r="BA328" s="9"/>
      <c r="BB328" s="9"/>
      <c r="BC328" s="9"/>
      <c r="BD328" s="9"/>
      <c r="BE328" s="9"/>
      <c r="BF328" s="9"/>
      <c r="BG328" s="9"/>
      <c r="BH328" s="9"/>
      <c r="BI328" s="9"/>
      <c r="BJ328" s="9"/>
      <c r="BK328" s="9"/>
      <c r="BL328" s="9"/>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t="s">
        <v>90</v>
      </c>
      <c r="CQ328" s="10" t="s">
        <v>286</v>
      </c>
      <c r="CR328" s="10"/>
      <c r="CS328" s="10">
        <v>1</v>
      </c>
      <c r="CT328" s="10"/>
      <c r="CU328" s="10"/>
      <c r="CV328" s="10"/>
      <c r="CW328" s="10"/>
      <c r="CX328" s="10" t="s">
        <v>490</v>
      </c>
      <c r="CY328" s="10" t="s">
        <v>287</v>
      </c>
      <c r="CZ328" s="10" t="s">
        <v>12</v>
      </c>
      <c r="DA328" s="10" t="s">
        <v>158</v>
      </c>
      <c r="DB328" s="10" t="s">
        <v>158</v>
      </c>
      <c r="DC328" s="10" t="s">
        <v>283</v>
      </c>
      <c r="DD328" s="10" t="s">
        <v>5056</v>
      </c>
      <c r="DE328" s="10" t="s">
        <v>283</v>
      </c>
      <c r="DF328" s="10" t="s">
        <v>283</v>
      </c>
      <c r="DG328" s="10" t="s">
        <v>283</v>
      </c>
      <c r="DH328" s="10" t="s">
        <v>283</v>
      </c>
      <c r="DI328" s="10" t="s">
        <v>283</v>
      </c>
      <c r="DJ328" s="10" t="s">
        <v>283</v>
      </c>
      <c r="DK328" s="10" t="s">
        <v>283</v>
      </c>
      <c r="DL328" s="10" t="s">
        <v>283</v>
      </c>
      <c r="DM328" s="10" t="s">
        <v>283</v>
      </c>
      <c r="DN328" s="15"/>
      <c r="DO328" s="15"/>
      <c r="DP328" s="15"/>
      <c r="DQ328" s="15"/>
      <c r="DR328" s="15"/>
      <c r="DS328" s="15"/>
      <c r="DT328" s="15"/>
      <c r="DU328" s="15"/>
      <c r="DV328" s="15"/>
      <c r="DW328" s="15"/>
      <c r="DX328" s="15"/>
      <c r="DY328" s="15"/>
      <c r="DZ328" s="15"/>
      <c r="EA328" s="15"/>
      <c r="EB328" s="15"/>
      <c r="EC328" s="15"/>
      <c r="ED328" s="15"/>
      <c r="EE328" s="15"/>
      <c r="EF328" s="15"/>
      <c r="EG328" s="15"/>
      <c r="EH328" s="15"/>
      <c r="EI328" s="15"/>
      <c r="EJ328" s="15"/>
      <c r="EK328" s="15"/>
      <c r="EL328" s="15"/>
      <c r="EM328" s="15"/>
      <c r="EN328" s="15"/>
      <c r="EO328" s="15"/>
      <c r="EP328" s="15"/>
      <c r="EQ328" s="15"/>
      <c r="ER328" s="10" t="s">
        <v>5057</v>
      </c>
      <c r="ES328" s="10" t="s">
        <v>86</v>
      </c>
      <c r="ET328" s="10"/>
      <c r="EU328" s="10"/>
      <c r="EV328" s="10"/>
      <c r="EW328" s="10"/>
      <c r="EX328" s="10"/>
      <c r="EY328" s="10"/>
      <c r="EZ328" s="10"/>
      <c r="FA328" s="10"/>
      <c r="FB328" s="10"/>
      <c r="FC328" s="10"/>
      <c r="FD328" s="10"/>
      <c r="FE328" s="10"/>
      <c r="FF328" s="10"/>
      <c r="FG328" s="10"/>
      <c r="FH328" s="10"/>
      <c r="FI328" s="10"/>
      <c r="FJ328" s="10"/>
      <c r="FK328" s="10"/>
      <c r="FL328" s="13">
        <v>1</v>
      </c>
      <c r="FM328" s="10" t="s">
        <v>283</v>
      </c>
      <c r="FN328" s="10" t="s">
        <v>283</v>
      </c>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3" t="s">
        <v>5058</v>
      </c>
      <c r="GP328" s="10" t="s">
        <v>283</v>
      </c>
      <c r="GQ328" s="10" t="s">
        <v>283</v>
      </c>
      <c r="GR328" s="10" t="s">
        <v>283</v>
      </c>
      <c r="GS328" s="10" t="s">
        <v>283</v>
      </c>
      <c r="GT328" s="10" t="s">
        <v>283</v>
      </c>
      <c r="GU328" s="10" t="s">
        <v>283</v>
      </c>
      <c r="GV328" s="10" t="s">
        <v>283</v>
      </c>
      <c r="GW328" s="10" t="s">
        <v>283</v>
      </c>
      <c r="GX328" s="10" t="s">
        <v>283</v>
      </c>
      <c r="GY328" s="10" t="s">
        <v>283</v>
      </c>
      <c r="GZ328" s="10" t="s">
        <v>283</v>
      </c>
      <c r="HA328" s="10" t="s">
        <v>283</v>
      </c>
      <c r="HB328" s="10" t="s">
        <v>283</v>
      </c>
      <c r="HC328" s="10" t="s">
        <v>283</v>
      </c>
      <c r="HD328" s="10" t="s">
        <v>221</v>
      </c>
      <c r="HE328" s="10"/>
      <c r="HF328" s="10"/>
      <c r="HG328" s="10"/>
      <c r="HH328" s="10"/>
      <c r="HI328" s="10"/>
      <c r="HJ328" s="10"/>
      <c r="HK328" s="10"/>
      <c r="HL328" s="10"/>
      <c r="HM328" s="10"/>
      <c r="HN328" s="10"/>
      <c r="HO328" s="10"/>
      <c r="HP328" s="10"/>
      <c r="HQ328" s="10"/>
      <c r="HR328" s="10"/>
      <c r="HS328" s="10"/>
      <c r="HT328" s="10"/>
      <c r="HU328" s="10"/>
      <c r="HV328" s="10"/>
      <c r="HW328" s="10"/>
      <c r="HX328" s="10"/>
      <c r="HY328" s="10">
        <v>1</v>
      </c>
      <c r="HZ328" s="10"/>
      <c r="IA328" s="10"/>
      <c r="IB328" s="10"/>
      <c r="IC328" s="10"/>
      <c r="ID328" s="10"/>
      <c r="IE328" s="10"/>
      <c r="IF328" s="10"/>
      <c r="IG328" s="10"/>
      <c r="IH328" s="10"/>
      <c r="II328" s="10"/>
      <c r="IJ328" s="10"/>
      <c r="IK328" s="10"/>
      <c r="IL328" s="10"/>
      <c r="IM328" s="10"/>
      <c r="IN328" s="10"/>
      <c r="IO328" s="10"/>
      <c r="IP328" s="10"/>
      <c r="IQ328" s="10"/>
      <c r="IR328" s="10"/>
      <c r="IS328" s="10"/>
      <c r="IT328" s="10"/>
      <c r="IU328" s="13" t="s">
        <v>5059</v>
      </c>
      <c r="IV328" s="13" t="s">
        <v>5060</v>
      </c>
      <c r="IW328" s="10" t="s">
        <v>283</v>
      </c>
      <c r="IX328" s="10" t="s">
        <v>261</v>
      </c>
      <c r="IY328" s="10"/>
      <c r="IZ328" s="10"/>
      <c r="JA328" s="10"/>
      <c r="JB328" s="10"/>
      <c r="JC328" s="10"/>
      <c r="JD328" s="10"/>
      <c r="JE328" s="10"/>
      <c r="JF328" s="10"/>
      <c r="JG328" s="10"/>
      <c r="JH328" s="10"/>
      <c r="JI328" s="10"/>
      <c r="JJ328" s="10"/>
      <c r="JK328" s="10"/>
      <c r="JL328" s="10"/>
      <c r="JM328" s="10">
        <v>1</v>
      </c>
      <c r="JN328" s="10"/>
      <c r="JO328" s="10"/>
      <c r="JP328" s="10"/>
      <c r="JQ328" s="10"/>
      <c r="JR328" s="10"/>
      <c r="JS328" s="10"/>
      <c r="JT328" s="10"/>
      <c r="JU328" s="10"/>
      <c r="JV328" s="10" t="s">
        <v>287</v>
      </c>
      <c r="JW328" s="10" t="s">
        <v>283</v>
      </c>
      <c r="JX328" s="10" t="s">
        <v>283</v>
      </c>
      <c r="JY328" s="10" t="s">
        <v>283</v>
      </c>
      <c r="JZ328" s="9"/>
    </row>
    <row r="329" spans="1:286" ht="15.75" customHeight="1">
      <c r="A329" s="7" t="s">
        <v>5061</v>
      </c>
      <c r="B329" s="8">
        <v>43153</v>
      </c>
      <c r="C329" s="9" t="s">
        <v>5062</v>
      </c>
      <c r="D329" s="10">
        <v>1</v>
      </c>
      <c r="E329" s="11">
        <v>42808</v>
      </c>
      <c r="F329" s="10">
        <v>42</v>
      </c>
      <c r="G329" s="10" t="s">
        <v>323</v>
      </c>
      <c r="H329" s="9" t="s">
        <v>4415</v>
      </c>
      <c r="I329" s="9" t="s">
        <v>2628</v>
      </c>
      <c r="J329" s="10" t="s">
        <v>280</v>
      </c>
      <c r="K329" s="9" t="s">
        <v>344</v>
      </c>
      <c r="L329" s="9"/>
      <c r="M329" s="9"/>
      <c r="N329" s="9"/>
      <c r="O329" s="9"/>
      <c r="P329" s="9"/>
      <c r="Q329" s="9"/>
      <c r="R329" s="10">
        <v>1</v>
      </c>
      <c r="S329" s="9"/>
      <c r="T329" s="9"/>
      <c r="U329" s="9"/>
      <c r="V329" s="9"/>
      <c r="W329" s="9"/>
      <c r="X329" s="9"/>
      <c r="Y329" s="9"/>
      <c r="Z329" s="9"/>
      <c r="AA329" s="9"/>
      <c r="AB329" s="9" t="s">
        <v>3462</v>
      </c>
      <c r="AC329" s="28" t="s">
        <v>5063</v>
      </c>
      <c r="AD329" s="10" t="s">
        <v>283</v>
      </c>
      <c r="AE329" s="11">
        <v>42819</v>
      </c>
      <c r="AF329" s="11">
        <v>43130</v>
      </c>
      <c r="AG329" s="10">
        <f t="shared" si="78"/>
        <v>311</v>
      </c>
      <c r="AH329" s="10">
        <f t="shared" si="77"/>
        <v>322</v>
      </c>
      <c r="AI329" s="10">
        <f t="shared" si="2"/>
        <v>345</v>
      </c>
      <c r="AJ329" s="10" t="s">
        <v>5064</v>
      </c>
      <c r="AK329" s="12">
        <v>5</v>
      </c>
      <c r="AL329" s="10" t="s">
        <v>5065</v>
      </c>
      <c r="AM329" s="10">
        <v>1</v>
      </c>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10"/>
      <c r="BN329" s="10"/>
      <c r="BO329" s="10"/>
      <c r="BP329" s="10"/>
      <c r="BQ329" s="10"/>
      <c r="BR329" s="10"/>
      <c r="BS329" s="10"/>
      <c r="BT329" s="10"/>
      <c r="BU329" s="10"/>
      <c r="BV329" s="10"/>
      <c r="BW329" s="10"/>
      <c r="BX329" s="10"/>
      <c r="BY329" s="10">
        <v>3</v>
      </c>
      <c r="BZ329" s="10"/>
      <c r="CA329" s="10"/>
      <c r="CB329" s="10"/>
      <c r="CC329" s="10"/>
      <c r="CD329" s="10">
        <v>1</v>
      </c>
      <c r="CE329" s="10"/>
      <c r="CF329" s="10"/>
      <c r="CG329" s="10"/>
      <c r="CH329" s="10"/>
      <c r="CI329" s="10"/>
      <c r="CJ329" s="10"/>
      <c r="CK329" s="10"/>
      <c r="CL329" s="10"/>
      <c r="CM329" s="10"/>
      <c r="CN329" s="10"/>
      <c r="CO329" s="10"/>
      <c r="CP329" s="10" t="s">
        <v>509</v>
      </c>
      <c r="CQ329" s="10" t="s">
        <v>286</v>
      </c>
      <c r="CR329" s="13">
        <v>1</v>
      </c>
      <c r="CS329" s="13">
        <v>1</v>
      </c>
      <c r="CT329" s="10"/>
      <c r="CU329" s="10"/>
      <c r="CV329" s="10"/>
      <c r="CW329" s="10"/>
      <c r="CX329" s="10" t="s">
        <v>287</v>
      </c>
      <c r="CY329" s="10" t="s">
        <v>287</v>
      </c>
      <c r="CZ329" s="10" t="s">
        <v>12</v>
      </c>
      <c r="DA329" s="10" t="s">
        <v>289</v>
      </c>
      <c r="DB329" s="10" t="s">
        <v>309</v>
      </c>
      <c r="DC329" s="13" t="s">
        <v>5066</v>
      </c>
      <c r="DD329" s="13" t="s">
        <v>5067</v>
      </c>
      <c r="DE329" s="13" t="s">
        <v>5068</v>
      </c>
      <c r="DF329" s="13" t="s">
        <v>5069</v>
      </c>
      <c r="DG329" s="10" t="s">
        <v>283</v>
      </c>
      <c r="DH329" s="10" t="s">
        <v>283</v>
      </c>
      <c r="DI329" s="10" t="s">
        <v>283</v>
      </c>
      <c r="DJ329" s="10" t="s">
        <v>283</v>
      </c>
      <c r="DK329" s="10" t="s">
        <v>283</v>
      </c>
      <c r="DL329" s="13" t="s">
        <v>5070</v>
      </c>
      <c r="DM329" s="13" t="s">
        <v>5071</v>
      </c>
      <c r="DN329" s="14"/>
      <c r="DO329" s="14"/>
      <c r="DP329" s="14"/>
      <c r="DQ329" s="14"/>
      <c r="DR329" s="14"/>
      <c r="DS329" s="14">
        <v>1</v>
      </c>
      <c r="DT329" s="14"/>
      <c r="DU329" s="14"/>
      <c r="DV329" s="14"/>
      <c r="DW329" s="14">
        <v>1</v>
      </c>
      <c r="DX329" s="14"/>
      <c r="DY329" s="14"/>
      <c r="DZ329" s="14"/>
      <c r="EA329" s="14"/>
      <c r="EB329" s="14"/>
      <c r="EC329" s="14">
        <v>1</v>
      </c>
      <c r="ED329" s="14"/>
      <c r="EE329" s="14">
        <v>1</v>
      </c>
      <c r="EF329" s="14"/>
      <c r="EG329" s="14"/>
      <c r="EH329" s="14"/>
      <c r="EI329" s="14"/>
      <c r="EJ329" s="14"/>
      <c r="EK329" s="14"/>
      <c r="EL329" s="14"/>
      <c r="EM329" s="14"/>
      <c r="EN329" s="14"/>
      <c r="EO329" s="14"/>
      <c r="EP329" s="14"/>
      <c r="EQ329" s="14"/>
      <c r="ER329" s="10" t="s">
        <v>657</v>
      </c>
      <c r="ES329" s="10" t="s">
        <v>657</v>
      </c>
      <c r="ET329" s="10"/>
      <c r="EU329" s="10"/>
      <c r="EV329" s="10"/>
      <c r="EW329" s="10"/>
      <c r="EX329" s="10"/>
      <c r="EY329" s="10"/>
      <c r="EZ329" s="10"/>
      <c r="FA329" s="10"/>
      <c r="FB329" s="10"/>
      <c r="FC329" s="10"/>
      <c r="FD329" s="10"/>
      <c r="FE329" s="10"/>
      <c r="FF329" s="10"/>
      <c r="FG329" s="10"/>
      <c r="FH329" s="13">
        <v>1</v>
      </c>
      <c r="FI329" s="10"/>
      <c r="FJ329" s="10"/>
      <c r="FK329" s="10"/>
      <c r="FL329" s="10"/>
      <c r="FM329" s="13" t="s">
        <v>5072</v>
      </c>
      <c r="FN329" s="10" t="s">
        <v>166</v>
      </c>
      <c r="FO329" s="10"/>
      <c r="FP329" s="10"/>
      <c r="FQ329" s="10"/>
      <c r="FR329" s="10"/>
      <c r="FS329" s="10"/>
      <c r="FT329" s="10"/>
      <c r="FU329" s="13">
        <v>1</v>
      </c>
      <c r="FV329" s="10"/>
      <c r="FW329" s="10"/>
      <c r="FX329" s="10"/>
      <c r="FY329" s="10"/>
      <c r="FZ329" s="10"/>
      <c r="GA329" s="10"/>
      <c r="GB329" s="10"/>
      <c r="GC329" s="10"/>
      <c r="GD329" s="10"/>
      <c r="GE329" s="10"/>
      <c r="GF329" s="10"/>
      <c r="GG329" s="10"/>
      <c r="GH329" s="10"/>
      <c r="GI329" s="10"/>
      <c r="GJ329" s="10"/>
      <c r="GK329" s="10"/>
      <c r="GL329" s="10"/>
      <c r="GM329" s="10"/>
      <c r="GN329" s="10"/>
      <c r="GO329" s="13" t="s">
        <v>5073</v>
      </c>
      <c r="GP329" s="13" t="s">
        <v>5074</v>
      </c>
      <c r="GQ329" s="10" t="s">
        <v>283</v>
      </c>
      <c r="GR329" s="10" t="s">
        <v>283</v>
      </c>
      <c r="GS329" s="10" t="s">
        <v>283</v>
      </c>
      <c r="GT329" s="10" t="s">
        <v>283</v>
      </c>
      <c r="GU329" s="10" t="s">
        <v>283</v>
      </c>
      <c r="GV329" s="10" t="s">
        <v>283</v>
      </c>
      <c r="GW329" s="10" t="s">
        <v>283</v>
      </c>
      <c r="GX329" s="10" t="s">
        <v>283</v>
      </c>
      <c r="GY329" s="10" t="s">
        <v>283</v>
      </c>
      <c r="GZ329" s="10" t="s">
        <v>283</v>
      </c>
      <c r="HA329" s="10" t="s">
        <v>283</v>
      </c>
      <c r="HB329" s="10" t="s">
        <v>283</v>
      </c>
      <c r="HC329" s="10" t="s">
        <v>283</v>
      </c>
      <c r="HD329" s="10" t="s">
        <v>5075</v>
      </c>
      <c r="HE329" s="10"/>
      <c r="HF329" s="10"/>
      <c r="HG329" s="10"/>
      <c r="HH329" s="10"/>
      <c r="HI329" s="10"/>
      <c r="HJ329" s="10"/>
      <c r="HK329" s="10"/>
      <c r="HL329" s="10"/>
      <c r="HM329" s="10"/>
      <c r="HN329" s="10"/>
      <c r="HO329" s="10"/>
      <c r="HP329" s="10">
        <v>1</v>
      </c>
      <c r="HQ329" s="10"/>
      <c r="HR329" s="10"/>
      <c r="HS329" s="10"/>
      <c r="HT329" s="10"/>
      <c r="HU329" s="10"/>
      <c r="HV329" s="10"/>
      <c r="HW329" s="10"/>
      <c r="HX329" s="10"/>
      <c r="HY329" s="10"/>
      <c r="HZ329" s="10"/>
      <c r="IA329" s="10"/>
      <c r="IB329" s="10">
        <v>1</v>
      </c>
      <c r="IC329" s="10"/>
      <c r="ID329" s="10"/>
      <c r="IE329" s="10"/>
      <c r="IF329" s="10"/>
      <c r="IG329" s="10"/>
      <c r="IH329" s="10"/>
      <c r="II329" s="10"/>
      <c r="IJ329" s="10"/>
      <c r="IK329" s="10"/>
      <c r="IL329" s="10"/>
      <c r="IM329" s="10"/>
      <c r="IN329" s="10"/>
      <c r="IO329" s="10"/>
      <c r="IP329" s="10"/>
      <c r="IQ329" s="10"/>
      <c r="IR329" s="10"/>
      <c r="IS329" s="10"/>
      <c r="IT329" s="10"/>
      <c r="IU329" s="13" t="s">
        <v>5076</v>
      </c>
      <c r="IV329" s="13" t="s">
        <v>5077</v>
      </c>
      <c r="IW329" s="10" t="s">
        <v>283</v>
      </c>
      <c r="IX329" s="10" t="s">
        <v>267</v>
      </c>
      <c r="IY329" s="10"/>
      <c r="IZ329" s="10"/>
      <c r="JA329" s="10"/>
      <c r="JB329" s="10"/>
      <c r="JC329" s="10"/>
      <c r="JD329" s="10"/>
      <c r="JE329" s="10"/>
      <c r="JF329" s="10"/>
      <c r="JG329" s="10"/>
      <c r="JH329" s="10"/>
      <c r="JI329" s="10"/>
      <c r="JJ329" s="10"/>
      <c r="JK329" s="10"/>
      <c r="JL329" s="10"/>
      <c r="JM329" s="10"/>
      <c r="JN329" s="10"/>
      <c r="JO329" s="10"/>
      <c r="JP329" s="10"/>
      <c r="JQ329" s="10"/>
      <c r="JR329" s="10"/>
      <c r="JS329" s="10">
        <v>1</v>
      </c>
      <c r="JT329" s="10"/>
      <c r="JU329" s="10"/>
      <c r="JV329" s="10" t="s">
        <v>287</v>
      </c>
      <c r="JW329" s="10" t="s">
        <v>283</v>
      </c>
      <c r="JX329" s="10" t="s">
        <v>283</v>
      </c>
      <c r="JY329" s="10" t="s">
        <v>283</v>
      </c>
      <c r="JZ329" s="9"/>
    </row>
    <row r="330" spans="1:286" ht="15.75" customHeight="1">
      <c r="A330" s="7" t="s">
        <v>5078</v>
      </c>
      <c r="B330" s="8">
        <v>43165</v>
      </c>
      <c r="C330" s="9" t="s">
        <v>5079</v>
      </c>
      <c r="D330" s="10">
        <v>1</v>
      </c>
      <c r="E330" s="11">
        <v>42841</v>
      </c>
      <c r="F330" s="10" t="s">
        <v>302</v>
      </c>
      <c r="G330" s="10" t="s">
        <v>323</v>
      </c>
      <c r="H330" s="9" t="s">
        <v>934</v>
      </c>
      <c r="I330" s="9" t="s">
        <v>935</v>
      </c>
      <c r="J330" s="10" t="s">
        <v>280</v>
      </c>
      <c r="K330" s="9" t="s">
        <v>305</v>
      </c>
      <c r="L330" s="9"/>
      <c r="M330" s="9"/>
      <c r="N330" s="9"/>
      <c r="O330" s="9"/>
      <c r="P330" s="9"/>
      <c r="Q330" s="9"/>
      <c r="R330" s="9"/>
      <c r="S330" s="10">
        <v>1</v>
      </c>
      <c r="T330" s="9"/>
      <c r="U330" s="9"/>
      <c r="V330" s="9"/>
      <c r="W330" s="9"/>
      <c r="X330" s="9"/>
      <c r="Y330" s="9"/>
      <c r="Z330" s="9"/>
      <c r="AA330" s="9"/>
      <c r="AB330" s="9" t="s">
        <v>5080</v>
      </c>
      <c r="AC330" s="9" t="s">
        <v>5081</v>
      </c>
      <c r="AD330" s="10" t="s">
        <v>283</v>
      </c>
      <c r="AE330" s="10" t="s">
        <v>329</v>
      </c>
      <c r="AF330" s="11">
        <v>43159</v>
      </c>
      <c r="AG330" s="10" t="s">
        <v>329</v>
      </c>
      <c r="AH330" s="10">
        <f t="shared" si="77"/>
        <v>318</v>
      </c>
      <c r="AI330" s="10">
        <f t="shared" si="2"/>
        <v>324</v>
      </c>
      <c r="AJ330" s="10" t="s">
        <v>5082</v>
      </c>
      <c r="AK330" s="12">
        <v>2</v>
      </c>
      <c r="AL330" s="10" t="s">
        <v>950</v>
      </c>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10"/>
      <c r="BN330" s="10"/>
      <c r="BO330" s="10"/>
      <c r="BP330" s="10"/>
      <c r="BQ330" s="10"/>
      <c r="BR330" s="10"/>
      <c r="BS330" s="10"/>
      <c r="BT330" s="10"/>
      <c r="BU330" s="10"/>
      <c r="BV330" s="10"/>
      <c r="BW330" s="10"/>
      <c r="BX330" s="10"/>
      <c r="BY330" s="10">
        <v>2</v>
      </c>
      <c r="BZ330" s="10"/>
      <c r="CA330" s="10"/>
      <c r="CB330" s="10"/>
      <c r="CC330" s="10"/>
      <c r="CD330" s="10"/>
      <c r="CE330" s="10"/>
      <c r="CF330" s="10"/>
      <c r="CG330" s="10"/>
      <c r="CH330" s="10"/>
      <c r="CI330" s="10"/>
      <c r="CJ330" s="10"/>
      <c r="CK330" s="10"/>
      <c r="CL330" s="10"/>
      <c r="CM330" s="10"/>
      <c r="CN330" s="10"/>
      <c r="CO330" s="10"/>
      <c r="CP330" s="10" t="s">
        <v>90</v>
      </c>
      <c r="CQ330" s="10" t="s">
        <v>286</v>
      </c>
      <c r="CR330" s="10"/>
      <c r="CS330" s="10">
        <v>1</v>
      </c>
      <c r="CT330" s="10"/>
      <c r="CU330" s="10"/>
      <c r="CV330" s="10"/>
      <c r="CW330" s="10"/>
      <c r="CX330" s="10" t="s">
        <v>287</v>
      </c>
      <c r="CY330" s="10" t="s">
        <v>287</v>
      </c>
      <c r="CZ330" s="10" t="s">
        <v>12</v>
      </c>
      <c r="DA330" s="10" t="s">
        <v>289</v>
      </c>
      <c r="DB330" s="10" t="s">
        <v>309</v>
      </c>
      <c r="DC330" s="13" t="s">
        <v>5083</v>
      </c>
      <c r="DD330" s="13" t="s">
        <v>5084</v>
      </c>
      <c r="DE330" s="10" t="s">
        <v>283</v>
      </c>
      <c r="DF330" s="10" t="s">
        <v>283</v>
      </c>
      <c r="DG330" s="10" t="s">
        <v>283</v>
      </c>
      <c r="DH330" s="10" t="s">
        <v>283</v>
      </c>
      <c r="DI330" s="10" t="s">
        <v>283</v>
      </c>
      <c r="DJ330" s="10" t="s">
        <v>283</v>
      </c>
      <c r="DK330" s="10" t="s">
        <v>283</v>
      </c>
      <c r="DL330" s="10" t="s">
        <v>283</v>
      </c>
      <c r="DM330" s="10" t="s">
        <v>283</v>
      </c>
      <c r="DN330" s="15"/>
      <c r="DO330" s="15"/>
      <c r="DP330" s="15"/>
      <c r="DQ330" s="15"/>
      <c r="DR330" s="15"/>
      <c r="DS330" s="15"/>
      <c r="DT330" s="15"/>
      <c r="DU330" s="15"/>
      <c r="DV330" s="15"/>
      <c r="DW330" s="15"/>
      <c r="DX330" s="15"/>
      <c r="DY330" s="15"/>
      <c r="DZ330" s="15"/>
      <c r="EA330" s="15"/>
      <c r="EB330" s="15"/>
      <c r="EC330" s="15"/>
      <c r="ED330" s="15"/>
      <c r="EE330" s="15"/>
      <c r="EF330" s="15"/>
      <c r="EG330" s="15"/>
      <c r="EH330" s="15"/>
      <c r="EI330" s="15"/>
      <c r="EJ330" s="15"/>
      <c r="EK330" s="15"/>
      <c r="EL330" s="15"/>
      <c r="EM330" s="15"/>
      <c r="EN330" s="15"/>
      <c r="EO330" s="15"/>
      <c r="EP330" s="15"/>
      <c r="EQ330" s="15"/>
      <c r="ER330" s="10" t="s">
        <v>5085</v>
      </c>
      <c r="ES330" s="10" t="s">
        <v>5086</v>
      </c>
      <c r="ET330" s="10"/>
      <c r="EU330" s="10"/>
      <c r="EV330" s="10"/>
      <c r="EW330" s="10"/>
      <c r="EX330" s="10"/>
      <c r="EY330" s="10"/>
      <c r="EZ330" s="10"/>
      <c r="FA330" s="10"/>
      <c r="FB330" s="10"/>
      <c r="FC330" s="10"/>
      <c r="FD330" s="10"/>
      <c r="FE330" s="10"/>
      <c r="FF330" s="13">
        <v>1</v>
      </c>
      <c r="FG330" s="10"/>
      <c r="FH330" s="10"/>
      <c r="FI330" s="10"/>
      <c r="FJ330" s="10"/>
      <c r="FK330" s="10">
        <v>1</v>
      </c>
      <c r="FL330" s="10"/>
      <c r="FM330" s="13" t="s">
        <v>5087</v>
      </c>
      <c r="FN330" s="10" t="s">
        <v>5088</v>
      </c>
      <c r="FO330" s="10"/>
      <c r="FP330" s="10"/>
      <c r="FQ330" s="10"/>
      <c r="FR330" s="10"/>
      <c r="FS330" s="10"/>
      <c r="FT330" s="10"/>
      <c r="FU330" s="10">
        <v>1</v>
      </c>
      <c r="FV330" s="10"/>
      <c r="FW330" s="10"/>
      <c r="FX330" s="10"/>
      <c r="FY330" s="10"/>
      <c r="FZ330" s="10"/>
      <c r="GA330" s="10"/>
      <c r="GB330" s="10">
        <v>1</v>
      </c>
      <c r="GC330" s="10"/>
      <c r="GD330" s="10"/>
      <c r="GE330" s="10"/>
      <c r="GF330" s="10"/>
      <c r="GG330" s="10"/>
      <c r="GH330" s="10"/>
      <c r="GI330" s="10"/>
      <c r="GJ330" s="10"/>
      <c r="GK330" s="10"/>
      <c r="GL330" s="10">
        <v>1</v>
      </c>
      <c r="GM330" s="10"/>
      <c r="GN330" s="10"/>
      <c r="GO330" s="13" t="s">
        <v>5089</v>
      </c>
      <c r="GP330" s="13" t="s">
        <v>5090</v>
      </c>
      <c r="GQ330" s="13" t="s">
        <v>5091</v>
      </c>
      <c r="GR330" s="13" t="s">
        <v>5092</v>
      </c>
      <c r="GS330" s="10" t="s">
        <v>283</v>
      </c>
      <c r="GT330" s="10" t="s">
        <v>283</v>
      </c>
      <c r="GU330" s="10" t="s">
        <v>283</v>
      </c>
      <c r="GV330" s="10" t="s">
        <v>283</v>
      </c>
      <c r="GW330" s="10" t="s">
        <v>283</v>
      </c>
      <c r="GX330" s="10" t="s">
        <v>283</v>
      </c>
      <c r="GY330" s="10" t="s">
        <v>283</v>
      </c>
      <c r="GZ330" s="10" t="s">
        <v>283</v>
      </c>
      <c r="HA330" s="10" t="s">
        <v>283</v>
      </c>
      <c r="HB330" s="10" t="s">
        <v>283</v>
      </c>
      <c r="HC330" s="10" t="s">
        <v>283</v>
      </c>
      <c r="HD330" s="10" t="s">
        <v>5093</v>
      </c>
      <c r="HE330" s="10"/>
      <c r="HF330" s="10"/>
      <c r="HG330" s="10"/>
      <c r="HH330" s="10">
        <v>1</v>
      </c>
      <c r="HI330" s="10"/>
      <c r="HJ330" s="10">
        <v>1</v>
      </c>
      <c r="HK330" s="10"/>
      <c r="HL330" s="10"/>
      <c r="HM330" s="10"/>
      <c r="HN330" s="10"/>
      <c r="HO330" s="10"/>
      <c r="HP330" s="10"/>
      <c r="HQ330" s="10"/>
      <c r="HR330" s="10"/>
      <c r="HS330" s="10"/>
      <c r="HT330" s="10"/>
      <c r="HU330" s="10"/>
      <c r="HV330" s="10"/>
      <c r="HW330" s="10"/>
      <c r="HX330" s="10"/>
      <c r="HY330" s="10"/>
      <c r="HZ330" s="10"/>
      <c r="IA330" s="10"/>
      <c r="IB330" s="10"/>
      <c r="IC330" s="10"/>
      <c r="ID330" s="10"/>
      <c r="IE330" s="10"/>
      <c r="IF330" s="10"/>
      <c r="IG330" s="10"/>
      <c r="IH330" s="10"/>
      <c r="II330" s="10"/>
      <c r="IJ330" s="10"/>
      <c r="IK330" s="10"/>
      <c r="IL330" s="10"/>
      <c r="IM330" s="10"/>
      <c r="IN330" s="10"/>
      <c r="IO330" s="10"/>
      <c r="IP330" s="10"/>
      <c r="IQ330" s="10"/>
      <c r="IR330" s="10"/>
      <c r="IS330" s="10"/>
      <c r="IT330" s="10"/>
      <c r="IU330" s="13" t="s">
        <v>5094</v>
      </c>
      <c r="IV330" s="10" t="s">
        <v>283</v>
      </c>
      <c r="IW330" s="10" t="s">
        <v>283</v>
      </c>
      <c r="IX330" s="10" t="s">
        <v>264</v>
      </c>
      <c r="IY330" s="10"/>
      <c r="IZ330" s="10"/>
      <c r="JA330" s="10"/>
      <c r="JB330" s="10"/>
      <c r="JC330" s="10"/>
      <c r="JD330" s="10"/>
      <c r="JE330" s="10"/>
      <c r="JF330" s="10"/>
      <c r="JG330" s="10"/>
      <c r="JH330" s="10"/>
      <c r="JI330" s="10"/>
      <c r="JJ330" s="10"/>
      <c r="JK330" s="10"/>
      <c r="JL330" s="10"/>
      <c r="JM330" s="10"/>
      <c r="JN330" s="10"/>
      <c r="JO330" s="10"/>
      <c r="JP330" s="10">
        <v>1</v>
      </c>
      <c r="JQ330" s="10"/>
      <c r="JR330" s="10"/>
      <c r="JS330" s="10"/>
      <c r="JT330" s="10"/>
      <c r="JU330" s="10"/>
      <c r="JV330" s="10" t="s">
        <v>287</v>
      </c>
      <c r="JW330" s="10" t="s">
        <v>283</v>
      </c>
      <c r="JX330" s="10" t="s">
        <v>283</v>
      </c>
      <c r="JY330" s="10" t="s">
        <v>283</v>
      </c>
      <c r="JZ330" s="9"/>
    </row>
    <row r="331" spans="1:286" ht="15.75" customHeight="1">
      <c r="A331" s="7" t="s">
        <v>5095</v>
      </c>
      <c r="B331" s="8">
        <v>43171</v>
      </c>
      <c r="C331" s="9" t="s">
        <v>5096</v>
      </c>
      <c r="D331" s="10">
        <v>1</v>
      </c>
      <c r="E331" s="11">
        <v>43025</v>
      </c>
      <c r="F331" s="10" t="s">
        <v>302</v>
      </c>
      <c r="G331" s="10" t="s">
        <v>323</v>
      </c>
      <c r="H331" s="9" t="s">
        <v>5097</v>
      </c>
      <c r="I331" s="9" t="s">
        <v>4139</v>
      </c>
      <c r="J331" s="10" t="s">
        <v>280</v>
      </c>
      <c r="K331" s="9" t="s">
        <v>4946</v>
      </c>
      <c r="L331" s="9"/>
      <c r="M331" s="9"/>
      <c r="N331" s="9"/>
      <c r="O331" s="9"/>
      <c r="P331" s="9"/>
      <c r="Q331" s="9"/>
      <c r="R331" s="10">
        <v>1</v>
      </c>
      <c r="S331" s="10">
        <v>1</v>
      </c>
      <c r="T331" s="9"/>
      <c r="U331" s="9"/>
      <c r="V331" s="9"/>
      <c r="W331" s="9"/>
      <c r="X331" s="9"/>
      <c r="Y331" s="9"/>
      <c r="Z331" s="9"/>
      <c r="AA331" s="9"/>
      <c r="AB331" s="9" t="s">
        <v>5098</v>
      </c>
      <c r="AC331" s="9" t="s">
        <v>5099</v>
      </c>
      <c r="AD331" s="10" t="s">
        <v>283</v>
      </c>
      <c r="AE331" s="11">
        <v>43032</v>
      </c>
      <c r="AF331" s="11">
        <v>43165</v>
      </c>
      <c r="AG331" s="10">
        <f t="shared" ref="AG331:AG341" si="79">AF331-AE331</f>
        <v>133</v>
      </c>
      <c r="AH331" s="10">
        <f t="shared" si="77"/>
        <v>140</v>
      </c>
      <c r="AI331" s="10">
        <f t="shared" si="2"/>
        <v>146</v>
      </c>
      <c r="AJ331" s="10" t="s">
        <v>5100</v>
      </c>
      <c r="AK331" s="12">
        <v>1</v>
      </c>
      <c r="AL331" s="10" t="s">
        <v>86</v>
      </c>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v>1</v>
      </c>
      <c r="CP331" s="10" t="s">
        <v>509</v>
      </c>
      <c r="CQ331" s="10" t="s">
        <v>286</v>
      </c>
      <c r="CR331" s="13">
        <v>1</v>
      </c>
      <c r="CS331" s="13">
        <v>1</v>
      </c>
      <c r="CT331" s="10"/>
      <c r="CU331" s="10"/>
      <c r="CV331" s="10"/>
      <c r="CW331" s="10"/>
      <c r="CX331" s="10" t="s">
        <v>283</v>
      </c>
      <c r="CY331" s="10" t="s">
        <v>287</v>
      </c>
      <c r="CZ331" s="10" t="s">
        <v>329</v>
      </c>
      <c r="DA331" s="10" t="s">
        <v>289</v>
      </c>
      <c r="DB331" s="10" t="s">
        <v>412</v>
      </c>
      <c r="DC331" s="10" t="s">
        <v>283</v>
      </c>
      <c r="DD331" s="10" t="s">
        <v>5101</v>
      </c>
      <c r="DE331" s="10" t="s">
        <v>283</v>
      </c>
      <c r="DF331" s="10" t="s">
        <v>283</v>
      </c>
      <c r="DG331" s="10" t="s">
        <v>283</v>
      </c>
      <c r="DH331" s="10" t="s">
        <v>283</v>
      </c>
      <c r="DI331" s="10" t="s">
        <v>283</v>
      </c>
      <c r="DJ331" s="10" t="s">
        <v>283</v>
      </c>
      <c r="DK331" s="10" t="s">
        <v>283</v>
      </c>
      <c r="DL331" s="10" t="s">
        <v>283</v>
      </c>
      <c r="DM331" s="10" t="s">
        <v>283</v>
      </c>
      <c r="DN331" s="15"/>
      <c r="DO331" s="15"/>
      <c r="DP331" s="15"/>
      <c r="DQ331" s="15"/>
      <c r="DR331" s="15"/>
      <c r="DS331" s="15"/>
      <c r="DT331" s="15"/>
      <c r="DU331" s="15"/>
      <c r="DV331" s="15"/>
      <c r="DW331" s="15"/>
      <c r="DX331" s="15"/>
      <c r="DY331" s="15"/>
      <c r="DZ331" s="15"/>
      <c r="EA331" s="15"/>
      <c r="EB331" s="15"/>
      <c r="EC331" s="15"/>
      <c r="ED331" s="15"/>
      <c r="EE331" s="15"/>
      <c r="EF331" s="15"/>
      <c r="EG331" s="15"/>
      <c r="EH331" s="15"/>
      <c r="EI331" s="15"/>
      <c r="EJ331" s="15"/>
      <c r="EK331" s="15"/>
      <c r="EL331" s="15"/>
      <c r="EM331" s="15"/>
      <c r="EN331" s="15"/>
      <c r="EO331" s="15"/>
      <c r="EP331" s="15"/>
      <c r="EQ331" s="15"/>
      <c r="ER331" s="10" t="s">
        <v>5102</v>
      </c>
      <c r="ES331" s="10" t="s">
        <v>86</v>
      </c>
      <c r="ET331" s="10"/>
      <c r="EU331" s="10"/>
      <c r="EV331" s="10"/>
      <c r="EW331" s="10"/>
      <c r="EX331" s="10"/>
      <c r="EY331" s="10"/>
      <c r="EZ331" s="10"/>
      <c r="FA331" s="10"/>
      <c r="FB331" s="10"/>
      <c r="FC331" s="10"/>
      <c r="FD331" s="10"/>
      <c r="FE331" s="10"/>
      <c r="FF331" s="10"/>
      <c r="FG331" s="10"/>
      <c r="FH331" s="10"/>
      <c r="FI331" s="10"/>
      <c r="FJ331" s="10"/>
      <c r="FK331" s="10"/>
      <c r="FL331" s="13">
        <v>1</v>
      </c>
      <c r="FM331" s="10" t="s">
        <v>5103</v>
      </c>
      <c r="FN331" s="10" t="s">
        <v>3440</v>
      </c>
      <c r="FO331" s="10"/>
      <c r="FP331" s="10"/>
      <c r="FQ331" s="10"/>
      <c r="FR331" s="10"/>
      <c r="FS331" s="10"/>
      <c r="FT331" s="10"/>
      <c r="FU331" s="10">
        <v>1</v>
      </c>
      <c r="FV331" s="10"/>
      <c r="FW331" s="10"/>
      <c r="FX331" s="10"/>
      <c r="FY331" s="10"/>
      <c r="FZ331" s="10"/>
      <c r="GA331" s="10"/>
      <c r="GB331" s="10">
        <v>1</v>
      </c>
      <c r="GC331" s="10"/>
      <c r="GD331" s="10"/>
      <c r="GE331" s="10"/>
      <c r="GF331" s="10"/>
      <c r="GG331" s="10"/>
      <c r="GH331" s="10"/>
      <c r="GI331" s="10"/>
      <c r="GJ331" s="10"/>
      <c r="GK331" s="10"/>
      <c r="GL331" s="10"/>
      <c r="GM331" s="10"/>
      <c r="GN331" s="10"/>
      <c r="GO331" s="13" t="s">
        <v>5104</v>
      </c>
      <c r="GP331" s="13" t="s">
        <v>5105</v>
      </c>
      <c r="GQ331" s="10" t="s">
        <v>283</v>
      </c>
      <c r="GR331" s="10" t="s">
        <v>283</v>
      </c>
      <c r="GS331" s="10" t="s">
        <v>283</v>
      </c>
      <c r="GT331" s="10" t="s">
        <v>283</v>
      </c>
      <c r="GU331" s="10" t="s">
        <v>283</v>
      </c>
      <c r="GV331" s="10" t="s">
        <v>283</v>
      </c>
      <c r="GW331" s="10" t="s">
        <v>283</v>
      </c>
      <c r="GX331" s="10" t="s">
        <v>283</v>
      </c>
      <c r="GY331" s="10" t="s">
        <v>283</v>
      </c>
      <c r="GZ331" s="10" t="s">
        <v>283</v>
      </c>
      <c r="HA331" s="10" t="s">
        <v>283</v>
      </c>
      <c r="HB331" s="10" t="s">
        <v>283</v>
      </c>
      <c r="HC331" s="10" t="s">
        <v>283</v>
      </c>
      <c r="HD331" s="10" t="s">
        <v>227</v>
      </c>
      <c r="HE331" s="10"/>
      <c r="HF331" s="10"/>
      <c r="HG331" s="10"/>
      <c r="HH331" s="10"/>
      <c r="HI331" s="10"/>
      <c r="HJ331" s="10"/>
      <c r="HK331" s="10"/>
      <c r="HL331" s="10"/>
      <c r="HM331" s="10"/>
      <c r="HN331" s="10"/>
      <c r="HO331" s="10"/>
      <c r="HP331" s="10"/>
      <c r="HQ331" s="10"/>
      <c r="HR331" s="10"/>
      <c r="HS331" s="10"/>
      <c r="HT331" s="10"/>
      <c r="HU331" s="10"/>
      <c r="HV331" s="10"/>
      <c r="HW331" s="10"/>
      <c r="HX331" s="10"/>
      <c r="HY331" s="10"/>
      <c r="HZ331" s="10"/>
      <c r="IA331" s="10"/>
      <c r="IB331" s="10"/>
      <c r="IC331" s="10"/>
      <c r="ID331" s="10"/>
      <c r="IE331" s="10">
        <v>1</v>
      </c>
      <c r="IF331" s="10"/>
      <c r="IG331" s="10"/>
      <c r="IH331" s="10"/>
      <c r="II331" s="10"/>
      <c r="IJ331" s="10"/>
      <c r="IK331" s="10"/>
      <c r="IL331" s="10"/>
      <c r="IM331" s="10"/>
      <c r="IN331" s="10"/>
      <c r="IO331" s="10"/>
      <c r="IP331" s="10"/>
      <c r="IQ331" s="10"/>
      <c r="IR331" s="10"/>
      <c r="IS331" s="10"/>
      <c r="IT331" s="10"/>
      <c r="IU331" s="13" t="s">
        <v>5106</v>
      </c>
      <c r="IV331" s="13" t="s">
        <v>299</v>
      </c>
      <c r="IW331" s="10" t="s">
        <v>283</v>
      </c>
      <c r="IX331" s="10" t="s">
        <v>267</v>
      </c>
      <c r="IY331" s="10"/>
      <c r="IZ331" s="10"/>
      <c r="JA331" s="10"/>
      <c r="JB331" s="10"/>
      <c r="JC331" s="10"/>
      <c r="JD331" s="10"/>
      <c r="JE331" s="10"/>
      <c r="JF331" s="10"/>
      <c r="JG331" s="10"/>
      <c r="JH331" s="10"/>
      <c r="JI331" s="10"/>
      <c r="JJ331" s="10"/>
      <c r="JK331" s="10"/>
      <c r="JL331" s="10"/>
      <c r="JM331" s="10"/>
      <c r="JN331" s="10"/>
      <c r="JO331" s="10"/>
      <c r="JP331" s="10"/>
      <c r="JQ331" s="10"/>
      <c r="JR331" s="10"/>
      <c r="JS331" s="10">
        <v>1</v>
      </c>
      <c r="JT331" s="10"/>
      <c r="JU331" s="10"/>
      <c r="JV331" s="10" t="s">
        <v>287</v>
      </c>
      <c r="JW331" s="10" t="s">
        <v>283</v>
      </c>
      <c r="JX331" s="10" t="s">
        <v>283</v>
      </c>
      <c r="JY331" s="10" t="s">
        <v>283</v>
      </c>
      <c r="JZ331" s="10" t="s">
        <v>5107</v>
      </c>
    </row>
    <row r="332" spans="1:286" ht="15.75" customHeight="1">
      <c r="A332" s="7" t="s">
        <v>5108</v>
      </c>
      <c r="B332" s="8">
        <v>43172</v>
      </c>
      <c r="C332" s="9" t="s">
        <v>5109</v>
      </c>
      <c r="D332" s="10">
        <v>1</v>
      </c>
      <c r="E332" s="11">
        <v>42657</v>
      </c>
      <c r="F332" s="10">
        <v>48</v>
      </c>
      <c r="G332" s="10" t="s">
        <v>277</v>
      </c>
      <c r="H332" s="9" t="s">
        <v>4242</v>
      </c>
      <c r="I332" s="9" t="s">
        <v>901</v>
      </c>
      <c r="J332" s="10" t="s">
        <v>280</v>
      </c>
      <c r="K332" s="9" t="s">
        <v>344</v>
      </c>
      <c r="L332" s="9"/>
      <c r="M332" s="9"/>
      <c r="N332" s="9"/>
      <c r="O332" s="9"/>
      <c r="P332" s="9"/>
      <c r="Q332" s="9"/>
      <c r="R332" s="10">
        <v>1</v>
      </c>
      <c r="S332" s="9"/>
      <c r="T332" s="9"/>
      <c r="U332" s="9"/>
      <c r="V332" s="9"/>
      <c r="W332" s="9"/>
      <c r="X332" s="9"/>
      <c r="Y332" s="9"/>
      <c r="Z332" s="9"/>
      <c r="AA332" s="9"/>
      <c r="AB332" s="9" t="s">
        <v>2846</v>
      </c>
      <c r="AC332" s="9" t="s">
        <v>5110</v>
      </c>
      <c r="AD332" s="10" t="s">
        <v>283</v>
      </c>
      <c r="AE332" s="11">
        <v>42671</v>
      </c>
      <c r="AF332" s="11">
        <v>43168</v>
      </c>
      <c r="AG332" s="10">
        <f t="shared" si="79"/>
        <v>497</v>
      </c>
      <c r="AH332" s="10">
        <f t="shared" si="77"/>
        <v>511</v>
      </c>
      <c r="AI332" s="10">
        <f t="shared" si="2"/>
        <v>515</v>
      </c>
      <c r="AJ332" s="10" t="s">
        <v>1905</v>
      </c>
      <c r="AK332" s="12">
        <v>1</v>
      </c>
      <c r="AL332" s="10" t="s">
        <v>1906</v>
      </c>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10"/>
      <c r="BN332" s="10"/>
      <c r="BO332" s="10"/>
      <c r="BP332" s="10"/>
      <c r="BQ332" s="10"/>
      <c r="BR332" s="10"/>
      <c r="BS332" s="10"/>
      <c r="BT332" s="10"/>
      <c r="BU332" s="10"/>
      <c r="BV332" s="10"/>
      <c r="BW332" s="10"/>
      <c r="BX332" s="10">
        <v>1</v>
      </c>
      <c r="BY332" s="10"/>
      <c r="BZ332" s="10"/>
      <c r="CA332" s="10"/>
      <c r="CB332" s="10"/>
      <c r="CC332" s="10"/>
      <c r="CD332" s="10"/>
      <c r="CE332" s="10"/>
      <c r="CF332" s="10"/>
      <c r="CG332" s="10"/>
      <c r="CH332" s="10"/>
      <c r="CI332" s="10"/>
      <c r="CJ332" s="10"/>
      <c r="CK332" s="10"/>
      <c r="CL332" s="10"/>
      <c r="CM332" s="10"/>
      <c r="CN332" s="10"/>
      <c r="CO332" s="10"/>
      <c r="CP332" s="10" t="s">
        <v>428</v>
      </c>
      <c r="CQ332" s="10" t="s">
        <v>286</v>
      </c>
      <c r="CR332" s="10"/>
      <c r="CS332" s="10"/>
      <c r="CT332" s="10">
        <v>1</v>
      </c>
      <c r="CU332" s="10"/>
      <c r="CV332" s="10"/>
      <c r="CW332" s="10"/>
      <c r="CX332" s="10" t="s">
        <v>287</v>
      </c>
      <c r="CY332" s="10" t="s">
        <v>287</v>
      </c>
      <c r="CZ332" s="10" t="s">
        <v>12</v>
      </c>
      <c r="DA332" s="10" t="s">
        <v>158</v>
      </c>
      <c r="DB332" s="10" t="s">
        <v>158</v>
      </c>
      <c r="DC332" s="10" t="s">
        <v>283</v>
      </c>
      <c r="DD332" s="10" t="s">
        <v>4502</v>
      </c>
      <c r="DE332" s="10" t="s">
        <v>283</v>
      </c>
      <c r="DF332" s="10" t="s">
        <v>283</v>
      </c>
      <c r="DG332" s="10" t="s">
        <v>283</v>
      </c>
      <c r="DH332" s="10" t="s">
        <v>283</v>
      </c>
      <c r="DI332" s="10" t="s">
        <v>283</v>
      </c>
      <c r="DJ332" s="10" t="s">
        <v>283</v>
      </c>
      <c r="DK332" s="10" t="s">
        <v>283</v>
      </c>
      <c r="DL332" s="10" t="s">
        <v>283</v>
      </c>
      <c r="DM332" s="10" t="s">
        <v>283</v>
      </c>
      <c r="DN332" s="15"/>
      <c r="DO332" s="15"/>
      <c r="DP332" s="15"/>
      <c r="DQ332" s="15"/>
      <c r="DR332" s="15"/>
      <c r="DS332" s="15"/>
      <c r="DT332" s="15"/>
      <c r="DU332" s="15"/>
      <c r="DV332" s="15"/>
      <c r="DW332" s="15"/>
      <c r="DX332" s="15"/>
      <c r="DY332" s="15"/>
      <c r="DZ332" s="15"/>
      <c r="EA332" s="15"/>
      <c r="EB332" s="15"/>
      <c r="EC332" s="15"/>
      <c r="ED332" s="15"/>
      <c r="EE332" s="15"/>
      <c r="EF332" s="15"/>
      <c r="EG332" s="15"/>
      <c r="EH332" s="15"/>
      <c r="EI332" s="15"/>
      <c r="EJ332" s="15"/>
      <c r="EK332" s="15"/>
      <c r="EL332" s="15"/>
      <c r="EM332" s="15"/>
      <c r="EN332" s="15"/>
      <c r="EO332" s="15"/>
      <c r="EP332" s="15"/>
      <c r="EQ332" s="15"/>
      <c r="ER332" s="13" t="s">
        <v>5111</v>
      </c>
      <c r="ES332" s="13" t="s">
        <v>145</v>
      </c>
      <c r="ET332" s="13"/>
      <c r="EU332" s="13"/>
      <c r="EV332" s="13"/>
      <c r="EW332" s="13"/>
      <c r="EX332" s="13">
        <v>1</v>
      </c>
      <c r="EY332" s="13"/>
      <c r="EZ332" s="13"/>
      <c r="FA332" s="13"/>
      <c r="FB332" s="13"/>
      <c r="FC332" s="13"/>
      <c r="FD332" s="13"/>
      <c r="FE332" s="13"/>
      <c r="FF332" s="13"/>
      <c r="FG332" s="13"/>
      <c r="FH332" s="13"/>
      <c r="FI332" s="13"/>
      <c r="FJ332" s="13"/>
      <c r="FK332" s="13"/>
      <c r="FL332" s="13"/>
      <c r="FM332" s="13" t="s">
        <v>5112</v>
      </c>
      <c r="FN332" s="13" t="s">
        <v>173</v>
      </c>
      <c r="FO332" s="13"/>
      <c r="FP332" s="13"/>
      <c r="FQ332" s="13"/>
      <c r="FR332" s="13"/>
      <c r="FS332" s="13"/>
      <c r="FT332" s="13"/>
      <c r="FU332" s="13"/>
      <c r="FV332" s="13"/>
      <c r="FW332" s="13"/>
      <c r="FX332" s="13"/>
      <c r="FY332" s="13"/>
      <c r="FZ332" s="13"/>
      <c r="GA332" s="13"/>
      <c r="GB332" s="13"/>
      <c r="GC332" s="10">
        <v>1</v>
      </c>
      <c r="GD332" s="13"/>
      <c r="GE332" s="13"/>
      <c r="GF332" s="13"/>
      <c r="GG332" s="13"/>
      <c r="GH332" s="13"/>
      <c r="GI332" s="13"/>
      <c r="GJ332" s="13"/>
      <c r="GK332" s="13"/>
      <c r="GL332" s="13"/>
      <c r="GM332" s="13"/>
      <c r="GN332" s="13"/>
      <c r="GO332" s="13" t="s">
        <v>5113</v>
      </c>
      <c r="GP332" s="13" t="s">
        <v>5114</v>
      </c>
      <c r="GQ332" s="10" t="s">
        <v>283</v>
      </c>
      <c r="GR332" s="10" t="s">
        <v>283</v>
      </c>
      <c r="GS332" s="10" t="s">
        <v>283</v>
      </c>
      <c r="GT332" s="10" t="s">
        <v>283</v>
      </c>
      <c r="GU332" s="10" t="s">
        <v>283</v>
      </c>
      <c r="GV332" s="10" t="s">
        <v>283</v>
      </c>
      <c r="GW332" s="10" t="s">
        <v>283</v>
      </c>
      <c r="GX332" s="10" t="s">
        <v>283</v>
      </c>
      <c r="GY332" s="10" t="s">
        <v>283</v>
      </c>
      <c r="GZ332" s="10" t="s">
        <v>283</v>
      </c>
      <c r="HA332" s="10" t="s">
        <v>283</v>
      </c>
      <c r="HB332" s="10" t="s">
        <v>283</v>
      </c>
      <c r="HC332" s="10" t="s">
        <v>283</v>
      </c>
      <c r="HD332" s="10" t="s">
        <v>234</v>
      </c>
      <c r="HE332" s="10"/>
      <c r="HF332" s="10"/>
      <c r="HG332" s="10"/>
      <c r="HH332" s="10"/>
      <c r="HI332" s="10"/>
      <c r="HJ332" s="10"/>
      <c r="HK332" s="10"/>
      <c r="HL332" s="10"/>
      <c r="HM332" s="10"/>
      <c r="HN332" s="10"/>
      <c r="HO332" s="10"/>
      <c r="HP332" s="10"/>
      <c r="HQ332" s="10"/>
      <c r="HR332" s="10"/>
      <c r="HS332" s="10"/>
      <c r="HT332" s="10"/>
      <c r="HU332" s="10"/>
      <c r="HV332" s="10"/>
      <c r="HW332" s="10"/>
      <c r="HX332" s="10"/>
      <c r="HY332" s="10"/>
      <c r="HZ332" s="10"/>
      <c r="IA332" s="10"/>
      <c r="IB332" s="10"/>
      <c r="IC332" s="10"/>
      <c r="ID332" s="10"/>
      <c r="IE332" s="10"/>
      <c r="IF332" s="10"/>
      <c r="IG332" s="10"/>
      <c r="IH332" s="10"/>
      <c r="II332" s="10"/>
      <c r="IJ332" s="10"/>
      <c r="IK332" s="10"/>
      <c r="IL332" s="10">
        <v>1</v>
      </c>
      <c r="IM332" s="10"/>
      <c r="IN332" s="10"/>
      <c r="IO332" s="10"/>
      <c r="IP332" s="10"/>
      <c r="IQ332" s="10"/>
      <c r="IR332" s="10"/>
      <c r="IS332" s="10"/>
      <c r="IT332" s="10"/>
      <c r="IU332" s="13" t="s">
        <v>1084</v>
      </c>
      <c r="IV332" s="10" t="s">
        <v>283</v>
      </c>
      <c r="IW332" s="10" t="s">
        <v>283</v>
      </c>
      <c r="IX332" s="10" t="s">
        <v>264</v>
      </c>
      <c r="IY332" s="10"/>
      <c r="IZ332" s="10"/>
      <c r="JA332" s="10"/>
      <c r="JB332" s="10"/>
      <c r="JC332" s="10"/>
      <c r="JD332" s="10"/>
      <c r="JE332" s="10"/>
      <c r="JF332" s="10"/>
      <c r="JG332" s="10"/>
      <c r="JH332" s="10"/>
      <c r="JI332" s="10"/>
      <c r="JJ332" s="10"/>
      <c r="JK332" s="10"/>
      <c r="JL332" s="10"/>
      <c r="JM332" s="10"/>
      <c r="JN332" s="10"/>
      <c r="JO332" s="10"/>
      <c r="JP332" s="10">
        <v>1</v>
      </c>
      <c r="JQ332" s="10"/>
      <c r="JR332" s="10"/>
      <c r="JS332" s="10"/>
      <c r="JT332" s="10"/>
      <c r="JU332" s="10"/>
      <c r="JV332" s="10" t="s">
        <v>287</v>
      </c>
      <c r="JW332" s="10" t="s">
        <v>283</v>
      </c>
      <c r="JX332" s="10" t="s">
        <v>283</v>
      </c>
      <c r="JY332" s="10" t="s">
        <v>283</v>
      </c>
      <c r="JZ332" s="9"/>
    </row>
    <row r="333" spans="1:286" ht="15.75" customHeight="1">
      <c r="A333" s="7" t="s">
        <v>5115</v>
      </c>
      <c r="B333" s="8">
        <v>43173</v>
      </c>
      <c r="C333" s="9" t="s">
        <v>5116</v>
      </c>
      <c r="D333" s="10">
        <v>1</v>
      </c>
      <c r="E333" s="11">
        <v>42602</v>
      </c>
      <c r="F333" s="10" t="s">
        <v>302</v>
      </c>
      <c r="G333" s="10" t="s">
        <v>323</v>
      </c>
      <c r="H333" s="9" t="s">
        <v>2658</v>
      </c>
      <c r="I333" s="9" t="s">
        <v>2659</v>
      </c>
      <c r="J333" s="10" t="s">
        <v>280</v>
      </c>
      <c r="K333" s="9" t="s">
        <v>4946</v>
      </c>
      <c r="L333" s="9"/>
      <c r="M333" s="9"/>
      <c r="N333" s="9"/>
      <c r="O333" s="9"/>
      <c r="P333" s="9"/>
      <c r="Q333" s="9"/>
      <c r="R333" s="10">
        <v>1</v>
      </c>
      <c r="S333" s="10">
        <v>1</v>
      </c>
      <c r="T333" s="9"/>
      <c r="U333" s="9"/>
      <c r="V333" s="9"/>
      <c r="W333" s="9"/>
      <c r="X333" s="9"/>
      <c r="Y333" s="9"/>
      <c r="Z333" s="9"/>
      <c r="AA333" s="9"/>
      <c r="AB333" s="9" t="s">
        <v>3610</v>
      </c>
      <c r="AC333" s="9" t="s">
        <v>5117</v>
      </c>
      <c r="AD333" s="10" t="s">
        <v>283</v>
      </c>
      <c r="AE333" s="11">
        <v>42622</v>
      </c>
      <c r="AF333" s="11">
        <v>43158</v>
      </c>
      <c r="AG333" s="10">
        <f t="shared" si="79"/>
        <v>536</v>
      </c>
      <c r="AH333" s="10">
        <f t="shared" si="77"/>
        <v>556</v>
      </c>
      <c r="AI333" s="10">
        <f t="shared" si="2"/>
        <v>571</v>
      </c>
      <c r="AJ333" s="10" t="s">
        <v>411</v>
      </c>
      <c r="AK333" s="12">
        <v>1</v>
      </c>
      <c r="AL333" s="10" t="s">
        <v>70</v>
      </c>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10"/>
      <c r="BN333" s="10"/>
      <c r="BO333" s="10"/>
      <c r="BP333" s="10"/>
      <c r="BQ333" s="10"/>
      <c r="BR333" s="10"/>
      <c r="BS333" s="10"/>
      <c r="BT333" s="10"/>
      <c r="BU333" s="10"/>
      <c r="BV333" s="10"/>
      <c r="BW333" s="10"/>
      <c r="BX333" s="10"/>
      <c r="BY333" s="10">
        <v>1</v>
      </c>
      <c r="BZ333" s="10"/>
      <c r="CA333" s="10"/>
      <c r="CB333" s="10"/>
      <c r="CC333" s="10"/>
      <c r="CD333" s="10"/>
      <c r="CE333" s="10"/>
      <c r="CF333" s="10"/>
      <c r="CG333" s="10"/>
      <c r="CH333" s="10"/>
      <c r="CI333" s="10"/>
      <c r="CJ333" s="10"/>
      <c r="CK333" s="10"/>
      <c r="CL333" s="10"/>
      <c r="CM333" s="10"/>
      <c r="CN333" s="10"/>
      <c r="CO333" s="10"/>
      <c r="CP333" s="10" t="s">
        <v>90</v>
      </c>
      <c r="CQ333" s="10" t="s">
        <v>286</v>
      </c>
      <c r="CR333" s="10"/>
      <c r="CS333" s="10">
        <v>1</v>
      </c>
      <c r="CT333" s="10"/>
      <c r="CU333" s="10"/>
      <c r="CV333" s="10"/>
      <c r="CW333" s="10"/>
      <c r="CX333" s="10" t="s">
        <v>287</v>
      </c>
      <c r="CY333" s="10" t="s">
        <v>287</v>
      </c>
      <c r="CZ333" s="10" t="s">
        <v>12</v>
      </c>
      <c r="DA333" s="10" t="s">
        <v>289</v>
      </c>
      <c r="DB333" s="10" t="s">
        <v>412</v>
      </c>
      <c r="DC333" s="10" t="s">
        <v>283</v>
      </c>
      <c r="DD333" s="10" t="s">
        <v>5118</v>
      </c>
      <c r="DE333" s="10" t="s">
        <v>283</v>
      </c>
      <c r="DF333" s="10" t="s">
        <v>283</v>
      </c>
      <c r="DG333" s="10" t="s">
        <v>283</v>
      </c>
      <c r="DH333" s="10" t="s">
        <v>283</v>
      </c>
      <c r="DI333" s="10" t="s">
        <v>283</v>
      </c>
      <c r="DJ333" s="10" t="s">
        <v>283</v>
      </c>
      <c r="DK333" s="10" t="s">
        <v>283</v>
      </c>
      <c r="DL333" s="10" t="s">
        <v>283</v>
      </c>
      <c r="DM333" s="10" t="s">
        <v>283</v>
      </c>
      <c r="DN333" s="15"/>
      <c r="DO333" s="15"/>
      <c r="DP333" s="15"/>
      <c r="DQ333" s="15"/>
      <c r="DR333" s="15"/>
      <c r="DS333" s="15"/>
      <c r="DT333" s="15"/>
      <c r="DU333" s="15"/>
      <c r="DV333" s="15"/>
      <c r="DW333" s="15"/>
      <c r="DX333" s="15"/>
      <c r="DY333" s="15"/>
      <c r="DZ333" s="15"/>
      <c r="EA333" s="15"/>
      <c r="EB333" s="15"/>
      <c r="EC333" s="15"/>
      <c r="ED333" s="15"/>
      <c r="EE333" s="15"/>
      <c r="EF333" s="15"/>
      <c r="EG333" s="15"/>
      <c r="EH333" s="15"/>
      <c r="EI333" s="15"/>
      <c r="EJ333" s="15"/>
      <c r="EK333" s="15"/>
      <c r="EL333" s="15"/>
      <c r="EM333" s="15"/>
      <c r="EN333" s="15"/>
      <c r="EO333" s="15"/>
      <c r="EP333" s="15"/>
      <c r="EQ333" s="15"/>
      <c r="ER333" s="13" t="s">
        <v>5119</v>
      </c>
      <c r="ES333" s="10" t="s">
        <v>5120</v>
      </c>
      <c r="ET333" s="10">
        <v>1</v>
      </c>
      <c r="EU333" s="10"/>
      <c r="EV333" s="10"/>
      <c r="EW333" s="10"/>
      <c r="EX333" s="10"/>
      <c r="EY333" s="10"/>
      <c r="EZ333" s="10"/>
      <c r="FA333" s="10"/>
      <c r="FB333" s="10"/>
      <c r="FC333" s="10"/>
      <c r="FD333" s="10"/>
      <c r="FE333" s="10"/>
      <c r="FF333" s="10"/>
      <c r="FG333" s="10"/>
      <c r="FH333" s="13">
        <v>1</v>
      </c>
      <c r="FI333" s="10"/>
      <c r="FJ333" s="10"/>
      <c r="FK333" s="10"/>
      <c r="FL333" s="10"/>
      <c r="FM333" s="13" t="s">
        <v>5121</v>
      </c>
      <c r="FN333" s="13" t="s">
        <v>1621</v>
      </c>
      <c r="FO333" s="13"/>
      <c r="FP333" s="13"/>
      <c r="FQ333" s="13"/>
      <c r="FR333" s="13"/>
      <c r="FS333" s="13"/>
      <c r="FT333" s="13"/>
      <c r="FU333" s="13">
        <v>1</v>
      </c>
      <c r="FV333" s="13"/>
      <c r="FW333" s="13"/>
      <c r="FX333" s="13"/>
      <c r="FY333" s="13"/>
      <c r="FZ333" s="13"/>
      <c r="GA333" s="13"/>
      <c r="GB333" s="13"/>
      <c r="GC333" s="13">
        <v>1</v>
      </c>
      <c r="GD333" s="13"/>
      <c r="GE333" s="13"/>
      <c r="GF333" s="13"/>
      <c r="GG333" s="13"/>
      <c r="GH333" s="13"/>
      <c r="GI333" s="13"/>
      <c r="GJ333" s="13"/>
      <c r="GK333" s="13"/>
      <c r="GL333" s="13"/>
      <c r="GM333" s="13"/>
      <c r="GN333" s="13"/>
      <c r="GO333" s="13" t="s">
        <v>5122</v>
      </c>
      <c r="GP333" s="10" t="s">
        <v>283</v>
      </c>
      <c r="GQ333" s="10" t="s">
        <v>283</v>
      </c>
      <c r="GR333" s="10" t="s">
        <v>283</v>
      </c>
      <c r="GS333" s="10" t="s">
        <v>283</v>
      </c>
      <c r="GT333" s="10" t="s">
        <v>283</v>
      </c>
      <c r="GU333" s="10" t="s">
        <v>283</v>
      </c>
      <c r="GV333" s="10" t="s">
        <v>283</v>
      </c>
      <c r="GW333" s="10" t="s">
        <v>283</v>
      </c>
      <c r="GX333" s="10" t="s">
        <v>283</v>
      </c>
      <c r="GY333" s="10" t="s">
        <v>283</v>
      </c>
      <c r="GZ333" s="10" t="s">
        <v>283</v>
      </c>
      <c r="HA333" s="10" t="s">
        <v>283</v>
      </c>
      <c r="HB333" s="10" t="s">
        <v>283</v>
      </c>
      <c r="HC333" s="10" t="s">
        <v>283</v>
      </c>
      <c r="HD333" s="10" t="s">
        <v>240</v>
      </c>
      <c r="HE333" s="10"/>
      <c r="HF333" s="10"/>
      <c r="HG333" s="10"/>
      <c r="HH333" s="10"/>
      <c r="HI333" s="10"/>
      <c r="HJ333" s="10"/>
      <c r="HK333" s="10"/>
      <c r="HL333" s="10"/>
      <c r="HM333" s="10"/>
      <c r="HN333" s="10"/>
      <c r="HO333" s="10"/>
      <c r="HP333" s="10"/>
      <c r="HQ333" s="10"/>
      <c r="HR333" s="10"/>
      <c r="HS333" s="10"/>
      <c r="HT333" s="10"/>
      <c r="HU333" s="10"/>
      <c r="HV333" s="10"/>
      <c r="HW333" s="10"/>
      <c r="HX333" s="10"/>
      <c r="HY333" s="10"/>
      <c r="HZ333" s="10"/>
      <c r="IA333" s="10"/>
      <c r="IB333" s="10"/>
      <c r="IC333" s="10"/>
      <c r="ID333" s="10"/>
      <c r="IE333" s="10"/>
      <c r="IF333" s="10"/>
      <c r="IG333" s="10"/>
      <c r="IH333" s="10"/>
      <c r="II333" s="10"/>
      <c r="IJ333" s="10"/>
      <c r="IK333" s="10"/>
      <c r="IL333" s="10"/>
      <c r="IM333" s="10"/>
      <c r="IN333" s="10"/>
      <c r="IO333" s="10"/>
      <c r="IP333" s="10"/>
      <c r="IQ333" s="10"/>
      <c r="IR333" s="10">
        <v>1</v>
      </c>
      <c r="IS333" s="10"/>
      <c r="IT333" s="10"/>
      <c r="IU333" s="13" t="s">
        <v>5123</v>
      </c>
      <c r="IV333" s="13" t="s">
        <v>5124</v>
      </c>
      <c r="IW333" s="10" t="s">
        <v>283</v>
      </c>
      <c r="IX333" s="10" t="s">
        <v>248</v>
      </c>
      <c r="IY333" s="10"/>
      <c r="IZ333" s="10">
        <v>1</v>
      </c>
      <c r="JA333" s="10"/>
      <c r="JB333" s="10"/>
      <c r="JC333" s="10"/>
      <c r="JD333" s="10"/>
      <c r="JE333" s="10"/>
      <c r="JF333" s="10"/>
      <c r="JG333" s="10"/>
      <c r="JH333" s="10"/>
      <c r="JI333" s="10"/>
      <c r="JJ333" s="10"/>
      <c r="JK333" s="10"/>
      <c r="JL333" s="10"/>
      <c r="JM333" s="10"/>
      <c r="JN333" s="10"/>
      <c r="JO333" s="10"/>
      <c r="JP333" s="10"/>
      <c r="JQ333" s="10"/>
      <c r="JR333" s="10"/>
      <c r="JS333" s="10"/>
      <c r="JT333" s="10"/>
      <c r="JU333" s="10"/>
      <c r="JV333" s="10" t="s">
        <v>287</v>
      </c>
      <c r="JW333" s="10" t="s">
        <v>283</v>
      </c>
      <c r="JX333" s="10" t="s">
        <v>283</v>
      </c>
      <c r="JY333" s="10" t="s">
        <v>283</v>
      </c>
      <c r="JZ333" s="9"/>
    </row>
    <row r="334" spans="1:286" ht="15.75" customHeight="1">
      <c r="A334" s="7" t="s">
        <v>5125</v>
      </c>
      <c r="B334" s="8">
        <v>43165</v>
      </c>
      <c r="C334" s="9" t="s">
        <v>5126</v>
      </c>
      <c r="D334" s="10">
        <v>1</v>
      </c>
      <c r="E334" s="11">
        <v>42996</v>
      </c>
      <c r="F334" s="9">
        <f>2017-1937</f>
        <v>80</v>
      </c>
      <c r="G334" s="10" t="s">
        <v>277</v>
      </c>
      <c r="H334" s="9" t="s">
        <v>5127</v>
      </c>
      <c r="I334" s="9" t="s">
        <v>786</v>
      </c>
      <c r="J334" s="10" t="s">
        <v>280</v>
      </c>
      <c r="K334" s="9" t="s">
        <v>344</v>
      </c>
      <c r="L334" s="10"/>
      <c r="M334" s="10"/>
      <c r="N334" s="10"/>
      <c r="O334" s="10"/>
      <c r="P334" s="10"/>
      <c r="Q334" s="10"/>
      <c r="R334" s="10">
        <v>1</v>
      </c>
      <c r="S334" s="10"/>
      <c r="T334" s="10"/>
      <c r="U334" s="10"/>
      <c r="V334" s="10"/>
      <c r="W334" s="10"/>
      <c r="X334" s="10"/>
      <c r="Y334" s="10"/>
      <c r="Z334" s="10"/>
      <c r="AA334" s="10"/>
      <c r="AB334" s="10" t="s">
        <v>5128</v>
      </c>
      <c r="AC334" s="9" t="s">
        <v>5129</v>
      </c>
      <c r="AD334" s="10" t="s">
        <v>283</v>
      </c>
      <c r="AE334" s="11">
        <v>42997</v>
      </c>
      <c r="AF334" s="11">
        <v>43165</v>
      </c>
      <c r="AG334" s="10">
        <f t="shared" si="79"/>
        <v>168</v>
      </c>
      <c r="AH334" s="10">
        <f t="shared" si="77"/>
        <v>169</v>
      </c>
      <c r="AI334" s="10">
        <f t="shared" si="2"/>
        <v>169</v>
      </c>
      <c r="AJ334" s="10" t="s">
        <v>5130</v>
      </c>
      <c r="AK334" s="12">
        <v>3</v>
      </c>
      <c r="AL334" s="10" t="s">
        <v>5131</v>
      </c>
      <c r="AM334" s="10">
        <v>2</v>
      </c>
      <c r="AN334" s="10"/>
      <c r="AO334" s="11"/>
      <c r="AP334" s="10">
        <v>1</v>
      </c>
      <c r="AQ334" s="10"/>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t="s">
        <v>89</v>
      </c>
      <c r="CQ334" s="10" t="s">
        <v>286</v>
      </c>
      <c r="CR334" s="10">
        <v>1</v>
      </c>
      <c r="CS334" s="10"/>
      <c r="CT334" s="10"/>
      <c r="CU334" s="10"/>
      <c r="CV334" s="10"/>
      <c r="CW334" s="10"/>
      <c r="CX334" s="10" t="s">
        <v>287</v>
      </c>
      <c r="CY334" s="10" t="s">
        <v>287</v>
      </c>
      <c r="CZ334" s="10" t="s">
        <v>12</v>
      </c>
      <c r="DA334" s="10" t="s">
        <v>120</v>
      </c>
      <c r="DB334" s="10" t="s">
        <v>309</v>
      </c>
      <c r="DC334" s="13" t="s">
        <v>5132</v>
      </c>
      <c r="DD334" s="10" t="s">
        <v>5133</v>
      </c>
      <c r="DE334" s="10" t="s">
        <v>5134</v>
      </c>
      <c r="DF334" s="10" t="s">
        <v>120</v>
      </c>
      <c r="DG334" s="10" t="s">
        <v>5135</v>
      </c>
      <c r="DH334" s="10" t="s">
        <v>1007</v>
      </c>
      <c r="DI334" s="10" t="s">
        <v>1717</v>
      </c>
      <c r="DJ334" s="10" t="s">
        <v>1635</v>
      </c>
      <c r="DK334" s="10" t="s">
        <v>5136</v>
      </c>
      <c r="DL334" s="10" t="s">
        <v>4305</v>
      </c>
      <c r="DM334" s="10" t="s">
        <v>115</v>
      </c>
      <c r="DN334" s="15"/>
      <c r="DO334" s="15"/>
      <c r="DP334" s="15"/>
      <c r="DQ334" s="15"/>
      <c r="DR334" s="15"/>
      <c r="DS334" s="14">
        <v>1</v>
      </c>
      <c r="DT334" s="15"/>
      <c r="DU334" s="15"/>
      <c r="DV334" s="15"/>
      <c r="DW334" s="15"/>
      <c r="DX334" s="15"/>
      <c r="DY334" s="15"/>
      <c r="DZ334" s="15"/>
      <c r="EA334" s="15"/>
      <c r="EB334" s="15"/>
      <c r="EC334" s="15"/>
      <c r="ED334" s="15"/>
      <c r="EE334" s="15"/>
      <c r="EF334" s="15"/>
      <c r="EG334" s="15"/>
      <c r="EH334" s="15"/>
      <c r="EI334" s="15"/>
      <c r="EJ334" s="15"/>
      <c r="EK334" s="15"/>
      <c r="EL334" s="15"/>
      <c r="EM334" s="15"/>
      <c r="EN334" s="15"/>
      <c r="EO334" s="15"/>
      <c r="EP334" s="15"/>
      <c r="EQ334" s="15"/>
      <c r="ER334" s="10" t="s">
        <v>283</v>
      </c>
      <c r="ES334" s="10" t="s">
        <v>283</v>
      </c>
      <c r="ET334" s="10"/>
      <c r="EU334" s="10"/>
      <c r="EV334" s="10"/>
      <c r="EW334" s="10"/>
      <c r="EX334" s="10"/>
      <c r="EY334" s="10"/>
      <c r="EZ334" s="10"/>
      <c r="FA334" s="10"/>
      <c r="FB334" s="10"/>
      <c r="FC334" s="10"/>
      <c r="FD334" s="10"/>
      <c r="FE334" s="10"/>
      <c r="FF334" s="10"/>
      <c r="FG334" s="10"/>
      <c r="FH334" s="10"/>
      <c r="FI334" s="10"/>
      <c r="FJ334" s="10"/>
      <c r="FK334" s="10"/>
      <c r="FL334" s="10"/>
      <c r="FM334" s="10" t="s">
        <v>283</v>
      </c>
      <c r="FN334" s="10" t="s">
        <v>283</v>
      </c>
      <c r="FO334" s="10"/>
      <c r="FP334" s="10"/>
      <c r="FQ334" s="10"/>
      <c r="FR334" s="10"/>
      <c r="FS334" s="10"/>
      <c r="FT334" s="10"/>
      <c r="FU334" s="10"/>
      <c r="FV334" s="10"/>
      <c r="FW334" s="10"/>
      <c r="FX334" s="10"/>
      <c r="FY334" s="10"/>
      <c r="FZ334" s="10"/>
      <c r="GA334" s="10"/>
      <c r="GB334" s="10"/>
      <c r="GC334" s="10"/>
      <c r="GD334" s="10"/>
      <c r="GE334" s="10"/>
      <c r="GF334" s="10"/>
      <c r="GG334" s="10"/>
      <c r="GH334" s="10"/>
      <c r="GI334" s="10"/>
      <c r="GJ334" s="10"/>
      <c r="GK334" s="10"/>
      <c r="GL334" s="10"/>
      <c r="GM334" s="10"/>
      <c r="GN334" s="10"/>
      <c r="GO334" s="13" t="s">
        <v>5137</v>
      </c>
      <c r="GP334" s="13" t="s">
        <v>5138</v>
      </c>
      <c r="GQ334" s="13" t="s">
        <v>5139</v>
      </c>
      <c r="GR334" s="10" t="s">
        <v>283</v>
      </c>
      <c r="GS334" s="10" t="s">
        <v>283</v>
      </c>
      <c r="GT334" s="10" t="s">
        <v>283</v>
      </c>
      <c r="GU334" s="10" t="s">
        <v>283</v>
      </c>
      <c r="GV334" s="10" t="s">
        <v>283</v>
      </c>
      <c r="GW334" s="10" t="s">
        <v>283</v>
      </c>
      <c r="GX334" s="10" t="s">
        <v>283</v>
      </c>
      <c r="GY334" s="10" t="s">
        <v>283</v>
      </c>
      <c r="GZ334" s="10" t="s">
        <v>283</v>
      </c>
      <c r="HA334" s="10" t="s">
        <v>283</v>
      </c>
      <c r="HB334" s="10" t="s">
        <v>283</v>
      </c>
      <c r="HC334" s="10" t="s">
        <v>283</v>
      </c>
      <c r="HD334" s="10" t="s">
        <v>5140</v>
      </c>
      <c r="HE334" s="10"/>
      <c r="HF334" s="10"/>
      <c r="HG334" s="10"/>
      <c r="HH334" s="10"/>
      <c r="HI334" s="10"/>
      <c r="HJ334" s="10"/>
      <c r="HK334" s="10"/>
      <c r="HL334" s="10"/>
      <c r="HM334" s="10"/>
      <c r="HN334" s="10">
        <v>1</v>
      </c>
      <c r="HO334" s="10">
        <v>1</v>
      </c>
      <c r="HP334" s="10"/>
      <c r="HQ334" s="10"/>
      <c r="HR334" s="10"/>
      <c r="HS334" s="10"/>
      <c r="HT334" s="10"/>
      <c r="HU334" s="10"/>
      <c r="HV334" s="10"/>
      <c r="HW334" s="10">
        <v>1</v>
      </c>
      <c r="HX334" s="10"/>
      <c r="HY334" s="10"/>
      <c r="HZ334" s="10"/>
      <c r="IA334" s="10"/>
      <c r="IB334" s="10"/>
      <c r="IC334" s="10"/>
      <c r="ID334" s="10"/>
      <c r="IE334" s="10"/>
      <c r="IF334" s="10"/>
      <c r="IG334" s="10"/>
      <c r="IH334" s="10"/>
      <c r="II334" s="10"/>
      <c r="IJ334" s="10"/>
      <c r="IK334" s="10"/>
      <c r="IL334" s="10"/>
      <c r="IM334" s="10"/>
      <c r="IN334" s="10"/>
      <c r="IO334" s="10"/>
      <c r="IP334" s="10"/>
      <c r="IQ334" s="10"/>
      <c r="IR334" s="10"/>
      <c r="IS334" s="10"/>
      <c r="IT334" s="10">
        <v>1</v>
      </c>
      <c r="IU334" s="13" t="s">
        <v>4211</v>
      </c>
      <c r="IV334" s="10" t="s">
        <v>283</v>
      </c>
      <c r="IW334" s="10" t="s">
        <v>283</v>
      </c>
      <c r="IX334" s="10" t="s">
        <v>264</v>
      </c>
      <c r="IY334" s="10"/>
      <c r="IZ334" s="10"/>
      <c r="JA334" s="10"/>
      <c r="JB334" s="10"/>
      <c r="JC334" s="10"/>
      <c r="JD334" s="10"/>
      <c r="JE334" s="10"/>
      <c r="JF334" s="10"/>
      <c r="JG334" s="10"/>
      <c r="JH334" s="10"/>
      <c r="JI334" s="10"/>
      <c r="JJ334" s="10"/>
      <c r="JK334" s="10"/>
      <c r="JL334" s="10"/>
      <c r="JM334" s="10"/>
      <c r="JN334" s="10"/>
      <c r="JO334" s="10"/>
      <c r="JP334" s="10">
        <v>1</v>
      </c>
      <c r="JQ334" s="10"/>
      <c r="JR334" s="10"/>
      <c r="JS334" s="10"/>
      <c r="JT334" s="10"/>
      <c r="JU334" s="10"/>
      <c r="JV334" s="10" t="s">
        <v>287</v>
      </c>
      <c r="JW334" s="10" t="s">
        <v>283</v>
      </c>
      <c r="JX334" s="10" t="s">
        <v>283</v>
      </c>
      <c r="JY334" s="10" t="s">
        <v>283</v>
      </c>
      <c r="JZ334" s="9"/>
    </row>
    <row r="335" spans="1:286" ht="15.75" customHeight="1">
      <c r="A335" s="7" t="s">
        <v>5141</v>
      </c>
      <c r="B335" s="8">
        <v>43181</v>
      </c>
      <c r="C335" s="9" t="s">
        <v>5142</v>
      </c>
      <c r="D335" s="10">
        <v>1</v>
      </c>
      <c r="E335" s="11">
        <v>42987</v>
      </c>
      <c r="F335" s="10" t="s">
        <v>302</v>
      </c>
      <c r="G335" s="10" t="s">
        <v>323</v>
      </c>
      <c r="H335" s="9" t="s">
        <v>4404</v>
      </c>
      <c r="I335" s="9" t="s">
        <v>901</v>
      </c>
      <c r="J335" s="10" t="s">
        <v>280</v>
      </c>
      <c r="K335" s="9" t="s">
        <v>344</v>
      </c>
      <c r="L335" s="9"/>
      <c r="M335" s="9"/>
      <c r="N335" s="9"/>
      <c r="O335" s="9"/>
      <c r="P335" s="9"/>
      <c r="Q335" s="9"/>
      <c r="R335" s="10">
        <v>1</v>
      </c>
      <c r="S335" s="9"/>
      <c r="T335" s="9"/>
      <c r="U335" s="9"/>
      <c r="V335" s="9"/>
      <c r="W335" s="9"/>
      <c r="X335" s="9"/>
      <c r="Y335" s="9"/>
      <c r="Z335" s="9"/>
      <c r="AA335" s="9"/>
      <c r="AB335" s="9" t="s">
        <v>5143</v>
      </c>
      <c r="AC335" s="9" t="s">
        <v>5144</v>
      </c>
      <c r="AD335" s="10" t="s">
        <v>283</v>
      </c>
      <c r="AE335" s="11">
        <v>42990</v>
      </c>
      <c r="AF335" s="11">
        <v>43146</v>
      </c>
      <c r="AG335" s="10">
        <f t="shared" si="79"/>
        <v>156</v>
      </c>
      <c r="AH335" s="10">
        <f t="shared" si="77"/>
        <v>159</v>
      </c>
      <c r="AI335" s="10">
        <f t="shared" si="2"/>
        <v>194</v>
      </c>
      <c r="AJ335" s="10" t="s">
        <v>2062</v>
      </c>
      <c r="AK335" s="12">
        <v>1</v>
      </c>
      <c r="AL335" s="10" t="s">
        <v>347</v>
      </c>
      <c r="AM335" s="10">
        <v>1</v>
      </c>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t="s">
        <v>89</v>
      </c>
      <c r="CQ335" s="10" t="s">
        <v>286</v>
      </c>
      <c r="CR335" s="10">
        <v>1</v>
      </c>
      <c r="CS335" s="10"/>
      <c r="CT335" s="10"/>
      <c r="CU335" s="10"/>
      <c r="CV335" s="10"/>
      <c r="CW335" s="10"/>
      <c r="CX335" s="10" t="s">
        <v>287</v>
      </c>
      <c r="CY335" s="10" t="s">
        <v>287</v>
      </c>
      <c r="CZ335" s="10" t="s">
        <v>12</v>
      </c>
      <c r="DA335" s="10" t="s">
        <v>289</v>
      </c>
      <c r="DB335" s="10" t="s">
        <v>309</v>
      </c>
      <c r="DC335" s="13" t="s">
        <v>5145</v>
      </c>
      <c r="DD335" s="13" t="s">
        <v>5146</v>
      </c>
      <c r="DE335" s="13" t="s">
        <v>5147</v>
      </c>
      <c r="DF335" s="13" t="s">
        <v>5148</v>
      </c>
      <c r="DG335" s="10" t="s">
        <v>283</v>
      </c>
      <c r="DH335" s="10" t="s">
        <v>283</v>
      </c>
      <c r="DI335" s="10" t="s">
        <v>283</v>
      </c>
      <c r="DJ335" s="10" t="s">
        <v>283</v>
      </c>
      <c r="DK335" s="10" t="s">
        <v>283</v>
      </c>
      <c r="DL335" s="13" t="s">
        <v>5149</v>
      </c>
      <c r="DM335" s="13" t="s">
        <v>115</v>
      </c>
      <c r="DN335" s="14"/>
      <c r="DO335" s="14"/>
      <c r="DP335" s="14"/>
      <c r="DQ335" s="14"/>
      <c r="DR335" s="14"/>
      <c r="DS335" s="14">
        <v>1</v>
      </c>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0" t="s">
        <v>283</v>
      </c>
      <c r="ES335" s="10" t="s">
        <v>283</v>
      </c>
      <c r="ET335" s="10"/>
      <c r="EU335" s="10"/>
      <c r="EV335" s="10"/>
      <c r="EW335" s="10"/>
      <c r="EX335" s="10"/>
      <c r="EY335" s="10"/>
      <c r="EZ335" s="10"/>
      <c r="FA335" s="10"/>
      <c r="FB335" s="10"/>
      <c r="FC335" s="10"/>
      <c r="FD335" s="10"/>
      <c r="FE335" s="10"/>
      <c r="FF335" s="10"/>
      <c r="FG335" s="10"/>
      <c r="FH335" s="10"/>
      <c r="FI335" s="10"/>
      <c r="FJ335" s="10"/>
      <c r="FK335" s="10"/>
      <c r="FL335" s="10"/>
      <c r="FM335" s="10" t="s">
        <v>283</v>
      </c>
      <c r="FN335" s="10" t="s">
        <v>283</v>
      </c>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3" t="s">
        <v>5150</v>
      </c>
      <c r="GP335" s="13" t="s">
        <v>5151</v>
      </c>
      <c r="GQ335" s="10" t="s">
        <v>283</v>
      </c>
      <c r="GR335" s="10" t="s">
        <v>283</v>
      </c>
      <c r="GS335" s="10" t="s">
        <v>283</v>
      </c>
      <c r="GT335" s="10" t="s">
        <v>283</v>
      </c>
      <c r="GU335" s="10" t="s">
        <v>283</v>
      </c>
      <c r="GV335" s="10" t="s">
        <v>283</v>
      </c>
      <c r="GW335" s="10" t="s">
        <v>283</v>
      </c>
      <c r="GX335" s="10" t="s">
        <v>283</v>
      </c>
      <c r="GY335" s="10" t="s">
        <v>283</v>
      </c>
      <c r="GZ335" s="10" t="s">
        <v>283</v>
      </c>
      <c r="HA335" s="10" t="s">
        <v>283</v>
      </c>
      <c r="HB335" s="10" t="s">
        <v>283</v>
      </c>
      <c r="HC335" s="10" t="s">
        <v>283</v>
      </c>
      <c r="HD335" s="10" t="s">
        <v>5152</v>
      </c>
      <c r="HE335" s="10"/>
      <c r="HF335" s="10"/>
      <c r="HG335" s="10"/>
      <c r="HH335" s="10">
        <v>1</v>
      </c>
      <c r="HI335" s="10"/>
      <c r="HJ335" s="10"/>
      <c r="HK335" s="10"/>
      <c r="HL335" s="10"/>
      <c r="HM335" s="10"/>
      <c r="HN335" s="10"/>
      <c r="HO335" s="10"/>
      <c r="HP335" s="10"/>
      <c r="HQ335" s="10"/>
      <c r="HR335" s="10"/>
      <c r="HS335" s="10"/>
      <c r="HT335" s="10"/>
      <c r="HU335" s="10"/>
      <c r="HV335" s="10"/>
      <c r="HW335" s="10"/>
      <c r="HX335" s="10"/>
      <c r="HY335" s="10"/>
      <c r="HZ335" s="10"/>
      <c r="IA335" s="10"/>
      <c r="IB335" s="10"/>
      <c r="IC335" s="10"/>
      <c r="ID335" s="10"/>
      <c r="IE335" s="10"/>
      <c r="IF335" s="10"/>
      <c r="IG335" s="10"/>
      <c r="IH335" s="10"/>
      <c r="II335" s="10"/>
      <c r="IJ335" s="10"/>
      <c r="IK335" s="10">
        <v>1</v>
      </c>
      <c r="IL335" s="10"/>
      <c r="IM335" s="10"/>
      <c r="IN335" s="10"/>
      <c r="IO335" s="10"/>
      <c r="IP335" s="10"/>
      <c r="IQ335" s="10"/>
      <c r="IR335" s="10"/>
      <c r="IS335" s="10"/>
      <c r="IT335" s="10"/>
      <c r="IU335" s="13" t="s">
        <v>299</v>
      </c>
      <c r="IV335" s="10" t="s">
        <v>283</v>
      </c>
      <c r="IW335" s="10" t="s">
        <v>283</v>
      </c>
      <c r="IX335" s="10" t="s">
        <v>264</v>
      </c>
      <c r="IY335" s="10"/>
      <c r="IZ335" s="10"/>
      <c r="JA335" s="10"/>
      <c r="JB335" s="10"/>
      <c r="JC335" s="10"/>
      <c r="JD335" s="10"/>
      <c r="JE335" s="10"/>
      <c r="JF335" s="10"/>
      <c r="JG335" s="10"/>
      <c r="JH335" s="10"/>
      <c r="JI335" s="10"/>
      <c r="JJ335" s="10"/>
      <c r="JK335" s="10"/>
      <c r="JL335" s="10"/>
      <c r="JM335" s="10"/>
      <c r="JN335" s="10"/>
      <c r="JO335" s="10"/>
      <c r="JP335" s="10">
        <v>1</v>
      </c>
      <c r="JQ335" s="10"/>
      <c r="JR335" s="10"/>
      <c r="JS335" s="10"/>
      <c r="JT335" s="10"/>
      <c r="JU335" s="10"/>
      <c r="JV335" s="10" t="s">
        <v>287</v>
      </c>
      <c r="JW335" s="10" t="s">
        <v>283</v>
      </c>
      <c r="JX335" s="10" t="s">
        <v>283</v>
      </c>
      <c r="JY335" s="10" t="s">
        <v>283</v>
      </c>
      <c r="JZ335" s="9"/>
    </row>
    <row r="336" spans="1:286" ht="15.75" customHeight="1">
      <c r="A336" s="7" t="s">
        <v>5153</v>
      </c>
      <c r="B336" s="8">
        <v>43185</v>
      </c>
      <c r="C336" s="9" t="s">
        <v>5154</v>
      </c>
      <c r="D336" s="10">
        <v>1</v>
      </c>
      <c r="E336" s="11">
        <v>42972</v>
      </c>
      <c r="F336" s="10">
        <v>72</v>
      </c>
      <c r="G336" s="10" t="s">
        <v>277</v>
      </c>
      <c r="H336" s="9" t="s">
        <v>1755</v>
      </c>
      <c r="I336" s="9" t="s">
        <v>453</v>
      </c>
      <c r="J336" s="10" t="s">
        <v>280</v>
      </c>
      <c r="K336" s="9" t="s">
        <v>916</v>
      </c>
      <c r="L336" s="9"/>
      <c r="M336" s="9"/>
      <c r="N336" s="32">
        <v>1</v>
      </c>
      <c r="O336" s="9"/>
      <c r="P336" s="9"/>
      <c r="Q336" s="9"/>
      <c r="R336" s="9"/>
      <c r="S336" s="9"/>
      <c r="T336" s="9"/>
      <c r="U336" s="9"/>
      <c r="V336" s="9"/>
      <c r="W336" s="9"/>
      <c r="X336" s="9"/>
      <c r="Y336" s="9"/>
      <c r="Z336" s="9"/>
      <c r="AA336" s="9"/>
      <c r="AB336" s="9" t="s">
        <v>5155</v>
      </c>
      <c r="AC336" s="9" t="s">
        <v>5156</v>
      </c>
      <c r="AD336" s="10" t="s">
        <v>283</v>
      </c>
      <c r="AE336" s="11">
        <v>43166</v>
      </c>
      <c r="AF336" s="11">
        <v>43179</v>
      </c>
      <c r="AG336" s="10">
        <f t="shared" si="79"/>
        <v>13</v>
      </c>
      <c r="AH336" s="10">
        <f t="shared" si="77"/>
        <v>207</v>
      </c>
      <c r="AI336" s="10">
        <f t="shared" si="2"/>
        <v>213</v>
      </c>
      <c r="AJ336" s="10" t="s">
        <v>5157</v>
      </c>
      <c r="AK336" s="12">
        <v>1</v>
      </c>
      <c r="AL336" s="10" t="s">
        <v>50</v>
      </c>
      <c r="AM336" s="9"/>
      <c r="AN336" s="9"/>
      <c r="AO336" s="9"/>
      <c r="AP336" s="9"/>
      <c r="AQ336" s="9"/>
      <c r="AR336" s="9"/>
      <c r="AS336" s="9"/>
      <c r="AT336" s="9"/>
      <c r="AU336" s="9"/>
      <c r="AV336" s="9"/>
      <c r="AW336" s="9"/>
      <c r="AX336" s="9"/>
      <c r="AY336" s="9"/>
      <c r="AZ336" s="9"/>
      <c r="BA336" s="9"/>
      <c r="BB336" s="9"/>
      <c r="BC336" s="9"/>
      <c r="BD336" s="10"/>
      <c r="BE336" s="10">
        <v>1</v>
      </c>
      <c r="BF336" s="9"/>
      <c r="BG336" s="9"/>
      <c r="BH336" s="9"/>
      <c r="BI336" s="9"/>
      <c r="BJ336" s="9"/>
      <c r="BK336" s="9"/>
      <c r="BL336" s="9"/>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t="s">
        <v>89</v>
      </c>
      <c r="CQ336" s="10" t="s">
        <v>286</v>
      </c>
      <c r="CR336" s="10">
        <v>1</v>
      </c>
      <c r="CS336" s="10"/>
      <c r="CT336" s="10"/>
      <c r="CU336" s="10"/>
      <c r="CV336" s="10"/>
      <c r="CW336" s="10"/>
      <c r="CX336" s="10" t="s">
        <v>287</v>
      </c>
      <c r="CY336" s="10" t="s">
        <v>490</v>
      </c>
      <c r="CZ336" s="10" t="s">
        <v>8</v>
      </c>
      <c r="DA336" s="10" t="s">
        <v>621</v>
      </c>
      <c r="DB336" s="10" t="s">
        <v>3377</v>
      </c>
      <c r="DC336" s="10" t="s">
        <v>283</v>
      </c>
      <c r="DD336" s="10" t="s">
        <v>5158</v>
      </c>
      <c r="DE336" s="10" t="s">
        <v>5159</v>
      </c>
      <c r="DF336" s="10" t="s">
        <v>283</v>
      </c>
      <c r="DG336" s="10" t="s">
        <v>283</v>
      </c>
      <c r="DH336" s="10" t="s">
        <v>283</v>
      </c>
      <c r="DI336" s="10" t="s">
        <v>283</v>
      </c>
      <c r="DJ336" s="10" t="s">
        <v>283</v>
      </c>
      <c r="DK336" s="10" t="s">
        <v>283</v>
      </c>
      <c r="DL336" s="10" t="s">
        <v>5160</v>
      </c>
      <c r="DM336" s="10" t="s">
        <v>5161</v>
      </c>
      <c r="DN336" s="15"/>
      <c r="DO336" s="15"/>
      <c r="DP336" s="15"/>
      <c r="DQ336" s="15"/>
      <c r="DR336" s="15"/>
      <c r="DS336" s="15">
        <v>1</v>
      </c>
      <c r="DT336" s="15"/>
      <c r="DU336" s="15">
        <v>1</v>
      </c>
      <c r="DV336" s="15"/>
      <c r="DW336" s="15"/>
      <c r="DX336" s="15"/>
      <c r="DY336" s="15"/>
      <c r="DZ336" s="15"/>
      <c r="EA336" s="15"/>
      <c r="EB336" s="15"/>
      <c r="EC336" s="15"/>
      <c r="ED336" s="15"/>
      <c r="EE336" s="15">
        <v>1</v>
      </c>
      <c r="EF336" s="15"/>
      <c r="EG336" s="15"/>
      <c r="EH336" s="15"/>
      <c r="EI336" s="15"/>
      <c r="EJ336" s="15"/>
      <c r="EK336" s="15"/>
      <c r="EL336" s="15"/>
      <c r="EM336" s="15"/>
      <c r="EN336" s="15"/>
      <c r="EO336" s="15"/>
      <c r="EP336" s="15"/>
      <c r="EQ336" s="15"/>
      <c r="ER336" s="10" t="s">
        <v>5159</v>
      </c>
      <c r="ES336" s="10" t="s">
        <v>146</v>
      </c>
      <c r="ET336" s="10"/>
      <c r="EU336" s="10"/>
      <c r="EV336" s="10"/>
      <c r="EW336" s="10"/>
      <c r="EX336" s="10"/>
      <c r="EY336" s="10">
        <v>1</v>
      </c>
      <c r="EZ336" s="10"/>
      <c r="FA336" s="10"/>
      <c r="FB336" s="10"/>
      <c r="FC336" s="10"/>
      <c r="FD336" s="10"/>
      <c r="FE336" s="10"/>
      <c r="FF336" s="10"/>
      <c r="FG336" s="10"/>
      <c r="FH336" s="10"/>
      <c r="FI336" s="10"/>
      <c r="FJ336" s="10"/>
      <c r="FK336" s="10"/>
      <c r="FL336" s="10"/>
      <c r="FM336" s="10" t="s">
        <v>5162</v>
      </c>
      <c r="FN336" s="10" t="s">
        <v>179</v>
      </c>
      <c r="FO336" s="10"/>
      <c r="FP336" s="10"/>
      <c r="FQ336" s="10"/>
      <c r="FR336" s="10"/>
      <c r="FS336" s="10"/>
      <c r="FT336" s="10"/>
      <c r="FU336" s="10"/>
      <c r="FV336" s="10"/>
      <c r="FW336" s="10"/>
      <c r="FX336" s="10"/>
      <c r="FY336" s="10"/>
      <c r="FZ336" s="10"/>
      <c r="GA336" s="10"/>
      <c r="GB336" s="10"/>
      <c r="GC336" s="10"/>
      <c r="GD336" s="10"/>
      <c r="GE336" s="10"/>
      <c r="GF336" s="10"/>
      <c r="GG336" s="10"/>
      <c r="GH336" s="10"/>
      <c r="GI336" s="13">
        <v>1</v>
      </c>
      <c r="GJ336" s="10"/>
      <c r="GK336" s="10"/>
      <c r="GL336" s="10"/>
      <c r="GM336" s="10"/>
      <c r="GN336" s="10"/>
      <c r="GO336" s="13" t="s">
        <v>5163</v>
      </c>
      <c r="GP336" s="13" t="s">
        <v>5164</v>
      </c>
      <c r="GQ336" s="13" t="s">
        <v>5165</v>
      </c>
      <c r="GR336" s="13" t="s">
        <v>5166</v>
      </c>
      <c r="GS336" s="13" t="s">
        <v>5167</v>
      </c>
      <c r="GT336" s="13" t="s">
        <v>5168</v>
      </c>
      <c r="GU336" s="13" t="s">
        <v>5169</v>
      </c>
      <c r="GV336" s="13" t="s">
        <v>5170</v>
      </c>
      <c r="GW336" s="10" t="s">
        <v>283</v>
      </c>
      <c r="GX336" s="10" t="s">
        <v>283</v>
      </c>
      <c r="GY336" s="10" t="s">
        <v>283</v>
      </c>
      <c r="GZ336" s="10" t="s">
        <v>283</v>
      </c>
      <c r="HA336" s="10" t="s">
        <v>283</v>
      </c>
      <c r="HB336" s="10" t="s">
        <v>283</v>
      </c>
      <c r="HC336" s="10" t="s">
        <v>283</v>
      </c>
      <c r="HD336" s="10" t="s">
        <v>538</v>
      </c>
      <c r="HE336" s="10"/>
      <c r="HF336" s="10"/>
      <c r="HG336" s="10"/>
      <c r="HH336" s="10"/>
      <c r="HI336" s="10"/>
      <c r="HJ336" s="10"/>
      <c r="HK336" s="10"/>
      <c r="HL336" s="10"/>
      <c r="HM336" s="10"/>
      <c r="HN336" s="10"/>
      <c r="HO336" s="10"/>
      <c r="HP336" s="10">
        <v>1</v>
      </c>
      <c r="HQ336" s="10"/>
      <c r="HR336" s="10">
        <v>1</v>
      </c>
      <c r="HS336" s="10"/>
      <c r="HT336" s="10"/>
      <c r="HU336" s="10"/>
      <c r="HV336" s="10"/>
      <c r="HW336" s="10"/>
      <c r="HX336" s="10"/>
      <c r="HY336" s="10"/>
      <c r="HZ336" s="10"/>
      <c r="IA336" s="10"/>
      <c r="IB336" s="10"/>
      <c r="IC336" s="10"/>
      <c r="ID336" s="10"/>
      <c r="IE336" s="10"/>
      <c r="IF336" s="10"/>
      <c r="IG336" s="10"/>
      <c r="IH336" s="10"/>
      <c r="II336" s="10"/>
      <c r="IJ336" s="10"/>
      <c r="IK336" s="10"/>
      <c r="IL336" s="10"/>
      <c r="IM336" s="10"/>
      <c r="IN336" s="10"/>
      <c r="IO336" s="10"/>
      <c r="IP336" s="10"/>
      <c r="IQ336" s="10"/>
      <c r="IR336" s="10"/>
      <c r="IS336" s="10"/>
      <c r="IT336" s="10"/>
      <c r="IU336" s="13" t="s">
        <v>356</v>
      </c>
      <c r="IV336" s="10" t="s">
        <v>283</v>
      </c>
      <c r="IW336" s="10" t="s">
        <v>283</v>
      </c>
      <c r="IX336" s="10" t="s">
        <v>264</v>
      </c>
      <c r="IY336" s="10"/>
      <c r="IZ336" s="10"/>
      <c r="JA336" s="10"/>
      <c r="JB336" s="10"/>
      <c r="JC336" s="10"/>
      <c r="JD336" s="10"/>
      <c r="JE336" s="10"/>
      <c r="JF336" s="10"/>
      <c r="JG336" s="10"/>
      <c r="JH336" s="10"/>
      <c r="JI336" s="10"/>
      <c r="JJ336" s="10"/>
      <c r="JK336" s="10"/>
      <c r="JL336" s="10"/>
      <c r="JM336" s="10"/>
      <c r="JN336" s="10"/>
      <c r="JO336" s="10"/>
      <c r="JP336" s="10">
        <v>1</v>
      </c>
      <c r="JQ336" s="10"/>
      <c r="JR336" s="10"/>
      <c r="JS336" s="10"/>
      <c r="JT336" s="10"/>
      <c r="JU336" s="10"/>
      <c r="JV336" s="10" t="s">
        <v>287</v>
      </c>
      <c r="JW336" s="10" t="s">
        <v>283</v>
      </c>
      <c r="JX336" s="10" t="s">
        <v>283</v>
      </c>
      <c r="JY336" s="10" t="s">
        <v>283</v>
      </c>
      <c r="JZ336" s="9"/>
    </row>
    <row r="337" spans="1:286" ht="15.75" customHeight="1">
      <c r="A337" s="7" t="s">
        <v>5171</v>
      </c>
      <c r="B337" s="8">
        <v>43188</v>
      </c>
      <c r="C337" s="9" t="s">
        <v>5172</v>
      </c>
      <c r="D337" s="10">
        <v>1</v>
      </c>
      <c r="E337" s="10" t="s">
        <v>302</v>
      </c>
      <c r="F337" s="10" t="s">
        <v>302</v>
      </c>
      <c r="G337" s="10" t="s">
        <v>323</v>
      </c>
      <c r="H337" s="9" t="s">
        <v>2455</v>
      </c>
      <c r="I337" s="9" t="s">
        <v>2456</v>
      </c>
      <c r="J337" s="10" t="s">
        <v>280</v>
      </c>
      <c r="K337" s="9" t="s">
        <v>281</v>
      </c>
      <c r="L337" s="9"/>
      <c r="M337" s="9"/>
      <c r="N337" s="9"/>
      <c r="O337" s="9"/>
      <c r="P337" s="10">
        <v>1</v>
      </c>
      <c r="Q337" s="9"/>
      <c r="R337" s="9"/>
      <c r="S337" s="9"/>
      <c r="T337" s="9"/>
      <c r="U337" s="9"/>
      <c r="V337" s="9"/>
      <c r="W337" s="9"/>
      <c r="X337" s="9"/>
      <c r="Y337" s="9"/>
      <c r="Z337" s="9"/>
      <c r="AA337" s="9"/>
      <c r="AB337" s="9" t="s">
        <v>5173</v>
      </c>
      <c r="AC337" s="9" t="s">
        <v>5174</v>
      </c>
      <c r="AD337" s="10" t="s">
        <v>283</v>
      </c>
      <c r="AE337" s="11">
        <v>43049</v>
      </c>
      <c r="AF337" s="11">
        <v>43182</v>
      </c>
      <c r="AG337" s="10">
        <f t="shared" si="79"/>
        <v>133</v>
      </c>
      <c r="AH337" s="10" t="s">
        <v>283</v>
      </c>
      <c r="AI337" s="16" t="e">
        <f t="shared" si="2"/>
        <v>#VALUE!</v>
      </c>
      <c r="AJ337" s="10" t="s">
        <v>5175</v>
      </c>
      <c r="AK337" s="12">
        <v>3</v>
      </c>
      <c r="AL337" s="10" t="s">
        <v>5176</v>
      </c>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10">
        <v>1</v>
      </c>
      <c r="BM337" s="10"/>
      <c r="BN337" s="10"/>
      <c r="BO337" s="10">
        <v>1</v>
      </c>
      <c r="BP337" s="10"/>
      <c r="BQ337" s="10"/>
      <c r="BR337" s="10"/>
      <c r="BS337" s="10"/>
      <c r="BT337" s="10"/>
      <c r="BU337" s="10"/>
      <c r="BV337" s="10"/>
      <c r="BW337" s="10"/>
      <c r="BX337" s="10"/>
      <c r="BY337" s="10">
        <v>1</v>
      </c>
      <c r="BZ337" s="10"/>
      <c r="CA337" s="10"/>
      <c r="CB337" s="10"/>
      <c r="CC337" s="10"/>
      <c r="CD337" s="10"/>
      <c r="CE337" s="10"/>
      <c r="CF337" s="10"/>
      <c r="CG337" s="10"/>
      <c r="CH337" s="10"/>
      <c r="CI337" s="10"/>
      <c r="CJ337" s="10"/>
      <c r="CK337" s="10"/>
      <c r="CL337" s="10"/>
      <c r="CM337" s="10"/>
      <c r="CN337" s="10"/>
      <c r="CO337" s="10"/>
      <c r="CP337" s="10" t="s">
        <v>89</v>
      </c>
      <c r="CQ337" s="10" t="s">
        <v>286</v>
      </c>
      <c r="CR337" s="10">
        <v>1</v>
      </c>
      <c r="CS337" s="10"/>
      <c r="CT337" s="10"/>
      <c r="CU337" s="10"/>
      <c r="CV337" s="10"/>
      <c r="CW337" s="10"/>
      <c r="CX337" s="10" t="s">
        <v>287</v>
      </c>
      <c r="CY337" s="10" t="s">
        <v>287</v>
      </c>
      <c r="CZ337" s="10" t="s">
        <v>329</v>
      </c>
      <c r="DA337" s="10" t="s">
        <v>289</v>
      </c>
      <c r="DB337" s="10" t="s">
        <v>5177</v>
      </c>
      <c r="DC337" s="10" t="s">
        <v>283</v>
      </c>
      <c r="DD337" s="10" t="s">
        <v>5178</v>
      </c>
      <c r="DE337" s="10" t="s">
        <v>5179</v>
      </c>
      <c r="DF337" s="10" t="s">
        <v>283</v>
      </c>
      <c r="DG337" s="10" t="s">
        <v>283</v>
      </c>
      <c r="DH337" s="10" t="s">
        <v>283</v>
      </c>
      <c r="DI337" s="10" t="s">
        <v>283</v>
      </c>
      <c r="DJ337" s="10" t="s">
        <v>283</v>
      </c>
      <c r="DK337" s="10" t="s">
        <v>283</v>
      </c>
      <c r="DL337" s="10" t="s">
        <v>283</v>
      </c>
      <c r="DM337" s="10" t="s">
        <v>283</v>
      </c>
      <c r="DN337" s="15"/>
      <c r="DO337" s="15"/>
      <c r="DP337" s="15"/>
      <c r="DQ337" s="15"/>
      <c r="DR337" s="15"/>
      <c r="DS337" s="15"/>
      <c r="DT337" s="15"/>
      <c r="DU337" s="15"/>
      <c r="DV337" s="15"/>
      <c r="DW337" s="15"/>
      <c r="DX337" s="15"/>
      <c r="DY337" s="15"/>
      <c r="DZ337" s="15"/>
      <c r="EA337" s="15"/>
      <c r="EB337" s="15"/>
      <c r="EC337" s="15"/>
      <c r="ED337" s="15"/>
      <c r="EE337" s="15"/>
      <c r="EF337" s="15"/>
      <c r="EG337" s="15"/>
      <c r="EH337" s="15"/>
      <c r="EI337" s="15"/>
      <c r="EJ337" s="15"/>
      <c r="EK337" s="15"/>
      <c r="EL337" s="15"/>
      <c r="EM337" s="15"/>
      <c r="EN337" s="15"/>
      <c r="EO337" s="15"/>
      <c r="EP337" s="15"/>
      <c r="EQ337" s="15"/>
      <c r="ER337" s="10" t="s">
        <v>283</v>
      </c>
      <c r="ES337" s="10" t="s">
        <v>283</v>
      </c>
      <c r="ET337" s="10"/>
      <c r="EU337" s="10"/>
      <c r="EV337" s="10"/>
      <c r="EW337" s="10"/>
      <c r="EX337" s="10"/>
      <c r="EY337" s="10"/>
      <c r="EZ337" s="10"/>
      <c r="FA337" s="10"/>
      <c r="FB337" s="10"/>
      <c r="FC337" s="10"/>
      <c r="FD337" s="10"/>
      <c r="FE337" s="10"/>
      <c r="FF337" s="10"/>
      <c r="FG337" s="10"/>
      <c r="FH337" s="10"/>
      <c r="FI337" s="10"/>
      <c r="FJ337" s="10"/>
      <c r="FK337" s="10"/>
      <c r="FL337" s="10"/>
      <c r="FM337" s="10" t="s">
        <v>283</v>
      </c>
      <c r="FN337" s="10" t="s">
        <v>283</v>
      </c>
      <c r="FO337" s="10"/>
      <c r="FP337" s="10"/>
      <c r="FQ337" s="10"/>
      <c r="FR337" s="10"/>
      <c r="FS337" s="10"/>
      <c r="FT337" s="10"/>
      <c r="FU337" s="10"/>
      <c r="FV337" s="10"/>
      <c r="FW337" s="10"/>
      <c r="FX337" s="10"/>
      <c r="FY337" s="10"/>
      <c r="FZ337" s="10"/>
      <c r="GA337" s="10"/>
      <c r="GB337" s="10"/>
      <c r="GC337" s="10"/>
      <c r="GD337" s="10"/>
      <c r="GE337" s="10"/>
      <c r="GF337" s="10"/>
      <c r="GG337" s="10"/>
      <c r="GH337" s="10"/>
      <c r="GI337" s="10"/>
      <c r="GJ337" s="10"/>
      <c r="GK337" s="10"/>
      <c r="GL337" s="10"/>
      <c r="GM337" s="10"/>
      <c r="GN337" s="10"/>
      <c r="GO337" s="13" t="s">
        <v>5180</v>
      </c>
      <c r="GP337" s="10" t="s">
        <v>283</v>
      </c>
      <c r="GQ337" s="10" t="s">
        <v>283</v>
      </c>
      <c r="GR337" s="10" t="s">
        <v>283</v>
      </c>
      <c r="GS337" s="10" t="s">
        <v>283</v>
      </c>
      <c r="GT337" s="10" t="s">
        <v>283</v>
      </c>
      <c r="GU337" s="10" t="s">
        <v>283</v>
      </c>
      <c r="GV337" s="10" t="s">
        <v>283</v>
      </c>
      <c r="GW337" s="10" t="s">
        <v>283</v>
      </c>
      <c r="GX337" s="10" t="s">
        <v>283</v>
      </c>
      <c r="GY337" s="10" t="s">
        <v>283</v>
      </c>
      <c r="GZ337" s="10" t="s">
        <v>283</v>
      </c>
      <c r="HA337" s="10" t="s">
        <v>283</v>
      </c>
      <c r="HB337" s="10" t="s">
        <v>283</v>
      </c>
      <c r="HC337" s="10" t="s">
        <v>283</v>
      </c>
      <c r="HD337" s="10" t="s">
        <v>205</v>
      </c>
      <c r="HE337" s="10"/>
      <c r="HF337" s="10"/>
      <c r="HG337" s="10"/>
      <c r="HH337" s="10"/>
      <c r="HI337" s="10">
        <v>1</v>
      </c>
      <c r="HJ337" s="10"/>
      <c r="HK337" s="10"/>
      <c r="HL337" s="10"/>
      <c r="HM337" s="10"/>
      <c r="HN337" s="10"/>
      <c r="HO337" s="10"/>
      <c r="HP337" s="10"/>
      <c r="HQ337" s="10"/>
      <c r="HR337" s="10"/>
      <c r="HS337" s="10"/>
      <c r="HT337" s="10"/>
      <c r="HU337" s="10"/>
      <c r="HV337" s="10"/>
      <c r="HW337" s="10"/>
      <c r="HX337" s="10"/>
      <c r="HY337" s="10"/>
      <c r="HZ337" s="10"/>
      <c r="IA337" s="10"/>
      <c r="IB337" s="10"/>
      <c r="IC337" s="10"/>
      <c r="ID337" s="10"/>
      <c r="IE337" s="10"/>
      <c r="IF337" s="10"/>
      <c r="IG337" s="10"/>
      <c r="IH337" s="10"/>
      <c r="II337" s="10"/>
      <c r="IJ337" s="10"/>
      <c r="IK337" s="10"/>
      <c r="IL337" s="10"/>
      <c r="IM337" s="10"/>
      <c r="IN337" s="10"/>
      <c r="IO337" s="10"/>
      <c r="IP337" s="10"/>
      <c r="IQ337" s="10"/>
      <c r="IR337" s="10"/>
      <c r="IS337" s="10"/>
      <c r="IT337" s="10"/>
      <c r="IU337" s="13" t="s">
        <v>2473</v>
      </c>
      <c r="IV337" s="10" t="s">
        <v>283</v>
      </c>
      <c r="IW337" s="10" t="s">
        <v>283</v>
      </c>
      <c r="IX337" s="10" t="s">
        <v>264</v>
      </c>
      <c r="IY337" s="10"/>
      <c r="IZ337" s="10"/>
      <c r="JA337" s="10"/>
      <c r="JB337" s="10"/>
      <c r="JC337" s="10"/>
      <c r="JD337" s="10"/>
      <c r="JE337" s="10"/>
      <c r="JF337" s="10"/>
      <c r="JG337" s="10"/>
      <c r="JH337" s="10"/>
      <c r="JI337" s="10"/>
      <c r="JJ337" s="10"/>
      <c r="JK337" s="10"/>
      <c r="JL337" s="10"/>
      <c r="JM337" s="10"/>
      <c r="JN337" s="10"/>
      <c r="JO337" s="10"/>
      <c r="JP337" s="10">
        <v>1</v>
      </c>
      <c r="JQ337" s="10"/>
      <c r="JR337" s="10"/>
      <c r="JS337" s="10"/>
      <c r="JT337" s="10"/>
      <c r="JU337" s="10"/>
      <c r="JV337" s="10" t="s">
        <v>287</v>
      </c>
      <c r="JW337" s="10" t="s">
        <v>283</v>
      </c>
      <c r="JX337" s="10" t="s">
        <v>283</v>
      </c>
      <c r="JY337" s="10" t="s">
        <v>283</v>
      </c>
      <c r="JZ337" s="9"/>
    </row>
    <row r="338" spans="1:286" ht="15.75" customHeight="1">
      <c r="A338" s="7" t="s">
        <v>5181</v>
      </c>
      <c r="B338" s="8">
        <v>43209</v>
      </c>
      <c r="C338" s="9" t="s">
        <v>5182</v>
      </c>
      <c r="D338" s="10">
        <v>1</v>
      </c>
      <c r="E338" s="11">
        <v>42981</v>
      </c>
      <c r="F338" s="9">
        <f>2017-1971</f>
        <v>46</v>
      </c>
      <c r="G338" s="10" t="s">
        <v>277</v>
      </c>
      <c r="H338" s="9" t="s">
        <v>2323</v>
      </c>
      <c r="I338" s="9" t="s">
        <v>2078</v>
      </c>
      <c r="J338" s="10" t="s">
        <v>280</v>
      </c>
      <c r="K338" s="9" t="s">
        <v>344</v>
      </c>
      <c r="L338" s="9"/>
      <c r="M338" s="9"/>
      <c r="N338" s="9"/>
      <c r="O338" s="9"/>
      <c r="P338" s="9"/>
      <c r="Q338" s="9"/>
      <c r="R338" s="10">
        <v>1</v>
      </c>
      <c r="S338" s="9"/>
      <c r="T338" s="9"/>
      <c r="U338" s="9"/>
      <c r="V338" s="9"/>
      <c r="W338" s="9"/>
      <c r="X338" s="9"/>
      <c r="Y338" s="9"/>
      <c r="Z338" s="9"/>
      <c r="AA338" s="9"/>
      <c r="AB338" s="9" t="s">
        <v>5183</v>
      </c>
      <c r="AC338" s="9" t="s">
        <v>5184</v>
      </c>
      <c r="AD338" s="10" t="s">
        <v>283</v>
      </c>
      <c r="AE338" s="11">
        <v>42986</v>
      </c>
      <c r="AF338" s="11">
        <v>43196</v>
      </c>
      <c r="AG338" s="10">
        <f t="shared" si="79"/>
        <v>210</v>
      </c>
      <c r="AH338" s="10">
        <f t="shared" ref="AH338:AH340" si="80">AF338-E338</f>
        <v>215</v>
      </c>
      <c r="AI338" s="10">
        <f t="shared" si="2"/>
        <v>228</v>
      </c>
      <c r="AJ338" s="10" t="s">
        <v>5185</v>
      </c>
      <c r="AK338" s="12">
        <v>4</v>
      </c>
      <c r="AL338" s="10" t="s">
        <v>5186</v>
      </c>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10">
        <v>1</v>
      </c>
      <c r="BK338" s="9"/>
      <c r="BL338" s="10">
        <v>2</v>
      </c>
      <c r="BM338" s="10"/>
      <c r="BN338" s="10"/>
      <c r="BO338" s="10"/>
      <c r="BP338" s="10"/>
      <c r="BQ338" s="10"/>
      <c r="BR338" s="10"/>
      <c r="BS338" s="10"/>
      <c r="BT338" s="10"/>
      <c r="BU338" s="10"/>
      <c r="BV338" s="10"/>
      <c r="BW338" s="10"/>
      <c r="BX338" s="10"/>
      <c r="BY338" s="10">
        <v>1</v>
      </c>
      <c r="BZ338" s="10"/>
      <c r="CA338" s="10"/>
      <c r="CB338" s="10"/>
      <c r="CC338" s="10"/>
      <c r="CD338" s="10"/>
      <c r="CE338" s="10"/>
      <c r="CF338" s="10"/>
      <c r="CG338" s="10"/>
      <c r="CH338" s="10"/>
      <c r="CI338" s="10"/>
      <c r="CJ338" s="10"/>
      <c r="CK338" s="10"/>
      <c r="CL338" s="10"/>
      <c r="CM338" s="10"/>
      <c r="CN338" s="10"/>
      <c r="CO338" s="10"/>
      <c r="CP338" s="10" t="s">
        <v>89</v>
      </c>
      <c r="CQ338" s="10" t="s">
        <v>286</v>
      </c>
      <c r="CR338" s="10">
        <v>1</v>
      </c>
      <c r="CS338" s="10"/>
      <c r="CT338" s="10"/>
      <c r="CU338" s="10"/>
      <c r="CV338" s="10"/>
      <c r="CW338" s="10"/>
      <c r="CX338" s="10" t="s">
        <v>287</v>
      </c>
      <c r="CY338" s="10" t="s">
        <v>287</v>
      </c>
      <c r="CZ338" s="10" t="s">
        <v>288</v>
      </c>
      <c r="DA338" s="10" t="s">
        <v>158</v>
      </c>
      <c r="DB338" s="10" t="s">
        <v>158</v>
      </c>
      <c r="DC338" s="10" t="s">
        <v>283</v>
      </c>
      <c r="DD338" s="13" t="s">
        <v>5187</v>
      </c>
      <c r="DE338" s="10" t="s">
        <v>283</v>
      </c>
      <c r="DF338" s="10" t="s">
        <v>283</v>
      </c>
      <c r="DG338" s="10" t="s">
        <v>283</v>
      </c>
      <c r="DH338" s="10" t="s">
        <v>283</v>
      </c>
      <c r="DI338" s="10" t="s">
        <v>283</v>
      </c>
      <c r="DJ338" s="10" t="s">
        <v>283</v>
      </c>
      <c r="DK338" s="10" t="s">
        <v>283</v>
      </c>
      <c r="DL338" s="13" t="s">
        <v>5188</v>
      </c>
      <c r="DM338" s="13" t="s">
        <v>283</v>
      </c>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3" t="s">
        <v>5189</v>
      </c>
      <c r="ES338" s="13" t="s">
        <v>86</v>
      </c>
      <c r="ET338" s="13"/>
      <c r="EU338" s="13"/>
      <c r="EV338" s="13"/>
      <c r="EW338" s="13"/>
      <c r="EX338" s="13"/>
      <c r="EY338" s="13"/>
      <c r="EZ338" s="13"/>
      <c r="FA338" s="13"/>
      <c r="FB338" s="13"/>
      <c r="FC338" s="13"/>
      <c r="FD338" s="13"/>
      <c r="FE338" s="13"/>
      <c r="FF338" s="13"/>
      <c r="FG338" s="13"/>
      <c r="FH338" s="13"/>
      <c r="FI338" s="13"/>
      <c r="FJ338" s="13"/>
      <c r="FK338" s="13"/>
      <c r="FL338" s="13">
        <v>1</v>
      </c>
      <c r="FM338" s="13" t="s">
        <v>5190</v>
      </c>
      <c r="FN338" s="13" t="s">
        <v>178</v>
      </c>
      <c r="FO338" s="13"/>
      <c r="FP338" s="13"/>
      <c r="FQ338" s="13"/>
      <c r="FR338" s="13"/>
      <c r="FS338" s="13"/>
      <c r="FT338" s="13"/>
      <c r="FU338" s="13"/>
      <c r="FV338" s="13"/>
      <c r="FW338" s="13"/>
      <c r="FX338" s="13"/>
      <c r="FY338" s="13"/>
      <c r="FZ338" s="13"/>
      <c r="GA338" s="13"/>
      <c r="GB338" s="13"/>
      <c r="GC338" s="13"/>
      <c r="GD338" s="13"/>
      <c r="GE338" s="13"/>
      <c r="GF338" s="13"/>
      <c r="GG338" s="13"/>
      <c r="GH338" s="10">
        <v>1</v>
      </c>
      <c r="GI338" s="13"/>
      <c r="GJ338" s="13"/>
      <c r="GK338" s="13"/>
      <c r="GL338" s="13"/>
      <c r="GM338" s="13"/>
      <c r="GN338" s="13"/>
      <c r="GO338" s="13" t="s">
        <v>5191</v>
      </c>
      <c r="GP338" s="13" t="s">
        <v>5192</v>
      </c>
      <c r="GQ338" s="13" t="s">
        <v>5193</v>
      </c>
      <c r="GR338" s="10" t="s">
        <v>283</v>
      </c>
      <c r="GS338" s="10" t="s">
        <v>283</v>
      </c>
      <c r="GT338" s="10" t="s">
        <v>283</v>
      </c>
      <c r="GU338" s="10" t="s">
        <v>283</v>
      </c>
      <c r="GV338" s="10" t="s">
        <v>283</v>
      </c>
      <c r="GW338" s="10" t="s">
        <v>283</v>
      </c>
      <c r="GX338" s="10" t="s">
        <v>283</v>
      </c>
      <c r="GY338" s="10" t="s">
        <v>283</v>
      </c>
      <c r="GZ338" s="10" t="s">
        <v>283</v>
      </c>
      <c r="HA338" s="10" t="s">
        <v>283</v>
      </c>
      <c r="HB338" s="10" t="s">
        <v>283</v>
      </c>
      <c r="HC338" s="10" t="s">
        <v>283</v>
      </c>
      <c r="HD338" s="10" t="s">
        <v>5194</v>
      </c>
      <c r="HE338" s="10"/>
      <c r="HF338" s="10"/>
      <c r="HG338" s="10"/>
      <c r="HH338" s="10"/>
      <c r="HI338" s="10"/>
      <c r="HJ338" s="10"/>
      <c r="HK338" s="10"/>
      <c r="HL338" s="10"/>
      <c r="HM338" s="10"/>
      <c r="HN338" s="10"/>
      <c r="HO338" s="10"/>
      <c r="HP338" s="10"/>
      <c r="HQ338" s="10"/>
      <c r="HR338" s="10">
        <v>1</v>
      </c>
      <c r="HS338" s="10"/>
      <c r="HT338" s="10"/>
      <c r="HU338" s="10"/>
      <c r="HV338" s="10"/>
      <c r="HW338" s="10"/>
      <c r="HX338" s="10"/>
      <c r="HY338" s="10"/>
      <c r="HZ338" s="10"/>
      <c r="IA338" s="10">
        <v>1</v>
      </c>
      <c r="IB338" s="10"/>
      <c r="IC338" s="10"/>
      <c r="ID338" s="10"/>
      <c r="IE338" s="10">
        <v>1</v>
      </c>
      <c r="IF338" s="10"/>
      <c r="IG338" s="10"/>
      <c r="IH338" s="10"/>
      <c r="II338" s="10"/>
      <c r="IJ338" s="10"/>
      <c r="IK338" s="10"/>
      <c r="IL338" s="10"/>
      <c r="IM338" s="10"/>
      <c r="IN338" s="10"/>
      <c r="IO338" s="10"/>
      <c r="IP338" s="10"/>
      <c r="IQ338" s="10"/>
      <c r="IR338" s="10"/>
      <c r="IS338" s="10"/>
      <c r="IT338" s="10"/>
      <c r="IU338" s="13" t="s">
        <v>5195</v>
      </c>
      <c r="IV338" s="13" t="s">
        <v>5196</v>
      </c>
      <c r="IW338" s="13" t="s">
        <v>2191</v>
      </c>
      <c r="IX338" s="10" t="s">
        <v>666</v>
      </c>
      <c r="IY338" s="10"/>
      <c r="IZ338" s="10"/>
      <c r="JA338" s="10"/>
      <c r="JB338" s="10"/>
      <c r="JC338" s="10"/>
      <c r="JD338" s="10"/>
      <c r="JE338" s="10"/>
      <c r="JF338" s="10"/>
      <c r="JG338" s="10"/>
      <c r="JH338" s="10"/>
      <c r="JI338" s="10"/>
      <c r="JJ338" s="10"/>
      <c r="JK338" s="10"/>
      <c r="JL338" s="10"/>
      <c r="JM338" s="10"/>
      <c r="JN338" s="10">
        <v>1</v>
      </c>
      <c r="JO338" s="10"/>
      <c r="JP338" s="10"/>
      <c r="JQ338" s="10"/>
      <c r="JR338" s="10"/>
      <c r="JS338" s="10">
        <v>1</v>
      </c>
      <c r="JT338" s="10"/>
      <c r="JU338" s="10"/>
      <c r="JV338" s="10" t="s">
        <v>287</v>
      </c>
      <c r="JW338" s="10" t="s">
        <v>283</v>
      </c>
      <c r="JX338" s="10" t="s">
        <v>283</v>
      </c>
      <c r="JY338" s="10" t="s">
        <v>283</v>
      </c>
      <c r="JZ338" s="9"/>
    </row>
    <row r="339" spans="1:286" ht="15.75" customHeight="1">
      <c r="A339" s="7" t="s">
        <v>5197</v>
      </c>
      <c r="B339" s="8">
        <v>43209</v>
      </c>
      <c r="C339" s="9" t="s">
        <v>5198</v>
      </c>
      <c r="D339" s="10">
        <v>1</v>
      </c>
      <c r="E339" s="11">
        <v>42714</v>
      </c>
      <c r="F339" s="10" t="s">
        <v>302</v>
      </c>
      <c r="G339" s="10" t="s">
        <v>323</v>
      </c>
      <c r="H339" s="9" t="s">
        <v>4129</v>
      </c>
      <c r="I339" s="9" t="s">
        <v>901</v>
      </c>
      <c r="J339" s="10" t="s">
        <v>280</v>
      </c>
      <c r="K339" s="9" t="s">
        <v>344</v>
      </c>
      <c r="L339" s="9"/>
      <c r="M339" s="9"/>
      <c r="N339" s="9"/>
      <c r="O339" s="9"/>
      <c r="P339" s="9"/>
      <c r="Q339" s="9"/>
      <c r="R339" s="10">
        <v>1</v>
      </c>
      <c r="S339" s="9"/>
      <c r="T339" s="9"/>
      <c r="U339" s="9"/>
      <c r="V339" s="9"/>
      <c r="W339" s="9"/>
      <c r="X339" s="9"/>
      <c r="Y339" s="9"/>
      <c r="Z339" s="9"/>
      <c r="AA339" s="9"/>
      <c r="AB339" s="9" t="s">
        <v>2846</v>
      </c>
      <c r="AC339" s="9" t="s">
        <v>5199</v>
      </c>
      <c r="AD339" s="10" t="s">
        <v>283</v>
      </c>
      <c r="AE339" s="11">
        <v>42720</v>
      </c>
      <c r="AF339" s="11">
        <v>43181</v>
      </c>
      <c r="AG339" s="10">
        <f t="shared" si="79"/>
        <v>461</v>
      </c>
      <c r="AH339" s="10">
        <f t="shared" si="80"/>
        <v>467</v>
      </c>
      <c r="AI339" s="10">
        <f t="shared" si="2"/>
        <v>495</v>
      </c>
      <c r="AJ339" s="10" t="s">
        <v>5200</v>
      </c>
      <c r="AK339" s="12">
        <v>1</v>
      </c>
      <c r="AL339" s="10" t="s">
        <v>86</v>
      </c>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v>1</v>
      </c>
      <c r="CP339" s="10" t="s">
        <v>90</v>
      </c>
      <c r="CQ339" s="10" t="s">
        <v>286</v>
      </c>
      <c r="CR339" s="10"/>
      <c r="CS339" s="10">
        <v>1</v>
      </c>
      <c r="CT339" s="10"/>
      <c r="CU339" s="10"/>
      <c r="CV339" s="10"/>
      <c r="CW339" s="10"/>
      <c r="CX339" s="10" t="s">
        <v>283</v>
      </c>
      <c r="CY339" s="10" t="s">
        <v>287</v>
      </c>
      <c r="CZ339" s="10" t="s">
        <v>596</v>
      </c>
      <c r="DA339" s="10" t="s">
        <v>289</v>
      </c>
      <c r="DB339" s="10" t="s">
        <v>309</v>
      </c>
      <c r="DC339" s="13" t="s">
        <v>5201</v>
      </c>
      <c r="DD339" s="10" t="s">
        <v>4122</v>
      </c>
      <c r="DE339" s="10" t="s">
        <v>5202</v>
      </c>
      <c r="DF339" s="10" t="s">
        <v>5203</v>
      </c>
      <c r="DG339" s="10" t="s">
        <v>283</v>
      </c>
      <c r="DH339" s="10" t="s">
        <v>283</v>
      </c>
      <c r="DI339" s="10" t="s">
        <v>283</v>
      </c>
      <c r="DJ339" s="10" t="s">
        <v>283</v>
      </c>
      <c r="DK339" s="10" t="s">
        <v>283</v>
      </c>
      <c r="DL339" s="10" t="s">
        <v>283</v>
      </c>
      <c r="DM339" s="10" t="s">
        <v>283</v>
      </c>
      <c r="DN339" s="15"/>
      <c r="DO339" s="15"/>
      <c r="DP339" s="15"/>
      <c r="DQ339" s="15"/>
      <c r="DR339" s="15"/>
      <c r="DS339" s="15"/>
      <c r="DT339" s="15"/>
      <c r="DU339" s="15"/>
      <c r="DV339" s="15"/>
      <c r="DW339" s="15"/>
      <c r="DX339" s="15"/>
      <c r="DY339" s="15"/>
      <c r="DZ339" s="15"/>
      <c r="EA339" s="15"/>
      <c r="EB339" s="15"/>
      <c r="EC339" s="15"/>
      <c r="ED339" s="15"/>
      <c r="EE339" s="15"/>
      <c r="EF339" s="15"/>
      <c r="EG339" s="15"/>
      <c r="EH339" s="15"/>
      <c r="EI339" s="15"/>
      <c r="EJ339" s="15"/>
      <c r="EK339" s="15"/>
      <c r="EL339" s="15"/>
      <c r="EM339" s="15"/>
      <c r="EN339" s="15"/>
      <c r="EO339" s="15"/>
      <c r="EP339" s="15"/>
      <c r="EQ339" s="15"/>
      <c r="ER339" s="10" t="s">
        <v>5204</v>
      </c>
      <c r="ES339" s="10" t="s">
        <v>5205</v>
      </c>
      <c r="ET339" s="10"/>
      <c r="EU339" s="10"/>
      <c r="EV339" s="10"/>
      <c r="EW339" s="10"/>
      <c r="EX339" s="10"/>
      <c r="EY339" s="10"/>
      <c r="EZ339" s="10"/>
      <c r="FA339" s="10"/>
      <c r="FB339" s="10"/>
      <c r="FC339" s="10"/>
      <c r="FD339" s="10"/>
      <c r="FE339" s="10"/>
      <c r="FF339" s="10"/>
      <c r="FG339" s="10"/>
      <c r="FH339" s="10"/>
      <c r="FI339" s="10"/>
      <c r="FJ339" s="10">
        <v>1</v>
      </c>
      <c r="FK339" s="10"/>
      <c r="FL339" s="13">
        <v>1</v>
      </c>
      <c r="FM339" s="10" t="s">
        <v>5206</v>
      </c>
      <c r="FN339" s="10" t="s">
        <v>166</v>
      </c>
      <c r="FO339" s="10"/>
      <c r="FP339" s="10"/>
      <c r="FQ339" s="10"/>
      <c r="FR339" s="10"/>
      <c r="FS339" s="10"/>
      <c r="FT339" s="10"/>
      <c r="FU339" s="13">
        <v>1</v>
      </c>
      <c r="FV339" s="10"/>
      <c r="FW339" s="10"/>
      <c r="FX339" s="10"/>
      <c r="FY339" s="10"/>
      <c r="FZ339" s="10"/>
      <c r="GA339" s="10"/>
      <c r="GB339" s="10"/>
      <c r="GC339" s="10"/>
      <c r="GD339" s="10"/>
      <c r="GE339" s="10"/>
      <c r="GF339" s="10"/>
      <c r="GG339" s="10"/>
      <c r="GH339" s="10"/>
      <c r="GI339" s="10"/>
      <c r="GJ339" s="10"/>
      <c r="GK339" s="10"/>
      <c r="GL339" s="10"/>
      <c r="GM339" s="10"/>
      <c r="GN339" s="10"/>
      <c r="GO339" s="13" t="s">
        <v>5207</v>
      </c>
      <c r="GP339" s="13" t="s">
        <v>5208</v>
      </c>
      <c r="GQ339" s="13" t="s">
        <v>5209</v>
      </c>
      <c r="GR339" s="13" t="s">
        <v>5210</v>
      </c>
      <c r="GS339" s="10" t="s">
        <v>283</v>
      </c>
      <c r="GT339" s="10" t="s">
        <v>283</v>
      </c>
      <c r="GU339" s="10" t="s">
        <v>283</v>
      </c>
      <c r="GV339" s="10" t="s">
        <v>283</v>
      </c>
      <c r="GW339" s="10" t="s">
        <v>283</v>
      </c>
      <c r="GX339" s="10" t="s">
        <v>283</v>
      </c>
      <c r="GY339" s="10" t="s">
        <v>283</v>
      </c>
      <c r="GZ339" s="10" t="s">
        <v>283</v>
      </c>
      <c r="HA339" s="10" t="s">
        <v>283</v>
      </c>
      <c r="HB339" s="10" t="s">
        <v>283</v>
      </c>
      <c r="HC339" s="10" t="s">
        <v>283</v>
      </c>
      <c r="HD339" s="10" t="s">
        <v>5211</v>
      </c>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c r="IH339" s="10"/>
      <c r="II339" s="10"/>
      <c r="IJ339" s="10"/>
      <c r="IK339" s="10">
        <v>1</v>
      </c>
      <c r="IL339" s="10"/>
      <c r="IM339" s="10"/>
      <c r="IN339" s="10"/>
      <c r="IO339" s="10">
        <v>1</v>
      </c>
      <c r="IP339" s="10"/>
      <c r="IQ339" s="10"/>
      <c r="IR339" s="10"/>
      <c r="IS339" s="10"/>
      <c r="IT339" s="10"/>
      <c r="IU339" s="13" t="s">
        <v>434</v>
      </c>
      <c r="IV339" s="10" t="s">
        <v>283</v>
      </c>
      <c r="IW339" s="10" t="s">
        <v>283</v>
      </c>
      <c r="IX339" s="10" t="s">
        <v>264</v>
      </c>
      <c r="IY339" s="10"/>
      <c r="IZ339" s="10"/>
      <c r="JA339" s="10"/>
      <c r="JB339" s="10"/>
      <c r="JC339" s="10"/>
      <c r="JD339" s="10"/>
      <c r="JE339" s="10"/>
      <c r="JF339" s="10"/>
      <c r="JG339" s="10"/>
      <c r="JH339" s="10"/>
      <c r="JI339" s="10"/>
      <c r="JJ339" s="10"/>
      <c r="JK339" s="10"/>
      <c r="JL339" s="10"/>
      <c r="JM339" s="10"/>
      <c r="JN339" s="10"/>
      <c r="JO339" s="10"/>
      <c r="JP339" s="10">
        <v>1</v>
      </c>
      <c r="JQ339" s="10"/>
      <c r="JR339" s="10"/>
      <c r="JS339" s="10"/>
      <c r="JT339" s="10"/>
      <c r="JU339" s="10"/>
      <c r="JV339" s="10" t="s">
        <v>287</v>
      </c>
      <c r="JW339" s="10" t="s">
        <v>283</v>
      </c>
      <c r="JX339" s="10" t="s">
        <v>283</v>
      </c>
      <c r="JY339" s="10" t="s">
        <v>283</v>
      </c>
      <c r="JZ339" s="10"/>
    </row>
    <row r="340" spans="1:286" ht="15.75" customHeight="1">
      <c r="A340" s="7" t="s">
        <v>5212</v>
      </c>
      <c r="B340" s="8">
        <v>43222</v>
      </c>
      <c r="C340" s="9" t="s">
        <v>5213</v>
      </c>
      <c r="D340" s="10">
        <v>1</v>
      </c>
      <c r="E340" s="11">
        <v>42975</v>
      </c>
      <c r="F340" s="10" t="s">
        <v>302</v>
      </c>
      <c r="G340" s="10" t="s">
        <v>323</v>
      </c>
      <c r="H340" s="9" t="s">
        <v>5214</v>
      </c>
      <c r="I340" s="9" t="s">
        <v>5215</v>
      </c>
      <c r="J340" s="10" t="s">
        <v>280</v>
      </c>
      <c r="K340" s="9" t="s">
        <v>305</v>
      </c>
      <c r="L340" s="9"/>
      <c r="M340" s="9"/>
      <c r="N340" s="9"/>
      <c r="O340" s="9"/>
      <c r="P340" s="9"/>
      <c r="Q340" s="9"/>
      <c r="R340" s="9"/>
      <c r="S340" s="10">
        <v>1</v>
      </c>
      <c r="T340" s="9"/>
      <c r="U340" s="9"/>
      <c r="V340" s="9"/>
      <c r="W340" s="9"/>
      <c r="X340" s="9"/>
      <c r="Y340" s="9"/>
      <c r="Z340" s="9"/>
      <c r="AA340" s="9"/>
      <c r="AB340" s="9" t="s">
        <v>5216</v>
      </c>
      <c r="AC340" s="9" t="s">
        <v>5217</v>
      </c>
      <c r="AD340" s="10" t="s">
        <v>283</v>
      </c>
      <c r="AE340" s="11">
        <v>42982</v>
      </c>
      <c r="AF340" s="11">
        <v>43222</v>
      </c>
      <c r="AG340" s="10">
        <f t="shared" si="79"/>
        <v>240</v>
      </c>
      <c r="AH340" s="10">
        <f t="shared" si="80"/>
        <v>247</v>
      </c>
      <c r="AI340" s="10">
        <f t="shared" si="2"/>
        <v>247</v>
      </c>
      <c r="AJ340" s="10" t="s">
        <v>561</v>
      </c>
      <c r="AK340" s="12">
        <v>1</v>
      </c>
      <c r="AL340" s="10" t="s">
        <v>562</v>
      </c>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10"/>
      <c r="BN340" s="10"/>
      <c r="BO340" s="10"/>
      <c r="BP340" s="10"/>
      <c r="BQ340" s="10"/>
      <c r="BR340" s="10"/>
      <c r="BS340" s="10"/>
      <c r="BT340" s="10"/>
      <c r="BU340" s="10"/>
      <c r="BV340" s="10"/>
      <c r="BW340" s="10"/>
      <c r="BX340" s="10"/>
      <c r="BY340" s="10"/>
      <c r="BZ340" s="10"/>
      <c r="CA340" s="10"/>
      <c r="CB340" s="10">
        <v>1</v>
      </c>
      <c r="CC340" s="10"/>
      <c r="CD340" s="10"/>
      <c r="CE340" s="10"/>
      <c r="CF340" s="10"/>
      <c r="CG340" s="10"/>
      <c r="CH340" s="10"/>
      <c r="CI340" s="10"/>
      <c r="CJ340" s="10"/>
      <c r="CK340" s="10"/>
      <c r="CL340" s="10"/>
      <c r="CM340" s="10"/>
      <c r="CN340" s="10"/>
      <c r="CO340" s="10"/>
      <c r="CP340" s="10" t="s">
        <v>428</v>
      </c>
      <c r="CQ340" s="10" t="s">
        <v>286</v>
      </c>
      <c r="CR340" s="10"/>
      <c r="CS340" s="10"/>
      <c r="CT340" s="10">
        <v>1</v>
      </c>
      <c r="CU340" s="10"/>
      <c r="CV340" s="10"/>
      <c r="CW340" s="10"/>
      <c r="CX340" s="10" t="s">
        <v>283</v>
      </c>
      <c r="CY340" s="10" t="s">
        <v>287</v>
      </c>
      <c r="CZ340" s="10" t="s">
        <v>379</v>
      </c>
      <c r="DA340" s="10" t="s">
        <v>158</v>
      </c>
      <c r="DB340" s="10" t="s">
        <v>158</v>
      </c>
      <c r="DC340" s="10" t="s">
        <v>283</v>
      </c>
      <c r="DD340" s="10" t="s">
        <v>3599</v>
      </c>
      <c r="DE340" s="10" t="s">
        <v>283</v>
      </c>
      <c r="DF340" s="10" t="s">
        <v>283</v>
      </c>
      <c r="DG340" s="10" t="s">
        <v>283</v>
      </c>
      <c r="DH340" s="10" t="s">
        <v>283</v>
      </c>
      <c r="DI340" s="10" t="s">
        <v>283</v>
      </c>
      <c r="DJ340" s="10" t="s">
        <v>283</v>
      </c>
      <c r="DK340" s="10" t="s">
        <v>283</v>
      </c>
      <c r="DL340" s="10" t="s">
        <v>283</v>
      </c>
      <c r="DM340" s="10" t="s">
        <v>283</v>
      </c>
      <c r="DN340" s="15"/>
      <c r="DO340" s="15"/>
      <c r="DP340" s="15"/>
      <c r="DQ340" s="15"/>
      <c r="DR340" s="15"/>
      <c r="DS340" s="15"/>
      <c r="DT340" s="15"/>
      <c r="DU340" s="15"/>
      <c r="DV340" s="15"/>
      <c r="DW340" s="15"/>
      <c r="DX340" s="15"/>
      <c r="DY340" s="15"/>
      <c r="DZ340" s="15"/>
      <c r="EA340" s="15"/>
      <c r="EB340" s="15"/>
      <c r="EC340" s="15"/>
      <c r="ED340" s="15"/>
      <c r="EE340" s="15"/>
      <c r="EF340" s="15"/>
      <c r="EG340" s="15"/>
      <c r="EH340" s="15"/>
      <c r="EI340" s="15"/>
      <c r="EJ340" s="15"/>
      <c r="EK340" s="15"/>
      <c r="EL340" s="15"/>
      <c r="EM340" s="15"/>
      <c r="EN340" s="15"/>
      <c r="EO340" s="15"/>
      <c r="EP340" s="15"/>
      <c r="EQ340" s="15"/>
      <c r="ER340" s="10" t="s">
        <v>283</v>
      </c>
      <c r="ES340" s="10" t="s">
        <v>283</v>
      </c>
      <c r="ET340" s="10"/>
      <c r="EU340" s="10"/>
      <c r="EV340" s="10"/>
      <c r="EW340" s="10"/>
      <c r="EX340" s="10"/>
      <c r="EY340" s="10"/>
      <c r="EZ340" s="10"/>
      <c r="FA340" s="10"/>
      <c r="FB340" s="10"/>
      <c r="FC340" s="10"/>
      <c r="FD340" s="10"/>
      <c r="FE340" s="10"/>
      <c r="FF340" s="10"/>
      <c r="FG340" s="10"/>
      <c r="FH340" s="10"/>
      <c r="FI340" s="10"/>
      <c r="FJ340" s="10"/>
      <c r="FK340" s="10"/>
      <c r="FL340" s="10"/>
      <c r="FM340" s="13" t="s">
        <v>5218</v>
      </c>
      <c r="FN340" s="13" t="s">
        <v>283</v>
      </c>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t="s">
        <v>5219</v>
      </c>
      <c r="GP340" s="13" t="s">
        <v>5220</v>
      </c>
      <c r="GQ340" s="13" t="s">
        <v>5221</v>
      </c>
      <c r="GR340" s="13" t="s">
        <v>5222</v>
      </c>
      <c r="GS340" s="13" t="s">
        <v>5223</v>
      </c>
      <c r="GT340" s="13" t="s">
        <v>5224</v>
      </c>
      <c r="GU340" s="10" t="s">
        <v>283</v>
      </c>
      <c r="GV340" s="10" t="s">
        <v>283</v>
      </c>
      <c r="GW340" s="10" t="s">
        <v>283</v>
      </c>
      <c r="GX340" s="10" t="s">
        <v>283</v>
      </c>
      <c r="GY340" s="10" t="s">
        <v>283</v>
      </c>
      <c r="GZ340" s="10" t="s">
        <v>283</v>
      </c>
      <c r="HA340" s="10" t="s">
        <v>283</v>
      </c>
      <c r="HB340" s="10" t="s">
        <v>283</v>
      </c>
      <c r="HC340" s="10" t="s">
        <v>283</v>
      </c>
      <c r="HD340" s="10" t="s">
        <v>212</v>
      </c>
      <c r="HE340" s="10"/>
      <c r="HF340" s="10"/>
      <c r="HG340" s="10"/>
      <c r="HH340" s="10"/>
      <c r="HI340" s="10"/>
      <c r="HJ340" s="10"/>
      <c r="HK340" s="10"/>
      <c r="HL340" s="10"/>
      <c r="HM340" s="10"/>
      <c r="HN340" s="10"/>
      <c r="HO340" s="10"/>
      <c r="HP340" s="10">
        <v>1</v>
      </c>
      <c r="HQ340" s="10"/>
      <c r="HR340" s="10"/>
      <c r="HS340" s="10"/>
      <c r="HT340" s="10"/>
      <c r="HU340" s="10"/>
      <c r="HV340" s="10"/>
      <c r="HW340" s="10"/>
      <c r="HX340" s="10"/>
      <c r="HY340" s="10"/>
      <c r="HZ340" s="10"/>
      <c r="IA340" s="10"/>
      <c r="IB340" s="10"/>
      <c r="IC340" s="10"/>
      <c r="ID340" s="10"/>
      <c r="IE340" s="10"/>
      <c r="IF340" s="10"/>
      <c r="IG340" s="10"/>
      <c r="IH340" s="10"/>
      <c r="II340" s="10"/>
      <c r="IJ340" s="10"/>
      <c r="IK340" s="10"/>
      <c r="IL340" s="10"/>
      <c r="IM340" s="10"/>
      <c r="IN340" s="10"/>
      <c r="IO340" s="10"/>
      <c r="IP340" s="10"/>
      <c r="IQ340" s="10"/>
      <c r="IR340" s="10"/>
      <c r="IS340" s="10"/>
      <c r="IT340" s="10"/>
      <c r="IU340" s="13" t="s">
        <v>5225</v>
      </c>
      <c r="IV340" s="10" t="s">
        <v>283</v>
      </c>
      <c r="IW340" s="10" t="s">
        <v>283</v>
      </c>
      <c r="IX340" s="10" t="s">
        <v>264</v>
      </c>
      <c r="IY340" s="10"/>
      <c r="IZ340" s="10"/>
      <c r="JA340" s="10"/>
      <c r="JB340" s="10"/>
      <c r="JC340" s="10"/>
      <c r="JD340" s="10"/>
      <c r="JE340" s="10"/>
      <c r="JF340" s="10"/>
      <c r="JG340" s="10"/>
      <c r="JH340" s="10"/>
      <c r="JI340" s="10"/>
      <c r="JJ340" s="10"/>
      <c r="JK340" s="10"/>
      <c r="JL340" s="10"/>
      <c r="JM340" s="10"/>
      <c r="JN340" s="10"/>
      <c r="JO340" s="10"/>
      <c r="JP340" s="10">
        <v>1</v>
      </c>
      <c r="JQ340" s="10"/>
      <c r="JR340" s="10"/>
      <c r="JS340" s="10"/>
      <c r="JT340" s="10"/>
      <c r="JU340" s="10"/>
      <c r="JV340" s="10" t="s">
        <v>287</v>
      </c>
      <c r="JW340" s="10" t="s">
        <v>283</v>
      </c>
      <c r="JX340" s="10" t="s">
        <v>283</v>
      </c>
      <c r="JY340" s="10" t="s">
        <v>283</v>
      </c>
      <c r="JZ340" s="9"/>
    </row>
    <row r="341" spans="1:286" ht="15.75" customHeight="1">
      <c r="A341" s="7" t="s">
        <v>5226</v>
      </c>
      <c r="B341" s="8">
        <v>43223</v>
      </c>
      <c r="C341" s="9" t="s">
        <v>5227</v>
      </c>
      <c r="D341" s="10">
        <v>1</v>
      </c>
      <c r="E341" s="10" t="s">
        <v>302</v>
      </c>
      <c r="F341" s="10">
        <v>48</v>
      </c>
      <c r="G341" s="10" t="s">
        <v>323</v>
      </c>
      <c r="H341" s="9" t="s">
        <v>700</v>
      </c>
      <c r="I341" s="9" t="s">
        <v>5228</v>
      </c>
      <c r="J341" s="10" t="s">
        <v>280</v>
      </c>
      <c r="K341" s="9" t="s">
        <v>344</v>
      </c>
      <c r="L341" s="9"/>
      <c r="M341" s="9"/>
      <c r="N341" s="9"/>
      <c r="O341" s="9"/>
      <c r="P341" s="9"/>
      <c r="Q341" s="9"/>
      <c r="R341" s="10">
        <v>1</v>
      </c>
      <c r="S341" s="9"/>
      <c r="T341" s="9"/>
      <c r="U341" s="9"/>
      <c r="V341" s="9"/>
      <c r="W341" s="9"/>
      <c r="X341" s="9"/>
      <c r="Y341" s="9"/>
      <c r="Z341" s="9"/>
      <c r="AA341" s="9"/>
      <c r="AB341" s="9" t="s">
        <v>5229</v>
      </c>
      <c r="AC341" s="28" t="s">
        <v>5230</v>
      </c>
      <c r="AD341" s="10" t="s">
        <v>283</v>
      </c>
      <c r="AE341" s="11">
        <v>42622</v>
      </c>
      <c r="AF341" s="11">
        <v>43209</v>
      </c>
      <c r="AG341" s="10">
        <f t="shared" si="79"/>
        <v>587</v>
      </c>
      <c r="AH341" s="10" t="s">
        <v>283</v>
      </c>
      <c r="AI341" s="16" t="e">
        <f t="shared" si="2"/>
        <v>#VALUE!</v>
      </c>
      <c r="AJ341" s="10" t="s">
        <v>5231</v>
      </c>
      <c r="AK341" s="12">
        <v>2</v>
      </c>
      <c r="AL341" s="10" t="s">
        <v>5232</v>
      </c>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10">
        <v>1</v>
      </c>
      <c r="BM341" s="10"/>
      <c r="BN341" s="10">
        <v>1</v>
      </c>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t="s">
        <v>89</v>
      </c>
      <c r="CQ341" s="10" t="s">
        <v>286</v>
      </c>
      <c r="CR341" s="10">
        <v>1</v>
      </c>
      <c r="CS341" s="10"/>
      <c r="CT341" s="10"/>
      <c r="CU341" s="10"/>
      <c r="CV341" s="10"/>
      <c r="CW341" s="10"/>
      <c r="CX341" s="10" t="s">
        <v>287</v>
      </c>
      <c r="CY341" s="10" t="s">
        <v>287</v>
      </c>
      <c r="CZ341" s="10" t="s">
        <v>329</v>
      </c>
      <c r="DA341" s="10" t="s">
        <v>289</v>
      </c>
      <c r="DB341" s="10" t="s">
        <v>412</v>
      </c>
      <c r="DC341" s="10" t="s">
        <v>283</v>
      </c>
      <c r="DD341" s="10" t="s">
        <v>4122</v>
      </c>
      <c r="DE341" s="13" t="s">
        <v>5233</v>
      </c>
      <c r="DF341" s="10" t="s">
        <v>283</v>
      </c>
      <c r="DG341" s="10" t="s">
        <v>283</v>
      </c>
      <c r="DH341" s="10" t="s">
        <v>283</v>
      </c>
      <c r="DI341" s="10" t="s">
        <v>283</v>
      </c>
      <c r="DJ341" s="10" t="s">
        <v>283</v>
      </c>
      <c r="DK341" s="10" t="s">
        <v>283</v>
      </c>
      <c r="DL341" s="13" t="s">
        <v>5234</v>
      </c>
      <c r="DM341" s="13" t="s">
        <v>5235</v>
      </c>
      <c r="DN341" s="14"/>
      <c r="DO341" s="14"/>
      <c r="DP341" s="14"/>
      <c r="DQ341" s="14"/>
      <c r="DR341" s="14"/>
      <c r="DS341" s="14"/>
      <c r="DT341" s="14"/>
      <c r="DU341" s="14"/>
      <c r="DV341" s="14"/>
      <c r="DW341" s="14"/>
      <c r="DX341" s="14"/>
      <c r="DY341" s="14"/>
      <c r="DZ341" s="14"/>
      <c r="EA341" s="14"/>
      <c r="EB341" s="14"/>
      <c r="EC341" s="14"/>
      <c r="ED341" s="14"/>
      <c r="EE341" s="14"/>
      <c r="EF341" s="14"/>
      <c r="EG341" s="14"/>
      <c r="EH341" s="14">
        <v>1</v>
      </c>
      <c r="EI341" s="14"/>
      <c r="EJ341" s="14"/>
      <c r="EK341" s="14"/>
      <c r="EL341" s="14"/>
      <c r="EM341" s="14"/>
      <c r="EN341" s="14"/>
      <c r="EO341" s="14"/>
      <c r="EP341" s="14">
        <v>1</v>
      </c>
      <c r="EQ341" s="14"/>
      <c r="ER341" s="13" t="s">
        <v>5236</v>
      </c>
      <c r="ES341" s="13" t="s">
        <v>1809</v>
      </c>
      <c r="ET341" s="13"/>
      <c r="EU341" s="13"/>
      <c r="EV341" s="13"/>
      <c r="EW341" s="13"/>
      <c r="EX341" s="13"/>
      <c r="EY341" s="13"/>
      <c r="EZ341" s="13"/>
      <c r="FA341" s="13"/>
      <c r="FB341" s="13"/>
      <c r="FC341" s="13"/>
      <c r="FD341" s="13"/>
      <c r="FE341" s="13"/>
      <c r="FF341" s="13"/>
      <c r="FG341" s="13"/>
      <c r="FH341" s="13"/>
      <c r="FI341" s="13"/>
      <c r="FJ341" s="13"/>
      <c r="FK341" s="13">
        <v>1</v>
      </c>
      <c r="FL341" s="13">
        <v>1</v>
      </c>
      <c r="FM341" s="10" t="s">
        <v>283</v>
      </c>
      <c r="FN341" s="10" t="s">
        <v>283</v>
      </c>
      <c r="FO341" s="10"/>
      <c r="FP341" s="10"/>
      <c r="FQ341" s="10"/>
      <c r="FR341" s="10"/>
      <c r="FS341" s="10"/>
      <c r="FT341" s="10"/>
      <c r="FU341" s="10"/>
      <c r="FV341" s="10"/>
      <c r="FW341" s="10"/>
      <c r="FX341" s="10"/>
      <c r="FY341" s="10"/>
      <c r="FZ341" s="10"/>
      <c r="GA341" s="10"/>
      <c r="GB341" s="10"/>
      <c r="GC341" s="10"/>
      <c r="GD341" s="10"/>
      <c r="GE341" s="10"/>
      <c r="GF341" s="10"/>
      <c r="GG341" s="10"/>
      <c r="GH341" s="10"/>
      <c r="GI341" s="10"/>
      <c r="GJ341" s="10"/>
      <c r="GK341" s="10"/>
      <c r="GL341" s="10"/>
      <c r="GM341" s="10"/>
      <c r="GN341" s="10"/>
      <c r="GO341" s="13" t="s">
        <v>5237</v>
      </c>
      <c r="GP341" s="13" t="s">
        <v>5238</v>
      </c>
      <c r="GQ341" s="13" t="s">
        <v>5239</v>
      </c>
      <c r="GR341" s="10" t="s">
        <v>283</v>
      </c>
      <c r="GS341" s="10" t="s">
        <v>283</v>
      </c>
      <c r="GT341" s="10" t="s">
        <v>283</v>
      </c>
      <c r="GU341" s="10" t="s">
        <v>283</v>
      </c>
      <c r="GV341" s="10" t="s">
        <v>283</v>
      </c>
      <c r="GW341" s="10" t="s">
        <v>283</v>
      </c>
      <c r="GX341" s="10" t="s">
        <v>283</v>
      </c>
      <c r="GY341" s="10" t="s">
        <v>283</v>
      </c>
      <c r="GZ341" s="10" t="s">
        <v>283</v>
      </c>
      <c r="HA341" s="10" t="s">
        <v>283</v>
      </c>
      <c r="HB341" s="10" t="s">
        <v>283</v>
      </c>
      <c r="HC341" s="10" t="s">
        <v>283</v>
      </c>
      <c r="HD341" s="10" t="s">
        <v>5240</v>
      </c>
      <c r="HE341" s="10"/>
      <c r="HF341" s="10"/>
      <c r="HG341" s="10"/>
      <c r="HH341" s="10"/>
      <c r="HI341" s="10"/>
      <c r="HJ341" s="10">
        <v>1</v>
      </c>
      <c r="HK341" s="10"/>
      <c r="HL341" s="10"/>
      <c r="HM341" s="10"/>
      <c r="HN341" s="10">
        <v>1</v>
      </c>
      <c r="HO341" s="10"/>
      <c r="HP341" s="10"/>
      <c r="HQ341" s="10"/>
      <c r="HR341" s="10"/>
      <c r="HS341" s="10"/>
      <c r="HT341" s="10"/>
      <c r="HU341" s="10"/>
      <c r="HV341" s="10"/>
      <c r="HW341" s="10"/>
      <c r="HX341" s="10"/>
      <c r="HY341" s="10"/>
      <c r="HZ341" s="10"/>
      <c r="IA341" s="10"/>
      <c r="IB341" s="10"/>
      <c r="IC341" s="10"/>
      <c r="ID341" s="10"/>
      <c r="IE341" s="10"/>
      <c r="IF341" s="10"/>
      <c r="IG341" s="10"/>
      <c r="IH341" s="10"/>
      <c r="II341" s="10"/>
      <c r="IJ341" s="10"/>
      <c r="IK341" s="10"/>
      <c r="IL341" s="10"/>
      <c r="IM341" s="10"/>
      <c r="IN341" s="10"/>
      <c r="IO341" s="10"/>
      <c r="IP341" s="10"/>
      <c r="IQ341" s="10">
        <v>1</v>
      </c>
      <c r="IR341" s="10"/>
      <c r="IS341" s="10"/>
      <c r="IT341" s="10"/>
      <c r="IU341" s="13" t="s">
        <v>434</v>
      </c>
      <c r="IV341" s="10" t="s">
        <v>283</v>
      </c>
      <c r="IW341" s="10" t="s">
        <v>283</v>
      </c>
      <c r="IX341" s="10" t="s">
        <v>264</v>
      </c>
      <c r="IY341" s="10"/>
      <c r="IZ341" s="10"/>
      <c r="JA341" s="10"/>
      <c r="JB341" s="10"/>
      <c r="JC341" s="10"/>
      <c r="JD341" s="10"/>
      <c r="JE341" s="10"/>
      <c r="JF341" s="10"/>
      <c r="JG341" s="10"/>
      <c r="JH341" s="10"/>
      <c r="JI341" s="10"/>
      <c r="JJ341" s="10"/>
      <c r="JK341" s="10"/>
      <c r="JL341" s="10"/>
      <c r="JM341" s="10"/>
      <c r="JN341" s="10"/>
      <c r="JO341" s="10"/>
      <c r="JP341" s="10">
        <v>1</v>
      </c>
      <c r="JQ341" s="10"/>
      <c r="JR341" s="10"/>
      <c r="JS341" s="10"/>
      <c r="JT341" s="10"/>
      <c r="JU341" s="10"/>
      <c r="JV341" s="10" t="s">
        <v>287</v>
      </c>
      <c r="JW341" s="10" t="s">
        <v>283</v>
      </c>
      <c r="JX341" s="10" t="s">
        <v>283</v>
      </c>
      <c r="JY341" s="10" t="s">
        <v>283</v>
      </c>
      <c r="JZ341" s="9"/>
    </row>
    <row r="342" spans="1:286" ht="15.75" customHeight="1">
      <c r="A342" s="7" t="s">
        <v>5241</v>
      </c>
      <c r="B342" s="8">
        <v>43218</v>
      </c>
      <c r="C342" s="9" t="s">
        <v>5242</v>
      </c>
      <c r="D342" s="10">
        <v>1</v>
      </c>
      <c r="E342" s="11">
        <v>42843</v>
      </c>
      <c r="F342" s="10" t="s">
        <v>302</v>
      </c>
      <c r="G342" s="10" t="s">
        <v>277</v>
      </c>
      <c r="H342" s="9" t="s">
        <v>1875</v>
      </c>
      <c r="I342" s="9" t="s">
        <v>1876</v>
      </c>
      <c r="J342" s="10" t="s">
        <v>280</v>
      </c>
      <c r="K342" s="9" t="s">
        <v>606</v>
      </c>
      <c r="L342" s="9"/>
      <c r="M342" s="10">
        <v>1</v>
      </c>
      <c r="N342" s="9"/>
      <c r="O342" s="9"/>
      <c r="P342" s="9"/>
      <c r="Q342" s="9"/>
      <c r="R342" s="9"/>
      <c r="S342" s="9"/>
      <c r="T342" s="9"/>
      <c r="U342" s="9"/>
      <c r="V342" s="9"/>
      <c r="W342" s="9"/>
      <c r="X342" s="9"/>
      <c r="Y342" s="9"/>
      <c r="Z342" s="9"/>
      <c r="AA342" s="9"/>
      <c r="AB342" s="9" t="s">
        <v>3566</v>
      </c>
      <c r="AC342" s="9" t="s">
        <v>5243</v>
      </c>
      <c r="AD342" s="10" t="s">
        <v>283</v>
      </c>
      <c r="AE342" s="10" t="s">
        <v>329</v>
      </c>
      <c r="AF342" s="11">
        <v>43200</v>
      </c>
      <c r="AG342" s="10" t="s">
        <v>329</v>
      </c>
      <c r="AH342" s="10">
        <f t="shared" ref="AH342:AH346" si="81">AF342-E342</f>
        <v>357</v>
      </c>
      <c r="AI342" s="10">
        <f t="shared" si="2"/>
        <v>375</v>
      </c>
      <c r="AJ342" s="10" t="s">
        <v>801</v>
      </c>
      <c r="AK342" s="12">
        <v>1</v>
      </c>
      <c r="AL342" s="10" t="s">
        <v>70</v>
      </c>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10"/>
      <c r="BN342" s="10"/>
      <c r="BO342" s="10"/>
      <c r="BP342" s="10"/>
      <c r="BQ342" s="10"/>
      <c r="BR342" s="10"/>
      <c r="BS342" s="10"/>
      <c r="BT342" s="10"/>
      <c r="BU342" s="10"/>
      <c r="BV342" s="10"/>
      <c r="BW342" s="10"/>
      <c r="BX342" s="10"/>
      <c r="BY342" s="10">
        <v>1</v>
      </c>
      <c r="BZ342" s="10"/>
      <c r="CA342" s="10"/>
      <c r="CB342" s="10"/>
      <c r="CC342" s="10"/>
      <c r="CD342" s="10"/>
      <c r="CE342" s="10"/>
      <c r="CF342" s="10"/>
      <c r="CG342" s="10"/>
      <c r="CH342" s="10"/>
      <c r="CI342" s="10"/>
      <c r="CJ342" s="10"/>
      <c r="CK342" s="10"/>
      <c r="CL342" s="10"/>
      <c r="CM342" s="10"/>
      <c r="CN342" s="10"/>
      <c r="CO342" s="10"/>
      <c r="CP342" s="10" t="s">
        <v>329</v>
      </c>
      <c r="CQ342" s="10" t="s">
        <v>852</v>
      </c>
      <c r="CR342" s="10"/>
      <c r="CS342" s="10"/>
      <c r="CT342" s="10"/>
      <c r="CU342" s="10"/>
      <c r="CV342" s="10"/>
      <c r="CW342" s="10"/>
      <c r="CX342" s="10" t="s">
        <v>283</v>
      </c>
      <c r="CY342" s="10" t="s">
        <v>287</v>
      </c>
      <c r="CZ342" s="10" t="s">
        <v>288</v>
      </c>
      <c r="DA342" s="10" t="s">
        <v>158</v>
      </c>
      <c r="DB342" s="10" t="s">
        <v>412</v>
      </c>
      <c r="DC342" s="10" t="s">
        <v>283</v>
      </c>
      <c r="DD342" s="10" t="s">
        <v>1603</v>
      </c>
      <c r="DE342" s="10" t="s">
        <v>283</v>
      </c>
      <c r="DF342" s="10" t="s">
        <v>283</v>
      </c>
      <c r="DG342" s="10" t="s">
        <v>283</v>
      </c>
      <c r="DH342" s="10" t="s">
        <v>283</v>
      </c>
      <c r="DI342" s="10" t="s">
        <v>283</v>
      </c>
      <c r="DJ342" s="10" t="s">
        <v>283</v>
      </c>
      <c r="DK342" s="10" t="s">
        <v>283</v>
      </c>
      <c r="DL342" s="10" t="s">
        <v>283</v>
      </c>
      <c r="DM342" s="10" t="s">
        <v>283</v>
      </c>
      <c r="DN342" s="15"/>
      <c r="DO342" s="15"/>
      <c r="DP342" s="15"/>
      <c r="DQ342" s="15"/>
      <c r="DR342" s="15"/>
      <c r="DS342" s="15"/>
      <c r="DT342" s="15"/>
      <c r="DU342" s="15"/>
      <c r="DV342" s="15"/>
      <c r="DW342" s="15"/>
      <c r="DX342" s="15"/>
      <c r="DY342" s="15"/>
      <c r="DZ342" s="15"/>
      <c r="EA342" s="15"/>
      <c r="EB342" s="15"/>
      <c r="EC342" s="15"/>
      <c r="ED342" s="15"/>
      <c r="EE342" s="15"/>
      <c r="EF342" s="15"/>
      <c r="EG342" s="15"/>
      <c r="EH342" s="15"/>
      <c r="EI342" s="15"/>
      <c r="EJ342" s="15"/>
      <c r="EK342" s="15"/>
      <c r="EL342" s="15"/>
      <c r="EM342" s="15"/>
      <c r="EN342" s="15"/>
      <c r="EO342" s="15"/>
      <c r="EP342" s="15"/>
      <c r="EQ342" s="15"/>
      <c r="ER342" s="10" t="s">
        <v>5244</v>
      </c>
      <c r="ES342" s="10" t="s">
        <v>5245</v>
      </c>
      <c r="ET342" s="10"/>
      <c r="EU342" s="10"/>
      <c r="EV342" s="10"/>
      <c r="EW342" s="10"/>
      <c r="EX342" s="10"/>
      <c r="EY342" s="10"/>
      <c r="EZ342" s="10"/>
      <c r="FA342" s="10"/>
      <c r="FB342" s="10"/>
      <c r="FC342" s="10"/>
      <c r="FD342" s="10"/>
      <c r="FE342" s="10"/>
      <c r="FF342" s="10"/>
      <c r="FG342" s="10"/>
      <c r="FH342" s="10">
        <v>1</v>
      </c>
      <c r="FI342" s="10"/>
      <c r="FJ342" s="10"/>
      <c r="FK342" s="10">
        <v>1</v>
      </c>
      <c r="FL342" s="13">
        <v>1</v>
      </c>
      <c r="FM342" s="10" t="s">
        <v>4490</v>
      </c>
      <c r="FN342" s="10" t="s">
        <v>179</v>
      </c>
      <c r="FO342" s="10"/>
      <c r="FP342" s="10"/>
      <c r="FQ342" s="10"/>
      <c r="FR342" s="10"/>
      <c r="FS342" s="10"/>
      <c r="FT342" s="10"/>
      <c r="FU342" s="10"/>
      <c r="FV342" s="10"/>
      <c r="FW342" s="10"/>
      <c r="FX342" s="10"/>
      <c r="FY342" s="10"/>
      <c r="FZ342" s="10"/>
      <c r="GA342" s="10"/>
      <c r="GB342" s="10"/>
      <c r="GC342" s="10"/>
      <c r="GD342" s="10"/>
      <c r="GE342" s="10"/>
      <c r="GF342" s="10"/>
      <c r="GG342" s="10"/>
      <c r="GH342" s="10"/>
      <c r="GI342" s="13">
        <v>1</v>
      </c>
      <c r="GJ342" s="10"/>
      <c r="GK342" s="10"/>
      <c r="GL342" s="10"/>
      <c r="GM342" s="10"/>
      <c r="GN342" s="10"/>
      <c r="GO342" s="13" t="s">
        <v>5246</v>
      </c>
      <c r="GP342" s="13" t="s">
        <v>5247</v>
      </c>
      <c r="GQ342" s="10" t="s">
        <v>283</v>
      </c>
      <c r="GR342" s="10" t="s">
        <v>283</v>
      </c>
      <c r="GS342" s="10" t="s">
        <v>283</v>
      </c>
      <c r="GT342" s="10" t="s">
        <v>283</v>
      </c>
      <c r="GU342" s="10" t="s">
        <v>283</v>
      </c>
      <c r="GV342" s="10" t="s">
        <v>283</v>
      </c>
      <c r="GW342" s="10" t="s">
        <v>283</v>
      </c>
      <c r="GX342" s="10" t="s">
        <v>283</v>
      </c>
      <c r="GY342" s="10" t="s">
        <v>283</v>
      </c>
      <c r="GZ342" s="10" t="s">
        <v>283</v>
      </c>
      <c r="HA342" s="10" t="s">
        <v>283</v>
      </c>
      <c r="HB342" s="10" t="s">
        <v>283</v>
      </c>
      <c r="HC342" s="10" t="s">
        <v>283</v>
      </c>
      <c r="HD342" s="10" t="s">
        <v>239</v>
      </c>
      <c r="HE342" s="10"/>
      <c r="HF342" s="10"/>
      <c r="HG342" s="10"/>
      <c r="HH342" s="10"/>
      <c r="HI342" s="10"/>
      <c r="HJ342" s="10"/>
      <c r="HK342" s="10"/>
      <c r="HL342" s="10"/>
      <c r="HM342" s="10"/>
      <c r="HN342" s="10"/>
      <c r="HO342" s="10"/>
      <c r="HP342" s="10"/>
      <c r="HQ342" s="10"/>
      <c r="HR342" s="10"/>
      <c r="HS342" s="10"/>
      <c r="HT342" s="10"/>
      <c r="HU342" s="10"/>
      <c r="HV342" s="10"/>
      <c r="HW342" s="10"/>
      <c r="HX342" s="10"/>
      <c r="HY342" s="10"/>
      <c r="HZ342" s="10"/>
      <c r="IA342" s="10"/>
      <c r="IB342" s="10"/>
      <c r="IC342" s="10"/>
      <c r="ID342" s="10"/>
      <c r="IE342" s="10"/>
      <c r="IF342" s="10"/>
      <c r="IG342" s="10"/>
      <c r="IH342" s="10"/>
      <c r="II342" s="10"/>
      <c r="IJ342" s="10"/>
      <c r="IK342" s="10"/>
      <c r="IL342" s="10"/>
      <c r="IM342" s="10"/>
      <c r="IN342" s="10"/>
      <c r="IO342" s="10"/>
      <c r="IP342" s="10"/>
      <c r="IQ342" s="10">
        <v>1</v>
      </c>
      <c r="IR342" s="10"/>
      <c r="IS342" s="10"/>
      <c r="IT342" s="10"/>
      <c r="IU342" s="10" t="s">
        <v>1697</v>
      </c>
      <c r="IV342" s="10" t="s">
        <v>283</v>
      </c>
      <c r="IW342" s="10" t="s">
        <v>283</v>
      </c>
      <c r="IX342" s="10" t="s">
        <v>264</v>
      </c>
      <c r="IY342" s="10"/>
      <c r="IZ342" s="10"/>
      <c r="JA342" s="10"/>
      <c r="JB342" s="10"/>
      <c r="JC342" s="10"/>
      <c r="JD342" s="10"/>
      <c r="JE342" s="10"/>
      <c r="JF342" s="10"/>
      <c r="JG342" s="10"/>
      <c r="JH342" s="10"/>
      <c r="JI342" s="10"/>
      <c r="JJ342" s="10"/>
      <c r="JK342" s="10"/>
      <c r="JL342" s="10"/>
      <c r="JM342" s="10"/>
      <c r="JN342" s="10"/>
      <c r="JO342" s="10"/>
      <c r="JP342" s="10">
        <v>1</v>
      </c>
      <c r="JQ342" s="10"/>
      <c r="JR342" s="10"/>
      <c r="JS342" s="10"/>
      <c r="JT342" s="10"/>
      <c r="JU342" s="10"/>
      <c r="JV342" s="10" t="s">
        <v>287</v>
      </c>
      <c r="JW342" s="10" t="s">
        <v>283</v>
      </c>
      <c r="JX342" s="10" t="s">
        <v>283</v>
      </c>
      <c r="JY342" s="10" t="s">
        <v>283</v>
      </c>
      <c r="JZ342" s="9"/>
    </row>
    <row r="343" spans="1:286" ht="15.75" customHeight="1">
      <c r="A343" s="7" t="s">
        <v>5248</v>
      </c>
      <c r="B343" s="8">
        <v>43228</v>
      </c>
      <c r="C343" s="9" t="s">
        <v>5249</v>
      </c>
      <c r="D343" s="10">
        <v>1</v>
      </c>
      <c r="E343" s="11">
        <v>42926</v>
      </c>
      <c r="F343" s="10" t="s">
        <v>302</v>
      </c>
      <c r="G343" s="10" t="s">
        <v>323</v>
      </c>
      <c r="H343" s="9" t="s">
        <v>5097</v>
      </c>
      <c r="I343" s="9" t="s">
        <v>4139</v>
      </c>
      <c r="J343" s="10" t="s">
        <v>280</v>
      </c>
      <c r="K343" s="9" t="s">
        <v>344</v>
      </c>
      <c r="L343" s="9"/>
      <c r="M343" s="9"/>
      <c r="N343" s="9"/>
      <c r="O343" s="9"/>
      <c r="P343" s="9"/>
      <c r="Q343" s="9"/>
      <c r="R343" s="10">
        <v>1</v>
      </c>
      <c r="S343" s="9"/>
      <c r="T343" s="9"/>
      <c r="U343" s="9"/>
      <c r="V343" s="9"/>
      <c r="W343" s="9"/>
      <c r="X343" s="9"/>
      <c r="Y343" s="9"/>
      <c r="Z343" s="9"/>
      <c r="AA343" s="9"/>
      <c r="AB343" s="9" t="s">
        <v>5250</v>
      </c>
      <c r="AC343" s="28" t="s">
        <v>5251</v>
      </c>
      <c r="AD343" s="10" t="s">
        <v>283</v>
      </c>
      <c r="AE343" s="11">
        <v>42937</v>
      </c>
      <c r="AF343" s="11">
        <v>43215</v>
      </c>
      <c r="AG343" s="10">
        <f t="shared" ref="AG343:AG347" si="82">AF343-AE343</f>
        <v>278</v>
      </c>
      <c r="AH343" s="10">
        <f t="shared" si="81"/>
        <v>289</v>
      </c>
      <c r="AI343" s="10">
        <f t="shared" si="2"/>
        <v>302</v>
      </c>
      <c r="AJ343" s="10" t="s">
        <v>5252</v>
      </c>
      <c r="AK343" s="12">
        <v>7</v>
      </c>
      <c r="AL343" s="10" t="s">
        <v>5253</v>
      </c>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10">
        <v>2</v>
      </c>
      <c r="BK343" s="10"/>
      <c r="BL343" s="10">
        <v>1</v>
      </c>
      <c r="BM343" s="10"/>
      <c r="BN343" s="10"/>
      <c r="BO343" s="10">
        <v>1</v>
      </c>
      <c r="BP343" s="10"/>
      <c r="BQ343" s="10"/>
      <c r="BR343" s="10"/>
      <c r="BS343" s="10"/>
      <c r="BT343" s="10"/>
      <c r="BU343" s="10"/>
      <c r="BV343" s="10"/>
      <c r="BW343" s="10"/>
      <c r="BX343" s="10"/>
      <c r="BY343" s="10">
        <v>2</v>
      </c>
      <c r="BZ343" s="10"/>
      <c r="CA343" s="10"/>
      <c r="CB343" s="10"/>
      <c r="CC343" s="10"/>
      <c r="CD343" s="10"/>
      <c r="CE343" s="10"/>
      <c r="CF343" s="10">
        <v>1</v>
      </c>
      <c r="CG343" s="10"/>
      <c r="CH343" s="10"/>
      <c r="CI343" s="10"/>
      <c r="CJ343" s="10"/>
      <c r="CK343" s="10"/>
      <c r="CL343" s="10"/>
      <c r="CM343" s="10"/>
      <c r="CN343" s="10"/>
      <c r="CO343" s="10"/>
      <c r="CP343" s="10" t="s">
        <v>509</v>
      </c>
      <c r="CQ343" s="10" t="s">
        <v>286</v>
      </c>
      <c r="CR343" s="13">
        <v>1</v>
      </c>
      <c r="CS343" s="13">
        <v>1</v>
      </c>
      <c r="CT343" s="10"/>
      <c r="CU343" s="10"/>
      <c r="CV343" s="10"/>
      <c r="CW343" s="10"/>
      <c r="CX343" s="10" t="s">
        <v>283</v>
      </c>
      <c r="CY343" s="10" t="s">
        <v>287</v>
      </c>
      <c r="CZ343" s="10" t="s">
        <v>12</v>
      </c>
      <c r="DA343" s="10" t="s">
        <v>289</v>
      </c>
      <c r="DB343" s="10" t="s">
        <v>412</v>
      </c>
      <c r="DC343" s="10" t="s">
        <v>283</v>
      </c>
      <c r="DD343" s="13" t="s">
        <v>5254</v>
      </c>
      <c r="DE343" s="10" t="s">
        <v>283</v>
      </c>
      <c r="DF343" s="10" t="s">
        <v>283</v>
      </c>
      <c r="DG343" s="10" t="s">
        <v>283</v>
      </c>
      <c r="DH343" s="10" t="s">
        <v>283</v>
      </c>
      <c r="DI343" s="10" t="s">
        <v>283</v>
      </c>
      <c r="DJ343" s="10" t="s">
        <v>283</v>
      </c>
      <c r="DK343" s="10" t="s">
        <v>283</v>
      </c>
      <c r="DL343" s="10" t="s">
        <v>283</v>
      </c>
      <c r="DM343" s="10" t="s">
        <v>283</v>
      </c>
      <c r="DN343" s="15"/>
      <c r="DO343" s="15"/>
      <c r="DP343" s="15"/>
      <c r="DQ343" s="15"/>
      <c r="DR343" s="15"/>
      <c r="DS343" s="15"/>
      <c r="DT343" s="15"/>
      <c r="DU343" s="15"/>
      <c r="DV343" s="15"/>
      <c r="DW343" s="15"/>
      <c r="DX343" s="15"/>
      <c r="DY343" s="15"/>
      <c r="DZ343" s="15"/>
      <c r="EA343" s="15"/>
      <c r="EB343" s="15"/>
      <c r="EC343" s="15"/>
      <c r="ED343" s="15"/>
      <c r="EE343" s="15"/>
      <c r="EF343" s="15"/>
      <c r="EG343" s="15"/>
      <c r="EH343" s="15"/>
      <c r="EI343" s="15"/>
      <c r="EJ343" s="15"/>
      <c r="EK343" s="15"/>
      <c r="EL343" s="15"/>
      <c r="EM343" s="15"/>
      <c r="EN343" s="15"/>
      <c r="EO343" s="15"/>
      <c r="EP343" s="15"/>
      <c r="EQ343" s="15"/>
      <c r="ER343" s="10" t="s">
        <v>283</v>
      </c>
      <c r="ES343" s="10" t="s">
        <v>283</v>
      </c>
      <c r="ET343" s="10"/>
      <c r="EU343" s="10"/>
      <c r="EV343" s="10"/>
      <c r="EW343" s="10"/>
      <c r="EX343" s="10"/>
      <c r="EY343" s="10"/>
      <c r="EZ343" s="10"/>
      <c r="FA343" s="10"/>
      <c r="FB343" s="10"/>
      <c r="FC343" s="10"/>
      <c r="FD343" s="10"/>
      <c r="FE343" s="10"/>
      <c r="FF343" s="10"/>
      <c r="FG343" s="10"/>
      <c r="FH343" s="10"/>
      <c r="FI343" s="10"/>
      <c r="FJ343" s="10"/>
      <c r="FK343" s="10"/>
      <c r="FL343" s="10"/>
      <c r="FM343" s="10" t="s">
        <v>283</v>
      </c>
      <c r="FN343" s="10" t="s">
        <v>283</v>
      </c>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3" t="s">
        <v>5255</v>
      </c>
      <c r="GP343" s="10" t="s">
        <v>283</v>
      </c>
      <c r="GQ343" s="10" t="s">
        <v>283</v>
      </c>
      <c r="GR343" s="10" t="s">
        <v>283</v>
      </c>
      <c r="GS343" s="10" t="s">
        <v>283</v>
      </c>
      <c r="GT343" s="10" t="s">
        <v>283</v>
      </c>
      <c r="GU343" s="10" t="s">
        <v>283</v>
      </c>
      <c r="GV343" s="10" t="s">
        <v>283</v>
      </c>
      <c r="GW343" s="10" t="s">
        <v>283</v>
      </c>
      <c r="GX343" s="10" t="s">
        <v>283</v>
      </c>
      <c r="GY343" s="10" t="s">
        <v>283</v>
      </c>
      <c r="GZ343" s="10" t="s">
        <v>283</v>
      </c>
      <c r="HA343" s="10" t="s">
        <v>283</v>
      </c>
      <c r="HB343" s="10" t="s">
        <v>283</v>
      </c>
      <c r="HC343" s="10" t="s">
        <v>283</v>
      </c>
      <c r="HD343" s="10" t="s">
        <v>5256</v>
      </c>
      <c r="HE343" s="10"/>
      <c r="HF343" s="10"/>
      <c r="HG343" s="10"/>
      <c r="HH343" s="10"/>
      <c r="HI343" s="10"/>
      <c r="HJ343" s="10"/>
      <c r="HK343" s="10"/>
      <c r="HL343" s="10"/>
      <c r="HM343" s="10"/>
      <c r="HN343" s="10"/>
      <c r="HO343" s="10"/>
      <c r="HP343" s="10"/>
      <c r="HQ343" s="10"/>
      <c r="HR343" s="10">
        <v>1</v>
      </c>
      <c r="HS343" s="10"/>
      <c r="HT343" s="10"/>
      <c r="HU343" s="10"/>
      <c r="HV343" s="10"/>
      <c r="HW343" s="10"/>
      <c r="HX343" s="10"/>
      <c r="HY343" s="10"/>
      <c r="HZ343" s="10"/>
      <c r="IA343" s="10"/>
      <c r="IB343" s="10"/>
      <c r="IC343" s="10"/>
      <c r="ID343" s="10"/>
      <c r="IE343" s="10"/>
      <c r="IF343" s="10"/>
      <c r="IG343" s="10"/>
      <c r="IH343" s="10"/>
      <c r="II343" s="10"/>
      <c r="IJ343" s="10"/>
      <c r="IK343" s="10"/>
      <c r="IL343" s="10"/>
      <c r="IM343" s="10">
        <v>1</v>
      </c>
      <c r="IN343" s="10"/>
      <c r="IO343" s="10"/>
      <c r="IP343" s="10"/>
      <c r="IQ343" s="10"/>
      <c r="IR343" s="10"/>
      <c r="IS343" s="10"/>
      <c r="IT343" s="10"/>
      <c r="IU343" s="13" t="s">
        <v>5257</v>
      </c>
      <c r="IV343" s="13" t="s">
        <v>299</v>
      </c>
      <c r="IW343" s="10" t="s">
        <v>283</v>
      </c>
      <c r="IX343" s="10" t="s">
        <v>262</v>
      </c>
      <c r="IY343" s="10"/>
      <c r="IZ343" s="10"/>
      <c r="JA343" s="10"/>
      <c r="JB343" s="10"/>
      <c r="JC343" s="10"/>
      <c r="JD343" s="10"/>
      <c r="JE343" s="10"/>
      <c r="JF343" s="10"/>
      <c r="JG343" s="10"/>
      <c r="JH343" s="10"/>
      <c r="JI343" s="10"/>
      <c r="JJ343" s="10"/>
      <c r="JK343" s="10"/>
      <c r="JL343" s="10"/>
      <c r="JM343" s="10"/>
      <c r="JN343" s="10">
        <v>1</v>
      </c>
      <c r="JO343" s="10"/>
      <c r="JP343" s="10"/>
      <c r="JQ343" s="10"/>
      <c r="JR343" s="10"/>
      <c r="JS343" s="10"/>
      <c r="JT343" s="10"/>
      <c r="JU343" s="10"/>
      <c r="JV343" s="10" t="s">
        <v>287</v>
      </c>
      <c r="JW343" s="10" t="s">
        <v>283</v>
      </c>
      <c r="JX343" s="10" t="s">
        <v>283</v>
      </c>
      <c r="JY343" s="10" t="s">
        <v>283</v>
      </c>
      <c r="JZ343" s="9"/>
    </row>
    <row r="344" spans="1:286" ht="15.75" customHeight="1">
      <c r="A344" s="7" t="s">
        <v>5258</v>
      </c>
      <c r="B344" s="8">
        <v>43231</v>
      </c>
      <c r="C344" s="9" t="s">
        <v>5259</v>
      </c>
      <c r="D344" s="10">
        <v>1</v>
      </c>
      <c r="E344" s="11">
        <v>42887</v>
      </c>
      <c r="F344" s="10">
        <v>32</v>
      </c>
      <c r="G344" s="10" t="s">
        <v>323</v>
      </c>
      <c r="H344" s="9" t="s">
        <v>5260</v>
      </c>
      <c r="I344" s="9" t="s">
        <v>1686</v>
      </c>
      <c r="J344" s="10" t="s">
        <v>280</v>
      </c>
      <c r="K344" s="9" t="s">
        <v>543</v>
      </c>
      <c r="L344" s="9"/>
      <c r="M344" s="9"/>
      <c r="N344" s="9"/>
      <c r="O344" s="9"/>
      <c r="P344" s="9"/>
      <c r="Q344" s="9"/>
      <c r="R344" s="9"/>
      <c r="S344" s="9"/>
      <c r="T344" s="10">
        <v>1</v>
      </c>
      <c r="U344" s="9"/>
      <c r="V344" s="9"/>
      <c r="W344" s="9"/>
      <c r="X344" s="9"/>
      <c r="Y344" s="9"/>
      <c r="Z344" s="9"/>
      <c r="AA344" s="9"/>
      <c r="AB344" s="9" t="s">
        <v>5261</v>
      </c>
      <c r="AC344" s="9" t="s">
        <v>5262</v>
      </c>
      <c r="AD344" s="10" t="s">
        <v>283</v>
      </c>
      <c r="AE344" s="11">
        <v>42888</v>
      </c>
      <c r="AF344" s="11">
        <v>43228</v>
      </c>
      <c r="AG344" s="10">
        <f t="shared" si="82"/>
        <v>340</v>
      </c>
      <c r="AH344" s="10">
        <f t="shared" si="81"/>
        <v>341</v>
      </c>
      <c r="AI344" s="10">
        <f t="shared" si="2"/>
        <v>344</v>
      </c>
      <c r="AJ344" s="10" t="s">
        <v>80</v>
      </c>
      <c r="AK344" s="12">
        <v>1</v>
      </c>
      <c r="AL344" s="10" t="s">
        <v>80</v>
      </c>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v>1</v>
      </c>
      <c r="CJ344" s="10"/>
      <c r="CK344" s="10"/>
      <c r="CL344" s="10"/>
      <c r="CM344" s="10"/>
      <c r="CN344" s="10"/>
      <c r="CO344" s="10"/>
      <c r="CP344" s="10" t="s">
        <v>90</v>
      </c>
      <c r="CQ344" s="10" t="s">
        <v>286</v>
      </c>
      <c r="CR344" s="10"/>
      <c r="CS344" s="10">
        <v>1</v>
      </c>
      <c r="CT344" s="10"/>
      <c r="CU344" s="10"/>
      <c r="CV344" s="10"/>
      <c r="CW344" s="10"/>
      <c r="CX344" s="10" t="s">
        <v>283</v>
      </c>
      <c r="CY344" s="10" t="s">
        <v>287</v>
      </c>
      <c r="CZ344" s="10" t="s">
        <v>596</v>
      </c>
      <c r="DA344" s="10" t="s">
        <v>120</v>
      </c>
      <c r="DB344" s="10" t="s">
        <v>309</v>
      </c>
      <c r="DC344" s="13" t="s">
        <v>5263</v>
      </c>
      <c r="DD344" s="10" t="s">
        <v>5264</v>
      </c>
      <c r="DE344" s="10" t="s">
        <v>5265</v>
      </c>
      <c r="DF344" s="10" t="s">
        <v>283</v>
      </c>
      <c r="DG344" s="10" t="s">
        <v>283</v>
      </c>
      <c r="DH344" s="10" t="s">
        <v>283</v>
      </c>
      <c r="DI344" s="10" t="s">
        <v>283</v>
      </c>
      <c r="DJ344" s="10" t="s">
        <v>283</v>
      </c>
      <c r="DK344" s="10" t="s">
        <v>283</v>
      </c>
      <c r="DL344" s="10" t="s">
        <v>283</v>
      </c>
      <c r="DM344" s="10" t="s">
        <v>283</v>
      </c>
      <c r="DN344" s="15"/>
      <c r="DO344" s="15"/>
      <c r="DP344" s="15"/>
      <c r="DQ344" s="15"/>
      <c r="DR344" s="15"/>
      <c r="DS344" s="15"/>
      <c r="DT344" s="15"/>
      <c r="DU344" s="15"/>
      <c r="DV344" s="15"/>
      <c r="DW344" s="15"/>
      <c r="DX344" s="15"/>
      <c r="DY344" s="15"/>
      <c r="DZ344" s="15"/>
      <c r="EA344" s="15"/>
      <c r="EB344" s="15"/>
      <c r="EC344" s="15"/>
      <c r="ED344" s="15"/>
      <c r="EE344" s="15"/>
      <c r="EF344" s="15"/>
      <c r="EG344" s="15"/>
      <c r="EH344" s="15"/>
      <c r="EI344" s="15"/>
      <c r="EJ344" s="15"/>
      <c r="EK344" s="15"/>
      <c r="EL344" s="15"/>
      <c r="EM344" s="15"/>
      <c r="EN344" s="15"/>
      <c r="EO344" s="15"/>
      <c r="EP344" s="15"/>
      <c r="EQ344" s="15"/>
      <c r="ER344" s="10" t="s">
        <v>283</v>
      </c>
      <c r="ES344" s="10" t="s">
        <v>283</v>
      </c>
      <c r="ET344" s="10"/>
      <c r="EU344" s="10"/>
      <c r="EV344" s="10"/>
      <c r="EW344" s="10"/>
      <c r="EX344" s="10"/>
      <c r="EY344" s="10"/>
      <c r="EZ344" s="10"/>
      <c r="FA344" s="10"/>
      <c r="FB344" s="10"/>
      <c r="FC344" s="10"/>
      <c r="FD344" s="10"/>
      <c r="FE344" s="10"/>
      <c r="FF344" s="10"/>
      <c r="FG344" s="10"/>
      <c r="FH344" s="10"/>
      <c r="FI344" s="10"/>
      <c r="FJ344" s="10"/>
      <c r="FK344" s="10"/>
      <c r="FL344" s="10"/>
      <c r="FM344" s="10" t="s">
        <v>5266</v>
      </c>
      <c r="FN344" s="10" t="s">
        <v>166</v>
      </c>
      <c r="FO344" s="10"/>
      <c r="FP344" s="10"/>
      <c r="FQ344" s="10"/>
      <c r="FR344" s="10"/>
      <c r="FS344" s="10"/>
      <c r="FT344" s="10"/>
      <c r="FU344" s="13">
        <v>1</v>
      </c>
      <c r="FV344" s="10"/>
      <c r="FW344" s="10"/>
      <c r="FX344" s="10"/>
      <c r="FY344" s="10"/>
      <c r="FZ344" s="10"/>
      <c r="GA344" s="10"/>
      <c r="GB344" s="10"/>
      <c r="GC344" s="10"/>
      <c r="GD344" s="10"/>
      <c r="GE344" s="10"/>
      <c r="GF344" s="10"/>
      <c r="GG344" s="10"/>
      <c r="GH344" s="10"/>
      <c r="GI344" s="10"/>
      <c r="GJ344" s="10"/>
      <c r="GK344" s="10"/>
      <c r="GL344" s="10"/>
      <c r="GM344" s="10"/>
      <c r="GN344" s="10"/>
      <c r="GO344" s="13" t="s">
        <v>5267</v>
      </c>
      <c r="GP344" s="10" t="s">
        <v>283</v>
      </c>
      <c r="GQ344" s="10" t="s">
        <v>283</v>
      </c>
      <c r="GR344" s="10" t="s">
        <v>283</v>
      </c>
      <c r="GS344" s="10" t="s">
        <v>283</v>
      </c>
      <c r="GT344" s="10" t="s">
        <v>283</v>
      </c>
      <c r="GU344" s="10" t="s">
        <v>283</v>
      </c>
      <c r="GV344" s="10" t="s">
        <v>283</v>
      </c>
      <c r="GW344" s="10" t="s">
        <v>283</v>
      </c>
      <c r="GX344" s="10" t="s">
        <v>283</v>
      </c>
      <c r="GY344" s="10" t="s">
        <v>283</v>
      </c>
      <c r="GZ344" s="10" t="s">
        <v>283</v>
      </c>
      <c r="HA344" s="10" t="s">
        <v>283</v>
      </c>
      <c r="HB344" s="10" t="s">
        <v>283</v>
      </c>
      <c r="HC344" s="10" t="s">
        <v>283</v>
      </c>
      <c r="HD344" s="10" t="s">
        <v>240</v>
      </c>
      <c r="HE344" s="10"/>
      <c r="HF344" s="10"/>
      <c r="HG344" s="10"/>
      <c r="HH344" s="10"/>
      <c r="HI344" s="10"/>
      <c r="HJ344" s="10"/>
      <c r="HK344" s="10"/>
      <c r="HL344" s="10"/>
      <c r="HM344" s="10"/>
      <c r="HN344" s="10"/>
      <c r="HO344" s="10"/>
      <c r="HP344" s="10"/>
      <c r="HQ344" s="10"/>
      <c r="HR344" s="10"/>
      <c r="HS344" s="10"/>
      <c r="HT344" s="10"/>
      <c r="HU344" s="10"/>
      <c r="HV344" s="10"/>
      <c r="HW344" s="10"/>
      <c r="HX344" s="10"/>
      <c r="HY344" s="10"/>
      <c r="HZ344" s="10"/>
      <c r="IA344" s="10"/>
      <c r="IB344" s="10"/>
      <c r="IC344" s="10"/>
      <c r="ID344" s="10"/>
      <c r="IE344" s="10"/>
      <c r="IF344" s="10"/>
      <c r="IG344" s="10"/>
      <c r="IH344" s="10"/>
      <c r="II344" s="10"/>
      <c r="IJ344" s="10"/>
      <c r="IK344" s="10"/>
      <c r="IL344" s="10"/>
      <c r="IM344" s="10"/>
      <c r="IN344" s="10"/>
      <c r="IO344" s="10"/>
      <c r="IP344" s="10"/>
      <c r="IQ344" s="10"/>
      <c r="IR344" s="10">
        <v>1</v>
      </c>
      <c r="IS344" s="10"/>
      <c r="IT344" s="10"/>
      <c r="IU344" s="13" t="s">
        <v>5268</v>
      </c>
      <c r="IV344" s="10" t="s">
        <v>283</v>
      </c>
      <c r="IW344" s="10" t="s">
        <v>283</v>
      </c>
      <c r="IX344" s="10" t="s">
        <v>264</v>
      </c>
      <c r="IY344" s="10"/>
      <c r="IZ344" s="10"/>
      <c r="JA344" s="10"/>
      <c r="JB344" s="10"/>
      <c r="JC344" s="10"/>
      <c r="JD344" s="10"/>
      <c r="JE344" s="10"/>
      <c r="JF344" s="10"/>
      <c r="JG344" s="10"/>
      <c r="JH344" s="10"/>
      <c r="JI344" s="10"/>
      <c r="JJ344" s="10"/>
      <c r="JK344" s="10"/>
      <c r="JL344" s="10"/>
      <c r="JM344" s="10"/>
      <c r="JN344" s="10"/>
      <c r="JO344" s="10"/>
      <c r="JP344" s="10">
        <v>1</v>
      </c>
      <c r="JQ344" s="10"/>
      <c r="JR344" s="10"/>
      <c r="JS344" s="10"/>
      <c r="JT344" s="10"/>
      <c r="JU344" s="10"/>
      <c r="JV344" s="10" t="s">
        <v>287</v>
      </c>
      <c r="JW344" s="10" t="s">
        <v>283</v>
      </c>
      <c r="JX344" s="10" t="s">
        <v>283</v>
      </c>
      <c r="JY344" s="10" t="s">
        <v>283</v>
      </c>
      <c r="JZ344" s="9"/>
    </row>
    <row r="345" spans="1:286" ht="15.75" customHeight="1">
      <c r="A345" s="7" t="s">
        <v>5269</v>
      </c>
      <c r="B345" s="8">
        <v>43234</v>
      </c>
      <c r="C345" s="9" t="s">
        <v>5270</v>
      </c>
      <c r="D345" s="10">
        <v>1</v>
      </c>
      <c r="E345" s="11">
        <v>43025</v>
      </c>
      <c r="F345" s="10">
        <v>45</v>
      </c>
      <c r="G345" s="10" t="s">
        <v>323</v>
      </c>
      <c r="H345" s="9" t="s">
        <v>2006</v>
      </c>
      <c r="I345" s="9" t="s">
        <v>2798</v>
      </c>
      <c r="J345" s="10" t="s">
        <v>280</v>
      </c>
      <c r="K345" s="9" t="s">
        <v>916</v>
      </c>
      <c r="L345" s="9"/>
      <c r="M345" s="9"/>
      <c r="N345" s="32">
        <v>1</v>
      </c>
      <c r="O345" s="9"/>
      <c r="P345" s="9"/>
      <c r="Q345" s="9"/>
      <c r="R345" s="9"/>
      <c r="S345" s="9"/>
      <c r="T345" s="9"/>
      <c r="U345" s="9"/>
      <c r="V345" s="9"/>
      <c r="W345" s="9"/>
      <c r="X345" s="9"/>
      <c r="Y345" s="9"/>
      <c r="Z345" s="9"/>
      <c r="AA345" s="9"/>
      <c r="AB345" s="9" t="s">
        <v>5271</v>
      </c>
      <c r="AC345" s="9" t="s">
        <v>5272</v>
      </c>
      <c r="AD345" s="10" t="s">
        <v>283</v>
      </c>
      <c r="AE345" s="11">
        <v>43028</v>
      </c>
      <c r="AF345" s="11">
        <v>43213</v>
      </c>
      <c r="AG345" s="10">
        <f t="shared" si="82"/>
        <v>185</v>
      </c>
      <c r="AH345" s="10">
        <f t="shared" si="81"/>
        <v>188</v>
      </c>
      <c r="AI345" s="10">
        <f t="shared" si="2"/>
        <v>209</v>
      </c>
      <c r="AJ345" s="10" t="s">
        <v>685</v>
      </c>
      <c r="AK345" s="12">
        <v>1</v>
      </c>
      <c r="AL345" s="10" t="s">
        <v>347</v>
      </c>
      <c r="AM345" s="10">
        <v>1</v>
      </c>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t="s">
        <v>5273</v>
      </c>
      <c r="CQ345" s="10" t="s">
        <v>286</v>
      </c>
      <c r="CR345" s="10">
        <v>1</v>
      </c>
      <c r="CS345" s="10"/>
      <c r="CT345" s="10"/>
      <c r="CU345" s="10"/>
      <c r="CV345" s="10"/>
      <c r="CW345" s="10"/>
      <c r="CX345" s="10" t="s">
        <v>287</v>
      </c>
      <c r="CY345" s="10" t="s">
        <v>490</v>
      </c>
      <c r="CZ345" s="10" t="s">
        <v>12</v>
      </c>
      <c r="DA345" s="10" t="s">
        <v>289</v>
      </c>
      <c r="DB345" s="10" t="s">
        <v>309</v>
      </c>
      <c r="DC345" s="13" t="s">
        <v>5274</v>
      </c>
      <c r="DD345" s="13" t="s">
        <v>5275</v>
      </c>
      <c r="DE345" s="10" t="s">
        <v>2051</v>
      </c>
      <c r="DF345" s="10" t="s">
        <v>283</v>
      </c>
      <c r="DG345" s="10" t="s">
        <v>283</v>
      </c>
      <c r="DH345" s="10" t="s">
        <v>283</v>
      </c>
      <c r="DI345" s="10" t="s">
        <v>283</v>
      </c>
      <c r="DJ345" s="10" t="s">
        <v>283</v>
      </c>
      <c r="DK345" s="10" t="s">
        <v>283</v>
      </c>
      <c r="DL345" s="10" t="s">
        <v>5276</v>
      </c>
      <c r="DM345" s="10" t="s">
        <v>5277</v>
      </c>
      <c r="DN345" s="15"/>
      <c r="DO345" s="15"/>
      <c r="DP345" s="15"/>
      <c r="DQ345" s="15"/>
      <c r="DR345" s="15"/>
      <c r="DS345" s="14">
        <v>1</v>
      </c>
      <c r="DT345" s="15"/>
      <c r="DU345" s="15"/>
      <c r="DV345" s="15"/>
      <c r="DW345" s="15"/>
      <c r="DX345" s="15"/>
      <c r="DY345" s="15"/>
      <c r="DZ345" s="15"/>
      <c r="EA345" s="15"/>
      <c r="EB345" s="15"/>
      <c r="EC345" s="15"/>
      <c r="ED345" s="15">
        <v>1</v>
      </c>
      <c r="EE345" s="15"/>
      <c r="EF345" s="15"/>
      <c r="EG345" s="15"/>
      <c r="EH345" s="15"/>
      <c r="EI345" s="15"/>
      <c r="EJ345" s="15"/>
      <c r="EK345" s="15"/>
      <c r="EL345" s="15"/>
      <c r="EM345" s="15"/>
      <c r="EN345" s="15"/>
      <c r="EO345" s="15">
        <v>1</v>
      </c>
      <c r="EP345" s="15"/>
      <c r="EQ345" s="15"/>
      <c r="ER345" s="10" t="s">
        <v>283</v>
      </c>
      <c r="ES345" s="10" t="s">
        <v>283</v>
      </c>
      <c r="ET345" s="10"/>
      <c r="EU345" s="10"/>
      <c r="EV345" s="10"/>
      <c r="EW345" s="10"/>
      <c r="EX345" s="10"/>
      <c r="EY345" s="10"/>
      <c r="EZ345" s="10"/>
      <c r="FA345" s="10"/>
      <c r="FB345" s="10"/>
      <c r="FC345" s="10"/>
      <c r="FD345" s="10"/>
      <c r="FE345" s="10"/>
      <c r="FF345" s="10"/>
      <c r="FG345" s="10"/>
      <c r="FH345" s="10"/>
      <c r="FI345" s="10"/>
      <c r="FJ345" s="10"/>
      <c r="FK345" s="10"/>
      <c r="FL345" s="10"/>
      <c r="FM345" s="10" t="s">
        <v>283</v>
      </c>
      <c r="FN345" s="10" t="s">
        <v>283</v>
      </c>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3" t="s">
        <v>5278</v>
      </c>
      <c r="GP345" s="13" t="s">
        <v>5279</v>
      </c>
      <c r="GQ345" s="13" t="s">
        <v>5280</v>
      </c>
      <c r="GR345" s="10" t="s">
        <v>283</v>
      </c>
      <c r="GS345" s="10" t="s">
        <v>283</v>
      </c>
      <c r="GT345" s="10" t="s">
        <v>283</v>
      </c>
      <c r="GU345" s="10" t="s">
        <v>283</v>
      </c>
      <c r="GV345" s="10" t="s">
        <v>283</v>
      </c>
      <c r="GW345" s="10" t="s">
        <v>283</v>
      </c>
      <c r="GX345" s="10" t="s">
        <v>283</v>
      </c>
      <c r="GY345" s="10" t="s">
        <v>283</v>
      </c>
      <c r="GZ345" s="10" t="s">
        <v>283</v>
      </c>
      <c r="HA345" s="10" t="s">
        <v>283</v>
      </c>
      <c r="HB345" s="10" t="s">
        <v>283</v>
      </c>
      <c r="HC345" s="10" t="s">
        <v>283</v>
      </c>
      <c r="HD345" s="10" t="s">
        <v>5281</v>
      </c>
      <c r="HE345" s="10"/>
      <c r="HF345" s="10"/>
      <c r="HG345" s="10"/>
      <c r="HH345" s="10"/>
      <c r="HI345" s="10"/>
      <c r="HJ345" s="10"/>
      <c r="HK345" s="10"/>
      <c r="HL345" s="10"/>
      <c r="HM345" s="10"/>
      <c r="HN345" s="10"/>
      <c r="HO345" s="10"/>
      <c r="HP345" s="10"/>
      <c r="HQ345" s="10"/>
      <c r="HR345" s="10"/>
      <c r="HS345" s="10"/>
      <c r="HT345" s="10"/>
      <c r="HU345" s="10"/>
      <c r="HV345" s="10"/>
      <c r="HW345" s="10"/>
      <c r="HX345" s="10"/>
      <c r="HY345" s="10"/>
      <c r="HZ345" s="10"/>
      <c r="IA345" s="10">
        <v>1</v>
      </c>
      <c r="IB345" s="10"/>
      <c r="IC345" s="10">
        <v>1</v>
      </c>
      <c r="ID345" s="10"/>
      <c r="IE345" s="10"/>
      <c r="IF345" s="10"/>
      <c r="IG345" s="10"/>
      <c r="IH345" s="10">
        <v>1</v>
      </c>
      <c r="II345" s="10"/>
      <c r="IJ345" s="10"/>
      <c r="IK345" s="10"/>
      <c r="IL345" s="10"/>
      <c r="IM345" s="10"/>
      <c r="IN345" s="10"/>
      <c r="IO345" s="10"/>
      <c r="IP345" s="10"/>
      <c r="IQ345" s="10"/>
      <c r="IR345" s="10"/>
      <c r="IS345" s="10"/>
      <c r="IT345" s="10"/>
      <c r="IU345" s="13" t="s">
        <v>434</v>
      </c>
      <c r="IV345" s="10" t="s">
        <v>283</v>
      </c>
      <c r="IW345" s="10" t="s">
        <v>283</v>
      </c>
      <c r="IX345" s="10" t="s">
        <v>267</v>
      </c>
      <c r="IY345" s="10"/>
      <c r="IZ345" s="10"/>
      <c r="JA345" s="10"/>
      <c r="JB345" s="10"/>
      <c r="JC345" s="10"/>
      <c r="JD345" s="10"/>
      <c r="JE345" s="10"/>
      <c r="JF345" s="10"/>
      <c r="JG345" s="10"/>
      <c r="JH345" s="10"/>
      <c r="JI345" s="10"/>
      <c r="JJ345" s="10"/>
      <c r="JK345" s="10"/>
      <c r="JL345" s="10"/>
      <c r="JM345" s="10"/>
      <c r="JN345" s="10"/>
      <c r="JO345" s="10"/>
      <c r="JP345" s="10"/>
      <c r="JQ345" s="10"/>
      <c r="JR345" s="10"/>
      <c r="JS345" s="10">
        <v>1</v>
      </c>
      <c r="JT345" s="10"/>
      <c r="JU345" s="10"/>
      <c r="JV345" s="10" t="s">
        <v>287</v>
      </c>
      <c r="JW345" s="10" t="s">
        <v>283</v>
      </c>
      <c r="JX345" s="10" t="s">
        <v>283</v>
      </c>
      <c r="JY345" s="10" t="s">
        <v>283</v>
      </c>
      <c r="JZ345" s="9"/>
    </row>
    <row r="346" spans="1:286" ht="15.75" customHeight="1">
      <c r="A346" s="7" t="s">
        <v>5282</v>
      </c>
      <c r="B346" s="8">
        <v>43235</v>
      </c>
      <c r="C346" s="9" t="s">
        <v>5283</v>
      </c>
      <c r="D346" s="10">
        <v>1</v>
      </c>
      <c r="E346" s="11">
        <v>42798</v>
      </c>
      <c r="F346" s="10" t="s">
        <v>302</v>
      </c>
      <c r="G346" s="10" t="s">
        <v>277</v>
      </c>
      <c r="H346" s="9" t="s">
        <v>5284</v>
      </c>
      <c r="I346" s="9" t="s">
        <v>469</v>
      </c>
      <c r="J346" s="10" t="s">
        <v>280</v>
      </c>
      <c r="K346" s="9" t="s">
        <v>344</v>
      </c>
      <c r="L346" s="9"/>
      <c r="M346" s="9"/>
      <c r="N346" s="9"/>
      <c r="O346" s="9"/>
      <c r="P346" s="9"/>
      <c r="Q346" s="9"/>
      <c r="R346" s="10">
        <v>1</v>
      </c>
      <c r="S346" s="9"/>
      <c r="T346" s="9"/>
      <c r="U346" s="9"/>
      <c r="V346" s="9"/>
      <c r="W346" s="9"/>
      <c r="X346" s="9"/>
      <c r="Y346" s="9"/>
      <c r="Z346" s="9"/>
      <c r="AA346" s="9"/>
      <c r="AB346" s="9" t="s">
        <v>5285</v>
      </c>
      <c r="AC346" s="9" t="s">
        <v>5286</v>
      </c>
      <c r="AD346" s="10" t="s">
        <v>283</v>
      </c>
      <c r="AE346" s="11">
        <v>42809</v>
      </c>
      <c r="AF346" s="11">
        <v>43235</v>
      </c>
      <c r="AG346" s="10">
        <f t="shared" si="82"/>
        <v>426</v>
      </c>
      <c r="AH346" s="10">
        <f t="shared" si="81"/>
        <v>437</v>
      </c>
      <c r="AI346" s="10">
        <f t="shared" si="2"/>
        <v>437</v>
      </c>
      <c r="AJ346" s="10" t="s">
        <v>685</v>
      </c>
      <c r="AK346" s="12">
        <v>1</v>
      </c>
      <c r="AL346" s="10" t="s">
        <v>347</v>
      </c>
      <c r="AM346" s="10">
        <v>1</v>
      </c>
      <c r="AN346" s="10"/>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t="s">
        <v>89</v>
      </c>
      <c r="CQ346" s="10" t="s">
        <v>286</v>
      </c>
      <c r="CR346" s="10">
        <v>1</v>
      </c>
      <c r="CS346" s="10"/>
      <c r="CT346" s="10"/>
      <c r="CU346" s="10"/>
      <c r="CV346" s="10"/>
      <c r="CW346" s="10"/>
      <c r="CX346" s="10" t="s">
        <v>287</v>
      </c>
      <c r="CY346" s="10" t="s">
        <v>287</v>
      </c>
      <c r="CZ346" s="10" t="s">
        <v>12</v>
      </c>
      <c r="DA346" s="10" t="s">
        <v>289</v>
      </c>
      <c r="DB346" s="10" t="s">
        <v>309</v>
      </c>
      <c r="DC346" s="13" t="s">
        <v>5287</v>
      </c>
      <c r="DD346" s="13" t="s">
        <v>5288</v>
      </c>
      <c r="DE346" s="10" t="s">
        <v>5289</v>
      </c>
      <c r="DF346" s="13" t="s">
        <v>5290</v>
      </c>
      <c r="DG346" s="10" t="s">
        <v>283</v>
      </c>
      <c r="DH346" s="10" t="s">
        <v>283</v>
      </c>
      <c r="DI346" s="10" t="s">
        <v>283</v>
      </c>
      <c r="DJ346" s="10" t="s">
        <v>283</v>
      </c>
      <c r="DK346" s="10" t="s">
        <v>283</v>
      </c>
      <c r="DL346" s="10" t="s">
        <v>5291</v>
      </c>
      <c r="DM346" s="10" t="s">
        <v>116</v>
      </c>
      <c r="DN346" s="15"/>
      <c r="DO346" s="15"/>
      <c r="DP346" s="15"/>
      <c r="DQ346" s="15"/>
      <c r="DR346" s="15"/>
      <c r="DS346" s="15"/>
      <c r="DT346" s="14">
        <v>1</v>
      </c>
      <c r="DU346" s="15"/>
      <c r="DV346" s="15"/>
      <c r="DW346" s="15"/>
      <c r="DX346" s="15"/>
      <c r="DY346" s="15"/>
      <c r="DZ346" s="15"/>
      <c r="EA346" s="15"/>
      <c r="EB346" s="15"/>
      <c r="EC346" s="15"/>
      <c r="ED346" s="15"/>
      <c r="EE346" s="15"/>
      <c r="EF346" s="15"/>
      <c r="EG346" s="15"/>
      <c r="EH346" s="15"/>
      <c r="EI346" s="15"/>
      <c r="EJ346" s="15"/>
      <c r="EK346" s="15"/>
      <c r="EL346" s="15"/>
      <c r="EM346" s="15"/>
      <c r="EN346" s="15"/>
      <c r="EO346" s="15"/>
      <c r="EP346" s="15"/>
      <c r="EQ346" s="15"/>
      <c r="ER346" s="10" t="s">
        <v>283</v>
      </c>
      <c r="ES346" s="10" t="s">
        <v>283</v>
      </c>
      <c r="ET346" s="10"/>
      <c r="EU346" s="10"/>
      <c r="EV346" s="10"/>
      <c r="EW346" s="10"/>
      <c r="EX346" s="10"/>
      <c r="EY346" s="10"/>
      <c r="EZ346" s="10"/>
      <c r="FA346" s="10"/>
      <c r="FB346" s="10"/>
      <c r="FC346" s="10"/>
      <c r="FD346" s="10"/>
      <c r="FE346" s="10"/>
      <c r="FF346" s="10"/>
      <c r="FG346" s="10"/>
      <c r="FH346" s="10"/>
      <c r="FI346" s="10"/>
      <c r="FJ346" s="10"/>
      <c r="FK346" s="10"/>
      <c r="FL346" s="10"/>
      <c r="FM346" s="10" t="s">
        <v>283</v>
      </c>
      <c r="FN346" s="10" t="s">
        <v>283</v>
      </c>
      <c r="FO346" s="10"/>
      <c r="FP346" s="10"/>
      <c r="FQ346" s="10"/>
      <c r="FR346" s="10"/>
      <c r="FS346" s="10"/>
      <c r="FT346" s="10"/>
      <c r="FU346" s="10"/>
      <c r="FV346" s="10"/>
      <c r="FW346" s="10"/>
      <c r="FX346" s="10"/>
      <c r="FY346" s="10"/>
      <c r="FZ346" s="10"/>
      <c r="GA346" s="10"/>
      <c r="GB346" s="10"/>
      <c r="GC346" s="10"/>
      <c r="GD346" s="10"/>
      <c r="GE346" s="10"/>
      <c r="GF346" s="10"/>
      <c r="GG346" s="10"/>
      <c r="GH346" s="10"/>
      <c r="GI346" s="10"/>
      <c r="GJ346" s="10"/>
      <c r="GK346" s="10"/>
      <c r="GL346" s="10"/>
      <c r="GM346" s="10"/>
      <c r="GN346" s="10"/>
      <c r="GO346" s="13" t="s">
        <v>5292</v>
      </c>
      <c r="GP346" s="13" t="s">
        <v>5293</v>
      </c>
      <c r="GQ346" s="13" t="s">
        <v>5294</v>
      </c>
      <c r="GR346" s="13" t="s">
        <v>5295</v>
      </c>
      <c r="GS346" s="13" t="s">
        <v>5296</v>
      </c>
      <c r="GT346" s="13" t="s">
        <v>5297</v>
      </c>
      <c r="GU346" s="13" t="s">
        <v>5298</v>
      </c>
      <c r="GV346" s="10" t="s">
        <v>283</v>
      </c>
      <c r="GW346" s="10" t="s">
        <v>283</v>
      </c>
      <c r="GX346" s="10" t="s">
        <v>283</v>
      </c>
      <c r="GY346" s="10" t="s">
        <v>283</v>
      </c>
      <c r="GZ346" s="10" t="s">
        <v>283</v>
      </c>
      <c r="HA346" s="10" t="s">
        <v>283</v>
      </c>
      <c r="HB346" s="10" t="s">
        <v>283</v>
      </c>
      <c r="HC346" s="10" t="s">
        <v>283</v>
      </c>
      <c r="HD346" s="10" t="s">
        <v>5299</v>
      </c>
      <c r="HE346" s="10"/>
      <c r="HF346" s="10"/>
      <c r="HG346" s="10"/>
      <c r="HH346" s="10"/>
      <c r="HI346" s="10"/>
      <c r="HJ346" s="10"/>
      <c r="HK346" s="10"/>
      <c r="HL346" s="10"/>
      <c r="HM346" s="10"/>
      <c r="HN346" s="10"/>
      <c r="HO346" s="10"/>
      <c r="HP346" s="10"/>
      <c r="HQ346" s="10"/>
      <c r="HR346" s="10"/>
      <c r="HS346" s="10"/>
      <c r="HT346" s="10"/>
      <c r="HU346" s="10"/>
      <c r="HV346" s="10"/>
      <c r="HW346" s="10"/>
      <c r="HX346" s="10"/>
      <c r="HY346" s="10"/>
      <c r="HZ346" s="10"/>
      <c r="IA346" s="10"/>
      <c r="IB346" s="10"/>
      <c r="IC346" s="10"/>
      <c r="ID346" s="10"/>
      <c r="IE346" s="10"/>
      <c r="IF346" s="10"/>
      <c r="IG346" s="10"/>
      <c r="IH346" s="10"/>
      <c r="II346" s="10"/>
      <c r="IJ346" s="10"/>
      <c r="IK346" s="10">
        <v>1</v>
      </c>
      <c r="IL346" s="10"/>
      <c r="IM346" s="10"/>
      <c r="IN346" s="10"/>
      <c r="IO346" s="10"/>
      <c r="IP346" s="10">
        <v>1</v>
      </c>
      <c r="IQ346" s="10"/>
      <c r="IR346" s="10"/>
      <c r="IS346" s="10"/>
      <c r="IT346" s="10"/>
      <c r="IU346" s="13" t="s">
        <v>4943</v>
      </c>
      <c r="IV346" s="10" t="s">
        <v>283</v>
      </c>
      <c r="IW346" s="10" t="s">
        <v>283</v>
      </c>
      <c r="IX346" s="10" t="s">
        <v>264</v>
      </c>
      <c r="IY346" s="10"/>
      <c r="IZ346" s="10"/>
      <c r="JA346" s="10"/>
      <c r="JB346" s="10"/>
      <c r="JC346" s="10"/>
      <c r="JD346" s="10"/>
      <c r="JE346" s="10"/>
      <c r="JF346" s="10"/>
      <c r="JG346" s="10"/>
      <c r="JH346" s="10"/>
      <c r="JI346" s="10"/>
      <c r="JJ346" s="10"/>
      <c r="JK346" s="10"/>
      <c r="JL346" s="10"/>
      <c r="JM346" s="10"/>
      <c r="JN346" s="10"/>
      <c r="JO346" s="10"/>
      <c r="JP346" s="10">
        <v>1</v>
      </c>
      <c r="JQ346" s="10"/>
      <c r="JR346" s="10"/>
      <c r="JS346" s="10"/>
      <c r="JT346" s="10"/>
      <c r="JU346" s="10"/>
      <c r="JV346" s="10" t="s">
        <v>287</v>
      </c>
      <c r="JW346" s="10" t="s">
        <v>283</v>
      </c>
      <c r="JX346" s="10" t="s">
        <v>283</v>
      </c>
      <c r="JY346" s="10" t="s">
        <v>283</v>
      </c>
      <c r="JZ346" s="9"/>
    </row>
    <row r="347" spans="1:286" ht="15.75" customHeight="1">
      <c r="A347" s="7" t="s">
        <v>5300</v>
      </c>
      <c r="B347" s="8">
        <v>43238</v>
      </c>
      <c r="C347" s="9" t="s">
        <v>5301</v>
      </c>
      <c r="D347" s="10">
        <v>1</v>
      </c>
      <c r="E347" s="10" t="s">
        <v>302</v>
      </c>
      <c r="F347" s="10">
        <v>46</v>
      </c>
      <c r="G347" s="10" t="s">
        <v>323</v>
      </c>
      <c r="H347" s="9" t="s">
        <v>700</v>
      </c>
      <c r="I347" s="9" t="s">
        <v>3110</v>
      </c>
      <c r="J347" s="10" t="s">
        <v>280</v>
      </c>
      <c r="K347" s="9" t="s">
        <v>344</v>
      </c>
      <c r="L347" s="9"/>
      <c r="M347" s="9"/>
      <c r="N347" s="9"/>
      <c r="O347" s="9"/>
      <c r="P347" s="9"/>
      <c r="Q347" s="9"/>
      <c r="R347" s="10">
        <v>1</v>
      </c>
      <c r="S347" s="9"/>
      <c r="T347" s="9"/>
      <c r="U347" s="9"/>
      <c r="V347" s="9"/>
      <c r="W347" s="9"/>
      <c r="X347" s="9"/>
      <c r="Y347" s="9"/>
      <c r="Z347" s="9"/>
      <c r="AA347" s="9"/>
      <c r="AB347" s="9" t="s">
        <v>3610</v>
      </c>
      <c r="AC347" s="9" t="s">
        <v>5302</v>
      </c>
      <c r="AD347" s="10" t="s">
        <v>283</v>
      </c>
      <c r="AE347" s="11">
        <v>42605</v>
      </c>
      <c r="AF347" s="11">
        <v>43238</v>
      </c>
      <c r="AG347" s="10">
        <f t="shared" si="82"/>
        <v>633</v>
      </c>
      <c r="AH347" s="10" t="s">
        <v>283</v>
      </c>
      <c r="AI347" s="16" t="e">
        <f t="shared" si="2"/>
        <v>#VALUE!</v>
      </c>
      <c r="AJ347" s="10" t="s">
        <v>5303</v>
      </c>
      <c r="AK347" s="12">
        <v>1</v>
      </c>
      <c r="AL347" s="10" t="s">
        <v>86</v>
      </c>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v>1</v>
      </c>
      <c r="CP347" s="10" t="s">
        <v>89</v>
      </c>
      <c r="CQ347" s="10" t="s">
        <v>286</v>
      </c>
      <c r="CR347" s="10">
        <v>1</v>
      </c>
      <c r="CS347" s="10"/>
      <c r="CT347" s="10"/>
      <c r="CU347" s="10"/>
      <c r="CV347" s="10"/>
      <c r="CW347" s="10"/>
      <c r="CX347" s="10" t="s">
        <v>287</v>
      </c>
      <c r="CY347" s="10" t="s">
        <v>287</v>
      </c>
      <c r="CZ347" s="10" t="s">
        <v>329</v>
      </c>
      <c r="DA347" s="10" t="s">
        <v>158</v>
      </c>
      <c r="DB347" s="10" t="s">
        <v>158</v>
      </c>
      <c r="DC347" s="10" t="s">
        <v>283</v>
      </c>
      <c r="DD347" s="10" t="s">
        <v>5304</v>
      </c>
      <c r="DE347" s="10" t="s">
        <v>283</v>
      </c>
      <c r="DF347" s="10" t="s">
        <v>283</v>
      </c>
      <c r="DG347" s="10" t="s">
        <v>283</v>
      </c>
      <c r="DH347" s="10" t="s">
        <v>283</v>
      </c>
      <c r="DI347" s="10" t="s">
        <v>283</v>
      </c>
      <c r="DJ347" s="10" t="s">
        <v>283</v>
      </c>
      <c r="DK347" s="10" t="s">
        <v>283</v>
      </c>
      <c r="DL347" s="10" t="s">
        <v>283</v>
      </c>
      <c r="DM347" s="10" t="s">
        <v>283</v>
      </c>
      <c r="DN347" s="15"/>
      <c r="DO347" s="15"/>
      <c r="DP347" s="15"/>
      <c r="DQ347" s="15"/>
      <c r="DR347" s="15"/>
      <c r="DS347" s="15"/>
      <c r="DT347" s="15"/>
      <c r="DU347" s="15"/>
      <c r="DV347" s="15"/>
      <c r="DW347" s="15"/>
      <c r="DX347" s="15"/>
      <c r="DY347" s="15"/>
      <c r="DZ347" s="15"/>
      <c r="EA347" s="15"/>
      <c r="EB347" s="15"/>
      <c r="EC347" s="15"/>
      <c r="ED347" s="15"/>
      <c r="EE347" s="15"/>
      <c r="EF347" s="15"/>
      <c r="EG347" s="15"/>
      <c r="EH347" s="15"/>
      <c r="EI347" s="15"/>
      <c r="EJ347" s="15"/>
      <c r="EK347" s="15"/>
      <c r="EL347" s="15"/>
      <c r="EM347" s="15"/>
      <c r="EN347" s="15"/>
      <c r="EO347" s="15"/>
      <c r="EP347" s="15"/>
      <c r="EQ347" s="15"/>
      <c r="ER347" s="10" t="s">
        <v>283</v>
      </c>
      <c r="ES347" s="10" t="s">
        <v>283</v>
      </c>
      <c r="ET347" s="10"/>
      <c r="EU347" s="10"/>
      <c r="EV347" s="10"/>
      <c r="EW347" s="10"/>
      <c r="EX347" s="10"/>
      <c r="EY347" s="10"/>
      <c r="EZ347" s="10"/>
      <c r="FA347" s="10"/>
      <c r="FB347" s="10"/>
      <c r="FC347" s="10"/>
      <c r="FD347" s="10"/>
      <c r="FE347" s="10"/>
      <c r="FF347" s="10"/>
      <c r="FG347" s="10"/>
      <c r="FH347" s="10"/>
      <c r="FI347" s="10"/>
      <c r="FJ347" s="10"/>
      <c r="FK347" s="10"/>
      <c r="FL347" s="10"/>
      <c r="FM347" s="10" t="s">
        <v>283</v>
      </c>
      <c r="FN347" s="10" t="s">
        <v>283</v>
      </c>
      <c r="FO347" s="10"/>
      <c r="FP347" s="10"/>
      <c r="FQ347" s="10"/>
      <c r="FR347" s="10"/>
      <c r="FS347" s="10"/>
      <c r="FT347" s="10"/>
      <c r="FU347" s="10"/>
      <c r="FV347" s="10"/>
      <c r="FW347" s="10"/>
      <c r="FX347" s="10"/>
      <c r="FY347" s="10"/>
      <c r="FZ347" s="10"/>
      <c r="GA347" s="10"/>
      <c r="GB347" s="10"/>
      <c r="GC347" s="10"/>
      <c r="GD347" s="10"/>
      <c r="GE347" s="10"/>
      <c r="GF347" s="10"/>
      <c r="GG347" s="10"/>
      <c r="GH347" s="10"/>
      <c r="GI347" s="10"/>
      <c r="GJ347" s="10"/>
      <c r="GK347" s="10"/>
      <c r="GL347" s="10"/>
      <c r="GM347" s="10"/>
      <c r="GN347" s="10"/>
      <c r="GO347" s="13" t="s">
        <v>5305</v>
      </c>
      <c r="GP347" s="13" t="s">
        <v>5306</v>
      </c>
      <c r="GQ347" s="13" t="s">
        <v>5307</v>
      </c>
      <c r="GR347" s="13" t="s">
        <v>5308</v>
      </c>
      <c r="GS347" s="13" t="s">
        <v>5309</v>
      </c>
      <c r="GT347" s="10" t="s">
        <v>283</v>
      </c>
      <c r="GU347" s="10" t="s">
        <v>283</v>
      </c>
      <c r="GV347" s="10" t="s">
        <v>283</v>
      </c>
      <c r="GW347" s="10" t="s">
        <v>283</v>
      </c>
      <c r="GX347" s="10" t="s">
        <v>283</v>
      </c>
      <c r="GY347" s="10" t="s">
        <v>283</v>
      </c>
      <c r="GZ347" s="10" t="s">
        <v>283</v>
      </c>
      <c r="HA347" s="10" t="s">
        <v>283</v>
      </c>
      <c r="HB347" s="10" t="s">
        <v>283</v>
      </c>
      <c r="HC347" s="10" t="s">
        <v>283</v>
      </c>
      <c r="HD347" s="10" t="s">
        <v>5310</v>
      </c>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c r="IE347" s="10"/>
      <c r="IF347" s="10"/>
      <c r="IG347" s="10"/>
      <c r="IH347" s="10"/>
      <c r="II347" s="10"/>
      <c r="IJ347" s="10"/>
      <c r="IK347" s="10"/>
      <c r="IL347" s="10"/>
      <c r="IM347" s="10"/>
      <c r="IN347" s="10"/>
      <c r="IO347" s="10">
        <v>1</v>
      </c>
      <c r="IP347" s="10"/>
      <c r="IQ347" s="10"/>
      <c r="IR347" s="10"/>
      <c r="IS347" s="10"/>
      <c r="IT347" s="10">
        <v>1</v>
      </c>
      <c r="IU347" s="13" t="s">
        <v>5311</v>
      </c>
      <c r="IV347" s="13" t="s">
        <v>5312</v>
      </c>
      <c r="IW347" s="13" t="s">
        <v>299</v>
      </c>
      <c r="IX347" s="10" t="s">
        <v>5313</v>
      </c>
      <c r="IY347" s="10"/>
      <c r="IZ347" s="10"/>
      <c r="JA347" s="10"/>
      <c r="JB347" s="10"/>
      <c r="JC347" s="10"/>
      <c r="JD347" s="10"/>
      <c r="JE347" s="10"/>
      <c r="JF347" s="10"/>
      <c r="JG347" s="10"/>
      <c r="JH347" s="10"/>
      <c r="JI347" s="10"/>
      <c r="JJ347" s="10"/>
      <c r="JK347" s="10"/>
      <c r="JL347" s="10">
        <v>1</v>
      </c>
      <c r="JM347" s="10"/>
      <c r="JN347" s="10"/>
      <c r="JO347" s="10"/>
      <c r="JP347" s="10"/>
      <c r="JQ347" s="10"/>
      <c r="JR347" s="10"/>
      <c r="JS347" s="10">
        <v>1</v>
      </c>
      <c r="JT347" s="10"/>
      <c r="JU347" s="10">
        <v>1</v>
      </c>
      <c r="JV347" s="10" t="s">
        <v>287</v>
      </c>
      <c r="JW347" s="10" t="s">
        <v>283</v>
      </c>
      <c r="JX347" s="10" t="s">
        <v>283</v>
      </c>
      <c r="JY347" s="10" t="s">
        <v>283</v>
      </c>
      <c r="JZ347" s="10" t="s">
        <v>5314</v>
      </c>
    </row>
    <row r="348" spans="1:286" ht="15.75" customHeight="1">
      <c r="A348" s="7" t="s">
        <v>5315</v>
      </c>
      <c r="B348" s="8">
        <v>43241</v>
      </c>
      <c r="C348" s="9" t="s">
        <v>5316</v>
      </c>
      <c r="D348" s="10">
        <v>1</v>
      </c>
      <c r="E348" s="11">
        <v>42523</v>
      </c>
      <c r="F348" s="10" t="s">
        <v>302</v>
      </c>
      <c r="G348" s="10" t="s">
        <v>277</v>
      </c>
      <c r="H348" s="9" t="s">
        <v>1554</v>
      </c>
      <c r="I348" s="9" t="s">
        <v>1138</v>
      </c>
      <c r="J348" s="10" t="s">
        <v>280</v>
      </c>
      <c r="K348" s="9" t="s">
        <v>5317</v>
      </c>
      <c r="L348" s="9"/>
      <c r="M348" s="9"/>
      <c r="N348" s="9"/>
      <c r="O348" s="9"/>
      <c r="P348" s="10">
        <v>1</v>
      </c>
      <c r="Q348" s="9"/>
      <c r="R348" s="9"/>
      <c r="S348" s="9"/>
      <c r="T348" s="9"/>
      <c r="U348" s="9"/>
      <c r="V348" s="9"/>
      <c r="W348" s="9"/>
      <c r="X348" s="9"/>
      <c r="Y348" s="10">
        <v>1</v>
      </c>
      <c r="Z348" s="9"/>
      <c r="AA348" s="9"/>
      <c r="AB348" s="9" t="s">
        <v>5318</v>
      </c>
      <c r="AC348" s="9" t="s">
        <v>5319</v>
      </c>
      <c r="AD348" s="10" t="s">
        <v>283</v>
      </c>
      <c r="AE348" s="11">
        <v>42564</v>
      </c>
      <c r="AF348" s="10" t="s">
        <v>5320</v>
      </c>
      <c r="AG348" s="10" t="s">
        <v>329</v>
      </c>
      <c r="AH348" s="10" t="s">
        <v>283</v>
      </c>
      <c r="AI348" s="10">
        <f t="shared" si="2"/>
        <v>718</v>
      </c>
      <c r="AJ348" s="10" t="s">
        <v>993</v>
      </c>
      <c r="AK348" s="12">
        <v>1</v>
      </c>
      <c r="AL348" s="10" t="s">
        <v>70</v>
      </c>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10"/>
      <c r="BN348" s="10"/>
      <c r="BO348" s="10"/>
      <c r="BP348" s="10"/>
      <c r="BQ348" s="10"/>
      <c r="BR348" s="10"/>
      <c r="BS348" s="10"/>
      <c r="BT348" s="10"/>
      <c r="BU348" s="10"/>
      <c r="BV348" s="10"/>
      <c r="BW348" s="10"/>
      <c r="BX348" s="10"/>
      <c r="BY348" s="10">
        <v>1</v>
      </c>
      <c r="BZ348" s="10"/>
      <c r="CA348" s="10"/>
      <c r="CB348" s="10"/>
      <c r="CC348" s="10"/>
      <c r="CD348" s="10"/>
      <c r="CE348" s="10"/>
      <c r="CF348" s="10"/>
      <c r="CG348" s="10"/>
      <c r="CH348" s="10"/>
      <c r="CI348" s="10"/>
      <c r="CJ348" s="10"/>
      <c r="CK348" s="10"/>
      <c r="CL348" s="10"/>
      <c r="CM348" s="10"/>
      <c r="CN348" s="10"/>
      <c r="CO348" s="10"/>
      <c r="CP348" s="10" t="s">
        <v>89</v>
      </c>
      <c r="CQ348" s="10" t="s">
        <v>286</v>
      </c>
      <c r="CR348" s="10">
        <v>1</v>
      </c>
      <c r="CS348" s="10"/>
      <c r="CT348" s="10"/>
      <c r="CU348" s="10"/>
      <c r="CV348" s="10"/>
      <c r="CW348" s="10"/>
      <c r="CX348" s="10" t="s">
        <v>287</v>
      </c>
      <c r="CY348" s="10" t="s">
        <v>287</v>
      </c>
      <c r="CZ348" s="10" t="s">
        <v>620</v>
      </c>
      <c r="DA348" s="10" t="s">
        <v>289</v>
      </c>
      <c r="DB348" s="10" t="s">
        <v>309</v>
      </c>
      <c r="DC348" s="13" t="s">
        <v>5321</v>
      </c>
      <c r="DD348" s="13" t="s">
        <v>5322</v>
      </c>
      <c r="DE348" s="13" t="s">
        <v>548</v>
      </c>
      <c r="DF348" s="10" t="s">
        <v>283</v>
      </c>
      <c r="DG348" s="10" t="s">
        <v>283</v>
      </c>
      <c r="DH348" s="10" t="s">
        <v>283</v>
      </c>
      <c r="DI348" s="10" t="s">
        <v>283</v>
      </c>
      <c r="DJ348" s="10" t="s">
        <v>283</v>
      </c>
      <c r="DK348" s="10" t="s">
        <v>283</v>
      </c>
      <c r="DL348" s="10" t="s">
        <v>283</v>
      </c>
      <c r="DM348" s="10" t="s">
        <v>283</v>
      </c>
      <c r="DN348" s="15"/>
      <c r="DO348" s="15"/>
      <c r="DP348" s="15"/>
      <c r="DQ348" s="15"/>
      <c r="DR348" s="15"/>
      <c r="DS348" s="15"/>
      <c r="DT348" s="15"/>
      <c r="DU348" s="15"/>
      <c r="DV348" s="15"/>
      <c r="DW348" s="15"/>
      <c r="DX348" s="15"/>
      <c r="DY348" s="15"/>
      <c r="DZ348" s="15"/>
      <c r="EA348" s="15"/>
      <c r="EB348" s="15"/>
      <c r="EC348" s="15"/>
      <c r="ED348" s="15"/>
      <c r="EE348" s="15"/>
      <c r="EF348" s="15"/>
      <c r="EG348" s="15"/>
      <c r="EH348" s="15"/>
      <c r="EI348" s="15"/>
      <c r="EJ348" s="15"/>
      <c r="EK348" s="15"/>
      <c r="EL348" s="15"/>
      <c r="EM348" s="15"/>
      <c r="EN348" s="15"/>
      <c r="EO348" s="15"/>
      <c r="EP348" s="15"/>
      <c r="EQ348" s="15"/>
      <c r="ER348" s="10" t="s">
        <v>283</v>
      </c>
      <c r="ES348" s="10" t="s">
        <v>283</v>
      </c>
      <c r="ET348" s="10"/>
      <c r="EU348" s="10"/>
      <c r="EV348" s="10"/>
      <c r="EW348" s="10"/>
      <c r="EX348" s="10"/>
      <c r="EY348" s="10"/>
      <c r="EZ348" s="10"/>
      <c r="FA348" s="10"/>
      <c r="FB348" s="10"/>
      <c r="FC348" s="10"/>
      <c r="FD348" s="10"/>
      <c r="FE348" s="10"/>
      <c r="FF348" s="10"/>
      <c r="FG348" s="10"/>
      <c r="FH348" s="10"/>
      <c r="FI348" s="10"/>
      <c r="FJ348" s="10"/>
      <c r="FK348" s="10"/>
      <c r="FL348" s="10"/>
      <c r="FM348" s="13" t="s">
        <v>5323</v>
      </c>
      <c r="FN348" s="13" t="s">
        <v>1841</v>
      </c>
      <c r="FO348" s="13"/>
      <c r="FP348" s="13"/>
      <c r="FQ348" s="13"/>
      <c r="FR348" s="13"/>
      <c r="FS348" s="13"/>
      <c r="FT348" s="13"/>
      <c r="FU348" s="13">
        <v>1</v>
      </c>
      <c r="FV348" s="13"/>
      <c r="FW348" s="13"/>
      <c r="FX348" s="13"/>
      <c r="FY348" s="13"/>
      <c r="FZ348" s="13"/>
      <c r="GA348" s="13"/>
      <c r="GB348" s="13"/>
      <c r="GC348" s="13"/>
      <c r="GD348" s="13"/>
      <c r="GE348" s="13"/>
      <c r="GF348" s="13"/>
      <c r="GG348" s="13"/>
      <c r="GH348" s="13"/>
      <c r="GI348" s="13"/>
      <c r="GJ348" s="10">
        <v>1</v>
      </c>
      <c r="GK348" s="13"/>
      <c r="GL348" s="13"/>
      <c r="GM348" s="13"/>
      <c r="GN348" s="13"/>
      <c r="GO348" s="13" t="s">
        <v>5324</v>
      </c>
      <c r="GP348" s="13" t="s">
        <v>5325</v>
      </c>
      <c r="GQ348" s="10" t="s">
        <v>283</v>
      </c>
      <c r="GR348" s="10" t="s">
        <v>283</v>
      </c>
      <c r="GS348" s="10" t="s">
        <v>283</v>
      </c>
      <c r="GT348" s="10" t="s">
        <v>283</v>
      </c>
      <c r="GU348" s="10" t="s">
        <v>283</v>
      </c>
      <c r="GV348" s="10" t="s">
        <v>283</v>
      </c>
      <c r="GW348" s="10" t="s">
        <v>283</v>
      </c>
      <c r="GX348" s="10" t="s">
        <v>283</v>
      </c>
      <c r="GY348" s="10" t="s">
        <v>283</v>
      </c>
      <c r="GZ348" s="10" t="s">
        <v>283</v>
      </c>
      <c r="HA348" s="10" t="s">
        <v>283</v>
      </c>
      <c r="HB348" s="10" t="s">
        <v>283</v>
      </c>
      <c r="HC348" s="10" t="s">
        <v>283</v>
      </c>
      <c r="HD348" s="10" t="s">
        <v>2874</v>
      </c>
      <c r="HE348" s="10"/>
      <c r="HF348" s="10"/>
      <c r="HG348" s="10"/>
      <c r="HH348" s="10"/>
      <c r="HI348" s="10"/>
      <c r="HJ348" s="10"/>
      <c r="HK348" s="10"/>
      <c r="HL348" s="10"/>
      <c r="HM348" s="10"/>
      <c r="HN348" s="10"/>
      <c r="HO348" s="10"/>
      <c r="HP348" s="10">
        <v>1</v>
      </c>
      <c r="HQ348" s="10"/>
      <c r="HR348" s="10">
        <v>1</v>
      </c>
      <c r="HS348" s="10"/>
      <c r="HT348" s="10"/>
      <c r="HU348" s="10"/>
      <c r="HV348" s="10"/>
      <c r="HW348" s="10"/>
      <c r="HX348" s="10"/>
      <c r="HY348" s="10"/>
      <c r="HZ348" s="10"/>
      <c r="IA348" s="10"/>
      <c r="IB348" s="10"/>
      <c r="IC348" s="10"/>
      <c r="ID348" s="10"/>
      <c r="IE348" s="10"/>
      <c r="IF348" s="10"/>
      <c r="IG348" s="10"/>
      <c r="IH348" s="10"/>
      <c r="II348" s="10"/>
      <c r="IJ348" s="10"/>
      <c r="IK348" s="10"/>
      <c r="IL348" s="10"/>
      <c r="IM348" s="10"/>
      <c r="IN348" s="10"/>
      <c r="IO348" s="10"/>
      <c r="IP348" s="10"/>
      <c r="IQ348" s="10"/>
      <c r="IR348" s="10"/>
      <c r="IS348" s="10"/>
      <c r="IT348" s="10"/>
      <c r="IU348" s="13" t="s">
        <v>434</v>
      </c>
      <c r="IV348" s="10" t="s">
        <v>283</v>
      </c>
      <c r="IW348" s="10" t="s">
        <v>283</v>
      </c>
      <c r="IX348" s="10" t="s">
        <v>264</v>
      </c>
      <c r="IY348" s="10"/>
      <c r="IZ348" s="10"/>
      <c r="JA348" s="10"/>
      <c r="JB348" s="10"/>
      <c r="JC348" s="10"/>
      <c r="JD348" s="10"/>
      <c r="JE348" s="10"/>
      <c r="JF348" s="10"/>
      <c r="JG348" s="10"/>
      <c r="JH348" s="10"/>
      <c r="JI348" s="10"/>
      <c r="JJ348" s="10"/>
      <c r="JK348" s="10"/>
      <c r="JL348" s="10"/>
      <c r="JM348" s="10"/>
      <c r="JN348" s="10"/>
      <c r="JO348" s="10"/>
      <c r="JP348" s="10">
        <v>1</v>
      </c>
      <c r="JQ348" s="10"/>
      <c r="JR348" s="10"/>
      <c r="JS348" s="10"/>
      <c r="JT348" s="10"/>
      <c r="JU348" s="10"/>
      <c r="JV348" s="10" t="s">
        <v>287</v>
      </c>
      <c r="JW348" s="10" t="s">
        <v>283</v>
      </c>
      <c r="JX348" s="10" t="s">
        <v>283</v>
      </c>
      <c r="JY348" s="10" t="s">
        <v>283</v>
      </c>
      <c r="JZ348" s="9"/>
    </row>
    <row r="349" spans="1:286" ht="15.75" customHeight="1">
      <c r="A349" s="7" t="s">
        <v>5326</v>
      </c>
      <c r="B349" s="8">
        <v>43252</v>
      </c>
      <c r="C349" s="9" t="s">
        <v>5327</v>
      </c>
      <c r="D349" s="10">
        <v>6</v>
      </c>
      <c r="E349" s="11">
        <v>43086</v>
      </c>
      <c r="F349" s="10" t="s">
        <v>302</v>
      </c>
      <c r="G349" s="10" t="s">
        <v>302</v>
      </c>
      <c r="H349" s="9" t="s">
        <v>2723</v>
      </c>
      <c r="I349" s="9" t="s">
        <v>375</v>
      </c>
      <c r="J349" s="10" t="s">
        <v>280</v>
      </c>
      <c r="K349" s="9" t="s">
        <v>4862</v>
      </c>
      <c r="L349" s="9"/>
      <c r="M349" s="9"/>
      <c r="N349" s="9"/>
      <c r="O349" s="9"/>
      <c r="P349" s="9"/>
      <c r="Q349" s="9"/>
      <c r="R349" s="9"/>
      <c r="S349" s="9"/>
      <c r="T349" s="9"/>
      <c r="U349" s="9"/>
      <c r="V349" s="9"/>
      <c r="W349" s="9"/>
      <c r="X349" s="10">
        <v>1</v>
      </c>
      <c r="Y349" s="9"/>
      <c r="Z349" s="9"/>
      <c r="AA349" s="9"/>
      <c r="AB349" s="9" t="s">
        <v>5328</v>
      </c>
      <c r="AC349" s="9" t="s">
        <v>5329</v>
      </c>
      <c r="AD349" s="10" t="s">
        <v>283</v>
      </c>
      <c r="AE349" s="11">
        <v>43090</v>
      </c>
      <c r="AF349" s="11">
        <v>43249</v>
      </c>
      <c r="AG349" s="10">
        <f t="shared" ref="AG349:AG360" si="83">AF349-AE349</f>
        <v>159</v>
      </c>
      <c r="AH349" s="10">
        <f t="shared" ref="AH349:AH350" si="84">AF349-E349</f>
        <v>163</v>
      </c>
      <c r="AI349" s="10">
        <f t="shared" si="2"/>
        <v>166</v>
      </c>
      <c r="AJ349" s="10" t="s">
        <v>5330</v>
      </c>
      <c r="AK349" s="12">
        <v>2</v>
      </c>
      <c r="AL349" s="10" t="s">
        <v>5331</v>
      </c>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10"/>
      <c r="BN349" s="10"/>
      <c r="BO349" s="10"/>
      <c r="BP349" s="10"/>
      <c r="BQ349" s="10"/>
      <c r="BR349" s="10"/>
      <c r="BS349" s="10"/>
      <c r="BT349" s="10"/>
      <c r="BU349" s="10"/>
      <c r="BV349" s="10"/>
      <c r="BW349" s="10"/>
      <c r="BX349" s="10"/>
      <c r="BY349" s="10"/>
      <c r="BZ349" s="10">
        <v>1</v>
      </c>
      <c r="CA349" s="10"/>
      <c r="CB349" s="10"/>
      <c r="CC349" s="10"/>
      <c r="CD349" s="10"/>
      <c r="CE349" s="10"/>
      <c r="CF349" s="10">
        <v>1</v>
      </c>
      <c r="CG349" s="10"/>
      <c r="CH349" s="10"/>
      <c r="CI349" s="10"/>
      <c r="CJ349" s="10"/>
      <c r="CK349" s="10"/>
      <c r="CL349" s="10"/>
      <c r="CM349" s="10"/>
      <c r="CN349" s="10"/>
      <c r="CO349" s="10"/>
      <c r="CP349" s="10" t="s">
        <v>90</v>
      </c>
      <c r="CQ349" s="10" t="s">
        <v>286</v>
      </c>
      <c r="CR349" s="10"/>
      <c r="CS349" s="10">
        <v>1</v>
      </c>
      <c r="CT349" s="10"/>
      <c r="CU349" s="10"/>
      <c r="CV349" s="10"/>
      <c r="CW349" s="10"/>
      <c r="CX349" s="10" t="s">
        <v>283</v>
      </c>
      <c r="CY349" s="10" t="s">
        <v>287</v>
      </c>
      <c r="CZ349" s="10" t="s">
        <v>596</v>
      </c>
      <c r="DA349" s="10" t="s">
        <v>5332</v>
      </c>
      <c r="DB349" s="10" t="s">
        <v>5333</v>
      </c>
      <c r="DC349" s="10" t="s">
        <v>283</v>
      </c>
      <c r="DD349" s="10" t="s">
        <v>3804</v>
      </c>
      <c r="DE349" s="10" t="s">
        <v>283</v>
      </c>
      <c r="DF349" s="10" t="s">
        <v>283</v>
      </c>
      <c r="DG349" s="10" t="s">
        <v>283</v>
      </c>
      <c r="DH349" s="10" t="s">
        <v>283</v>
      </c>
      <c r="DI349" s="10" t="s">
        <v>283</v>
      </c>
      <c r="DJ349" s="10" t="s">
        <v>283</v>
      </c>
      <c r="DK349" s="10" t="s">
        <v>283</v>
      </c>
      <c r="DL349" s="10" t="s">
        <v>283</v>
      </c>
      <c r="DM349" s="10" t="s">
        <v>283</v>
      </c>
      <c r="DN349" s="15"/>
      <c r="DO349" s="15"/>
      <c r="DP349" s="15"/>
      <c r="DQ349" s="15"/>
      <c r="DR349" s="15"/>
      <c r="DS349" s="15"/>
      <c r="DT349" s="15"/>
      <c r="DU349" s="15"/>
      <c r="DV349" s="15"/>
      <c r="DW349" s="15"/>
      <c r="DX349" s="15"/>
      <c r="DY349" s="15"/>
      <c r="DZ349" s="15"/>
      <c r="EA349" s="15"/>
      <c r="EB349" s="15"/>
      <c r="EC349" s="15"/>
      <c r="ED349" s="15"/>
      <c r="EE349" s="15"/>
      <c r="EF349" s="15"/>
      <c r="EG349" s="15"/>
      <c r="EH349" s="15"/>
      <c r="EI349" s="15"/>
      <c r="EJ349" s="15"/>
      <c r="EK349" s="15"/>
      <c r="EL349" s="15"/>
      <c r="EM349" s="15"/>
      <c r="EN349" s="15"/>
      <c r="EO349" s="15"/>
      <c r="EP349" s="15"/>
      <c r="EQ349" s="15"/>
      <c r="ER349" s="10" t="s">
        <v>283</v>
      </c>
      <c r="ES349" s="10" t="s">
        <v>283</v>
      </c>
      <c r="ET349" s="10"/>
      <c r="EU349" s="10"/>
      <c r="EV349" s="10"/>
      <c r="EW349" s="10"/>
      <c r="EX349" s="10"/>
      <c r="EY349" s="10"/>
      <c r="EZ349" s="10"/>
      <c r="FA349" s="10"/>
      <c r="FB349" s="10"/>
      <c r="FC349" s="10"/>
      <c r="FD349" s="10"/>
      <c r="FE349" s="10"/>
      <c r="FF349" s="10"/>
      <c r="FG349" s="10"/>
      <c r="FH349" s="10"/>
      <c r="FI349" s="10"/>
      <c r="FJ349" s="10"/>
      <c r="FK349" s="10"/>
      <c r="FL349" s="10"/>
      <c r="FM349" s="10" t="s">
        <v>283</v>
      </c>
      <c r="FN349" s="10" t="s">
        <v>283</v>
      </c>
      <c r="FO349" s="10"/>
      <c r="FP349" s="10"/>
      <c r="FQ349" s="10"/>
      <c r="FR349" s="10"/>
      <c r="FS349" s="10"/>
      <c r="FT349" s="10"/>
      <c r="FU349" s="10"/>
      <c r="FV349" s="10"/>
      <c r="FW349" s="10"/>
      <c r="FX349" s="10"/>
      <c r="FY349" s="10"/>
      <c r="FZ349" s="10"/>
      <c r="GA349" s="10"/>
      <c r="GB349" s="10"/>
      <c r="GC349" s="10"/>
      <c r="GD349" s="10"/>
      <c r="GE349" s="10"/>
      <c r="GF349" s="10"/>
      <c r="GG349" s="10"/>
      <c r="GH349" s="10"/>
      <c r="GI349" s="10"/>
      <c r="GJ349" s="10"/>
      <c r="GK349" s="10"/>
      <c r="GL349" s="10"/>
      <c r="GM349" s="10"/>
      <c r="GN349" s="10"/>
      <c r="GO349" s="13" t="s">
        <v>5334</v>
      </c>
      <c r="GP349" s="10" t="s">
        <v>283</v>
      </c>
      <c r="GQ349" s="10" t="s">
        <v>283</v>
      </c>
      <c r="GR349" s="10" t="s">
        <v>283</v>
      </c>
      <c r="GS349" s="10" t="s">
        <v>283</v>
      </c>
      <c r="GT349" s="10" t="s">
        <v>283</v>
      </c>
      <c r="GU349" s="10" t="s">
        <v>283</v>
      </c>
      <c r="GV349" s="10" t="s">
        <v>283</v>
      </c>
      <c r="GW349" s="10" t="s">
        <v>283</v>
      </c>
      <c r="GX349" s="10" t="s">
        <v>283</v>
      </c>
      <c r="GY349" s="10" t="s">
        <v>283</v>
      </c>
      <c r="GZ349" s="10" t="s">
        <v>283</v>
      </c>
      <c r="HA349" s="10" t="s">
        <v>283</v>
      </c>
      <c r="HB349" s="10" t="s">
        <v>283</v>
      </c>
      <c r="HC349" s="10" t="s">
        <v>283</v>
      </c>
      <c r="HD349" s="10" t="s">
        <v>214</v>
      </c>
      <c r="HE349" s="10"/>
      <c r="HF349" s="10"/>
      <c r="HG349" s="10"/>
      <c r="HH349" s="10"/>
      <c r="HI349" s="10"/>
      <c r="HJ349" s="10"/>
      <c r="HK349" s="10"/>
      <c r="HL349" s="10"/>
      <c r="HM349" s="10"/>
      <c r="HN349" s="10"/>
      <c r="HO349" s="10"/>
      <c r="HP349" s="10"/>
      <c r="HQ349" s="10"/>
      <c r="HR349" s="10">
        <v>1</v>
      </c>
      <c r="HS349" s="10"/>
      <c r="HT349" s="10"/>
      <c r="HU349" s="10"/>
      <c r="HV349" s="10"/>
      <c r="HW349" s="10"/>
      <c r="HX349" s="10"/>
      <c r="HY349" s="10"/>
      <c r="HZ349" s="10"/>
      <c r="IA349" s="10"/>
      <c r="IB349" s="10"/>
      <c r="IC349" s="10"/>
      <c r="ID349" s="10"/>
      <c r="IE349" s="10"/>
      <c r="IF349" s="10"/>
      <c r="IG349" s="10"/>
      <c r="IH349" s="10"/>
      <c r="II349" s="10"/>
      <c r="IJ349" s="10"/>
      <c r="IK349" s="10"/>
      <c r="IL349" s="10"/>
      <c r="IM349" s="10"/>
      <c r="IN349" s="10"/>
      <c r="IO349" s="10"/>
      <c r="IP349" s="10"/>
      <c r="IQ349" s="10"/>
      <c r="IR349" s="10"/>
      <c r="IS349" s="10"/>
      <c r="IT349" s="10"/>
      <c r="IU349" s="13" t="s">
        <v>299</v>
      </c>
      <c r="IV349" s="10" t="s">
        <v>283</v>
      </c>
      <c r="IW349" s="10" t="s">
        <v>283</v>
      </c>
      <c r="IX349" s="10" t="s">
        <v>264</v>
      </c>
      <c r="IY349" s="10"/>
      <c r="IZ349" s="10"/>
      <c r="JA349" s="10"/>
      <c r="JB349" s="10"/>
      <c r="JC349" s="10"/>
      <c r="JD349" s="10"/>
      <c r="JE349" s="10"/>
      <c r="JF349" s="10"/>
      <c r="JG349" s="10"/>
      <c r="JH349" s="10"/>
      <c r="JI349" s="10"/>
      <c r="JJ349" s="10"/>
      <c r="JK349" s="10"/>
      <c r="JL349" s="10"/>
      <c r="JM349" s="10"/>
      <c r="JN349" s="10"/>
      <c r="JO349" s="10"/>
      <c r="JP349" s="10">
        <v>1</v>
      </c>
      <c r="JQ349" s="10"/>
      <c r="JR349" s="10"/>
      <c r="JS349" s="10"/>
      <c r="JT349" s="10"/>
      <c r="JU349" s="10"/>
      <c r="JV349" s="10" t="s">
        <v>287</v>
      </c>
      <c r="JW349" s="10" t="s">
        <v>283</v>
      </c>
      <c r="JX349" s="10" t="s">
        <v>283</v>
      </c>
      <c r="JY349" s="10" t="s">
        <v>283</v>
      </c>
      <c r="JZ349" s="9"/>
    </row>
    <row r="350" spans="1:286" ht="15.75" customHeight="1">
      <c r="A350" s="7" t="s">
        <v>5335</v>
      </c>
      <c r="B350" s="8">
        <v>43258</v>
      </c>
      <c r="C350" s="9" t="s">
        <v>5336</v>
      </c>
      <c r="D350" s="10">
        <v>1</v>
      </c>
      <c r="E350" s="11">
        <v>43021</v>
      </c>
      <c r="F350" s="10" t="s">
        <v>302</v>
      </c>
      <c r="G350" s="10" t="s">
        <v>323</v>
      </c>
      <c r="H350" s="9" t="s">
        <v>5337</v>
      </c>
      <c r="I350" s="9" t="s">
        <v>5338</v>
      </c>
      <c r="J350" s="10" t="s">
        <v>280</v>
      </c>
      <c r="K350" s="9" t="s">
        <v>344</v>
      </c>
      <c r="L350" s="9"/>
      <c r="M350" s="9"/>
      <c r="N350" s="9"/>
      <c r="O350" s="9"/>
      <c r="P350" s="9"/>
      <c r="Q350" s="9"/>
      <c r="R350" s="10">
        <v>1</v>
      </c>
      <c r="S350" s="9"/>
      <c r="T350" s="9"/>
      <c r="U350" s="9"/>
      <c r="V350" s="9"/>
      <c r="W350" s="9"/>
      <c r="X350" s="9"/>
      <c r="Y350" s="9"/>
      <c r="Z350" s="9"/>
      <c r="AA350" s="9"/>
      <c r="AB350" s="9" t="s">
        <v>5339</v>
      </c>
      <c r="AC350" s="9" t="s">
        <v>5340</v>
      </c>
      <c r="AD350" s="10" t="s">
        <v>283</v>
      </c>
      <c r="AE350" s="11">
        <v>43035</v>
      </c>
      <c r="AF350" s="11">
        <v>43251</v>
      </c>
      <c r="AG350" s="10">
        <f t="shared" si="83"/>
        <v>216</v>
      </c>
      <c r="AH350" s="10">
        <f t="shared" si="84"/>
        <v>230</v>
      </c>
      <c r="AI350" s="10">
        <f t="shared" si="2"/>
        <v>237</v>
      </c>
      <c r="AJ350" s="10" t="s">
        <v>5341</v>
      </c>
      <c r="AK350" s="12">
        <v>2</v>
      </c>
      <c r="AL350" s="10" t="s">
        <v>5342</v>
      </c>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0">
        <v>1</v>
      </c>
      <c r="BL350" s="11"/>
      <c r="BM350" s="10"/>
      <c r="BN350" s="10"/>
      <c r="BO350" s="10"/>
      <c r="BP350" s="10"/>
      <c r="BQ350" s="10"/>
      <c r="BR350" s="10"/>
      <c r="BS350" s="10"/>
      <c r="BT350" s="10"/>
      <c r="BU350" s="10"/>
      <c r="BV350" s="10"/>
      <c r="BW350" s="10"/>
      <c r="BX350" s="10"/>
      <c r="BY350" s="10">
        <v>1</v>
      </c>
      <c r="BZ350" s="10"/>
      <c r="CA350" s="10"/>
      <c r="CB350" s="10"/>
      <c r="CC350" s="10"/>
      <c r="CD350" s="10"/>
      <c r="CE350" s="10"/>
      <c r="CF350" s="10"/>
      <c r="CG350" s="10"/>
      <c r="CH350" s="10"/>
      <c r="CI350" s="10"/>
      <c r="CJ350" s="10"/>
      <c r="CK350" s="10"/>
      <c r="CL350" s="10"/>
      <c r="CM350" s="10"/>
      <c r="CN350" s="10"/>
      <c r="CO350" s="10"/>
      <c r="CP350" s="10" t="s">
        <v>509</v>
      </c>
      <c r="CQ350" s="10" t="s">
        <v>286</v>
      </c>
      <c r="CR350" s="13">
        <v>1</v>
      </c>
      <c r="CS350" s="13">
        <v>1</v>
      </c>
      <c r="CT350" s="10"/>
      <c r="CU350" s="10"/>
      <c r="CV350" s="10"/>
      <c r="CW350" s="10"/>
      <c r="CX350" s="10" t="s">
        <v>287</v>
      </c>
      <c r="CY350" s="10" t="s">
        <v>287</v>
      </c>
      <c r="CZ350" s="10" t="s">
        <v>288</v>
      </c>
      <c r="DA350" s="10" t="s">
        <v>289</v>
      </c>
      <c r="DB350" s="10" t="s">
        <v>412</v>
      </c>
      <c r="DC350" s="10" t="s">
        <v>283</v>
      </c>
      <c r="DD350" s="10" t="s">
        <v>5343</v>
      </c>
      <c r="DE350" s="10" t="s">
        <v>5344</v>
      </c>
      <c r="DF350" s="10" t="s">
        <v>283</v>
      </c>
      <c r="DG350" s="10" t="s">
        <v>283</v>
      </c>
      <c r="DH350" s="10" t="s">
        <v>283</v>
      </c>
      <c r="DI350" s="10" t="s">
        <v>283</v>
      </c>
      <c r="DJ350" s="10" t="s">
        <v>283</v>
      </c>
      <c r="DK350" s="10" t="s">
        <v>283</v>
      </c>
      <c r="DL350" s="10" t="s">
        <v>283</v>
      </c>
      <c r="DM350" s="10" t="s">
        <v>283</v>
      </c>
      <c r="DN350" s="15"/>
      <c r="DO350" s="15"/>
      <c r="DP350" s="15"/>
      <c r="DQ350" s="15"/>
      <c r="DR350" s="15"/>
      <c r="DS350" s="15"/>
      <c r="DT350" s="15"/>
      <c r="DU350" s="15"/>
      <c r="DV350" s="15"/>
      <c r="DW350" s="15"/>
      <c r="DX350" s="15"/>
      <c r="DY350" s="15"/>
      <c r="DZ350" s="15"/>
      <c r="EA350" s="15"/>
      <c r="EB350" s="15"/>
      <c r="EC350" s="15"/>
      <c r="ED350" s="15"/>
      <c r="EE350" s="15"/>
      <c r="EF350" s="15"/>
      <c r="EG350" s="15"/>
      <c r="EH350" s="15"/>
      <c r="EI350" s="15"/>
      <c r="EJ350" s="15"/>
      <c r="EK350" s="15"/>
      <c r="EL350" s="15"/>
      <c r="EM350" s="15"/>
      <c r="EN350" s="15"/>
      <c r="EO350" s="15"/>
      <c r="EP350" s="15"/>
      <c r="EQ350" s="15"/>
      <c r="ER350" s="13" t="s">
        <v>5345</v>
      </c>
      <c r="ES350" s="13" t="s">
        <v>5346</v>
      </c>
      <c r="ET350" s="13"/>
      <c r="EU350" s="13"/>
      <c r="EV350" s="13"/>
      <c r="EW350" s="13"/>
      <c r="EX350" s="13"/>
      <c r="EY350" s="13"/>
      <c r="EZ350" s="13"/>
      <c r="FA350" s="13"/>
      <c r="FB350" s="13"/>
      <c r="FC350" s="13"/>
      <c r="FD350" s="13"/>
      <c r="FE350" s="13"/>
      <c r="FF350" s="13">
        <v>1</v>
      </c>
      <c r="FG350" s="13"/>
      <c r="FH350" s="13"/>
      <c r="FI350" s="13"/>
      <c r="FJ350" s="13"/>
      <c r="FK350" s="13"/>
      <c r="FL350" s="13"/>
      <c r="FM350" s="10" t="s">
        <v>5347</v>
      </c>
      <c r="FN350" s="10" t="s">
        <v>166</v>
      </c>
      <c r="FO350" s="10"/>
      <c r="FP350" s="10"/>
      <c r="FQ350" s="10"/>
      <c r="FR350" s="10"/>
      <c r="FS350" s="10"/>
      <c r="FT350" s="10"/>
      <c r="FU350" s="13">
        <v>1</v>
      </c>
      <c r="FV350" s="10"/>
      <c r="FW350" s="10"/>
      <c r="FX350" s="10"/>
      <c r="FY350" s="10"/>
      <c r="FZ350" s="10"/>
      <c r="GA350" s="10"/>
      <c r="GB350" s="10"/>
      <c r="GC350" s="10"/>
      <c r="GD350" s="10"/>
      <c r="GE350" s="10"/>
      <c r="GF350" s="10"/>
      <c r="GG350" s="10"/>
      <c r="GH350" s="10"/>
      <c r="GI350" s="10"/>
      <c r="GJ350" s="10"/>
      <c r="GK350" s="10"/>
      <c r="GL350" s="10"/>
      <c r="GM350" s="10"/>
      <c r="GN350" s="10"/>
      <c r="GO350" s="13" t="s">
        <v>5348</v>
      </c>
      <c r="GP350" s="13" t="s">
        <v>5349</v>
      </c>
      <c r="GQ350" s="13" t="s">
        <v>5350</v>
      </c>
      <c r="GR350" s="10" t="s">
        <v>283</v>
      </c>
      <c r="GS350" s="10" t="s">
        <v>283</v>
      </c>
      <c r="GT350" s="10" t="s">
        <v>283</v>
      </c>
      <c r="GU350" s="10" t="s">
        <v>283</v>
      </c>
      <c r="GV350" s="10" t="s">
        <v>283</v>
      </c>
      <c r="GW350" s="10" t="s">
        <v>283</v>
      </c>
      <c r="GX350" s="10" t="s">
        <v>283</v>
      </c>
      <c r="GY350" s="10" t="s">
        <v>283</v>
      </c>
      <c r="GZ350" s="10" t="s">
        <v>283</v>
      </c>
      <c r="HA350" s="10" t="s">
        <v>283</v>
      </c>
      <c r="HB350" s="10" t="s">
        <v>283</v>
      </c>
      <c r="HC350" s="10" t="s">
        <v>283</v>
      </c>
      <c r="HD350" s="10" t="s">
        <v>242</v>
      </c>
      <c r="HE350" s="10"/>
      <c r="HF350" s="10"/>
      <c r="HG350" s="10"/>
      <c r="HH350" s="10"/>
      <c r="HI350" s="10"/>
      <c r="HJ350" s="10"/>
      <c r="HK350" s="10"/>
      <c r="HL350" s="10"/>
      <c r="HM350" s="10"/>
      <c r="HN350" s="10"/>
      <c r="HO350" s="10"/>
      <c r="HP350" s="10"/>
      <c r="HQ350" s="10"/>
      <c r="HR350" s="10"/>
      <c r="HS350" s="10"/>
      <c r="HT350" s="10"/>
      <c r="HU350" s="10"/>
      <c r="HV350" s="10"/>
      <c r="HW350" s="10"/>
      <c r="HX350" s="10"/>
      <c r="HY350" s="10"/>
      <c r="HZ350" s="10"/>
      <c r="IA350" s="10"/>
      <c r="IB350" s="10"/>
      <c r="IC350" s="10"/>
      <c r="ID350" s="10"/>
      <c r="IE350" s="10"/>
      <c r="IF350" s="10"/>
      <c r="IG350" s="10"/>
      <c r="IH350" s="10"/>
      <c r="II350" s="10"/>
      <c r="IJ350" s="10"/>
      <c r="IK350" s="10"/>
      <c r="IL350" s="10"/>
      <c r="IM350" s="10"/>
      <c r="IN350" s="10"/>
      <c r="IO350" s="10"/>
      <c r="IP350" s="10"/>
      <c r="IQ350" s="10"/>
      <c r="IR350" s="10"/>
      <c r="IS350" s="10"/>
      <c r="IT350" s="10">
        <v>1</v>
      </c>
      <c r="IU350" s="13" t="s">
        <v>5351</v>
      </c>
      <c r="IV350" s="13" t="s">
        <v>5352</v>
      </c>
      <c r="IW350" s="13" t="s">
        <v>5353</v>
      </c>
      <c r="IX350" s="10" t="s">
        <v>267</v>
      </c>
      <c r="IY350" s="10"/>
      <c r="IZ350" s="10"/>
      <c r="JA350" s="10"/>
      <c r="JB350" s="10"/>
      <c r="JC350" s="10"/>
      <c r="JD350" s="10"/>
      <c r="JE350" s="10"/>
      <c r="JF350" s="10"/>
      <c r="JG350" s="10"/>
      <c r="JH350" s="10"/>
      <c r="JI350" s="10"/>
      <c r="JJ350" s="10"/>
      <c r="JK350" s="10"/>
      <c r="JL350" s="10"/>
      <c r="JM350" s="10"/>
      <c r="JN350" s="10"/>
      <c r="JO350" s="10"/>
      <c r="JP350" s="10"/>
      <c r="JQ350" s="10"/>
      <c r="JR350" s="10"/>
      <c r="JS350" s="10">
        <v>1</v>
      </c>
      <c r="JT350" s="10"/>
      <c r="JU350" s="10"/>
      <c r="JV350" s="10" t="s">
        <v>287</v>
      </c>
      <c r="JW350" s="10" t="s">
        <v>283</v>
      </c>
      <c r="JX350" s="10" t="s">
        <v>283</v>
      </c>
      <c r="JY350" s="10" t="s">
        <v>283</v>
      </c>
      <c r="JZ350" s="10"/>
    </row>
    <row r="351" spans="1:286" ht="15.75" customHeight="1">
      <c r="A351" s="7" t="s">
        <v>5354</v>
      </c>
      <c r="B351" s="8">
        <v>43257</v>
      </c>
      <c r="C351" s="9" t="s">
        <v>5355</v>
      </c>
      <c r="D351" s="10">
        <v>1</v>
      </c>
      <c r="E351" s="10" t="s">
        <v>302</v>
      </c>
      <c r="F351" s="10">
        <v>41</v>
      </c>
      <c r="G351" s="10" t="s">
        <v>277</v>
      </c>
      <c r="H351" s="9" t="s">
        <v>5260</v>
      </c>
      <c r="I351" s="9" t="s">
        <v>1686</v>
      </c>
      <c r="J351" s="10" t="s">
        <v>280</v>
      </c>
      <c r="K351" s="9" t="s">
        <v>4862</v>
      </c>
      <c r="L351" s="9"/>
      <c r="M351" s="9"/>
      <c r="N351" s="9"/>
      <c r="O351" s="9"/>
      <c r="P351" s="9"/>
      <c r="Q351" s="9"/>
      <c r="R351" s="9"/>
      <c r="S351" s="9"/>
      <c r="T351" s="9"/>
      <c r="U351" s="9"/>
      <c r="V351" s="9"/>
      <c r="W351" s="9"/>
      <c r="X351" s="10">
        <v>1</v>
      </c>
      <c r="Y351" s="9"/>
      <c r="Z351" s="9"/>
      <c r="AA351" s="9"/>
      <c r="AB351" s="9" t="s">
        <v>5356</v>
      </c>
      <c r="AC351" s="9" t="s">
        <v>5357</v>
      </c>
      <c r="AD351" s="10" t="s">
        <v>283</v>
      </c>
      <c r="AE351" s="11">
        <v>42675</v>
      </c>
      <c r="AF351" s="11">
        <v>43257</v>
      </c>
      <c r="AG351" s="10">
        <f t="shared" si="83"/>
        <v>582</v>
      </c>
      <c r="AH351" s="10" t="s">
        <v>283</v>
      </c>
      <c r="AI351" s="16" t="e">
        <f t="shared" si="2"/>
        <v>#VALUE!</v>
      </c>
      <c r="AJ351" s="10" t="s">
        <v>5358</v>
      </c>
      <c r="AK351" s="12">
        <v>1</v>
      </c>
      <c r="AL351" s="10" t="s">
        <v>55</v>
      </c>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10">
        <v>1</v>
      </c>
      <c r="BK351" s="9"/>
      <c r="BL351" s="9"/>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t="s">
        <v>89</v>
      </c>
      <c r="CQ351" s="10" t="s">
        <v>286</v>
      </c>
      <c r="CR351" s="10">
        <v>1</v>
      </c>
      <c r="CS351" s="10"/>
      <c r="CT351" s="10"/>
      <c r="CU351" s="10"/>
      <c r="CV351" s="10"/>
      <c r="CW351" s="10"/>
      <c r="CX351" s="10" t="s">
        <v>287</v>
      </c>
      <c r="CY351" s="10" t="s">
        <v>287</v>
      </c>
      <c r="CZ351" s="10" t="s">
        <v>596</v>
      </c>
      <c r="DA351" s="10" t="s">
        <v>5332</v>
      </c>
      <c r="DB351" s="10" t="s">
        <v>309</v>
      </c>
      <c r="DC351" s="13" t="s">
        <v>5359</v>
      </c>
      <c r="DD351" s="13" t="s">
        <v>5360</v>
      </c>
      <c r="DE351" s="10" t="s">
        <v>283</v>
      </c>
      <c r="DF351" s="10" t="s">
        <v>283</v>
      </c>
      <c r="DG351" s="10" t="s">
        <v>283</v>
      </c>
      <c r="DH351" s="10" t="s">
        <v>283</v>
      </c>
      <c r="DI351" s="10" t="s">
        <v>283</v>
      </c>
      <c r="DJ351" s="10" t="s">
        <v>283</v>
      </c>
      <c r="DK351" s="10" t="s">
        <v>283</v>
      </c>
      <c r="DL351" s="10" t="s">
        <v>283</v>
      </c>
      <c r="DM351" s="10" t="s">
        <v>283</v>
      </c>
      <c r="DN351" s="15"/>
      <c r="DO351" s="15"/>
      <c r="DP351" s="15"/>
      <c r="DQ351" s="15"/>
      <c r="DR351" s="15"/>
      <c r="DS351" s="15"/>
      <c r="DT351" s="15"/>
      <c r="DU351" s="15"/>
      <c r="DV351" s="15"/>
      <c r="DW351" s="15"/>
      <c r="DX351" s="15"/>
      <c r="DY351" s="15"/>
      <c r="DZ351" s="15"/>
      <c r="EA351" s="15"/>
      <c r="EB351" s="15"/>
      <c r="EC351" s="15"/>
      <c r="ED351" s="15"/>
      <c r="EE351" s="15"/>
      <c r="EF351" s="15"/>
      <c r="EG351" s="15"/>
      <c r="EH351" s="15"/>
      <c r="EI351" s="15"/>
      <c r="EJ351" s="15"/>
      <c r="EK351" s="15"/>
      <c r="EL351" s="15"/>
      <c r="EM351" s="15"/>
      <c r="EN351" s="15"/>
      <c r="EO351" s="15"/>
      <c r="EP351" s="15"/>
      <c r="EQ351" s="15"/>
      <c r="ER351" s="10" t="s">
        <v>283</v>
      </c>
      <c r="ES351" s="10" t="s">
        <v>283</v>
      </c>
      <c r="ET351" s="10"/>
      <c r="EU351" s="10"/>
      <c r="EV351" s="10"/>
      <c r="EW351" s="10"/>
      <c r="EX351" s="10"/>
      <c r="EY351" s="10"/>
      <c r="EZ351" s="10"/>
      <c r="FA351" s="10"/>
      <c r="FB351" s="10"/>
      <c r="FC351" s="10"/>
      <c r="FD351" s="10"/>
      <c r="FE351" s="10"/>
      <c r="FF351" s="10"/>
      <c r="FG351" s="10"/>
      <c r="FH351" s="10"/>
      <c r="FI351" s="10"/>
      <c r="FJ351" s="10"/>
      <c r="FK351" s="10"/>
      <c r="FL351" s="10"/>
      <c r="FM351" s="10" t="s">
        <v>5361</v>
      </c>
      <c r="FN351" s="10" t="s">
        <v>173</v>
      </c>
      <c r="FO351" s="10"/>
      <c r="FP351" s="10"/>
      <c r="FQ351" s="10"/>
      <c r="FR351" s="10"/>
      <c r="FS351" s="10"/>
      <c r="FT351" s="10"/>
      <c r="FU351" s="10"/>
      <c r="FV351" s="10"/>
      <c r="FW351" s="10"/>
      <c r="FX351" s="10"/>
      <c r="FY351" s="10"/>
      <c r="FZ351" s="10"/>
      <c r="GA351" s="10"/>
      <c r="GB351" s="10"/>
      <c r="GC351" s="10">
        <v>1</v>
      </c>
      <c r="GD351" s="10"/>
      <c r="GE351" s="10"/>
      <c r="GF351" s="10"/>
      <c r="GG351" s="10"/>
      <c r="GH351" s="10"/>
      <c r="GI351" s="10"/>
      <c r="GJ351" s="10"/>
      <c r="GK351" s="10"/>
      <c r="GL351" s="10"/>
      <c r="GM351" s="10"/>
      <c r="GN351" s="10"/>
      <c r="GO351" s="13" t="s">
        <v>5362</v>
      </c>
      <c r="GP351" s="10" t="s">
        <v>283</v>
      </c>
      <c r="GQ351" s="10" t="s">
        <v>283</v>
      </c>
      <c r="GR351" s="10" t="s">
        <v>283</v>
      </c>
      <c r="GS351" s="10" t="s">
        <v>283</v>
      </c>
      <c r="GT351" s="10" t="s">
        <v>283</v>
      </c>
      <c r="GU351" s="10" t="s">
        <v>283</v>
      </c>
      <c r="GV351" s="10" t="s">
        <v>283</v>
      </c>
      <c r="GW351" s="10" t="s">
        <v>283</v>
      </c>
      <c r="GX351" s="10" t="s">
        <v>283</v>
      </c>
      <c r="GY351" s="10" t="s">
        <v>283</v>
      </c>
      <c r="GZ351" s="10" t="s">
        <v>283</v>
      </c>
      <c r="HA351" s="10" t="s">
        <v>283</v>
      </c>
      <c r="HB351" s="10" t="s">
        <v>283</v>
      </c>
      <c r="HC351" s="10" t="s">
        <v>283</v>
      </c>
      <c r="HD351" s="10" t="s">
        <v>240</v>
      </c>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c r="IE351" s="10"/>
      <c r="IF351" s="10"/>
      <c r="IG351" s="10"/>
      <c r="IH351" s="10"/>
      <c r="II351" s="10"/>
      <c r="IJ351" s="10"/>
      <c r="IK351" s="10"/>
      <c r="IL351" s="10"/>
      <c r="IM351" s="10"/>
      <c r="IN351" s="10"/>
      <c r="IO351" s="10"/>
      <c r="IP351" s="10"/>
      <c r="IQ351" s="10"/>
      <c r="IR351" s="10">
        <v>1</v>
      </c>
      <c r="IS351" s="10"/>
      <c r="IT351" s="10"/>
      <c r="IU351" s="13" t="s">
        <v>434</v>
      </c>
      <c r="IV351" s="10" t="s">
        <v>283</v>
      </c>
      <c r="IW351" s="10" t="s">
        <v>283</v>
      </c>
      <c r="IX351" s="10" t="s">
        <v>264</v>
      </c>
      <c r="IY351" s="10"/>
      <c r="IZ351" s="10"/>
      <c r="JA351" s="10"/>
      <c r="JB351" s="10"/>
      <c r="JC351" s="10"/>
      <c r="JD351" s="10"/>
      <c r="JE351" s="10"/>
      <c r="JF351" s="10"/>
      <c r="JG351" s="10"/>
      <c r="JH351" s="10"/>
      <c r="JI351" s="10"/>
      <c r="JJ351" s="10"/>
      <c r="JK351" s="10"/>
      <c r="JL351" s="10"/>
      <c r="JM351" s="10"/>
      <c r="JN351" s="10"/>
      <c r="JO351" s="10"/>
      <c r="JP351" s="10">
        <v>1</v>
      </c>
      <c r="JQ351" s="10"/>
      <c r="JR351" s="10"/>
      <c r="JS351" s="10"/>
      <c r="JT351" s="10"/>
      <c r="JU351" s="10"/>
      <c r="JV351" s="10" t="s">
        <v>287</v>
      </c>
      <c r="JW351" s="10" t="s">
        <v>283</v>
      </c>
      <c r="JX351" s="10" t="s">
        <v>283</v>
      </c>
      <c r="JY351" s="10" t="s">
        <v>283</v>
      </c>
      <c r="JZ351" s="9"/>
    </row>
    <row r="352" spans="1:286" ht="15.75" customHeight="1">
      <c r="A352" s="7" t="s">
        <v>5363</v>
      </c>
      <c r="B352" s="8">
        <v>43264</v>
      </c>
      <c r="C352" s="9" t="s">
        <v>5364</v>
      </c>
      <c r="D352" s="10">
        <v>1</v>
      </c>
      <c r="E352" s="11">
        <v>42996</v>
      </c>
      <c r="F352" s="10" t="s">
        <v>302</v>
      </c>
      <c r="G352" s="10" t="s">
        <v>323</v>
      </c>
      <c r="H352" s="9" t="s">
        <v>2723</v>
      </c>
      <c r="I352" s="9" t="s">
        <v>375</v>
      </c>
      <c r="J352" s="10" t="s">
        <v>280</v>
      </c>
      <c r="K352" s="9" t="s">
        <v>388</v>
      </c>
      <c r="L352" s="9"/>
      <c r="M352" s="9"/>
      <c r="N352" s="9"/>
      <c r="O352" s="9"/>
      <c r="P352" s="9"/>
      <c r="Q352" s="9"/>
      <c r="R352" s="9"/>
      <c r="S352" s="9"/>
      <c r="T352" s="9"/>
      <c r="U352" s="10">
        <v>1</v>
      </c>
      <c r="V352" s="9"/>
      <c r="W352" s="9"/>
      <c r="X352" s="9"/>
      <c r="Y352" s="9"/>
      <c r="Z352" s="9"/>
      <c r="AA352" s="9"/>
      <c r="AB352" s="9" t="s">
        <v>5365</v>
      </c>
      <c r="AC352" s="9" t="s">
        <v>5366</v>
      </c>
      <c r="AD352" s="10" t="s">
        <v>283</v>
      </c>
      <c r="AE352" s="11">
        <v>43045</v>
      </c>
      <c r="AF352" s="11">
        <v>43263</v>
      </c>
      <c r="AG352" s="10">
        <f t="shared" si="83"/>
        <v>218</v>
      </c>
      <c r="AH352" s="10">
        <f t="shared" ref="AH352:AH353" si="85">AF352-E352</f>
        <v>267</v>
      </c>
      <c r="AI352" s="10">
        <f t="shared" si="2"/>
        <v>268</v>
      </c>
      <c r="AJ352" s="10" t="s">
        <v>801</v>
      </c>
      <c r="AK352" s="12">
        <v>1</v>
      </c>
      <c r="AL352" s="10" t="s">
        <v>70</v>
      </c>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10"/>
      <c r="BN352" s="10"/>
      <c r="BO352" s="10"/>
      <c r="BP352" s="10"/>
      <c r="BQ352" s="10"/>
      <c r="BR352" s="10"/>
      <c r="BS352" s="10"/>
      <c r="BT352" s="10"/>
      <c r="BU352" s="10"/>
      <c r="BV352" s="10"/>
      <c r="BW352" s="10"/>
      <c r="BX352" s="10"/>
      <c r="BY352" s="10">
        <v>1</v>
      </c>
      <c r="BZ352" s="10"/>
      <c r="CA352" s="10"/>
      <c r="CB352" s="10"/>
      <c r="CC352" s="10"/>
      <c r="CD352" s="10"/>
      <c r="CE352" s="10"/>
      <c r="CF352" s="10"/>
      <c r="CG352" s="10"/>
      <c r="CH352" s="10"/>
      <c r="CI352" s="10"/>
      <c r="CJ352" s="10"/>
      <c r="CK352" s="10"/>
      <c r="CL352" s="10"/>
      <c r="CM352" s="10"/>
      <c r="CN352" s="10"/>
      <c r="CO352" s="10"/>
      <c r="CP352" s="10" t="s">
        <v>90</v>
      </c>
      <c r="CQ352" s="10" t="s">
        <v>286</v>
      </c>
      <c r="CR352" s="10"/>
      <c r="CS352" s="10">
        <v>1</v>
      </c>
      <c r="CT352" s="10"/>
      <c r="CU352" s="10"/>
      <c r="CV352" s="10"/>
      <c r="CW352" s="10"/>
      <c r="CX352" s="10" t="s">
        <v>283</v>
      </c>
      <c r="CY352" s="10" t="s">
        <v>287</v>
      </c>
      <c r="CZ352" s="10" t="s">
        <v>596</v>
      </c>
      <c r="DA352" s="10" t="s">
        <v>158</v>
      </c>
      <c r="DB352" s="10" t="s">
        <v>158</v>
      </c>
      <c r="DC352" s="10" t="s">
        <v>283</v>
      </c>
      <c r="DD352" s="10" t="s">
        <v>1235</v>
      </c>
      <c r="DE352" s="10" t="s">
        <v>283</v>
      </c>
      <c r="DF352" s="10" t="s">
        <v>283</v>
      </c>
      <c r="DG352" s="10" t="s">
        <v>283</v>
      </c>
      <c r="DH352" s="10" t="s">
        <v>283</v>
      </c>
      <c r="DI352" s="10" t="s">
        <v>283</v>
      </c>
      <c r="DJ352" s="10" t="s">
        <v>283</v>
      </c>
      <c r="DK352" s="10" t="s">
        <v>283</v>
      </c>
      <c r="DL352" s="10" t="s">
        <v>283</v>
      </c>
      <c r="DM352" s="10" t="s">
        <v>283</v>
      </c>
      <c r="DN352" s="15"/>
      <c r="DO352" s="15"/>
      <c r="DP352" s="15"/>
      <c r="DQ352" s="15"/>
      <c r="DR352" s="15"/>
      <c r="DS352" s="15"/>
      <c r="DT352" s="15"/>
      <c r="DU352" s="15"/>
      <c r="DV352" s="15"/>
      <c r="DW352" s="15"/>
      <c r="DX352" s="15"/>
      <c r="DY352" s="15"/>
      <c r="DZ352" s="15"/>
      <c r="EA352" s="15"/>
      <c r="EB352" s="15"/>
      <c r="EC352" s="15"/>
      <c r="ED352" s="15"/>
      <c r="EE352" s="15"/>
      <c r="EF352" s="15"/>
      <c r="EG352" s="15"/>
      <c r="EH352" s="15"/>
      <c r="EI352" s="15"/>
      <c r="EJ352" s="15"/>
      <c r="EK352" s="15"/>
      <c r="EL352" s="15"/>
      <c r="EM352" s="15"/>
      <c r="EN352" s="15"/>
      <c r="EO352" s="15"/>
      <c r="EP352" s="15"/>
      <c r="EQ352" s="15"/>
      <c r="ER352" s="10" t="s">
        <v>283</v>
      </c>
      <c r="ES352" s="10" t="s">
        <v>283</v>
      </c>
      <c r="ET352" s="10"/>
      <c r="EU352" s="10"/>
      <c r="EV352" s="10"/>
      <c r="EW352" s="10"/>
      <c r="EX352" s="10"/>
      <c r="EY352" s="10"/>
      <c r="EZ352" s="10"/>
      <c r="FA352" s="10"/>
      <c r="FB352" s="10"/>
      <c r="FC352" s="10"/>
      <c r="FD352" s="10"/>
      <c r="FE352" s="10"/>
      <c r="FF352" s="10"/>
      <c r="FG352" s="10"/>
      <c r="FH352" s="10"/>
      <c r="FI352" s="10"/>
      <c r="FJ352" s="10"/>
      <c r="FK352" s="10"/>
      <c r="FL352" s="10"/>
      <c r="FM352" s="10" t="s">
        <v>5367</v>
      </c>
      <c r="FN352" s="10" t="s">
        <v>182</v>
      </c>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v>1</v>
      </c>
      <c r="GM352" s="10"/>
      <c r="GN352" s="10"/>
      <c r="GO352" s="13" t="s">
        <v>5368</v>
      </c>
      <c r="GP352" s="13" t="s">
        <v>5369</v>
      </c>
      <c r="GQ352" s="10" t="s">
        <v>283</v>
      </c>
      <c r="GR352" s="10" t="s">
        <v>283</v>
      </c>
      <c r="GS352" s="10" t="s">
        <v>283</v>
      </c>
      <c r="GT352" s="10" t="s">
        <v>283</v>
      </c>
      <c r="GU352" s="10" t="s">
        <v>283</v>
      </c>
      <c r="GV352" s="10" t="s">
        <v>283</v>
      </c>
      <c r="GW352" s="10" t="s">
        <v>283</v>
      </c>
      <c r="GX352" s="10" t="s">
        <v>283</v>
      </c>
      <c r="GY352" s="10" t="s">
        <v>283</v>
      </c>
      <c r="GZ352" s="10" t="s">
        <v>283</v>
      </c>
      <c r="HA352" s="10" t="s">
        <v>283</v>
      </c>
      <c r="HB352" s="10" t="s">
        <v>283</v>
      </c>
      <c r="HC352" s="10" t="s">
        <v>283</v>
      </c>
      <c r="HD352" s="10" t="s">
        <v>234</v>
      </c>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c r="IE352" s="10"/>
      <c r="IF352" s="10"/>
      <c r="IG352" s="10"/>
      <c r="IH352" s="10"/>
      <c r="II352" s="10"/>
      <c r="IJ352" s="10"/>
      <c r="IK352" s="10"/>
      <c r="IL352" s="10">
        <v>1</v>
      </c>
      <c r="IM352" s="10"/>
      <c r="IN352" s="10"/>
      <c r="IO352" s="10"/>
      <c r="IP352" s="10"/>
      <c r="IQ352" s="10"/>
      <c r="IR352" s="10"/>
      <c r="IS352" s="10"/>
      <c r="IT352" s="10"/>
      <c r="IU352" s="13" t="s">
        <v>434</v>
      </c>
      <c r="IV352" s="10" t="s">
        <v>283</v>
      </c>
      <c r="IW352" s="10" t="s">
        <v>283</v>
      </c>
      <c r="IX352" s="10" t="s">
        <v>267</v>
      </c>
      <c r="IY352" s="10"/>
      <c r="IZ352" s="10"/>
      <c r="JA352" s="10"/>
      <c r="JB352" s="10"/>
      <c r="JC352" s="10"/>
      <c r="JD352" s="10"/>
      <c r="JE352" s="10"/>
      <c r="JF352" s="10"/>
      <c r="JG352" s="10"/>
      <c r="JH352" s="10"/>
      <c r="JI352" s="10"/>
      <c r="JJ352" s="10"/>
      <c r="JK352" s="10"/>
      <c r="JL352" s="10"/>
      <c r="JM352" s="10"/>
      <c r="JN352" s="10"/>
      <c r="JO352" s="10"/>
      <c r="JP352" s="10"/>
      <c r="JQ352" s="10"/>
      <c r="JR352" s="10"/>
      <c r="JS352" s="10">
        <v>1</v>
      </c>
      <c r="JT352" s="10"/>
      <c r="JU352" s="10"/>
      <c r="JV352" s="10" t="s">
        <v>287</v>
      </c>
      <c r="JW352" s="10" t="s">
        <v>283</v>
      </c>
      <c r="JX352" s="10" t="s">
        <v>283</v>
      </c>
      <c r="JY352" s="10" t="s">
        <v>283</v>
      </c>
      <c r="JZ352" s="9"/>
    </row>
    <row r="353" spans="1:286" ht="15.75" customHeight="1">
      <c r="A353" s="7" t="s">
        <v>5370</v>
      </c>
      <c r="B353" s="8">
        <v>43258</v>
      </c>
      <c r="C353" s="9" t="s">
        <v>5371</v>
      </c>
      <c r="D353" s="10">
        <v>1</v>
      </c>
      <c r="E353" s="11">
        <v>42655</v>
      </c>
      <c r="F353" s="10">
        <v>61</v>
      </c>
      <c r="G353" s="10" t="s">
        <v>323</v>
      </c>
      <c r="H353" s="9" t="s">
        <v>4970</v>
      </c>
      <c r="I353" s="9" t="s">
        <v>1151</v>
      </c>
      <c r="J353" s="10" t="s">
        <v>280</v>
      </c>
      <c r="K353" s="9" t="s">
        <v>5372</v>
      </c>
      <c r="L353" s="9"/>
      <c r="M353" s="9"/>
      <c r="N353" s="9"/>
      <c r="O353" s="9"/>
      <c r="P353" s="10">
        <v>1</v>
      </c>
      <c r="Q353" s="9"/>
      <c r="R353" s="9"/>
      <c r="S353" s="9"/>
      <c r="T353" s="9"/>
      <c r="U353" s="9"/>
      <c r="V353" s="9"/>
      <c r="W353" s="9"/>
      <c r="X353" s="9"/>
      <c r="Y353" s="9"/>
      <c r="Z353" s="9"/>
      <c r="AA353" s="9"/>
      <c r="AB353" s="9" t="s">
        <v>5373</v>
      </c>
      <c r="AC353" s="9" t="s">
        <v>5374</v>
      </c>
      <c r="AD353" s="10" t="s">
        <v>283</v>
      </c>
      <c r="AE353" s="11">
        <v>42919</v>
      </c>
      <c r="AF353" s="11">
        <v>43258</v>
      </c>
      <c r="AG353" s="10">
        <f t="shared" si="83"/>
        <v>339</v>
      </c>
      <c r="AH353" s="10">
        <f t="shared" si="85"/>
        <v>603</v>
      </c>
      <c r="AI353" s="10">
        <f t="shared" si="2"/>
        <v>603</v>
      </c>
      <c r="AJ353" s="10" t="s">
        <v>5375</v>
      </c>
      <c r="AK353" s="12">
        <v>1</v>
      </c>
      <c r="AL353" s="10" t="s">
        <v>48</v>
      </c>
      <c r="AM353" s="9"/>
      <c r="AN353" s="9"/>
      <c r="AO353" s="9"/>
      <c r="AP353" s="9"/>
      <c r="AQ353" s="9"/>
      <c r="AR353" s="9"/>
      <c r="AS353" s="9"/>
      <c r="AT353" s="9"/>
      <c r="AU353" s="9"/>
      <c r="AV353" s="9"/>
      <c r="AW353" s="9"/>
      <c r="AX353" s="9"/>
      <c r="AY353" s="9"/>
      <c r="AZ353" s="9"/>
      <c r="BA353" s="9"/>
      <c r="BB353" s="9"/>
      <c r="BC353" s="10">
        <v>1</v>
      </c>
      <c r="BD353" s="9"/>
      <c r="BE353" s="9"/>
      <c r="BF353" s="9"/>
      <c r="BG353" s="9"/>
      <c r="BH353" s="9"/>
      <c r="BI353" s="9"/>
      <c r="BJ353" s="9"/>
      <c r="BK353" s="9"/>
      <c r="BL353" s="9"/>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t="s">
        <v>89</v>
      </c>
      <c r="CQ353" s="10" t="s">
        <v>286</v>
      </c>
      <c r="CR353" s="10">
        <v>1</v>
      </c>
      <c r="CS353" s="10"/>
      <c r="CT353" s="10"/>
      <c r="CU353" s="10"/>
      <c r="CV353" s="10"/>
      <c r="CW353" s="10"/>
      <c r="CX353" s="10" t="s">
        <v>287</v>
      </c>
      <c r="CY353" s="10" t="s">
        <v>287</v>
      </c>
      <c r="CZ353" s="10" t="s">
        <v>288</v>
      </c>
      <c r="DA353" s="10" t="s">
        <v>2680</v>
      </c>
      <c r="DB353" s="10" t="s">
        <v>309</v>
      </c>
      <c r="DC353" s="13" t="s">
        <v>5376</v>
      </c>
      <c r="DD353" s="10" t="s">
        <v>530</v>
      </c>
      <c r="DE353" s="10" t="s">
        <v>5377</v>
      </c>
      <c r="DF353" s="10" t="s">
        <v>5378</v>
      </c>
      <c r="DG353" s="10" t="s">
        <v>283</v>
      </c>
      <c r="DH353" s="10" t="s">
        <v>283</v>
      </c>
      <c r="DI353" s="10" t="s">
        <v>283</v>
      </c>
      <c r="DJ353" s="10" t="s">
        <v>283</v>
      </c>
      <c r="DK353" s="10" t="s">
        <v>283</v>
      </c>
      <c r="DL353" s="13" t="s">
        <v>5379</v>
      </c>
      <c r="DM353" s="13" t="s">
        <v>5380</v>
      </c>
      <c r="DN353" s="14"/>
      <c r="DO353" s="14"/>
      <c r="DP353" s="14"/>
      <c r="DQ353" s="14"/>
      <c r="DR353" s="14"/>
      <c r="DS353" s="14">
        <v>1</v>
      </c>
      <c r="DT353" s="14"/>
      <c r="DU353" s="14"/>
      <c r="DV353" s="14"/>
      <c r="DW353" s="14"/>
      <c r="DX353" s="14"/>
      <c r="DY353" s="14"/>
      <c r="DZ353" s="14"/>
      <c r="EA353" s="14"/>
      <c r="EB353" s="14"/>
      <c r="EC353" s="14"/>
      <c r="ED353" s="14"/>
      <c r="EE353" s="14"/>
      <c r="EF353" s="14"/>
      <c r="EG353" s="14"/>
      <c r="EH353" s="14">
        <v>1</v>
      </c>
      <c r="EI353" s="14"/>
      <c r="EJ353" s="14"/>
      <c r="EK353" s="14"/>
      <c r="EL353" s="14"/>
      <c r="EM353" s="14"/>
      <c r="EN353" s="14">
        <v>1</v>
      </c>
      <c r="EO353" s="14"/>
      <c r="EP353" s="14"/>
      <c r="EQ353" s="14"/>
      <c r="ER353" s="10" t="s">
        <v>2430</v>
      </c>
      <c r="ES353" s="10" t="s">
        <v>86</v>
      </c>
      <c r="ET353" s="10"/>
      <c r="EU353" s="10"/>
      <c r="EV353" s="10"/>
      <c r="EW353" s="10"/>
      <c r="EX353" s="10"/>
      <c r="EY353" s="10"/>
      <c r="EZ353" s="10"/>
      <c r="FA353" s="10"/>
      <c r="FB353" s="10"/>
      <c r="FC353" s="10"/>
      <c r="FD353" s="10"/>
      <c r="FE353" s="10"/>
      <c r="FF353" s="10"/>
      <c r="FG353" s="10"/>
      <c r="FH353" s="10"/>
      <c r="FI353" s="10"/>
      <c r="FJ353" s="10"/>
      <c r="FK353" s="10"/>
      <c r="FL353" s="13">
        <v>1</v>
      </c>
      <c r="FM353" s="13" t="s">
        <v>5381</v>
      </c>
      <c r="FN353" s="10" t="s">
        <v>166</v>
      </c>
      <c r="FO353" s="10"/>
      <c r="FP353" s="10"/>
      <c r="FQ353" s="10"/>
      <c r="FR353" s="10"/>
      <c r="FS353" s="10"/>
      <c r="FT353" s="10"/>
      <c r="FU353" s="13">
        <v>1</v>
      </c>
      <c r="FV353" s="10"/>
      <c r="FW353" s="10"/>
      <c r="FX353" s="10"/>
      <c r="FY353" s="10"/>
      <c r="FZ353" s="10"/>
      <c r="GA353" s="10"/>
      <c r="GB353" s="10"/>
      <c r="GC353" s="10"/>
      <c r="GD353" s="10"/>
      <c r="GE353" s="10"/>
      <c r="GF353" s="10"/>
      <c r="GG353" s="10"/>
      <c r="GH353" s="10"/>
      <c r="GI353" s="10"/>
      <c r="GJ353" s="10"/>
      <c r="GK353" s="10"/>
      <c r="GL353" s="10"/>
      <c r="GM353" s="10"/>
      <c r="GN353" s="10"/>
      <c r="GO353" s="13" t="s">
        <v>5382</v>
      </c>
      <c r="GP353" s="10" t="s">
        <v>283</v>
      </c>
      <c r="GQ353" s="10" t="s">
        <v>283</v>
      </c>
      <c r="GR353" s="10" t="s">
        <v>283</v>
      </c>
      <c r="GS353" s="10" t="s">
        <v>283</v>
      </c>
      <c r="GT353" s="10" t="s">
        <v>283</v>
      </c>
      <c r="GU353" s="10" t="s">
        <v>283</v>
      </c>
      <c r="GV353" s="10" t="s">
        <v>283</v>
      </c>
      <c r="GW353" s="10" t="s">
        <v>283</v>
      </c>
      <c r="GX353" s="10" t="s">
        <v>283</v>
      </c>
      <c r="GY353" s="10" t="s">
        <v>283</v>
      </c>
      <c r="GZ353" s="10" t="s">
        <v>283</v>
      </c>
      <c r="HA353" s="10" t="s">
        <v>283</v>
      </c>
      <c r="HB353" s="10" t="s">
        <v>283</v>
      </c>
      <c r="HC353" s="10" t="s">
        <v>283</v>
      </c>
      <c r="HD353" s="10" t="s">
        <v>209</v>
      </c>
      <c r="HE353" s="10"/>
      <c r="HF353" s="10"/>
      <c r="HG353" s="10"/>
      <c r="HH353" s="10"/>
      <c r="HI353" s="10"/>
      <c r="HJ353" s="10"/>
      <c r="HK353" s="10"/>
      <c r="HL353" s="10"/>
      <c r="HM353" s="10">
        <v>1</v>
      </c>
      <c r="HN353" s="10"/>
      <c r="HO353" s="10"/>
      <c r="HP353" s="10"/>
      <c r="HQ353" s="10"/>
      <c r="HR353" s="10"/>
      <c r="HS353" s="10"/>
      <c r="HT353" s="10"/>
      <c r="HU353" s="10"/>
      <c r="HV353" s="10"/>
      <c r="HW353" s="10"/>
      <c r="HX353" s="10"/>
      <c r="HY353" s="10"/>
      <c r="HZ353" s="10"/>
      <c r="IA353" s="10"/>
      <c r="IB353" s="10"/>
      <c r="IC353" s="10"/>
      <c r="ID353" s="10"/>
      <c r="IE353" s="10"/>
      <c r="IF353" s="10"/>
      <c r="IG353" s="10"/>
      <c r="IH353" s="10"/>
      <c r="II353" s="10"/>
      <c r="IJ353" s="10"/>
      <c r="IK353" s="10"/>
      <c r="IL353" s="10"/>
      <c r="IM353" s="10"/>
      <c r="IN353" s="10"/>
      <c r="IO353" s="10"/>
      <c r="IP353" s="10"/>
      <c r="IQ353" s="10"/>
      <c r="IR353" s="10"/>
      <c r="IS353" s="10"/>
      <c r="IT353" s="10"/>
      <c r="IU353" s="13" t="s">
        <v>5383</v>
      </c>
      <c r="IV353" s="13" t="s">
        <v>5384</v>
      </c>
      <c r="IW353" s="13" t="s">
        <v>5385</v>
      </c>
      <c r="IX353" s="10" t="s">
        <v>251</v>
      </c>
      <c r="IY353" s="10"/>
      <c r="IZ353" s="10"/>
      <c r="JA353" s="10"/>
      <c r="JB353" s="10"/>
      <c r="JC353" s="10">
        <v>1</v>
      </c>
      <c r="JD353" s="10"/>
      <c r="JE353" s="10"/>
      <c r="JF353" s="10"/>
      <c r="JG353" s="10"/>
      <c r="JH353" s="10"/>
      <c r="JI353" s="10"/>
      <c r="JJ353" s="10"/>
      <c r="JK353" s="10"/>
      <c r="JL353" s="10"/>
      <c r="JM353" s="10"/>
      <c r="JN353" s="10"/>
      <c r="JO353" s="10"/>
      <c r="JP353" s="10"/>
      <c r="JQ353" s="10"/>
      <c r="JR353" s="10"/>
      <c r="JS353" s="10"/>
      <c r="JT353" s="10"/>
      <c r="JU353" s="10"/>
      <c r="JV353" s="10" t="s">
        <v>287</v>
      </c>
      <c r="JW353" s="10" t="s">
        <v>283</v>
      </c>
      <c r="JX353" s="10" t="s">
        <v>283</v>
      </c>
      <c r="JY353" s="10" t="s">
        <v>283</v>
      </c>
      <c r="JZ353" s="10" t="s">
        <v>5386</v>
      </c>
    </row>
    <row r="354" spans="1:286" ht="15.75" customHeight="1">
      <c r="A354" s="7" t="s">
        <v>5387</v>
      </c>
      <c r="B354" s="8">
        <v>43266</v>
      </c>
      <c r="C354" s="9" t="s">
        <v>5388</v>
      </c>
      <c r="D354" s="10">
        <v>1</v>
      </c>
      <c r="E354" s="10" t="s">
        <v>302</v>
      </c>
      <c r="F354" s="10" t="s">
        <v>302</v>
      </c>
      <c r="G354" s="10" t="s">
        <v>323</v>
      </c>
      <c r="H354" s="9" t="s">
        <v>2455</v>
      </c>
      <c r="I354" s="9" t="s">
        <v>2456</v>
      </c>
      <c r="J354" s="10" t="s">
        <v>280</v>
      </c>
      <c r="K354" s="9" t="s">
        <v>5389</v>
      </c>
      <c r="L354" s="9"/>
      <c r="M354" s="10">
        <v>1</v>
      </c>
      <c r="N354" s="9"/>
      <c r="O354" s="9"/>
      <c r="P354" s="10">
        <v>1</v>
      </c>
      <c r="Q354" s="9"/>
      <c r="R354" s="9"/>
      <c r="S354" s="9"/>
      <c r="T354" s="9"/>
      <c r="U354" s="9"/>
      <c r="V354" s="9"/>
      <c r="W354" s="9"/>
      <c r="X354" s="9"/>
      <c r="Y354" s="9"/>
      <c r="Z354" s="9"/>
      <c r="AA354" s="9"/>
      <c r="AB354" s="9" t="s">
        <v>5390</v>
      </c>
      <c r="AC354" s="9" t="s">
        <v>5391</v>
      </c>
      <c r="AD354" s="10" t="s">
        <v>283</v>
      </c>
      <c r="AE354" s="11">
        <v>43208</v>
      </c>
      <c r="AF354" s="11">
        <v>43257</v>
      </c>
      <c r="AG354" s="10">
        <f t="shared" si="83"/>
        <v>49</v>
      </c>
      <c r="AH354" s="10" t="s">
        <v>283</v>
      </c>
      <c r="AI354" s="16" t="e">
        <f t="shared" si="2"/>
        <v>#VALUE!</v>
      </c>
      <c r="AJ354" s="10" t="s">
        <v>5392</v>
      </c>
      <c r="AK354" s="12">
        <v>1</v>
      </c>
      <c r="AL354" s="10" t="s">
        <v>55</v>
      </c>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10">
        <v>1</v>
      </c>
      <c r="BK354" s="9"/>
      <c r="BL354" s="9"/>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t="s">
        <v>89</v>
      </c>
      <c r="CQ354" s="10" t="s">
        <v>286</v>
      </c>
      <c r="CR354" s="10">
        <v>1</v>
      </c>
      <c r="CS354" s="10"/>
      <c r="CT354" s="10"/>
      <c r="CU354" s="10"/>
      <c r="CV354" s="10"/>
      <c r="CW354" s="10"/>
      <c r="CX354" s="10" t="s">
        <v>287</v>
      </c>
      <c r="CY354" s="10" t="s">
        <v>287</v>
      </c>
      <c r="CZ354" s="10" t="s">
        <v>329</v>
      </c>
      <c r="DA354" s="10" t="s">
        <v>289</v>
      </c>
      <c r="DB354" s="10" t="s">
        <v>290</v>
      </c>
      <c r="DC354" s="10" t="s">
        <v>283</v>
      </c>
      <c r="DD354" s="10" t="s">
        <v>5393</v>
      </c>
      <c r="DE354" s="10" t="s">
        <v>5394</v>
      </c>
      <c r="DF354" s="10" t="s">
        <v>283</v>
      </c>
      <c r="DG354" s="10" t="s">
        <v>283</v>
      </c>
      <c r="DH354" s="10" t="s">
        <v>283</v>
      </c>
      <c r="DI354" s="10" t="s">
        <v>283</v>
      </c>
      <c r="DJ354" s="10" t="s">
        <v>283</v>
      </c>
      <c r="DK354" s="10" t="s">
        <v>283</v>
      </c>
      <c r="DL354" s="10" t="s">
        <v>283</v>
      </c>
      <c r="DM354" s="10" t="s">
        <v>283</v>
      </c>
      <c r="DN354" s="15"/>
      <c r="DO354" s="15"/>
      <c r="DP354" s="15"/>
      <c r="DQ354" s="15"/>
      <c r="DR354" s="15"/>
      <c r="DS354" s="15"/>
      <c r="DT354" s="15"/>
      <c r="DU354" s="15"/>
      <c r="DV354" s="15"/>
      <c r="DW354" s="15"/>
      <c r="DX354" s="15"/>
      <c r="DY354" s="15"/>
      <c r="DZ354" s="15"/>
      <c r="EA354" s="15"/>
      <c r="EB354" s="15"/>
      <c r="EC354" s="15"/>
      <c r="ED354" s="15"/>
      <c r="EE354" s="15"/>
      <c r="EF354" s="15"/>
      <c r="EG354" s="15"/>
      <c r="EH354" s="15"/>
      <c r="EI354" s="15"/>
      <c r="EJ354" s="15"/>
      <c r="EK354" s="15"/>
      <c r="EL354" s="15"/>
      <c r="EM354" s="15"/>
      <c r="EN354" s="15"/>
      <c r="EO354" s="15"/>
      <c r="EP354" s="15"/>
      <c r="EQ354" s="15"/>
      <c r="ER354" s="10" t="s">
        <v>283</v>
      </c>
      <c r="ES354" s="10" t="s">
        <v>283</v>
      </c>
      <c r="ET354" s="10"/>
      <c r="EU354" s="10"/>
      <c r="EV354" s="10"/>
      <c r="EW354" s="10"/>
      <c r="EX354" s="10"/>
      <c r="EY354" s="10"/>
      <c r="EZ354" s="10"/>
      <c r="FA354" s="10"/>
      <c r="FB354" s="10"/>
      <c r="FC354" s="10"/>
      <c r="FD354" s="10"/>
      <c r="FE354" s="10"/>
      <c r="FF354" s="10"/>
      <c r="FG354" s="10"/>
      <c r="FH354" s="10"/>
      <c r="FI354" s="10"/>
      <c r="FJ354" s="10"/>
      <c r="FK354" s="10"/>
      <c r="FL354" s="10"/>
      <c r="FM354" s="10" t="s">
        <v>283</v>
      </c>
      <c r="FN354" s="10" t="s">
        <v>283</v>
      </c>
      <c r="FO354" s="10"/>
      <c r="FP354" s="10"/>
      <c r="FQ354" s="10"/>
      <c r="FR354" s="10"/>
      <c r="FS354" s="10"/>
      <c r="FT354" s="10"/>
      <c r="FU354" s="10"/>
      <c r="FV354" s="10"/>
      <c r="FW354" s="10"/>
      <c r="FX354" s="10"/>
      <c r="FY354" s="10"/>
      <c r="FZ354" s="10"/>
      <c r="GA354" s="10"/>
      <c r="GB354" s="10"/>
      <c r="GC354" s="10"/>
      <c r="GD354" s="10"/>
      <c r="GE354" s="10"/>
      <c r="GF354" s="10"/>
      <c r="GG354" s="10"/>
      <c r="GH354" s="10"/>
      <c r="GI354" s="10"/>
      <c r="GJ354" s="10"/>
      <c r="GK354" s="10"/>
      <c r="GL354" s="10"/>
      <c r="GM354" s="10"/>
      <c r="GN354" s="10"/>
      <c r="GO354" s="13" t="s">
        <v>5395</v>
      </c>
      <c r="GP354" s="13" t="s">
        <v>5396</v>
      </c>
      <c r="GQ354" s="13" t="s">
        <v>5397</v>
      </c>
      <c r="GR354" s="13" t="s">
        <v>5398</v>
      </c>
      <c r="GS354" s="10" t="s">
        <v>283</v>
      </c>
      <c r="GT354" s="10" t="s">
        <v>283</v>
      </c>
      <c r="GU354" s="10" t="s">
        <v>283</v>
      </c>
      <c r="GV354" s="10" t="s">
        <v>283</v>
      </c>
      <c r="GW354" s="10" t="s">
        <v>283</v>
      </c>
      <c r="GX354" s="10" t="s">
        <v>283</v>
      </c>
      <c r="GY354" s="10" t="s">
        <v>283</v>
      </c>
      <c r="GZ354" s="10" t="s">
        <v>283</v>
      </c>
      <c r="HA354" s="10" t="s">
        <v>283</v>
      </c>
      <c r="HB354" s="10" t="s">
        <v>283</v>
      </c>
      <c r="HC354" s="10" t="s">
        <v>283</v>
      </c>
      <c r="HD354" s="10" t="s">
        <v>5399</v>
      </c>
      <c r="HE354" s="10"/>
      <c r="HF354" s="10"/>
      <c r="HG354" s="10"/>
      <c r="HH354" s="10"/>
      <c r="HI354" s="10"/>
      <c r="HJ354" s="10"/>
      <c r="HK354" s="10"/>
      <c r="HL354" s="10"/>
      <c r="HM354" s="10"/>
      <c r="HN354" s="10"/>
      <c r="HO354" s="10"/>
      <c r="HP354" s="10"/>
      <c r="HQ354" s="10"/>
      <c r="HR354" s="10"/>
      <c r="HS354" s="10"/>
      <c r="HT354" s="10"/>
      <c r="HU354" s="10"/>
      <c r="HV354" s="10"/>
      <c r="HW354" s="10"/>
      <c r="HX354" s="10"/>
      <c r="HY354" s="10"/>
      <c r="HZ354" s="10"/>
      <c r="IA354" s="10"/>
      <c r="IB354" s="10">
        <v>1</v>
      </c>
      <c r="IC354" s="10"/>
      <c r="ID354" s="10"/>
      <c r="IE354" s="10"/>
      <c r="IF354" s="10"/>
      <c r="IG354" s="10"/>
      <c r="IH354" s="10"/>
      <c r="II354" s="10"/>
      <c r="IJ354" s="10"/>
      <c r="IK354" s="10"/>
      <c r="IL354" s="10"/>
      <c r="IM354" s="10"/>
      <c r="IN354" s="10">
        <v>1</v>
      </c>
      <c r="IO354" s="10"/>
      <c r="IP354" s="10"/>
      <c r="IQ354" s="10">
        <v>1</v>
      </c>
      <c r="IR354" s="10"/>
      <c r="IS354" s="10"/>
      <c r="IT354" s="10"/>
      <c r="IU354" s="13" t="s">
        <v>2473</v>
      </c>
      <c r="IV354" s="13" t="s">
        <v>5400</v>
      </c>
      <c r="IW354" s="10" t="s">
        <v>283</v>
      </c>
      <c r="IX354" s="10" t="s">
        <v>267</v>
      </c>
      <c r="IY354" s="10"/>
      <c r="IZ354" s="10"/>
      <c r="JA354" s="10"/>
      <c r="JB354" s="10"/>
      <c r="JC354" s="10"/>
      <c r="JD354" s="10"/>
      <c r="JE354" s="10"/>
      <c r="JF354" s="10"/>
      <c r="JG354" s="10"/>
      <c r="JH354" s="10"/>
      <c r="JI354" s="10"/>
      <c r="JJ354" s="10"/>
      <c r="JK354" s="10"/>
      <c r="JL354" s="10"/>
      <c r="JM354" s="10"/>
      <c r="JN354" s="10"/>
      <c r="JO354" s="10"/>
      <c r="JP354" s="10"/>
      <c r="JQ354" s="10"/>
      <c r="JR354" s="10"/>
      <c r="JS354" s="10">
        <v>1</v>
      </c>
      <c r="JT354" s="10"/>
      <c r="JU354" s="10"/>
      <c r="JV354" s="10" t="s">
        <v>287</v>
      </c>
      <c r="JW354" s="10" t="s">
        <v>283</v>
      </c>
      <c r="JX354" s="10" t="s">
        <v>283</v>
      </c>
      <c r="JY354" s="10" t="s">
        <v>283</v>
      </c>
      <c r="JZ354" s="9"/>
    </row>
    <row r="355" spans="1:286" ht="15.75" customHeight="1">
      <c r="A355" s="7" t="s">
        <v>5401</v>
      </c>
      <c r="B355" s="8">
        <v>43266</v>
      </c>
      <c r="C355" s="9" t="s">
        <v>5402</v>
      </c>
      <c r="D355" s="10">
        <v>1</v>
      </c>
      <c r="E355" s="10" t="s">
        <v>302</v>
      </c>
      <c r="F355" s="10">
        <v>56</v>
      </c>
      <c r="G355" s="10" t="s">
        <v>277</v>
      </c>
      <c r="H355" s="9" t="s">
        <v>5403</v>
      </c>
      <c r="I355" s="9" t="s">
        <v>1151</v>
      </c>
      <c r="J355" s="10" t="s">
        <v>280</v>
      </c>
      <c r="K355" s="9" t="s">
        <v>344</v>
      </c>
      <c r="L355" s="9"/>
      <c r="M355" s="9"/>
      <c r="N355" s="9"/>
      <c r="O355" s="9"/>
      <c r="P355" s="9"/>
      <c r="Q355" s="9"/>
      <c r="R355" s="10">
        <v>1</v>
      </c>
      <c r="S355" s="9"/>
      <c r="T355" s="9"/>
      <c r="U355" s="9"/>
      <c r="V355" s="9"/>
      <c r="W355" s="9"/>
      <c r="X355" s="9"/>
      <c r="Y355" s="9"/>
      <c r="Z355" s="9"/>
      <c r="AA355" s="9"/>
      <c r="AB355" s="9" t="s">
        <v>3610</v>
      </c>
      <c r="AC355" s="9" t="s">
        <v>5404</v>
      </c>
      <c r="AD355" s="10" t="s">
        <v>283</v>
      </c>
      <c r="AE355" s="11">
        <v>43030</v>
      </c>
      <c r="AF355" s="11">
        <v>43255</v>
      </c>
      <c r="AG355" s="10">
        <f t="shared" si="83"/>
        <v>225</v>
      </c>
      <c r="AH355" s="10" t="s">
        <v>283</v>
      </c>
      <c r="AI355" s="16" t="e">
        <f t="shared" si="2"/>
        <v>#VALUE!</v>
      </c>
      <c r="AJ355" s="10" t="s">
        <v>5405</v>
      </c>
      <c r="AK355" s="12">
        <v>1</v>
      </c>
      <c r="AL355" s="10" t="s">
        <v>489</v>
      </c>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10"/>
      <c r="BN355" s="10"/>
      <c r="BO355" s="10"/>
      <c r="BP355" s="10">
        <v>1</v>
      </c>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t="s">
        <v>5273</v>
      </c>
      <c r="CQ355" s="10" t="s">
        <v>286</v>
      </c>
      <c r="CR355" s="10">
        <v>1</v>
      </c>
      <c r="CS355" s="10"/>
      <c r="CT355" s="10"/>
      <c r="CU355" s="10"/>
      <c r="CV355" s="10"/>
      <c r="CW355" s="10"/>
      <c r="CX355" s="10" t="s">
        <v>287</v>
      </c>
      <c r="CY355" s="10" t="s">
        <v>287</v>
      </c>
      <c r="CZ355" s="10" t="s">
        <v>12</v>
      </c>
      <c r="DA355" s="10" t="s">
        <v>289</v>
      </c>
      <c r="DB355" s="10" t="s">
        <v>309</v>
      </c>
      <c r="DC355" s="13" t="s">
        <v>5406</v>
      </c>
      <c r="DD355" s="13" t="s">
        <v>5407</v>
      </c>
      <c r="DE355" s="13" t="s">
        <v>610</v>
      </c>
      <c r="DF355" s="13" t="s">
        <v>5408</v>
      </c>
      <c r="DG355" s="13" t="s">
        <v>5409</v>
      </c>
      <c r="DH355" s="13" t="s">
        <v>5410</v>
      </c>
      <c r="DI355" s="10" t="s">
        <v>283</v>
      </c>
      <c r="DJ355" s="10" t="s">
        <v>283</v>
      </c>
      <c r="DK355" s="10" t="s">
        <v>283</v>
      </c>
      <c r="DL355" s="13" t="s">
        <v>5411</v>
      </c>
      <c r="DM355" s="10" t="s">
        <v>5412</v>
      </c>
      <c r="DN355" s="15"/>
      <c r="DO355" s="15"/>
      <c r="DP355" s="15">
        <v>1</v>
      </c>
      <c r="DQ355" s="15"/>
      <c r="DR355" s="15"/>
      <c r="DS355" s="15"/>
      <c r="DT355" s="15"/>
      <c r="DU355" s="15">
        <v>1</v>
      </c>
      <c r="DV355" s="15"/>
      <c r="DW355" s="15"/>
      <c r="DX355" s="15"/>
      <c r="DY355" s="15"/>
      <c r="DZ355" s="15"/>
      <c r="EA355" s="15"/>
      <c r="EB355" s="15"/>
      <c r="EC355" s="15">
        <v>1</v>
      </c>
      <c r="ED355" s="15"/>
      <c r="EE355" s="15"/>
      <c r="EF355" s="15"/>
      <c r="EG355" s="15"/>
      <c r="EH355" s="15"/>
      <c r="EI355" s="15"/>
      <c r="EJ355" s="15">
        <v>1</v>
      </c>
      <c r="EK355" s="15"/>
      <c r="EL355" s="15"/>
      <c r="EM355" s="15"/>
      <c r="EN355" s="15"/>
      <c r="EO355" s="15"/>
      <c r="EP355" s="15"/>
      <c r="EQ355" s="15"/>
      <c r="ER355" s="10" t="s">
        <v>283</v>
      </c>
      <c r="ES355" s="10" t="s">
        <v>283</v>
      </c>
      <c r="ET355" s="10"/>
      <c r="EU355" s="10"/>
      <c r="EV355" s="10"/>
      <c r="EW355" s="10"/>
      <c r="EX355" s="10"/>
      <c r="EY355" s="10"/>
      <c r="EZ355" s="10"/>
      <c r="FA355" s="10"/>
      <c r="FB355" s="10"/>
      <c r="FC355" s="10"/>
      <c r="FD355" s="10"/>
      <c r="FE355" s="10"/>
      <c r="FF355" s="10"/>
      <c r="FG355" s="10"/>
      <c r="FH355" s="10"/>
      <c r="FI355" s="10"/>
      <c r="FJ355" s="10"/>
      <c r="FK355" s="10"/>
      <c r="FL355" s="10"/>
      <c r="FM355" s="10" t="s">
        <v>283</v>
      </c>
      <c r="FN355" s="10" t="s">
        <v>283</v>
      </c>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3" t="s">
        <v>5413</v>
      </c>
      <c r="GP355" s="13" t="s">
        <v>5414</v>
      </c>
      <c r="GQ355" s="10" t="s">
        <v>283</v>
      </c>
      <c r="GR355" s="10" t="s">
        <v>283</v>
      </c>
      <c r="GS355" s="10" t="s">
        <v>283</v>
      </c>
      <c r="GT355" s="10" t="s">
        <v>283</v>
      </c>
      <c r="GU355" s="10" t="s">
        <v>283</v>
      </c>
      <c r="GV355" s="10" t="s">
        <v>283</v>
      </c>
      <c r="GW355" s="10" t="s">
        <v>283</v>
      </c>
      <c r="GX355" s="10" t="s">
        <v>283</v>
      </c>
      <c r="GY355" s="10" t="s">
        <v>283</v>
      </c>
      <c r="GZ355" s="10" t="s">
        <v>283</v>
      </c>
      <c r="HA355" s="10" t="s">
        <v>283</v>
      </c>
      <c r="HB355" s="10" t="s">
        <v>283</v>
      </c>
      <c r="HC355" s="10" t="s">
        <v>283</v>
      </c>
      <c r="HD355" s="10" t="s">
        <v>5415</v>
      </c>
      <c r="HE355" s="10"/>
      <c r="HF355" s="10"/>
      <c r="HG355" s="10"/>
      <c r="HH355" s="10"/>
      <c r="HI355" s="10"/>
      <c r="HJ355" s="10"/>
      <c r="HK355" s="10"/>
      <c r="HL355" s="10"/>
      <c r="HM355" s="10"/>
      <c r="HN355" s="10"/>
      <c r="HO355" s="10"/>
      <c r="HP355" s="10"/>
      <c r="HQ355" s="10"/>
      <c r="HR355" s="10">
        <v>1</v>
      </c>
      <c r="HS355" s="10"/>
      <c r="HT355" s="10"/>
      <c r="HU355" s="10"/>
      <c r="HV355" s="10"/>
      <c r="HW355" s="10"/>
      <c r="HX355" s="10"/>
      <c r="HY355" s="10"/>
      <c r="HZ355" s="10"/>
      <c r="IA355" s="10"/>
      <c r="IB355" s="10"/>
      <c r="IC355" s="10">
        <v>1</v>
      </c>
      <c r="ID355" s="10"/>
      <c r="IE355" s="10"/>
      <c r="IF355" s="10"/>
      <c r="IG355" s="10"/>
      <c r="IH355" s="10"/>
      <c r="II355" s="10"/>
      <c r="IJ355" s="10"/>
      <c r="IK355" s="10"/>
      <c r="IL355" s="10"/>
      <c r="IM355" s="10"/>
      <c r="IN355" s="10"/>
      <c r="IO355" s="10"/>
      <c r="IP355" s="10"/>
      <c r="IQ355" s="10"/>
      <c r="IR355" s="10"/>
      <c r="IS355" s="10"/>
      <c r="IT355" s="10"/>
      <c r="IU355" s="13" t="s">
        <v>434</v>
      </c>
      <c r="IV355" s="10" t="s">
        <v>283</v>
      </c>
      <c r="IW355" s="10" t="s">
        <v>283</v>
      </c>
      <c r="IX355" s="10" t="s">
        <v>264</v>
      </c>
      <c r="IY355" s="10"/>
      <c r="IZ355" s="10"/>
      <c r="JA355" s="10"/>
      <c r="JB355" s="10"/>
      <c r="JC355" s="10"/>
      <c r="JD355" s="10"/>
      <c r="JE355" s="10"/>
      <c r="JF355" s="10"/>
      <c r="JG355" s="10"/>
      <c r="JH355" s="10"/>
      <c r="JI355" s="10"/>
      <c r="JJ355" s="10"/>
      <c r="JK355" s="10"/>
      <c r="JL355" s="10"/>
      <c r="JM355" s="10"/>
      <c r="JN355" s="10"/>
      <c r="JO355" s="10"/>
      <c r="JP355" s="10">
        <v>1</v>
      </c>
      <c r="JQ355" s="10"/>
      <c r="JR355" s="10"/>
      <c r="JS355" s="10"/>
      <c r="JT355" s="10"/>
      <c r="JU355" s="10"/>
      <c r="JV355" s="10" t="s">
        <v>287</v>
      </c>
      <c r="JW355" s="10" t="s">
        <v>283</v>
      </c>
      <c r="JX355" s="10" t="s">
        <v>283</v>
      </c>
      <c r="JY355" s="10" t="s">
        <v>283</v>
      </c>
      <c r="JZ355" s="9"/>
    </row>
    <row r="356" spans="1:286" ht="15.75" customHeight="1">
      <c r="A356" s="7" t="s">
        <v>5416</v>
      </c>
      <c r="B356" s="8">
        <v>43273</v>
      </c>
      <c r="C356" s="9" t="s">
        <v>5417</v>
      </c>
      <c r="D356" s="10">
        <v>1</v>
      </c>
      <c r="E356" s="11">
        <v>43035</v>
      </c>
      <c r="F356" s="10" t="s">
        <v>302</v>
      </c>
      <c r="G356" s="10" t="s">
        <v>323</v>
      </c>
      <c r="H356" s="9" t="s">
        <v>5418</v>
      </c>
      <c r="I356" s="9" t="s">
        <v>3110</v>
      </c>
      <c r="J356" s="10" t="s">
        <v>280</v>
      </c>
      <c r="K356" s="9" t="s">
        <v>606</v>
      </c>
      <c r="L356" s="9"/>
      <c r="M356" s="10">
        <v>1</v>
      </c>
      <c r="N356" s="9"/>
      <c r="O356" s="9"/>
      <c r="P356" s="9"/>
      <c r="Q356" s="9"/>
      <c r="R356" s="9"/>
      <c r="S356" s="9"/>
      <c r="T356" s="9"/>
      <c r="U356" s="9"/>
      <c r="V356" s="9"/>
      <c r="W356" s="9"/>
      <c r="X356" s="9"/>
      <c r="Y356" s="9"/>
      <c r="Z356" s="9"/>
      <c r="AA356" s="9"/>
      <c r="AB356" s="9" t="s">
        <v>5419</v>
      </c>
      <c r="AC356" s="9" t="s">
        <v>5420</v>
      </c>
      <c r="AD356" s="10" t="s">
        <v>283</v>
      </c>
      <c r="AE356" s="11">
        <v>43123</v>
      </c>
      <c r="AF356" s="11">
        <v>43244</v>
      </c>
      <c r="AG356" s="10">
        <f t="shared" si="83"/>
        <v>121</v>
      </c>
      <c r="AH356" s="10">
        <f t="shared" ref="AH356:AH360" si="86">AF356-E356</f>
        <v>209</v>
      </c>
      <c r="AI356" s="10">
        <f t="shared" si="2"/>
        <v>238</v>
      </c>
      <c r="AJ356" s="10" t="s">
        <v>411</v>
      </c>
      <c r="AK356" s="12">
        <v>1</v>
      </c>
      <c r="AL356" s="10" t="s">
        <v>70</v>
      </c>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10"/>
      <c r="BN356" s="10"/>
      <c r="BO356" s="10"/>
      <c r="BP356" s="10"/>
      <c r="BQ356" s="10"/>
      <c r="BR356" s="10"/>
      <c r="BS356" s="10"/>
      <c r="BT356" s="10"/>
      <c r="BU356" s="10"/>
      <c r="BV356" s="10"/>
      <c r="BW356" s="10"/>
      <c r="BX356" s="10"/>
      <c r="BY356" s="10">
        <v>1</v>
      </c>
      <c r="BZ356" s="10"/>
      <c r="CA356" s="10"/>
      <c r="CB356" s="10"/>
      <c r="CC356" s="10"/>
      <c r="CD356" s="10"/>
      <c r="CE356" s="10"/>
      <c r="CF356" s="10"/>
      <c r="CG356" s="10"/>
      <c r="CH356" s="10"/>
      <c r="CI356" s="10"/>
      <c r="CJ356" s="10"/>
      <c r="CK356" s="10"/>
      <c r="CL356" s="10"/>
      <c r="CM356" s="10"/>
      <c r="CN356" s="10"/>
      <c r="CO356" s="10"/>
      <c r="CP356" s="10" t="s">
        <v>90</v>
      </c>
      <c r="CQ356" s="10" t="s">
        <v>286</v>
      </c>
      <c r="CR356" s="10"/>
      <c r="CS356" s="10">
        <v>1</v>
      </c>
      <c r="CT356" s="10"/>
      <c r="CU356" s="10"/>
      <c r="CV356" s="10"/>
      <c r="CW356" s="10"/>
      <c r="CX356" s="10" t="s">
        <v>287</v>
      </c>
      <c r="CY356" s="10" t="s">
        <v>287</v>
      </c>
      <c r="CZ356" s="10" t="s">
        <v>329</v>
      </c>
      <c r="DA356" s="10" t="s">
        <v>289</v>
      </c>
      <c r="DB356" s="10" t="s">
        <v>412</v>
      </c>
      <c r="DC356" s="10" t="s">
        <v>283</v>
      </c>
      <c r="DD356" s="10" t="s">
        <v>1772</v>
      </c>
      <c r="DE356" s="10" t="s">
        <v>283</v>
      </c>
      <c r="DF356" s="10" t="s">
        <v>283</v>
      </c>
      <c r="DG356" s="10" t="s">
        <v>283</v>
      </c>
      <c r="DH356" s="10" t="s">
        <v>283</v>
      </c>
      <c r="DI356" s="10" t="s">
        <v>283</v>
      </c>
      <c r="DJ356" s="10" t="s">
        <v>283</v>
      </c>
      <c r="DK356" s="10" t="s">
        <v>283</v>
      </c>
      <c r="DL356" s="10" t="s">
        <v>283</v>
      </c>
      <c r="DM356" s="10" t="s">
        <v>283</v>
      </c>
      <c r="DN356" s="15"/>
      <c r="DO356" s="15"/>
      <c r="DP356" s="15"/>
      <c r="DQ356" s="15"/>
      <c r="DR356" s="15"/>
      <c r="DS356" s="15"/>
      <c r="DT356" s="15"/>
      <c r="DU356" s="15"/>
      <c r="DV356" s="15"/>
      <c r="DW356" s="15"/>
      <c r="DX356" s="15"/>
      <c r="DY356" s="15"/>
      <c r="DZ356" s="15"/>
      <c r="EA356" s="15"/>
      <c r="EB356" s="15"/>
      <c r="EC356" s="15"/>
      <c r="ED356" s="15"/>
      <c r="EE356" s="15"/>
      <c r="EF356" s="15"/>
      <c r="EG356" s="15"/>
      <c r="EH356" s="15"/>
      <c r="EI356" s="15"/>
      <c r="EJ356" s="15"/>
      <c r="EK356" s="15"/>
      <c r="EL356" s="15"/>
      <c r="EM356" s="15"/>
      <c r="EN356" s="15"/>
      <c r="EO356" s="15"/>
      <c r="EP356" s="15"/>
      <c r="EQ356" s="15"/>
      <c r="ER356" s="10" t="s">
        <v>283</v>
      </c>
      <c r="ES356" s="10" t="s">
        <v>283</v>
      </c>
      <c r="ET356" s="10"/>
      <c r="EU356" s="10"/>
      <c r="EV356" s="10"/>
      <c r="EW356" s="10"/>
      <c r="EX356" s="10"/>
      <c r="EY356" s="10"/>
      <c r="EZ356" s="10"/>
      <c r="FA356" s="10"/>
      <c r="FB356" s="10"/>
      <c r="FC356" s="10"/>
      <c r="FD356" s="10"/>
      <c r="FE356" s="10"/>
      <c r="FF356" s="10"/>
      <c r="FG356" s="10"/>
      <c r="FH356" s="10"/>
      <c r="FI356" s="10"/>
      <c r="FJ356" s="10"/>
      <c r="FK356" s="10"/>
      <c r="FL356" s="10"/>
      <c r="FM356" s="10" t="s">
        <v>283</v>
      </c>
      <c r="FN356" s="10" t="s">
        <v>283</v>
      </c>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3" t="s">
        <v>5421</v>
      </c>
      <c r="GP356" s="13" t="s">
        <v>5422</v>
      </c>
      <c r="GQ356" s="10" t="s">
        <v>283</v>
      </c>
      <c r="GR356" s="10" t="s">
        <v>283</v>
      </c>
      <c r="GS356" s="10" t="s">
        <v>283</v>
      </c>
      <c r="GT356" s="10" t="s">
        <v>283</v>
      </c>
      <c r="GU356" s="10" t="s">
        <v>283</v>
      </c>
      <c r="GV356" s="10" t="s">
        <v>283</v>
      </c>
      <c r="GW356" s="10" t="s">
        <v>283</v>
      </c>
      <c r="GX356" s="10" t="s">
        <v>283</v>
      </c>
      <c r="GY356" s="10" t="s">
        <v>283</v>
      </c>
      <c r="GZ356" s="10" t="s">
        <v>283</v>
      </c>
      <c r="HA356" s="10" t="s">
        <v>283</v>
      </c>
      <c r="HB356" s="10" t="s">
        <v>283</v>
      </c>
      <c r="HC356" s="10" t="s">
        <v>283</v>
      </c>
      <c r="HD356" s="10" t="s">
        <v>236</v>
      </c>
      <c r="HE356" s="10"/>
      <c r="HF356" s="10"/>
      <c r="HG356" s="10"/>
      <c r="HH356" s="10"/>
      <c r="HI356" s="10"/>
      <c r="HJ356" s="10"/>
      <c r="HK356" s="10"/>
      <c r="HL356" s="10"/>
      <c r="HM356" s="10"/>
      <c r="HN356" s="10"/>
      <c r="HO356" s="10"/>
      <c r="HP356" s="10"/>
      <c r="HQ356" s="10"/>
      <c r="HR356" s="10"/>
      <c r="HS356" s="10"/>
      <c r="HT356" s="10"/>
      <c r="HU356" s="10"/>
      <c r="HV356" s="10"/>
      <c r="HW356" s="10"/>
      <c r="HX356" s="10"/>
      <c r="HY356" s="10"/>
      <c r="HZ356" s="10"/>
      <c r="IA356" s="10"/>
      <c r="IB356" s="10"/>
      <c r="IC356" s="10"/>
      <c r="ID356" s="10"/>
      <c r="IE356" s="10"/>
      <c r="IF356" s="10"/>
      <c r="IG356" s="10"/>
      <c r="IH356" s="10"/>
      <c r="II356" s="10"/>
      <c r="IJ356" s="10"/>
      <c r="IK356" s="10"/>
      <c r="IL356" s="10"/>
      <c r="IM356" s="10"/>
      <c r="IN356" s="10">
        <v>1</v>
      </c>
      <c r="IO356" s="10"/>
      <c r="IP356" s="10"/>
      <c r="IQ356" s="10"/>
      <c r="IR356" s="10"/>
      <c r="IS356" s="10"/>
      <c r="IT356" s="10"/>
      <c r="IU356" s="13" t="s">
        <v>434</v>
      </c>
      <c r="IV356" s="10" t="s">
        <v>283</v>
      </c>
      <c r="IW356" s="10" t="s">
        <v>283</v>
      </c>
      <c r="IX356" s="10" t="s">
        <v>264</v>
      </c>
      <c r="IY356" s="10"/>
      <c r="IZ356" s="10"/>
      <c r="JA356" s="10"/>
      <c r="JB356" s="10"/>
      <c r="JC356" s="10"/>
      <c r="JD356" s="10"/>
      <c r="JE356" s="10"/>
      <c r="JF356" s="10"/>
      <c r="JG356" s="10"/>
      <c r="JH356" s="10"/>
      <c r="JI356" s="10"/>
      <c r="JJ356" s="10"/>
      <c r="JK356" s="10"/>
      <c r="JL356" s="10"/>
      <c r="JM356" s="10"/>
      <c r="JN356" s="10"/>
      <c r="JO356" s="10"/>
      <c r="JP356" s="10">
        <v>1</v>
      </c>
      <c r="JQ356" s="10"/>
      <c r="JR356" s="10"/>
      <c r="JS356" s="10"/>
      <c r="JT356" s="10"/>
      <c r="JU356" s="10"/>
      <c r="JV356" s="10" t="s">
        <v>287</v>
      </c>
      <c r="JW356" s="10" t="s">
        <v>283</v>
      </c>
      <c r="JX356" s="10" t="s">
        <v>283</v>
      </c>
      <c r="JY356" s="10" t="s">
        <v>283</v>
      </c>
      <c r="JZ356" s="10"/>
    </row>
    <row r="357" spans="1:286" ht="15.75" customHeight="1">
      <c r="A357" s="7" t="s">
        <v>5423</v>
      </c>
      <c r="B357" s="8">
        <v>43272</v>
      </c>
      <c r="C357" s="9" t="s">
        <v>5424</v>
      </c>
      <c r="D357" s="10">
        <v>1</v>
      </c>
      <c r="E357" s="11">
        <v>42766</v>
      </c>
      <c r="F357" s="10" t="s">
        <v>302</v>
      </c>
      <c r="G357" s="10" t="s">
        <v>323</v>
      </c>
      <c r="H357" s="9" t="s">
        <v>947</v>
      </c>
      <c r="I357" s="9" t="s">
        <v>2994</v>
      </c>
      <c r="J357" s="10" t="s">
        <v>280</v>
      </c>
      <c r="K357" s="9" t="s">
        <v>344</v>
      </c>
      <c r="L357" s="9"/>
      <c r="M357" s="9"/>
      <c r="N357" s="9"/>
      <c r="O357" s="9"/>
      <c r="P357" s="9"/>
      <c r="Q357" s="9"/>
      <c r="R357" s="10">
        <v>1</v>
      </c>
      <c r="S357" s="9"/>
      <c r="T357" s="9"/>
      <c r="U357" s="9"/>
      <c r="V357" s="9"/>
      <c r="W357" s="9"/>
      <c r="X357" s="9"/>
      <c r="Y357" s="9"/>
      <c r="Z357" s="9"/>
      <c r="AA357" s="9"/>
      <c r="AB357" s="9" t="s">
        <v>5425</v>
      </c>
      <c r="AC357" s="9" t="s">
        <v>5426</v>
      </c>
      <c r="AD357" s="10" t="s">
        <v>283</v>
      </c>
      <c r="AE357" s="11">
        <v>42769</v>
      </c>
      <c r="AF357" s="11">
        <v>43264</v>
      </c>
      <c r="AG357" s="10">
        <f t="shared" si="83"/>
        <v>495</v>
      </c>
      <c r="AH357" s="10">
        <f t="shared" si="86"/>
        <v>498</v>
      </c>
      <c r="AI357" s="10">
        <f t="shared" si="2"/>
        <v>506</v>
      </c>
      <c r="AJ357" s="10" t="s">
        <v>5427</v>
      </c>
      <c r="AK357" s="12">
        <v>1</v>
      </c>
      <c r="AL357" s="10" t="s">
        <v>86</v>
      </c>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v>1</v>
      </c>
      <c r="CP357" s="10" t="s">
        <v>89</v>
      </c>
      <c r="CQ357" s="10" t="s">
        <v>286</v>
      </c>
      <c r="CR357" s="10">
        <v>1</v>
      </c>
      <c r="CS357" s="10"/>
      <c r="CT357" s="10"/>
      <c r="CU357" s="10"/>
      <c r="CV357" s="10"/>
      <c r="CW357" s="10"/>
      <c r="CX357" s="10" t="s">
        <v>287</v>
      </c>
      <c r="CY357" s="10" t="s">
        <v>287</v>
      </c>
      <c r="CZ357" s="10" t="s">
        <v>288</v>
      </c>
      <c r="DA357" s="10" t="s">
        <v>158</v>
      </c>
      <c r="DB357" s="10" t="s">
        <v>309</v>
      </c>
      <c r="DC357" s="10" t="s">
        <v>5428</v>
      </c>
      <c r="DD357" s="10" t="s">
        <v>5429</v>
      </c>
      <c r="DE357" s="10" t="s">
        <v>5430</v>
      </c>
      <c r="DF357" s="10" t="s">
        <v>283</v>
      </c>
      <c r="DG357" s="10" t="s">
        <v>283</v>
      </c>
      <c r="DH357" s="10" t="s">
        <v>283</v>
      </c>
      <c r="DI357" s="10" t="s">
        <v>283</v>
      </c>
      <c r="DJ357" s="10" t="s">
        <v>283</v>
      </c>
      <c r="DK357" s="10" t="s">
        <v>283</v>
      </c>
      <c r="DL357" s="10" t="s">
        <v>5431</v>
      </c>
      <c r="DM357" s="10" t="s">
        <v>115</v>
      </c>
      <c r="DN357" s="15"/>
      <c r="DO357" s="15"/>
      <c r="DP357" s="15"/>
      <c r="DQ357" s="15"/>
      <c r="DR357" s="15"/>
      <c r="DS357" s="14">
        <v>1</v>
      </c>
      <c r="DT357" s="15"/>
      <c r="DU357" s="15"/>
      <c r="DV357" s="15"/>
      <c r="DW357" s="15"/>
      <c r="DX357" s="15"/>
      <c r="DY357" s="15"/>
      <c r="DZ357" s="15"/>
      <c r="EA357" s="15"/>
      <c r="EB357" s="15"/>
      <c r="EC357" s="15"/>
      <c r="ED357" s="15"/>
      <c r="EE357" s="15"/>
      <c r="EF357" s="15"/>
      <c r="EG357" s="15"/>
      <c r="EH357" s="15"/>
      <c r="EI357" s="15"/>
      <c r="EJ357" s="15"/>
      <c r="EK357" s="15"/>
      <c r="EL357" s="15"/>
      <c r="EM357" s="15"/>
      <c r="EN357" s="15"/>
      <c r="EO357" s="15"/>
      <c r="EP357" s="15"/>
      <c r="EQ357" s="15"/>
      <c r="ER357" s="10" t="s">
        <v>5432</v>
      </c>
      <c r="ES357" s="10" t="s">
        <v>158</v>
      </c>
      <c r="ET357" s="10"/>
      <c r="EU357" s="10"/>
      <c r="EV357" s="10"/>
      <c r="EW357" s="10"/>
      <c r="EX357" s="10"/>
      <c r="EY357" s="10"/>
      <c r="EZ357" s="10"/>
      <c r="FA357" s="10"/>
      <c r="FB357" s="10"/>
      <c r="FC357" s="10"/>
      <c r="FD357" s="10"/>
      <c r="FE357" s="10"/>
      <c r="FF357" s="10"/>
      <c r="FG357" s="10"/>
      <c r="FH357" s="10"/>
      <c r="FI357" s="10"/>
      <c r="FJ357" s="10"/>
      <c r="FK357" s="10">
        <v>1</v>
      </c>
      <c r="FL357" s="10"/>
      <c r="FM357" s="10" t="s">
        <v>283</v>
      </c>
      <c r="FN357" s="10" t="s">
        <v>283</v>
      </c>
      <c r="FO357" s="10"/>
      <c r="FP357" s="10"/>
      <c r="FQ357" s="10"/>
      <c r="FR357" s="10"/>
      <c r="FS357" s="10"/>
      <c r="FT357" s="10"/>
      <c r="FU357" s="10"/>
      <c r="FV357" s="10"/>
      <c r="FW357" s="10"/>
      <c r="FX357" s="10"/>
      <c r="FY357" s="10"/>
      <c r="FZ357" s="10"/>
      <c r="GA357" s="10"/>
      <c r="GB357" s="10"/>
      <c r="GC357" s="10"/>
      <c r="GD357" s="10"/>
      <c r="GE357" s="10"/>
      <c r="GF357" s="10"/>
      <c r="GG357" s="10"/>
      <c r="GH357" s="10"/>
      <c r="GI357" s="10"/>
      <c r="GJ357" s="10"/>
      <c r="GK357" s="10"/>
      <c r="GL357" s="10"/>
      <c r="GM357" s="10"/>
      <c r="GN357" s="10"/>
      <c r="GO357" s="10" t="s">
        <v>5433</v>
      </c>
      <c r="GP357" s="10" t="s">
        <v>5434</v>
      </c>
      <c r="GQ357" s="10" t="s">
        <v>5435</v>
      </c>
      <c r="GR357" s="10" t="s">
        <v>5436</v>
      </c>
      <c r="GS357" s="10" t="s">
        <v>283</v>
      </c>
      <c r="GT357" s="10" t="s">
        <v>283</v>
      </c>
      <c r="GU357" s="10" t="s">
        <v>283</v>
      </c>
      <c r="GV357" s="10" t="s">
        <v>283</v>
      </c>
      <c r="GW357" s="10" t="s">
        <v>283</v>
      </c>
      <c r="GX357" s="10" t="s">
        <v>283</v>
      </c>
      <c r="GY357" s="10" t="s">
        <v>283</v>
      </c>
      <c r="GZ357" s="10" t="s">
        <v>283</v>
      </c>
      <c r="HA357" s="10" t="s">
        <v>283</v>
      </c>
      <c r="HB357" s="10" t="s">
        <v>283</v>
      </c>
      <c r="HC357" s="10" t="s">
        <v>283</v>
      </c>
      <c r="HD357" s="10" t="s">
        <v>5437</v>
      </c>
      <c r="HE357" s="10"/>
      <c r="HF357" s="10"/>
      <c r="HG357" s="10"/>
      <c r="HH357" s="10"/>
      <c r="HI357" s="10"/>
      <c r="HJ357" s="10"/>
      <c r="HK357" s="10"/>
      <c r="HL357" s="10"/>
      <c r="HM357" s="10"/>
      <c r="HN357" s="10">
        <v>1</v>
      </c>
      <c r="HO357" s="10"/>
      <c r="HP357" s="10"/>
      <c r="HQ357" s="10"/>
      <c r="HR357" s="10"/>
      <c r="HS357" s="10"/>
      <c r="HT357" s="10"/>
      <c r="HU357" s="10"/>
      <c r="HV357" s="10"/>
      <c r="HW357" s="10"/>
      <c r="HX357" s="10"/>
      <c r="HY357" s="10"/>
      <c r="HZ357" s="10"/>
      <c r="IA357" s="10">
        <v>1</v>
      </c>
      <c r="IB357" s="10"/>
      <c r="IC357" s="10"/>
      <c r="ID357" s="10"/>
      <c r="IE357" s="10"/>
      <c r="IF357" s="10"/>
      <c r="IG357" s="10"/>
      <c r="IH357" s="25">
        <v>1</v>
      </c>
      <c r="II357" s="10"/>
      <c r="IJ357" s="10"/>
      <c r="IK357" s="10"/>
      <c r="IL357" s="10"/>
      <c r="IM357" s="10"/>
      <c r="IN357" s="10"/>
      <c r="IO357" s="10"/>
      <c r="IP357" s="10"/>
      <c r="IQ357" s="10"/>
      <c r="IR357" s="10"/>
      <c r="IS357" s="10"/>
      <c r="IT357" s="10"/>
      <c r="IU357" s="10" t="s">
        <v>434</v>
      </c>
      <c r="IV357" s="10" t="s">
        <v>283</v>
      </c>
      <c r="IW357" s="10" t="s">
        <v>283</v>
      </c>
      <c r="IX357" s="10" t="s">
        <v>264</v>
      </c>
      <c r="IY357" s="10"/>
      <c r="IZ357" s="10"/>
      <c r="JA357" s="10"/>
      <c r="JB357" s="10"/>
      <c r="JC357" s="10"/>
      <c r="JD357" s="10"/>
      <c r="JE357" s="10"/>
      <c r="JF357" s="10"/>
      <c r="JG357" s="10"/>
      <c r="JH357" s="10"/>
      <c r="JI357" s="10"/>
      <c r="JJ357" s="10"/>
      <c r="JK357" s="10"/>
      <c r="JL357" s="10"/>
      <c r="JM357" s="10"/>
      <c r="JN357" s="10"/>
      <c r="JO357" s="10"/>
      <c r="JP357" s="10">
        <v>1</v>
      </c>
      <c r="JQ357" s="10"/>
      <c r="JR357" s="10"/>
      <c r="JS357" s="10"/>
      <c r="JT357" s="10"/>
      <c r="JU357" s="10"/>
      <c r="JV357" s="10" t="s">
        <v>287</v>
      </c>
      <c r="JW357" s="10" t="s">
        <v>283</v>
      </c>
      <c r="JX357" s="10" t="s">
        <v>283</v>
      </c>
      <c r="JY357" s="10" t="s">
        <v>283</v>
      </c>
      <c r="JZ357" s="9"/>
    </row>
    <row r="358" spans="1:286" ht="15.75" customHeight="1">
      <c r="A358" s="7" t="s">
        <v>5438</v>
      </c>
      <c r="B358" s="8">
        <v>43276</v>
      </c>
      <c r="C358" s="9" t="s">
        <v>5439</v>
      </c>
      <c r="D358" s="10">
        <v>1</v>
      </c>
      <c r="E358" s="11">
        <v>42629</v>
      </c>
      <c r="F358" s="9">
        <f>2016-1985</f>
        <v>31</v>
      </c>
      <c r="G358" s="10" t="s">
        <v>323</v>
      </c>
      <c r="H358" s="9" t="s">
        <v>2323</v>
      </c>
      <c r="I358" s="9" t="s">
        <v>2078</v>
      </c>
      <c r="J358" s="10" t="s">
        <v>280</v>
      </c>
      <c r="K358" s="9" t="s">
        <v>1436</v>
      </c>
      <c r="L358" s="9"/>
      <c r="M358" s="9"/>
      <c r="N358" s="9"/>
      <c r="O358" s="9"/>
      <c r="P358" s="9"/>
      <c r="Q358" s="9"/>
      <c r="R358" s="9"/>
      <c r="S358" s="9"/>
      <c r="T358" s="9"/>
      <c r="U358" s="9"/>
      <c r="V358" s="9"/>
      <c r="W358" s="9"/>
      <c r="X358" s="9"/>
      <c r="Y358" s="10">
        <v>1</v>
      </c>
      <c r="Z358" s="9"/>
      <c r="AA358" s="9"/>
      <c r="AB358" s="9" t="s">
        <v>5440</v>
      </c>
      <c r="AC358" s="9" t="s">
        <v>5441</v>
      </c>
      <c r="AD358" s="10" t="s">
        <v>283</v>
      </c>
      <c r="AE358" s="11">
        <v>42630</v>
      </c>
      <c r="AF358" s="11">
        <v>43263</v>
      </c>
      <c r="AG358" s="10">
        <f t="shared" si="83"/>
        <v>633</v>
      </c>
      <c r="AH358" s="10">
        <f t="shared" si="86"/>
        <v>634</v>
      </c>
      <c r="AI358" s="10">
        <f t="shared" si="2"/>
        <v>647</v>
      </c>
      <c r="AJ358" s="10" t="s">
        <v>5442</v>
      </c>
      <c r="AK358" s="12">
        <v>2</v>
      </c>
      <c r="AL358" s="10" t="s">
        <v>5186</v>
      </c>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10">
        <v>1</v>
      </c>
      <c r="BK358" s="9"/>
      <c r="BL358" s="9"/>
      <c r="BM358" s="10"/>
      <c r="BN358" s="10"/>
      <c r="BO358" s="10"/>
      <c r="BP358" s="10"/>
      <c r="BQ358" s="10"/>
      <c r="BR358" s="10"/>
      <c r="BS358" s="10"/>
      <c r="BT358" s="10"/>
      <c r="BU358" s="10"/>
      <c r="BV358" s="10"/>
      <c r="BW358" s="10"/>
      <c r="BX358" s="10"/>
      <c r="BY358" s="10">
        <v>1</v>
      </c>
      <c r="BZ358" s="10"/>
      <c r="CA358" s="10"/>
      <c r="CB358" s="10"/>
      <c r="CC358" s="10"/>
      <c r="CD358" s="10"/>
      <c r="CE358" s="10"/>
      <c r="CF358" s="10"/>
      <c r="CG358" s="10"/>
      <c r="CH358" s="10"/>
      <c r="CI358" s="10"/>
      <c r="CJ358" s="10"/>
      <c r="CK358" s="10"/>
      <c r="CL358" s="10"/>
      <c r="CM358" s="10"/>
      <c r="CN358" s="10"/>
      <c r="CO358" s="10"/>
      <c r="CP358" s="10" t="s">
        <v>90</v>
      </c>
      <c r="CQ358" s="10" t="s">
        <v>286</v>
      </c>
      <c r="CR358" s="10"/>
      <c r="CS358" s="10">
        <v>1</v>
      </c>
      <c r="CT358" s="10"/>
      <c r="CU358" s="10"/>
      <c r="CV358" s="10"/>
      <c r="CW358" s="10"/>
      <c r="CX358" s="10" t="s">
        <v>287</v>
      </c>
      <c r="CY358" s="10" t="s">
        <v>287</v>
      </c>
      <c r="CZ358" s="10" t="s">
        <v>620</v>
      </c>
      <c r="DA358" s="10" t="s">
        <v>289</v>
      </c>
      <c r="DB358" s="10" t="s">
        <v>290</v>
      </c>
      <c r="DC358" s="10" t="s">
        <v>283</v>
      </c>
      <c r="DD358" s="13" t="s">
        <v>5443</v>
      </c>
      <c r="DE358" s="10" t="s">
        <v>283</v>
      </c>
      <c r="DF358" s="10" t="s">
        <v>283</v>
      </c>
      <c r="DG358" s="10" t="s">
        <v>283</v>
      </c>
      <c r="DH358" s="10" t="s">
        <v>283</v>
      </c>
      <c r="DI358" s="10" t="s">
        <v>283</v>
      </c>
      <c r="DJ358" s="10" t="s">
        <v>283</v>
      </c>
      <c r="DK358" s="10" t="s">
        <v>283</v>
      </c>
      <c r="DL358" s="10" t="s">
        <v>5444</v>
      </c>
      <c r="DM358" s="10" t="s">
        <v>116</v>
      </c>
      <c r="DN358" s="15"/>
      <c r="DO358" s="15"/>
      <c r="DP358" s="15"/>
      <c r="DQ358" s="15"/>
      <c r="DR358" s="15"/>
      <c r="DS358" s="15"/>
      <c r="DT358" s="14">
        <v>1</v>
      </c>
      <c r="DU358" s="15"/>
      <c r="DV358" s="15"/>
      <c r="DW358" s="15"/>
      <c r="DX358" s="15"/>
      <c r="DY358" s="15"/>
      <c r="DZ358" s="15"/>
      <c r="EA358" s="15"/>
      <c r="EB358" s="15"/>
      <c r="EC358" s="15"/>
      <c r="ED358" s="15"/>
      <c r="EE358" s="15"/>
      <c r="EF358" s="15"/>
      <c r="EG358" s="15"/>
      <c r="EH358" s="15"/>
      <c r="EI358" s="15"/>
      <c r="EJ358" s="15"/>
      <c r="EK358" s="15"/>
      <c r="EL358" s="15"/>
      <c r="EM358" s="15"/>
      <c r="EN358" s="15"/>
      <c r="EO358" s="15"/>
      <c r="EP358" s="15"/>
      <c r="EQ358" s="15"/>
      <c r="ER358" s="10" t="s">
        <v>283</v>
      </c>
      <c r="ES358" s="10" t="s">
        <v>283</v>
      </c>
      <c r="ET358" s="10"/>
      <c r="EU358" s="10"/>
      <c r="EV358" s="10"/>
      <c r="EW358" s="10"/>
      <c r="EX358" s="10"/>
      <c r="EY358" s="10"/>
      <c r="EZ358" s="10"/>
      <c r="FA358" s="10"/>
      <c r="FB358" s="10"/>
      <c r="FC358" s="10"/>
      <c r="FD358" s="10"/>
      <c r="FE358" s="10"/>
      <c r="FF358" s="10"/>
      <c r="FG358" s="10"/>
      <c r="FH358" s="10"/>
      <c r="FI358" s="10"/>
      <c r="FJ358" s="10"/>
      <c r="FK358" s="10"/>
      <c r="FL358" s="10"/>
      <c r="FM358" s="13" t="s">
        <v>5445</v>
      </c>
      <c r="FN358" s="13" t="s">
        <v>166</v>
      </c>
      <c r="FO358" s="13"/>
      <c r="FP358" s="13"/>
      <c r="FQ358" s="13"/>
      <c r="FR358" s="13"/>
      <c r="FS358" s="13"/>
      <c r="FT358" s="13"/>
      <c r="FU358" s="13">
        <v>1</v>
      </c>
      <c r="FV358" s="13"/>
      <c r="FW358" s="13"/>
      <c r="FX358" s="13"/>
      <c r="FY358" s="13"/>
      <c r="FZ358" s="13"/>
      <c r="GA358" s="13"/>
      <c r="GB358" s="13"/>
      <c r="GC358" s="13"/>
      <c r="GD358" s="13"/>
      <c r="GE358" s="13"/>
      <c r="GF358" s="13"/>
      <c r="GG358" s="13"/>
      <c r="GH358" s="13"/>
      <c r="GI358" s="13"/>
      <c r="GJ358" s="13"/>
      <c r="GK358" s="13"/>
      <c r="GL358" s="13"/>
      <c r="GM358" s="13"/>
      <c r="GN358" s="13"/>
      <c r="GO358" s="13" t="s">
        <v>5446</v>
      </c>
      <c r="GP358" s="13" t="s">
        <v>5447</v>
      </c>
      <c r="GQ358" s="13" t="s">
        <v>5448</v>
      </c>
      <c r="GR358" s="13" t="s">
        <v>5449</v>
      </c>
      <c r="GS358" s="13" t="s">
        <v>5450</v>
      </c>
      <c r="GT358" s="10" t="s">
        <v>283</v>
      </c>
      <c r="GU358" s="10" t="s">
        <v>283</v>
      </c>
      <c r="GV358" s="10" t="s">
        <v>283</v>
      </c>
      <c r="GW358" s="10" t="s">
        <v>283</v>
      </c>
      <c r="GX358" s="10" t="s">
        <v>283</v>
      </c>
      <c r="GY358" s="10" t="s">
        <v>283</v>
      </c>
      <c r="GZ358" s="10" t="s">
        <v>283</v>
      </c>
      <c r="HA358" s="10" t="s">
        <v>283</v>
      </c>
      <c r="HB358" s="10" t="s">
        <v>283</v>
      </c>
      <c r="HC358" s="10" t="s">
        <v>283</v>
      </c>
      <c r="HD358" s="10" t="s">
        <v>5451</v>
      </c>
      <c r="HE358" s="10"/>
      <c r="HF358" s="10"/>
      <c r="HG358" s="10"/>
      <c r="HH358" s="10"/>
      <c r="HI358" s="10"/>
      <c r="HJ358" s="10"/>
      <c r="HK358" s="10"/>
      <c r="HL358" s="10"/>
      <c r="HM358" s="10"/>
      <c r="HN358" s="10"/>
      <c r="HO358" s="10"/>
      <c r="HP358" s="10"/>
      <c r="HQ358" s="10"/>
      <c r="HR358" s="10"/>
      <c r="HS358" s="10"/>
      <c r="HT358" s="10"/>
      <c r="HU358" s="10"/>
      <c r="HV358" s="10"/>
      <c r="HW358" s="10"/>
      <c r="HX358" s="10"/>
      <c r="HY358" s="10"/>
      <c r="HZ358" s="10"/>
      <c r="IA358" s="10"/>
      <c r="IB358" s="10"/>
      <c r="IC358" s="10"/>
      <c r="ID358" s="10"/>
      <c r="IE358" s="10"/>
      <c r="IF358" s="10"/>
      <c r="IG358" s="10"/>
      <c r="IH358" s="10"/>
      <c r="II358" s="10"/>
      <c r="IJ358" s="10"/>
      <c r="IK358" s="10"/>
      <c r="IL358" s="10"/>
      <c r="IM358" s="10">
        <v>1</v>
      </c>
      <c r="IN358" s="10"/>
      <c r="IO358" s="10"/>
      <c r="IP358" s="10"/>
      <c r="IQ358" s="10"/>
      <c r="IR358" s="10">
        <v>1</v>
      </c>
      <c r="IS358" s="10"/>
      <c r="IT358" s="10"/>
      <c r="IU358" s="13" t="s">
        <v>5450</v>
      </c>
      <c r="IV358" s="13" t="s">
        <v>747</v>
      </c>
      <c r="IW358" s="10" t="s">
        <v>283</v>
      </c>
      <c r="IX358" s="10" t="s">
        <v>257</v>
      </c>
      <c r="IY358" s="10"/>
      <c r="IZ358" s="10"/>
      <c r="JA358" s="10"/>
      <c r="JB358" s="10"/>
      <c r="JC358" s="10"/>
      <c r="JD358" s="10"/>
      <c r="JE358" s="10"/>
      <c r="JF358" s="10"/>
      <c r="JG358" s="10"/>
      <c r="JH358" s="10"/>
      <c r="JI358" s="10">
        <v>1</v>
      </c>
      <c r="JJ358" s="10"/>
      <c r="JK358" s="10"/>
      <c r="JL358" s="10"/>
      <c r="JM358" s="10"/>
      <c r="JN358" s="10"/>
      <c r="JO358" s="10"/>
      <c r="JP358" s="10"/>
      <c r="JQ358" s="10"/>
      <c r="JR358" s="10"/>
      <c r="JS358" s="10"/>
      <c r="JT358" s="10"/>
      <c r="JU358" s="10"/>
      <c r="JV358" s="10" t="s">
        <v>287</v>
      </c>
      <c r="JW358" s="10" t="s">
        <v>283</v>
      </c>
      <c r="JX358" s="10" t="s">
        <v>283</v>
      </c>
      <c r="JY358" s="10" t="s">
        <v>283</v>
      </c>
      <c r="JZ358" s="9"/>
    </row>
    <row r="359" spans="1:286" ht="15.75" customHeight="1">
      <c r="A359" s="7" t="s">
        <v>5452</v>
      </c>
      <c r="B359" s="8">
        <v>43299</v>
      </c>
      <c r="C359" s="9" t="s">
        <v>5453</v>
      </c>
      <c r="D359" s="10">
        <v>1</v>
      </c>
      <c r="E359" s="11">
        <v>42679</v>
      </c>
      <c r="F359" s="10" t="s">
        <v>302</v>
      </c>
      <c r="G359" s="10" t="s">
        <v>277</v>
      </c>
      <c r="H359" s="9" t="s">
        <v>2710</v>
      </c>
      <c r="I359" s="9" t="s">
        <v>2711</v>
      </c>
      <c r="J359" s="10" t="s">
        <v>280</v>
      </c>
      <c r="K359" s="9" t="s">
        <v>606</v>
      </c>
      <c r="L359" s="9"/>
      <c r="M359" s="10">
        <v>1</v>
      </c>
      <c r="N359" s="9"/>
      <c r="O359" s="9"/>
      <c r="P359" s="9"/>
      <c r="Q359" s="9"/>
      <c r="R359" s="9"/>
      <c r="S359" s="9"/>
      <c r="T359" s="9"/>
      <c r="U359" s="9"/>
      <c r="V359" s="9"/>
      <c r="W359" s="9"/>
      <c r="X359" s="9"/>
      <c r="Y359" s="9"/>
      <c r="Z359" s="9"/>
      <c r="AA359" s="9"/>
      <c r="AB359" s="9" t="s">
        <v>5454</v>
      </c>
      <c r="AC359" s="9" t="s">
        <v>5455</v>
      </c>
      <c r="AD359" s="10" t="s">
        <v>283</v>
      </c>
      <c r="AE359" s="11">
        <v>42683</v>
      </c>
      <c r="AF359" s="11">
        <v>43284</v>
      </c>
      <c r="AG359" s="10">
        <f t="shared" si="83"/>
        <v>601</v>
      </c>
      <c r="AH359" s="10">
        <f t="shared" si="86"/>
        <v>605</v>
      </c>
      <c r="AI359" s="10">
        <f t="shared" si="2"/>
        <v>620</v>
      </c>
      <c r="AJ359" s="10" t="s">
        <v>363</v>
      </c>
      <c r="AK359" s="12">
        <v>1</v>
      </c>
      <c r="AL359" s="10" t="s">
        <v>609</v>
      </c>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10"/>
      <c r="BN359" s="10"/>
      <c r="BO359" s="10"/>
      <c r="BP359" s="10"/>
      <c r="BQ359" s="10"/>
      <c r="BR359" s="10"/>
      <c r="BS359" s="10"/>
      <c r="BT359" s="10"/>
      <c r="BU359" s="10"/>
      <c r="BV359" s="10"/>
      <c r="BW359" s="10"/>
      <c r="BX359" s="10"/>
      <c r="BY359" s="10"/>
      <c r="BZ359" s="10"/>
      <c r="CA359" s="10"/>
      <c r="CB359" s="10"/>
      <c r="CC359" s="10">
        <v>1</v>
      </c>
      <c r="CD359" s="10"/>
      <c r="CE359" s="10"/>
      <c r="CF359" s="10"/>
      <c r="CG359" s="10"/>
      <c r="CH359" s="10"/>
      <c r="CI359" s="10"/>
      <c r="CJ359" s="10"/>
      <c r="CK359" s="10"/>
      <c r="CL359" s="10"/>
      <c r="CM359" s="10"/>
      <c r="CN359" s="10"/>
      <c r="CO359" s="10"/>
      <c r="CP359" s="10" t="s">
        <v>90</v>
      </c>
      <c r="CQ359" s="10" t="s">
        <v>286</v>
      </c>
      <c r="CR359" s="10"/>
      <c r="CS359" s="10">
        <v>1</v>
      </c>
      <c r="CT359" s="10"/>
      <c r="CU359" s="10"/>
      <c r="CV359" s="10"/>
      <c r="CW359" s="10"/>
      <c r="CX359" s="10" t="s">
        <v>283</v>
      </c>
      <c r="CY359" s="10" t="s">
        <v>287</v>
      </c>
      <c r="CZ359" s="10" t="s">
        <v>329</v>
      </c>
      <c r="DA359" s="10" t="s">
        <v>289</v>
      </c>
      <c r="DB359" s="10" t="s">
        <v>290</v>
      </c>
      <c r="DC359" s="10" t="s">
        <v>283</v>
      </c>
      <c r="DD359" s="10" t="s">
        <v>365</v>
      </c>
      <c r="DE359" s="10" t="s">
        <v>283</v>
      </c>
      <c r="DF359" s="10" t="s">
        <v>283</v>
      </c>
      <c r="DG359" s="10" t="s">
        <v>283</v>
      </c>
      <c r="DH359" s="10" t="s">
        <v>283</v>
      </c>
      <c r="DI359" s="10" t="s">
        <v>283</v>
      </c>
      <c r="DJ359" s="10" t="s">
        <v>283</v>
      </c>
      <c r="DK359" s="10" t="s">
        <v>283</v>
      </c>
      <c r="DL359" s="10" t="s">
        <v>283</v>
      </c>
      <c r="DM359" s="10" t="s">
        <v>283</v>
      </c>
      <c r="DN359" s="15"/>
      <c r="DO359" s="15"/>
      <c r="DP359" s="15"/>
      <c r="DQ359" s="15"/>
      <c r="DR359" s="15"/>
      <c r="DS359" s="15"/>
      <c r="DT359" s="15"/>
      <c r="DU359" s="15"/>
      <c r="DV359" s="15"/>
      <c r="DW359" s="15"/>
      <c r="DX359" s="15"/>
      <c r="DY359" s="15"/>
      <c r="DZ359" s="15"/>
      <c r="EA359" s="15"/>
      <c r="EB359" s="15"/>
      <c r="EC359" s="15"/>
      <c r="ED359" s="15"/>
      <c r="EE359" s="15"/>
      <c r="EF359" s="15"/>
      <c r="EG359" s="15"/>
      <c r="EH359" s="15"/>
      <c r="EI359" s="15"/>
      <c r="EJ359" s="15"/>
      <c r="EK359" s="15"/>
      <c r="EL359" s="15"/>
      <c r="EM359" s="15"/>
      <c r="EN359" s="15"/>
      <c r="EO359" s="15"/>
      <c r="EP359" s="15"/>
      <c r="EQ359" s="15"/>
      <c r="ER359" s="10" t="s">
        <v>283</v>
      </c>
      <c r="ES359" s="10" t="s">
        <v>283</v>
      </c>
      <c r="ET359" s="10"/>
      <c r="EU359" s="10"/>
      <c r="EV359" s="10"/>
      <c r="EW359" s="10"/>
      <c r="EX359" s="10"/>
      <c r="EY359" s="10"/>
      <c r="EZ359" s="10"/>
      <c r="FA359" s="10"/>
      <c r="FB359" s="10"/>
      <c r="FC359" s="10"/>
      <c r="FD359" s="10"/>
      <c r="FE359" s="10"/>
      <c r="FF359" s="10"/>
      <c r="FG359" s="10"/>
      <c r="FH359" s="10"/>
      <c r="FI359" s="10"/>
      <c r="FJ359" s="10"/>
      <c r="FK359" s="10"/>
      <c r="FL359" s="10"/>
      <c r="FM359" s="10" t="s">
        <v>283</v>
      </c>
      <c r="FN359" s="10" t="s">
        <v>283</v>
      </c>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3" t="s">
        <v>5456</v>
      </c>
      <c r="GP359" s="13" t="s">
        <v>5457</v>
      </c>
      <c r="GQ359" s="10" t="s">
        <v>283</v>
      </c>
      <c r="GR359" s="10" t="s">
        <v>283</v>
      </c>
      <c r="GS359" s="10" t="s">
        <v>283</v>
      </c>
      <c r="GT359" s="10" t="s">
        <v>283</v>
      </c>
      <c r="GU359" s="10" t="s">
        <v>283</v>
      </c>
      <c r="GV359" s="10" t="s">
        <v>283</v>
      </c>
      <c r="GW359" s="10" t="s">
        <v>283</v>
      </c>
      <c r="GX359" s="10" t="s">
        <v>283</v>
      </c>
      <c r="GY359" s="10" t="s">
        <v>283</v>
      </c>
      <c r="GZ359" s="10" t="s">
        <v>283</v>
      </c>
      <c r="HA359" s="10" t="s">
        <v>283</v>
      </c>
      <c r="HB359" s="10" t="s">
        <v>283</v>
      </c>
      <c r="HC359" s="10" t="s">
        <v>283</v>
      </c>
      <c r="HD359" s="10" t="s">
        <v>227</v>
      </c>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v>1</v>
      </c>
      <c r="IF359" s="10"/>
      <c r="IG359" s="10"/>
      <c r="IH359" s="10"/>
      <c r="II359" s="10"/>
      <c r="IJ359" s="10"/>
      <c r="IK359" s="10"/>
      <c r="IL359" s="10"/>
      <c r="IM359" s="10"/>
      <c r="IN359" s="10"/>
      <c r="IO359" s="10"/>
      <c r="IP359" s="10"/>
      <c r="IQ359" s="10"/>
      <c r="IR359" s="10"/>
      <c r="IS359" s="10"/>
      <c r="IT359" s="10"/>
      <c r="IU359" s="13" t="s">
        <v>5458</v>
      </c>
      <c r="IV359" s="13" t="s">
        <v>5459</v>
      </c>
      <c r="IW359" s="10" t="s">
        <v>283</v>
      </c>
      <c r="IX359" s="10" t="s">
        <v>249</v>
      </c>
      <c r="IY359" s="10"/>
      <c r="IZ359" s="10"/>
      <c r="JA359" s="10">
        <v>1</v>
      </c>
      <c r="JB359" s="10"/>
      <c r="JC359" s="10"/>
      <c r="JD359" s="10"/>
      <c r="JE359" s="10"/>
      <c r="JF359" s="10"/>
      <c r="JG359" s="10"/>
      <c r="JH359" s="10"/>
      <c r="JI359" s="10"/>
      <c r="JJ359" s="10"/>
      <c r="JK359" s="10"/>
      <c r="JL359" s="10"/>
      <c r="JM359" s="10"/>
      <c r="JN359" s="10"/>
      <c r="JO359" s="10"/>
      <c r="JP359" s="10"/>
      <c r="JQ359" s="10"/>
      <c r="JR359" s="10"/>
      <c r="JS359" s="10"/>
      <c r="JT359" s="10"/>
      <c r="JU359" s="10"/>
      <c r="JV359" s="10" t="s">
        <v>287</v>
      </c>
      <c r="JW359" s="10" t="s">
        <v>283</v>
      </c>
      <c r="JX359" s="10" t="s">
        <v>283</v>
      </c>
      <c r="JY359" s="10" t="s">
        <v>283</v>
      </c>
      <c r="JZ359" s="9"/>
    </row>
    <row r="360" spans="1:286" ht="15.75" customHeight="1">
      <c r="A360" s="7" t="s">
        <v>5460</v>
      </c>
      <c r="B360" s="8">
        <v>43269</v>
      </c>
      <c r="C360" s="9" t="s">
        <v>5461</v>
      </c>
      <c r="D360" s="10">
        <v>1</v>
      </c>
      <c r="E360" s="11">
        <v>43170</v>
      </c>
      <c r="F360" s="10">
        <v>71</v>
      </c>
      <c r="G360" s="10" t="s">
        <v>323</v>
      </c>
      <c r="H360" s="9" t="s">
        <v>1352</v>
      </c>
      <c r="I360" s="9" t="s">
        <v>424</v>
      </c>
      <c r="J360" s="10" t="s">
        <v>280</v>
      </c>
      <c r="K360" s="9" t="s">
        <v>344</v>
      </c>
      <c r="L360" s="9"/>
      <c r="M360" s="9"/>
      <c r="N360" s="9"/>
      <c r="O360" s="9"/>
      <c r="P360" s="9"/>
      <c r="Q360" s="9"/>
      <c r="R360" s="10">
        <v>1</v>
      </c>
      <c r="S360" s="9"/>
      <c r="T360" s="9"/>
      <c r="U360" s="9"/>
      <c r="V360" s="9"/>
      <c r="W360" s="9"/>
      <c r="X360" s="9"/>
      <c r="Y360" s="9"/>
      <c r="Z360" s="9"/>
      <c r="AA360" s="9"/>
      <c r="AB360" s="9" t="s">
        <v>5462</v>
      </c>
      <c r="AC360" s="9" t="s">
        <v>5463</v>
      </c>
      <c r="AD360" s="10" t="s">
        <v>283</v>
      </c>
      <c r="AE360" s="11">
        <v>43178</v>
      </c>
      <c r="AF360" s="11">
        <v>43265</v>
      </c>
      <c r="AG360" s="10">
        <f t="shared" si="83"/>
        <v>87</v>
      </c>
      <c r="AH360" s="10">
        <f t="shared" si="86"/>
        <v>95</v>
      </c>
      <c r="AI360" s="10">
        <f t="shared" si="2"/>
        <v>99</v>
      </c>
      <c r="AJ360" s="10" t="s">
        <v>5464</v>
      </c>
      <c r="AK360" s="12">
        <v>3</v>
      </c>
      <c r="AL360" s="10" t="s">
        <v>5465</v>
      </c>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v>1</v>
      </c>
      <c r="BK360" s="10"/>
      <c r="BL360" s="10"/>
      <c r="BM360" s="10"/>
      <c r="BN360" s="10"/>
      <c r="BO360" s="10"/>
      <c r="BP360" s="10"/>
      <c r="BQ360" s="10"/>
      <c r="BR360" s="10"/>
      <c r="BS360" s="10"/>
      <c r="BT360" s="10"/>
      <c r="BU360" s="10"/>
      <c r="BV360" s="10"/>
      <c r="BW360" s="10"/>
      <c r="BX360" s="10">
        <v>1</v>
      </c>
      <c r="BY360" s="10">
        <v>1</v>
      </c>
      <c r="BZ360" s="10"/>
      <c r="CA360" s="10"/>
      <c r="CB360" s="10"/>
      <c r="CC360" s="10"/>
      <c r="CD360" s="10"/>
      <c r="CE360" s="10"/>
      <c r="CF360" s="10"/>
      <c r="CG360" s="10"/>
      <c r="CH360" s="10"/>
      <c r="CI360" s="10"/>
      <c r="CJ360" s="10"/>
      <c r="CK360" s="10"/>
      <c r="CL360" s="10"/>
      <c r="CM360" s="10"/>
      <c r="CN360" s="10"/>
      <c r="CO360" s="10"/>
      <c r="CP360" s="10" t="s">
        <v>5466</v>
      </c>
      <c r="CQ360" s="10" t="s">
        <v>286</v>
      </c>
      <c r="CR360" s="10"/>
      <c r="CS360" s="10">
        <v>1</v>
      </c>
      <c r="CT360" s="10"/>
      <c r="CU360" s="10">
        <v>1</v>
      </c>
      <c r="CV360" s="10"/>
      <c r="CW360" s="10"/>
      <c r="CX360" s="10" t="s">
        <v>287</v>
      </c>
      <c r="CY360" s="10" t="s">
        <v>287</v>
      </c>
      <c r="CZ360" s="10" t="s">
        <v>12</v>
      </c>
      <c r="DA360" s="10" t="s">
        <v>158</v>
      </c>
      <c r="DB360" s="10" t="s">
        <v>309</v>
      </c>
      <c r="DC360" s="10" t="s">
        <v>3598</v>
      </c>
      <c r="DD360" s="10" t="s">
        <v>1955</v>
      </c>
      <c r="DE360" s="10" t="s">
        <v>4041</v>
      </c>
      <c r="DF360" s="10" t="s">
        <v>1635</v>
      </c>
      <c r="DG360" s="10" t="s">
        <v>5467</v>
      </c>
      <c r="DH360" s="10" t="s">
        <v>623</v>
      </c>
      <c r="DI360" s="10" t="s">
        <v>283</v>
      </c>
      <c r="DJ360" s="10" t="s">
        <v>283</v>
      </c>
      <c r="DK360" s="10" t="s">
        <v>283</v>
      </c>
      <c r="DL360" s="10" t="s">
        <v>5468</v>
      </c>
      <c r="DM360" s="10" t="s">
        <v>114</v>
      </c>
      <c r="DN360" s="15"/>
      <c r="DO360" s="15"/>
      <c r="DP360" s="15"/>
      <c r="DQ360" s="15"/>
      <c r="DR360" s="15">
        <v>1</v>
      </c>
      <c r="DS360" s="15"/>
      <c r="DT360" s="15"/>
      <c r="DU360" s="15"/>
      <c r="DV360" s="15"/>
      <c r="DW360" s="15"/>
      <c r="DX360" s="15"/>
      <c r="DY360" s="15"/>
      <c r="DZ360" s="15"/>
      <c r="EA360" s="15"/>
      <c r="EB360" s="15"/>
      <c r="EC360" s="15"/>
      <c r="ED360" s="15"/>
      <c r="EE360" s="15"/>
      <c r="EF360" s="15"/>
      <c r="EG360" s="15"/>
      <c r="EH360" s="15"/>
      <c r="EI360" s="15"/>
      <c r="EJ360" s="15"/>
      <c r="EK360" s="15"/>
      <c r="EL360" s="15"/>
      <c r="EM360" s="15"/>
      <c r="EN360" s="15"/>
      <c r="EO360" s="15"/>
      <c r="EP360" s="15"/>
      <c r="EQ360" s="15"/>
      <c r="ER360" s="10" t="s">
        <v>5469</v>
      </c>
      <c r="ES360" s="10" t="s">
        <v>5470</v>
      </c>
      <c r="ET360" s="10"/>
      <c r="EU360" s="10"/>
      <c r="EV360" s="10"/>
      <c r="EW360" s="10"/>
      <c r="EX360" s="10"/>
      <c r="EY360" s="10"/>
      <c r="EZ360" s="10">
        <v>1</v>
      </c>
      <c r="FA360" s="10"/>
      <c r="FB360" s="10"/>
      <c r="FC360" s="10"/>
      <c r="FD360" s="10"/>
      <c r="FE360" s="10"/>
      <c r="FF360" s="10"/>
      <c r="FG360" s="10"/>
      <c r="FH360" s="10"/>
      <c r="FI360" s="10"/>
      <c r="FJ360" s="10">
        <v>1</v>
      </c>
      <c r="FK360" s="10">
        <v>1</v>
      </c>
      <c r="FL360" s="10"/>
      <c r="FM360" s="10" t="s">
        <v>5471</v>
      </c>
      <c r="FN360" s="10" t="s">
        <v>5472</v>
      </c>
      <c r="FO360" s="10"/>
      <c r="FP360" s="10"/>
      <c r="FQ360" s="10"/>
      <c r="FR360" s="10"/>
      <c r="FS360" s="10"/>
      <c r="FT360" s="10"/>
      <c r="FU360" s="10">
        <v>1</v>
      </c>
      <c r="FV360" s="10"/>
      <c r="FW360" s="10"/>
      <c r="FX360" s="10"/>
      <c r="FY360" s="10"/>
      <c r="FZ360" s="10"/>
      <c r="GA360" s="10"/>
      <c r="GB360" s="10"/>
      <c r="GC360" s="10"/>
      <c r="GD360" s="10"/>
      <c r="GE360" s="10">
        <v>1</v>
      </c>
      <c r="GF360" s="10"/>
      <c r="GG360" s="10"/>
      <c r="GH360" s="10"/>
      <c r="GI360" s="10"/>
      <c r="GJ360" s="10"/>
      <c r="GK360" s="10"/>
      <c r="GL360" s="10"/>
      <c r="GM360" s="10"/>
      <c r="GN360" s="10"/>
      <c r="GO360" s="10" t="s">
        <v>5473</v>
      </c>
      <c r="GP360" s="10" t="s">
        <v>5474</v>
      </c>
      <c r="GQ360" s="10" t="s">
        <v>283</v>
      </c>
      <c r="GR360" s="10" t="s">
        <v>283</v>
      </c>
      <c r="GS360" s="10" t="s">
        <v>283</v>
      </c>
      <c r="GT360" s="10" t="s">
        <v>283</v>
      </c>
      <c r="GU360" s="10" t="s">
        <v>283</v>
      </c>
      <c r="GV360" s="10" t="s">
        <v>283</v>
      </c>
      <c r="GW360" s="10" t="s">
        <v>283</v>
      </c>
      <c r="GX360" s="10" t="s">
        <v>283</v>
      </c>
      <c r="GY360" s="10" t="s">
        <v>283</v>
      </c>
      <c r="GZ360" s="10" t="s">
        <v>283</v>
      </c>
      <c r="HA360" s="10" t="s">
        <v>283</v>
      </c>
      <c r="HB360" s="10" t="s">
        <v>283</v>
      </c>
      <c r="HC360" s="10" t="s">
        <v>283</v>
      </c>
      <c r="HD360" s="10" t="s">
        <v>216</v>
      </c>
      <c r="HE360" s="10"/>
      <c r="HF360" s="10"/>
      <c r="HG360" s="10"/>
      <c r="HH360" s="10"/>
      <c r="HI360" s="10"/>
      <c r="HJ360" s="10"/>
      <c r="HK360" s="10"/>
      <c r="HL360" s="10"/>
      <c r="HM360" s="10"/>
      <c r="HN360" s="10"/>
      <c r="HO360" s="10"/>
      <c r="HP360" s="10"/>
      <c r="HQ360" s="10"/>
      <c r="HR360" s="10"/>
      <c r="HS360" s="10"/>
      <c r="HT360" s="10">
        <v>1</v>
      </c>
      <c r="HU360" s="10"/>
      <c r="HV360" s="10"/>
      <c r="HW360" s="10"/>
      <c r="HX360" s="10"/>
      <c r="HY360" s="10"/>
      <c r="HZ360" s="10"/>
      <c r="IA360" s="10"/>
      <c r="IB360" s="10"/>
      <c r="IC360" s="10"/>
      <c r="ID360" s="10"/>
      <c r="IE360" s="10"/>
      <c r="IF360" s="10"/>
      <c r="IG360" s="10"/>
      <c r="IH360" s="10"/>
      <c r="II360" s="10"/>
      <c r="IJ360" s="10"/>
      <c r="IK360" s="10"/>
      <c r="IL360" s="10"/>
      <c r="IM360" s="10"/>
      <c r="IN360" s="10"/>
      <c r="IO360" s="10"/>
      <c r="IP360" s="10"/>
      <c r="IQ360" s="10"/>
      <c r="IR360" s="10"/>
      <c r="IS360" s="10"/>
      <c r="IT360" s="10"/>
      <c r="IU360" s="10" t="s">
        <v>299</v>
      </c>
      <c r="IV360" s="10" t="s">
        <v>5475</v>
      </c>
      <c r="IW360" s="10" t="s">
        <v>5476</v>
      </c>
      <c r="IX360" s="10" t="s">
        <v>267</v>
      </c>
      <c r="IY360" s="10"/>
      <c r="IZ360" s="10"/>
      <c r="JA360" s="10"/>
      <c r="JB360" s="10"/>
      <c r="JC360" s="10"/>
      <c r="JD360" s="10"/>
      <c r="JE360" s="10"/>
      <c r="JF360" s="10"/>
      <c r="JG360" s="10"/>
      <c r="JH360" s="10"/>
      <c r="JI360" s="10"/>
      <c r="JJ360" s="10"/>
      <c r="JK360" s="10"/>
      <c r="JL360" s="10"/>
      <c r="JM360" s="10"/>
      <c r="JN360" s="10"/>
      <c r="JO360" s="10"/>
      <c r="JP360" s="10"/>
      <c r="JQ360" s="10"/>
      <c r="JR360" s="10"/>
      <c r="JS360" s="10">
        <v>1</v>
      </c>
      <c r="JT360" s="10"/>
      <c r="JU360" s="10"/>
      <c r="JV360" s="10" t="s">
        <v>287</v>
      </c>
      <c r="JW360" s="10" t="s">
        <v>283</v>
      </c>
      <c r="JX360" s="10" t="s">
        <v>283</v>
      </c>
      <c r="JY360" s="10" t="s">
        <v>283</v>
      </c>
      <c r="JZ360" s="10" t="s">
        <v>5477</v>
      </c>
    </row>
    <row r="361" spans="1:286" ht="15.75" customHeight="1">
      <c r="A361" s="7" t="s">
        <v>5478</v>
      </c>
      <c r="B361" s="8">
        <v>43280</v>
      </c>
      <c r="C361" s="9" t="s">
        <v>5479</v>
      </c>
      <c r="D361" s="10">
        <v>1</v>
      </c>
      <c r="E361" s="10" t="s">
        <v>302</v>
      </c>
      <c r="F361" s="10" t="s">
        <v>302</v>
      </c>
      <c r="G361" s="10" t="s">
        <v>277</v>
      </c>
      <c r="H361" s="9" t="s">
        <v>5480</v>
      </c>
      <c r="I361" s="9" t="s">
        <v>5481</v>
      </c>
      <c r="J361" s="10" t="s">
        <v>280</v>
      </c>
      <c r="K361" s="9" t="s">
        <v>4675</v>
      </c>
      <c r="L361" s="9"/>
      <c r="M361" s="9"/>
      <c r="N361" s="9"/>
      <c r="O361" s="9"/>
      <c r="P361" s="10">
        <v>1</v>
      </c>
      <c r="Q361" s="9"/>
      <c r="R361" s="10">
        <v>1</v>
      </c>
      <c r="S361" s="9"/>
      <c r="T361" s="9"/>
      <c r="U361" s="9"/>
      <c r="V361" s="9"/>
      <c r="W361" s="9"/>
      <c r="X361" s="9"/>
      <c r="Y361" s="9"/>
      <c r="Z361" s="9"/>
      <c r="AA361" s="9"/>
      <c r="AB361" s="9" t="s">
        <v>5482</v>
      </c>
      <c r="AC361" s="9" t="s">
        <v>5483</v>
      </c>
      <c r="AD361" s="10" t="s">
        <v>283</v>
      </c>
      <c r="AE361" s="10" t="s">
        <v>329</v>
      </c>
      <c r="AF361" s="10" t="s">
        <v>329</v>
      </c>
      <c r="AG361" s="10" t="s">
        <v>329</v>
      </c>
      <c r="AH361" s="10" t="s">
        <v>283</v>
      </c>
      <c r="AI361" s="16" t="e">
        <f t="shared" si="2"/>
        <v>#VALUE!</v>
      </c>
      <c r="AJ361" s="10" t="s">
        <v>1671</v>
      </c>
      <c r="AK361" s="12">
        <v>1</v>
      </c>
      <c r="AL361" s="10" t="s">
        <v>45</v>
      </c>
      <c r="AM361" s="9"/>
      <c r="AN361" s="9"/>
      <c r="AO361" s="9"/>
      <c r="AP361" s="9"/>
      <c r="AQ361" s="9"/>
      <c r="AR361" s="9"/>
      <c r="AS361" s="9"/>
      <c r="AT361" s="9"/>
      <c r="AU361" s="9"/>
      <c r="AV361" s="9"/>
      <c r="AW361" s="9"/>
      <c r="AX361" s="9"/>
      <c r="AY361" s="9"/>
      <c r="AZ361" s="10">
        <v>1</v>
      </c>
      <c r="BA361" s="9"/>
      <c r="BB361" s="9"/>
      <c r="BC361" s="9"/>
      <c r="BD361" s="9"/>
      <c r="BE361" s="9"/>
      <c r="BF361" s="9"/>
      <c r="BG361" s="9"/>
      <c r="BH361" s="9"/>
      <c r="BI361" s="9"/>
      <c r="BJ361" s="9"/>
      <c r="BK361" s="9"/>
      <c r="BL361" s="9"/>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t="s">
        <v>89</v>
      </c>
      <c r="CQ361" s="10" t="s">
        <v>286</v>
      </c>
      <c r="CR361" s="10">
        <v>1</v>
      </c>
      <c r="CS361" s="10"/>
      <c r="CT361" s="10"/>
      <c r="CU361" s="10"/>
      <c r="CV361" s="10"/>
      <c r="CW361" s="10"/>
      <c r="CX361" s="10" t="s">
        <v>287</v>
      </c>
      <c r="CY361" s="10" t="s">
        <v>287</v>
      </c>
      <c r="CZ361" s="10" t="s">
        <v>12</v>
      </c>
      <c r="DA361" s="10" t="s">
        <v>621</v>
      </c>
      <c r="DB361" s="10" t="s">
        <v>309</v>
      </c>
      <c r="DC361" s="13" t="s">
        <v>5484</v>
      </c>
      <c r="DD361" s="10" t="s">
        <v>622</v>
      </c>
      <c r="DE361" s="10" t="s">
        <v>283</v>
      </c>
      <c r="DF361" s="10" t="s">
        <v>283</v>
      </c>
      <c r="DG361" s="10" t="s">
        <v>283</v>
      </c>
      <c r="DH361" s="10" t="s">
        <v>283</v>
      </c>
      <c r="DI361" s="10" t="s">
        <v>283</v>
      </c>
      <c r="DJ361" s="10" t="s">
        <v>283</v>
      </c>
      <c r="DK361" s="10" t="s">
        <v>283</v>
      </c>
      <c r="DL361" s="13" t="s">
        <v>5485</v>
      </c>
      <c r="DM361" s="13" t="s">
        <v>86</v>
      </c>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5">
        <v>1</v>
      </c>
      <c r="ER361" s="10" t="s">
        <v>283</v>
      </c>
      <c r="ES361" s="10" t="s">
        <v>283</v>
      </c>
      <c r="ET361" s="10"/>
      <c r="EU361" s="10"/>
      <c r="EV361" s="10"/>
      <c r="EW361" s="10"/>
      <c r="EX361" s="10"/>
      <c r="EY361" s="10"/>
      <c r="EZ361" s="10"/>
      <c r="FA361" s="10"/>
      <c r="FB361" s="10"/>
      <c r="FC361" s="10"/>
      <c r="FD361" s="10"/>
      <c r="FE361" s="10"/>
      <c r="FF361" s="10"/>
      <c r="FG361" s="10"/>
      <c r="FH361" s="10"/>
      <c r="FI361" s="10"/>
      <c r="FJ361" s="10"/>
      <c r="FK361" s="10"/>
      <c r="FL361" s="10"/>
      <c r="FM361" s="13" t="s">
        <v>5486</v>
      </c>
      <c r="FN361" s="13" t="s">
        <v>173</v>
      </c>
      <c r="FO361" s="13"/>
      <c r="FP361" s="13"/>
      <c r="FQ361" s="13"/>
      <c r="FR361" s="13"/>
      <c r="FS361" s="13"/>
      <c r="FT361" s="13"/>
      <c r="FU361" s="13"/>
      <c r="FV361" s="13"/>
      <c r="FW361" s="13"/>
      <c r="FX361" s="13"/>
      <c r="FY361" s="13"/>
      <c r="FZ361" s="13"/>
      <c r="GA361" s="13"/>
      <c r="GB361" s="13"/>
      <c r="GC361" s="10">
        <v>1</v>
      </c>
      <c r="GD361" s="13"/>
      <c r="GE361" s="13"/>
      <c r="GF361" s="13"/>
      <c r="GG361" s="13"/>
      <c r="GH361" s="13"/>
      <c r="GI361" s="13"/>
      <c r="GJ361" s="13"/>
      <c r="GK361" s="13"/>
      <c r="GL361" s="13"/>
      <c r="GM361" s="13"/>
      <c r="GN361" s="13"/>
      <c r="GO361" s="13" t="s">
        <v>5487</v>
      </c>
      <c r="GP361" s="13" t="s">
        <v>5488</v>
      </c>
      <c r="GQ361" s="10" t="s">
        <v>283</v>
      </c>
      <c r="GR361" s="10" t="s">
        <v>283</v>
      </c>
      <c r="GS361" s="10" t="s">
        <v>283</v>
      </c>
      <c r="GT361" s="10" t="s">
        <v>283</v>
      </c>
      <c r="GU361" s="10" t="s">
        <v>283</v>
      </c>
      <c r="GV361" s="10" t="s">
        <v>283</v>
      </c>
      <c r="GW361" s="10" t="s">
        <v>283</v>
      </c>
      <c r="GX361" s="10" t="s">
        <v>283</v>
      </c>
      <c r="GY361" s="10" t="s">
        <v>283</v>
      </c>
      <c r="GZ361" s="10" t="s">
        <v>283</v>
      </c>
      <c r="HA361" s="10" t="s">
        <v>283</v>
      </c>
      <c r="HB361" s="10" t="s">
        <v>283</v>
      </c>
      <c r="HC361" s="10" t="s">
        <v>283</v>
      </c>
      <c r="HD361" s="10" t="s">
        <v>232</v>
      </c>
      <c r="HE361" s="10"/>
      <c r="HF361" s="10"/>
      <c r="HG361" s="10"/>
      <c r="HH361" s="10"/>
      <c r="HI361" s="10"/>
      <c r="HJ361" s="10"/>
      <c r="HK361" s="10"/>
      <c r="HL361" s="10"/>
      <c r="HM361" s="10"/>
      <c r="HN361" s="10"/>
      <c r="HO361" s="10"/>
      <c r="HP361" s="10"/>
      <c r="HQ361" s="10"/>
      <c r="HR361" s="10"/>
      <c r="HS361" s="10"/>
      <c r="HT361" s="10"/>
      <c r="HU361" s="10"/>
      <c r="HV361" s="10"/>
      <c r="HW361" s="10"/>
      <c r="HX361" s="10"/>
      <c r="HY361" s="10"/>
      <c r="HZ361" s="10"/>
      <c r="IA361" s="10"/>
      <c r="IB361" s="10"/>
      <c r="IC361" s="10"/>
      <c r="ID361" s="10"/>
      <c r="IE361" s="10"/>
      <c r="IF361" s="10"/>
      <c r="IG361" s="10"/>
      <c r="IH361" s="10"/>
      <c r="II361" s="10"/>
      <c r="IJ361" s="10">
        <v>1</v>
      </c>
      <c r="IK361" s="10"/>
      <c r="IL361" s="10"/>
      <c r="IM361" s="10"/>
      <c r="IN361" s="10"/>
      <c r="IO361" s="10"/>
      <c r="IP361" s="10"/>
      <c r="IQ361" s="10"/>
      <c r="IR361" s="10"/>
      <c r="IS361" s="10"/>
      <c r="IT361" s="10"/>
      <c r="IU361" s="13" t="s">
        <v>5489</v>
      </c>
      <c r="IV361" s="13" t="s">
        <v>5490</v>
      </c>
      <c r="IW361" s="10" t="s">
        <v>283</v>
      </c>
      <c r="IX361" s="10" t="s">
        <v>666</v>
      </c>
      <c r="IY361" s="10"/>
      <c r="IZ361" s="10"/>
      <c r="JA361" s="10"/>
      <c r="JB361" s="10"/>
      <c r="JC361" s="10"/>
      <c r="JD361" s="10"/>
      <c r="JE361" s="10"/>
      <c r="JF361" s="10"/>
      <c r="JG361" s="10"/>
      <c r="JH361" s="10"/>
      <c r="JI361" s="10"/>
      <c r="JJ361" s="10"/>
      <c r="JK361" s="10"/>
      <c r="JL361" s="10"/>
      <c r="JM361" s="10"/>
      <c r="JN361" s="10">
        <v>1</v>
      </c>
      <c r="JO361" s="10"/>
      <c r="JP361" s="10"/>
      <c r="JQ361" s="10"/>
      <c r="JR361" s="10"/>
      <c r="JS361" s="10">
        <v>1</v>
      </c>
      <c r="JT361" s="10"/>
      <c r="JU361" s="10"/>
      <c r="JV361" s="10" t="s">
        <v>287</v>
      </c>
      <c r="JW361" s="10" t="s">
        <v>283</v>
      </c>
      <c r="JX361" s="10" t="s">
        <v>283</v>
      </c>
      <c r="JY361" s="10" t="s">
        <v>283</v>
      </c>
      <c r="JZ361" s="9"/>
    </row>
    <row r="362" spans="1:286" ht="15.75" customHeight="1">
      <c r="A362" s="7" t="s">
        <v>5491</v>
      </c>
      <c r="B362" s="8">
        <v>43280</v>
      </c>
      <c r="C362" s="9" t="s">
        <v>5492</v>
      </c>
      <c r="D362" s="10">
        <v>1</v>
      </c>
      <c r="E362" s="11">
        <v>42919</v>
      </c>
      <c r="F362" s="10">
        <v>41</v>
      </c>
      <c r="G362" s="10" t="s">
        <v>277</v>
      </c>
      <c r="H362" s="9" t="s">
        <v>5493</v>
      </c>
      <c r="I362" s="9" t="s">
        <v>4453</v>
      </c>
      <c r="J362" s="10" t="s">
        <v>280</v>
      </c>
      <c r="K362" s="9" t="s">
        <v>344</v>
      </c>
      <c r="L362" s="9"/>
      <c r="M362" s="9"/>
      <c r="N362" s="9"/>
      <c r="O362" s="9"/>
      <c r="P362" s="9"/>
      <c r="Q362" s="9"/>
      <c r="R362" s="10">
        <v>1</v>
      </c>
      <c r="S362" s="9"/>
      <c r="T362" s="9"/>
      <c r="U362" s="9"/>
      <c r="V362" s="9"/>
      <c r="W362" s="9"/>
      <c r="X362" s="9"/>
      <c r="Y362" s="9"/>
      <c r="Z362" s="9"/>
      <c r="AA362" s="9"/>
      <c r="AB362" s="9" t="s">
        <v>5494</v>
      </c>
      <c r="AC362" s="9" t="s">
        <v>5495</v>
      </c>
      <c r="AD362" s="10" t="s">
        <v>283</v>
      </c>
      <c r="AE362" s="11">
        <v>42929</v>
      </c>
      <c r="AF362" s="11">
        <v>43279</v>
      </c>
      <c r="AG362" s="10">
        <f t="shared" ref="AG362:AG369" si="87">AF362-AE362</f>
        <v>350</v>
      </c>
      <c r="AH362" s="10">
        <f t="shared" ref="AH362:AH368" si="88">AF362-E362</f>
        <v>360</v>
      </c>
      <c r="AI362" s="10">
        <f t="shared" si="2"/>
        <v>361</v>
      </c>
      <c r="AJ362" s="10" t="s">
        <v>5496</v>
      </c>
      <c r="AK362" s="12">
        <v>1</v>
      </c>
      <c r="AL362" s="10" t="s">
        <v>67</v>
      </c>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10"/>
      <c r="BN362" s="10"/>
      <c r="BO362" s="10"/>
      <c r="BP362" s="10"/>
      <c r="BQ362" s="10"/>
      <c r="BR362" s="10"/>
      <c r="BS362" s="10"/>
      <c r="BT362" s="10"/>
      <c r="BU362" s="10"/>
      <c r="BV362" s="10">
        <v>1</v>
      </c>
      <c r="BW362" s="10"/>
      <c r="BX362" s="10"/>
      <c r="BY362" s="10"/>
      <c r="BZ362" s="10"/>
      <c r="CA362" s="10"/>
      <c r="CB362" s="10"/>
      <c r="CC362" s="10"/>
      <c r="CD362" s="10"/>
      <c r="CE362" s="10"/>
      <c r="CF362" s="10"/>
      <c r="CG362" s="10"/>
      <c r="CH362" s="10"/>
      <c r="CI362" s="10"/>
      <c r="CJ362" s="10"/>
      <c r="CK362" s="10"/>
      <c r="CL362" s="10"/>
      <c r="CM362" s="10"/>
      <c r="CN362" s="10"/>
      <c r="CO362" s="10"/>
      <c r="CP362" s="10" t="s">
        <v>89</v>
      </c>
      <c r="CQ362" s="10" t="s">
        <v>286</v>
      </c>
      <c r="CR362" s="10">
        <v>1</v>
      </c>
      <c r="CS362" s="10"/>
      <c r="CT362" s="10"/>
      <c r="CU362" s="10"/>
      <c r="CV362" s="10"/>
      <c r="CW362" s="10"/>
      <c r="CX362" s="10" t="s">
        <v>287</v>
      </c>
      <c r="CY362" s="10" t="s">
        <v>287</v>
      </c>
      <c r="CZ362" s="10" t="s">
        <v>12</v>
      </c>
      <c r="DA362" s="10" t="s">
        <v>125</v>
      </c>
      <c r="DB362" s="10" t="s">
        <v>309</v>
      </c>
      <c r="DC362" s="13" t="s">
        <v>5497</v>
      </c>
      <c r="DD362" s="13" t="s">
        <v>5498</v>
      </c>
      <c r="DE362" s="13" t="s">
        <v>5499</v>
      </c>
      <c r="DF362" s="13" t="s">
        <v>5500</v>
      </c>
      <c r="DG362" s="10" t="s">
        <v>283</v>
      </c>
      <c r="DH362" s="10" t="s">
        <v>283</v>
      </c>
      <c r="DI362" s="10" t="s">
        <v>283</v>
      </c>
      <c r="DJ362" s="10" t="s">
        <v>283</v>
      </c>
      <c r="DK362" s="10" t="s">
        <v>283</v>
      </c>
      <c r="DL362" s="13" t="s">
        <v>5501</v>
      </c>
      <c r="DM362" s="13" t="s">
        <v>114</v>
      </c>
      <c r="DN362" s="14"/>
      <c r="DO362" s="14"/>
      <c r="DP362" s="14"/>
      <c r="DQ362" s="14"/>
      <c r="DR362" s="14">
        <v>1</v>
      </c>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0" t="s">
        <v>283</v>
      </c>
      <c r="ES362" s="10" t="s">
        <v>283</v>
      </c>
      <c r="ET362" s="10"/>
      <c r="EU362" s="10"/>
      <c r="EV362" s="10"/>
      <c r="EW362" s="10"/>
      <c r="EX362" s="10"/>
      <c r="EY362" s="10"/>
      <c r="EZ362" s="10"/>
      <c r="FA362" s="10"/>
      <c r="FB362" s="10"/>
      <c r="FC362" s="10"/>
      <c r="FD362" s="10"/>
      <c r="FE362" s="10"/>
      <c r="FF362" s="10"/>
      <c r="FG362" s="10"/>
      <c r="FH362" s="10"/>
      <c r="FI362" s="10"/>
      <c r="FJ362" s="10"/>
      <c r="FK362" s="10"/>
      <c r="FL362" s="10"/>
      <c r="FM362" s="10" t="s">
        <v>283</v>
      </c>
      <c r="FN362" s="10" t="s">
        <v>283</v>
      </c>
      <c r="FO362" s="10"/>
      <c r="FP362" s="10"/>
      <c r="FQ362" s="10"/>
      <c r="FR362" s="10"/>
      <c r="FS362" s="10"/>
      <c r="FT362" s="10"/>
      <c r="FU362" s="10"/>
      <c r="FV362" s="10"/>
      <c r="FW362" s="10"/>
      <c r="FX362" s="10"/>
      <c r="FY362" s="10"/>
      <c r="FZ362" s="10"/>
      <c r="GA362" s="10"/>
      <c r="GB362" s="10"/>
      <c r="GC362" s="10"/>
      <c r="GD362" s="10"/>
      <c r="GE362" s="10"/>
      <c r="GF362" s="10"/>
      <c r="GG362" s="10"/>
      <c r="GH362" s="10"/>
      <c r="GI362" s="10"/>
      <c r="GJ362" s="10"/>
      <c r="GK362" s="10"/>
      <c r="GL362" s="10"/>
      <c r="GM362" s="10"/>
      <c r="GN362" s="10"/>
      <c r="GO362" s="13" t="s">
        <v>5502</v>
      </c>
      <c r="GP362" s="10" t="s">
        <v>283</v>
      </c>
      <c r="GQ362" s="10" t="s">
        <v>283</v>
      </c>
      <c r="GR362" s="10" t="s">
        <v>283</v>
      </c>
      <c r="GS362" s="10" t="s">
        <v>283</v>
      </c>
      <c r="GT362" s="10" t="s">
        <v>283</v>
      </c>
      <c r="GU362" s="10" t="s">
        <v>283</v>
      </c>
      <c r="GV362" s="10" t="s">
        <v>283</v>
      </c>
      <c r="GW362" s="10" t="s">
        <v>283</v>
      </c>
      <c r="GX362" s="10" t="s">
        <v>283</v>
      </c>
      <c r="GY362" s="10" t="s">
        <v>283</v>
      </c>
      <c r="GZ362" s="10" t="s">
        <v>283</v>
      </c>
      <c r="HA362" s="10" t="s">
        <v>283</v>
      </c>
      <c r="HB362" s="10" t="s">
        <v>283</v>
      </c>
      <c r="HC362" s="10" t="s">
        <v>283</v>
      </c>
      <c r="HD362" s="10" t="s">
        <v>242</v>
      </c>
      <c r="HE362" s="10"/>
      <c r="HF362" s="10"/>
      <c r="HG362" s="10"/>
      <c r="HH362" s="10"/>
      <c r="HI362" s="10"/>
      <c r="HJ362" s="10"/>
      <c r="HK362" s="10"/>
      <c r="HL362" s="10"/>
      <c r="HM362" s="10"/>
      <c r="HN362" s="10"/>
      <c r="HO362" s="10"/>
      <c r="HP362" s="10"/>
      <c r="HQ362" s="10"/>
      <c r="HR362" s="10"/>
      <c r="HS362" s="10"/>
      <c r="HT362" s="10"/>
      <c r="HU362" s="10"/>
      <c r="HV362" s="10"/>
      <c r="HW362" s="10"/>
      <c r="HX362" s="10"/>
      <c r="HY362" s="10"/>
      <c r="HZ362" s="10"/>
      <c r="IA362" s="10"/>
      <c r="IB362" s="10"/>
      <c r="IC362" s="10"/>
      <c r="ID362" s="10"/>
      <c r="IE362" s="10"/>
      <c r="IF362" s="10"/>
      <c r="IG362" s="10"/>
      <c r="IH362" s="10"/>
      <c r="II362" s="10"/>
      <c r="IJ362" s="10"/>
      <c r="IK362" s="10"/>
      <c r="IL362" s="10"/>
      <c r="IM362" s="10"/>
      <c r="IN362" s="10"/>
      <c r="IO362" s="10"/>
      <c r="IP362" s="10"/>
      <c r="IQ362" s="10"/>
      <c r="IR362" s="10"/>
      <c r="IS362" s="10"/>
      <c r="IT362" s="10">
        <v>1</v>
      </c>
      <c r="IU362" s="13" t="s">
        <v>1084</v>
      </c>
      <c r="IV362" s="10" t="s">
        <v>283</v>
      </c>
      <c r="IW362" s="10" t="s">
        <v>283</v>
      </c>
      <c r="IX362" s="10" t="s">
        <v>264</v>
      </c>
      <c r="IY362" s="10"/>
      <c r="IZ362" s="10"/>
      <c r="JA362" s="10"/>
      <c r="JB362" s="10"/>
      <c r="JC362" s="10"/>
      <c r="JD362" s="10"/>
      <c r="JE362" s="10"/>
      <c r="JF362" s="10"/>
      <c r="JG362" s="10"/>
      <c r="JH362" s="10"/>
      <c r="JI362" s="10"/>
      <c r="JJ362" s="10"/>
      <c r="JK362" s="10"/>
      <c r="JL362" s="10"/>
      <c r="JM362" s="10"/>
      <c r="JN362" s="10"/>
      <c r="JO362" s="10"/>
      <c r="JP362" s="10">
        <v>1</v>
      </c>
      <c r="JQ362" s="10"/>
      <c r="JR362" s="10"/>
      <c r="JS362" s="10"/>
      <c r="JT362" s="10"/>
      <c r="JU362" s="10"/>
      <c r="JV362" s="10" t="s">
        <v>287</v>
      </c>
      <c r="JW362" s="10" t="s">
        <v>283</v>
      </c>
      <c r="JX362" s="10" t="s">
        <v>283</v>
      </c>
      <c r="JY362" s="10" t="s">
        <v>283</v>
      </c>
      <c r="JZ362" s="9"/>
    </row>
    <row r="363" spans="1:286" ht="15.75" customHeight="1">
      <c r="A363" s="7" t="s">
        <v>5503</v>
      </c>
      <c r="B363" s="8">
        <v>43278</v>
      </c>
      <c r="C363" s="9" t="s">
        <v>5504</v>
      </c>
      <c r="D363" s="10">
        <v>1</v>
      </c>
      <c r="E363" s="11">
        <v>42925</v>
      </c>
      <c r="F363" s="10">
        <v>57</v>
      </c>
      <c r="G363" s="10" t="s">
        <v>277</v>
      </c>
      <c r="H363" s="9" t="s">
        <v>5127</v>
      </c>
      <c r="I363" s="9" t="s">
        <v>786</v>
      </c>
      <c r="J363" s="10" t="s">
        <v>280</v>
      </c>
      <c r="K363" s="9" t="s">
        <v>344</v>
      </c>
      <c r="L363" s="9"/>
      <c r="M363" s="9"/>
      <c r="N363" s="9"/>
      <c r="O363" s="9"/>
      <c r="P363" s="9"/>
      <c r="Q363" s="9"/>
      <c r="R363" s="10">
        <v>1</v>
      </c>
      <c r="S363" s="9"/>
      <c r="T363" s="9"/>
      <c r="U363" s="9"/>
      <c r="V363" s="9"/>
      <c r="W363" s="9"/>
      <c r="X363" s="9"/>
      <c r="Y363" s="9"/>
      <c r="Z363" s="9"/>
      <c r="AA363" s="9"/>
      <c r="AB363" s="9" t="s">
        <v>2861</v>
      </c>
      <c r="AC363" s="9" t="s">
        <v>5505</v>
      </c>
      <c r="AD363" s="10" t="s">
        <v>283</v>
      </c>
      <c r="AE363" s="11">
        <v>42934</v>
      </c>
      <c r="AF363" s="11">
        <v>43263</v>
      </c>
      <c r="AG363" s="10">
        <f t="shared" si="87"/>
        <v>329</v>
      </c>
      <c r="AH363" s="10">
        <f t="shared" si="88"/>
        <v>338</v>
      </c>
      <c r="AI363" s="10">
        <f t="shared" si="2"/>
        <v>353</v>
      </c>
      <c r="AJ363" s="10" t="s">
        <v>4957</v>
      </c>
      <c r="AK363" s="12">
        <v>1</v>
      </c>
      <c r="AL363" s="10" t="s">
        <v>4958</v>
      </c>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10"/>
      <c r="BN363" s="10">
        <v>1</v>
      </c>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t="s">
        <v>89</v>
      </c>
      <c r="CQ363" s="10" t="s">
        <v>286</v>
      </c>
      <c r="CR363" s="10">
        <v>1</v>
      </c>
      <c r="CS363" s="10"/>
      <c r="CT363" s="10"/>
      <c r="CU363" s="10"/>
      <c r="CV363" s="10"/>
      <c r="CW363" s="10"/>
      <c r="CX363" s="10" t="s">
        <v>287</v>
      </c>
      <c r="CY363" s="10" t="s">
        <v>287</v>
      </c>
      <c r="CZ363" s="10" t="s">
        <v>12</v>
      </c>
      <c r="DA363" s="10" t="s">
        <v>621</v>
      </c>
      <c r="DB363" s="10" t="s">
        <v>309</v>
      </c>
      <c r="DC363" s="13" t="s">
        <v>5506</v>
      </c>
      <c r="DD363" s="13" t="s">
        <v>5507</v>
      </c>
      <c r="DE363" s="13" t="s">
        <v>5508</v>
      </c>
      <c r="DF363" s="13" t="s">
        <v>5509</v>
      </c>
      <c r="DG363" s="13" t="s">
        <v>5510</v>
      </c>
      <c r="DH363" s="13" t="s">
        <v>5511</v>
      </c>
      <c r="DI363" s="10" t="s">
        <v>283</v>
      </c>
      <c r="DJ363" s="10" t="s">
        <v>283</v>
      </c>
      <c r="DK363" s="10" t="s">
        <v>283</v>
      </c>
      <c r="DL363" s="13" t="s">
        <v>5512</v>
      </c>
      <c r="DM363" s="13" t="s">
        <v>5513</v>
      </c>
      <c r="DN363" s="14"/>
      <c r="DO363" s="14"/>
      <c r="DP363" s="14"/>
      <c r="DQ363" s="14"/>
      <c r="DR363" s="14"/>
      <c r="DS363" s="14"/>
      <c r="DT363" s="14"/>
      <c r="DU363" s="14"/>
      <c r="DV363" s="14"/>
      <c r="DW363" s="14"/>
      <c r="DX363" s="14"/>
      <c r="DY363" s="14"/>
      <c r="DZ363" s="14">
        <v>1</v>
      </c>
      <c r="EA363" s="14"/>
      <c r="EB363" s="14"/>
      <c r="EC363" s="14"/>
      <c r="ED363" s="14">
        <v>1</v>
      </c>
      <c r="EE363" s="14"/>
      <c r="EF363" s="14"/>
      <c r="EG363" s="14"/>
      <c r="EH363" s="14"/>
      <c r="EI363" s="14"/>
      <c r="EJ363" s="14"/>
      <c r="EK363" s="14"/>
      <c r="EL363" s="14"/>
      <c r="EM363" s="14"/>
      <c r="EN363" s="14"/>
      <c r="EO363" s="14"/>
      <c r="EP363" s="14"/>
      <c r="EQ363" s="14"/>
      <c r="ER363" s="10" t="s">
        <v>283</v>
      </c>
      <c r="ES363" s="10" t="s">
        <v>283</v>
      </c>
      <c r="ET363" s="10"/>
      <c r="EU363" s="10"/>
      <c r="EV363" s="10"/>
      <c r="EW363" s="10"/>
      <c r="EX363" s="10"/>
      <c r="EY363" s="10"/>
      <c r="EZ363" s="10"/>
      <c r="FA363" s="10"/>
      <c r="FB363" s="10"/>
      <c r="FC363" s="10"/>
      <c r="FD363" s="10"/>
      <c r="FE363" s="10"/>
      <c r="FF363" s="10"/>
      <c r="FG363" s="10"/>
      <c r="FH363" s="10"/>
      <c r="FI363" s="10"/>
      <c r="FJ363" s="10"/>
      <c r="FK363" s="10"/>
      <c r="FL363" s="10"/>
      <c r="FM363" s="10" t="s">
        <v>283</v>
      </c>
      <c r="FN363" s="10" t="s">
        <v>283</v>
      </c>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3" t="s">
        <v>5514</v>
      </c>
      <c r="GP363" s="13" t="s">
        <v>5515</v>
      </c>
      <c r="GQ363" s="13" t="s">
        <v>5516</v>
      </c>
      <c r="GR363" s="10" t="s">
        <v>283</v>
      </c>
      <c r="GS363" s="10" t="s">
        <v>283</v>
      </c>
      <c r="GT363" s="10" t="s">
        <v>283</v>
      </c>
      <c r="GU363" s="10" t="s">
        <v>283</v>
      </c>
      <c r="GV363" s="10" t="s">
        <v>283</v>
      </c>
      <c r="GW363" s="10" t="s">
        <v>283</v>
      </c>
      <c r="GX363" s="10" t="s">
        <v>283</v>
      </c>
      <c r="GY363" s="10" t="s">
        <v>283</v>
      </c>
      <c r="GZ363" s="10" t="s">
        <v>283</v>
      </c>
      <c r="HA363" s="10" t="s">
        <v>283</v>
      </c>
      <c r="HB363" s="10" t="s">
        <v>283</v>
      </c>
      <c r="HC363" s="10" t="s">
        <v>283</v>
      </c>
      <c r="HD363" s="10" t="s">
        <v>212</v>
      </c>
      <c r="HE363" s="10"/>
      <c r="HF363" s="10"/>
      <c r="HG363" s="10"/>
      <c r="HH363" s="10"/>
      <c r="HI363" s="10"/>
      <c r="HJ363" s="10"/>
      <c r="HK363" s="10"/>
      <c r="HL363" s="10"/>
      <c r="HM363" s="10"/>
      <c r="HN363" s="10"/>
      <c r="HO363" s="10"/>
      <c r="HP363" s="10">
        <v>1</v>
      </c>
      <c r="HQ363" s="10"/>
      <c r="HR363" s="10"/>
      <c r="HS363" s="10"/>
      <c r="HT363" s="10"/>
      <c r="HU363" s="10"/>
      <c r="HV363" s="10"/>
      <c r="HW363" s="10"/>
      <c r="HX363" s="10"/>
      <c r="HY363" s="10"/>
      <c r="HZ363" s="10"/>
      <c r="IA363" s="10"/>
      <c r="IB363" s="10"/>
      <c r="IC363" s="10"/>
      <c r="ID363" s="10"/>
      <c r="IE363" s="10"/>
      <c r="IF363" s="10"/>
      <c r="IG363" s="10"/>
      <c r="IH363" s="10"/>
      <c r="II363" s="10"/>
      <c r="IJ363" s="10"/>
      <c r="IK363" s="10"/>
      <c r="IL363" s="10"/>
      <c r="IM363" s="10"/>
      <c r="IN363" s="10"/>
      <c r="IO363" s="10"/>
      <c r="IP363" s="10"/>
      <c r="IQ363" s="10"/>
      <c r="IR363" s="10"/>
      <c r="IS363" s="10"/>
      <c r="IT363" s="10"/>
      <c r="IU363" s="13" t="s">
        <v>1084</v>
      </c>
      <c r="IV363" s="10" t="s">
        <v>283</v>
      </c>
      <c r="IW363" s="10" t="s">
        <v>283</v>
      </c>
      <c r="IX363" s="10" t="s">
        <v>264</v>
      </c>
      <c r="IY363" s="10"/>
      <c r="IZ363" s="10"/>
      <c r="JA363" s="10"/>
      <c r="JB363" s="10"/>
      <c r="JC363" s="10"/>
      <c r="JD363" s="10"/>
      <c r="JE363" s="10"/>
      <c r="JF363" s="10"/>
      <c r="JG363" s="10"/>
      <c r="JH363" s="10"/>
      <c r="JI363" s="10"/>
      <c r="JJ363" s="10"/>
      <c r="JK363" s="10"/>
      <c r="JL363" s="10"/>
      <c r="JM363" s="10"/>
      <c r="JN363" s="10"/>
      <c r="JO363" s="10"/>
      <c r="JP363" s="10">
        <v>1</v>
      </c>
      <c r="JQ363" s="10"/>
      <c r="JR363" s="10"/>
      <c r="JS363" s="10"/>
      <c r="JT363" s="10"/>
      <c r="JU363" s="10"/>
      <c r="JV363" s="10" t="s">
        <v>287</v>
      </c>
      <c r="JW363" s="10" t="s">
        <v>283</v>
      </c>
      <c r="JX363" s="10" t="s">
        <v>283</v>
      </c>
      <c r="JY363" s="10" t="s">
        <v>283</v>
      </c>
      <c r="JZ363" s="9"/>
    </row>
    <row r="364" spans="1:286" ht="15.75" customHeight="1">
      <c r="A364" s="7" t="s">
        <v>5517</v>
      </c>
      <c r="B364" s="8">
        <v>43286</v>
      </c>
      <c r="C364" s="9" t="s">
        <v>5518</v>
      </c>
      <c r="D364" s="10">
        <v>1</v>
      </c>
      <c r="E364" s="11">
        <v>42683</v>
      </c>
      <c r="F364" s="10">
        <v>45</v>
      </c>
      <c r="G364" s="10" t="s">
        <v>323</v>
      </c>
      <c r="H364" s="9" t="s">
        <v>1120</v>
      </c>
      <c r="I364" s="9" t="s">
        <v>4101</v>
      </c>
      <c r="J364" s="10" t="s">
        <v>280</v>
      </c>
      <c r="K364" s="9" t="s">
        <v>5519</v>
      </c>
      <c r="L364" s="10">
        <v>1</v>
      </c>
      <c r="M364" s="10"/>
      <c r="N364" s="10"/>
      <c r="O364" s="10"/>
      <c r="P364" s="10"/>
      <c r="Q364" s="10"/>
      <c r="R364" s="10"/>
      <c r="S364" s="10"/>
      <c r="T364" s="10"/>
      <c r="U364" s="10"/>
      <c r="V364" s="10"/>
      <c r="W364" s="10"/>
      <c r="X364" s="10"/>
      <c r="Y364" s="10"/>
      <c r="Z364" s="10"/>
      <c r="AA364" s="10"/>
      <c r="AB364" s="9" t="s">
        <v>5520</v>
      </c>
      <c r="AC364" s="9" t="s">
        <v>5521</v>
      </c>
      <c r="AD364" s="10" t="s">
        <v>283</v>
      </c>
      <c r="AE364" s="60">
        <v>42690</v>
      </c>
      <c r="AF364" s="11">
        <v>43283</v>
      </c>
      <c r="AG364" s="10">
        <f t="shared" si="87"/>
        <v>593</v>
      </c>
      <c r="AH364" s="10">
        <f t="shared" si="88"/>
        <v>600</v>
      </c>
      <c r="AI364" s="10">
        <f t="shared" si="2"/>
        <v>603</v>
      </c>
      <c r="AJ364" s="10" t="s">
        <v>5522</v>
      </c>
      <c r="AK364" s="12">
        <v>1</v>
      </c>
      <c r="AL364" s="10" t="s">
        <v>562</v>
      </c>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10"/>
      <c r="BN364" s="10"/>
      <c r="BO364" s="10"/>
      <c r="BP364" s="10"/>
      <c r="BQ364" s="10"/>
      <c r="BR364" s="10"/>
      <c r="BS364" s="10"/>
      <c r="BT364" s="10"/>
      <c r="BU364" s="10"/>
      <c r="BV364" s="10"/>
      <c r="BW364" s="10"/>
      <c r="BX364" s="10"/>
      <c r="BY364" s="10"/>
      <c r="BZ364" s="10"/>
      <c r="CA364" s="10"/>
      <c r="CB364" s="10">
        <v>1</v>
      </c>
      <c r="CC364" s="10"/>
      <c r="CD364" s="10"/>
      <c r="CE364" s="10"/>
      <c r="CF364" s="10"/>
      <c r="CG364" s="10"/>
      <c r="CH364" s="10"/>
      <c r="CI364" s="10"/>
      <c r="CJ364" s="10"/>
      <c r="CK364" s="10"/>
      <c r="CL364" s="10"/>
      <c r="CM364" s="10"/>
      <c r="CN364" s="10"/>
      <c r="CO364" s="10"/>
      <c r="CP364" s="10" t="s">
        <v>4516</v>
      </c>
      <c r="CQ364" s="10" t="s">
        <v>286</v>
      </c>
      <c r="CR364" s="10"/>
      <c r="CS364" s="10"/>
      <c r="CT364" s="10"/>
      <c r="CU364" s="10">
        <v>1</v>
      </c>
      <c r="CV364" s="10"/>
      <c r="CW364" s="10"/>
      <c r="CX364" s="10" t="s">
        <v>287</v>
      </c>
      <c r="CY364" s="10" t="s">
        <v>287</v>
      </c>
      <c r="CZ364" s="10" t="s">
        <v>5523</v>
      </c>
      <c r="DA364" s="10" t="s">
        <v>5523</v>
      </c>
      <c r="DB364" s="10" t="s">
        <v>429</v>
      </c>
      <c r="DC364" s="10" t="s">
        <v>283</v>
      </c>
      <c r="DD364" s="10" t="s">
        <v>5524</v>
      </c>
      <c r="DE364" s="10" t="s">
        <v>283</v>
      </c>
      <c r="DF364" s="10" t="s">
        <v>283</v>
      </c>
      <c r="DG364" s="10" t="s">
        <v>283</v>
      </c>
      <c r="DH364" s="10" t="s">
        <v>283</v>
      </c>
      <c r="DI364" s="10" t="s">
        <v>283</v>
      </c>
      <c r="DJ364" s="10" t="s">
        <v>283</v>
      </c>
      <c r="DK364" s="10" t="s">
        <v>283</v>
      </c>
      <c r="DL364" s="10" t="s">
        <v>283</v>
      </c>
      <c r="DM364" s="10" t="s">
        <v>283</v>
      </c>
      <c r="DN364" s="15"/>
      <c r="DO364" s="15"/>
      <c r="DP364" s="15"/>
      <c r="DQ364" s="15"/>
      <c r="DR364" s="15"/>
      <c r="DS364" s="15"/>
      <c r="DT364" s="15"/>
      <c r="DU364" s="15"/>
      <c r="DV364" s="15"/>
      <c r="DW364" s="15"/>
      <c r="DX364" s="15"/>
      <c r="DY364" s="15"/>
      <c r="DZ364" s="15"/>
      <c r="EA364" s="15"/>
      <c r="EB364" s="15"/>
      <c r="EC364" s="15"/>
      <c r="ED364" s="15"/>
      <c r="EE364" s="15"/>
      <c r="EF364" s="15"/>
      <c r="EG364" s="15"/>
      <c r="EH364" s="15"/>
      <c r="EI364" s="15"/>
      <c r="EJ364" s="15"/>
      <c r="EK364" s="15"/>
      <c r="EL364" s="15"/>
      <c r="EM364" s="15"/>
      <c r="EN364" s="15"/>
      <c r="EO364" s="15"/>
      <c r="EP364" s="15"/>
      <c r="EQ364" s="15"/>
      <c r="ER364" s="10" t="s">
        <v>283</v>
      </c>
      <c r="ES364" s="10" t="s">
        <v>283</v>
      </c>
      <c r="ET364" s="10"/>
      <c r="EU364" s="10"/>
      <c r="EV364" s="10"/>
      <c r="EW364" s="10"/>
      <c r="EX364" s="10"/>
      <c r="EY364" s="10"/>
      <c r="EZ364" s="10"/>
      <c r="FA364" s="10"/>
      <c r="FB364" s="10"/>
      <c r="FC364" s="10"/>
      <c r="FD364" s="10"/>
      <c r="FE364" s="10"/>
      <c r="FF364" s="10"/>
      <c r="FG364" s="10"/>
      <c r="FH364" s="10"/>
      <c r="FI364" s="10"/>
      <c r="FJ364" s="10"/>
      <c r="FK364" s="10"/>
      <c r="FL364" s="10"/>
      <c r="FM364" s="10" t="s">
        <v>5525</v>
      </c>
      <c r="FN364" s="10" t="s">
        <v>283</v>
      </c>
      <c r="FO364" s="10"/>
      <c r="FP364" s="10"/>
      <c r="FQ364" s="10"/>
      <c r="FR364" s="10"/>
      <c r="FS364" s="10"/>
      <c r="FT364" s="10"/>
      <c r="FU364" s="10"/>
      <c r="FV364" s="10"/>
      <c r="FW364" s="10"/>
      <c r="FX364" s="10"/>
      <c r="FY364" s="10"/>
      <c r="FZ364" s="10"/>
      <c r="GA364" s="10"/>
      <c r="GB364" s="10"/>
      <c r="GC364" s="10"/>
      <c r="GD364" s="10"/>
      <c r="GE364" s="10"/>
      <c r="GF364" s="10"/>
      <c r="GG364" s="10"/>
      <c r="GH364" s="10"/>
      <c r="GI364" s="10"/>
      <c r="GJ364" s="10"/>
      <c r="GK364" s="10"/>
      <c r="GL364" s="10"/>
      <c r="GM364" s="10"/>
      <c r="GN364" s="10"/>
      <c r="GO364" s="10" t="s">
        <v>5526</v>
      </c>
      <c r="GP364" s="10" t="s">
        <v>5527</v>
      </c>
      <c r="GQ364" s="10" t="s">
        <v>5528</v>
      </c>
      <c r="GR364" s="10" t="s">
        <v>5529</v>
      </c>
      <c r="GS364" s="10" t="s">
        <v>283</v>
      </c>
      <c r="GT364" s="10" t="s">
        <v>283</v>
      </c>
      <c r="GU364" s="10" t="s">
        <v>283</v>
      </c>
      <c r="GV364" s="10" t="s">
        <v>283</v>
      </c>
      <c r="GW364" s="10" t="s">
        <v>283</v>
      </c>
      <c r="GX364" s="10" t="s">
        <v>283</v>
      </c>
      <c r="GY364" s="10" t="s">
        <v>283</v>
      </c>
      <c r="GZ364" s="10" t="s">
        <v>283</v>
      </c>
      <c r="HA364" s="10" t="s">
        <v>283</v>
      </c>
      <c r="HB364" s="10" t="s">
        <v>283</v>
      </c>
      <c r="HC364" s="10" t="s">
        <v>283</v>
      </c>
      <c r="HD364" s="10" t="s">
        <v>209</v>
      </c>
      <c r="HE364" s="10"/>
      <c r="HF364" s="10"/>
      <c r="HG364" s="10"/>
      <c r="HH364" s="10"/>
      <c r="HI364" s="10"/>
      <c r="HJ364" s="10"/>
      <c r="HK364" s="10"/>
      <c r="HL364" s="10"/>
      <c r="HM364" s="10">
        <v>1</v>
      </c>
      <c r="HN364" s="10"/>
      <c r="HO364" s="10"/>
      <c r="HP364" s="10"/>
      <c r="HQ364" s="10"/>
      <c r="HR364" s="10"/>
      <c r="HS364" s="10"/>
      <c r="HT364" s="10"/>
      <c r="HU364" s="10"/>
      <c r="HV364" s="10"/>
      <c r="HW364" s="10"/>
      <c r="HX364" s="10"/>
      <c r="HY364" s="10"/>
      <c r="HZ364" s="10"/>
      <c r="IA364" s="10"/>
      <c r="IB364" s="10"/>
      <c r="IC364" s="10"/>
      <c r="ID364" s="10"/>
      <c r="IE364" s="10"/>
      <c r="IF364" s="10"/>
      <c r="IG364" s="10"/>
      <c r="IH364" s="10"/>
      <c r="II364" s="10"/>
      <c r="IJ364" s="10"/>
      <c r="IK364" s="10"/>
      <c r="IL364" s="10"/>
      <c r="IM364" s="10"/>
      <c r="IN364" s="10"/>
      <c r="IO364" s="10"/>
      <c r="IP364" s="10"/>
      <c r="IQ364" s="10"/>
      <c r="IR364" s="10"/>
      <c r="IS364" s="10"/>
      <c r="IT364" s="10"/>
      <c r="IU364" s="10" t="s">
        <v>1084</v>
      </c>
      <c r="IV364" s="10" t="s">
        <v>283</v>
      </c>
      <c r="IW364" s="10" t="s">
        <v>283</v>
      </c>
      <c r="IX364" s="10" t="s">
        <v>264</v>
      </c>
      <c r="IY364" s="10"/>
      <c r="IZ364" s="10"/>
      <c r="JA364" s="10"/>
      <c r="JB364" s="10"/>
      <c r="JC364" s="10"/>
      <c r="JD364" s="10"/>
      <c r="JE364" s="10"/>
      <c r="JF364" s="10"/>
      <c r="JG364" s="10"/>
      <c r="JH364" s="10"/>
      <c r="JI364" s="10"/>
      <c r="JJ364" s="10"/>
      <c r="JK364" s="10"/>
      <c r="JL364" s="10"/>
      <c r="JM364" s="10"/>
      <c r="JN364" s="10"/>
      <c r="JO364" s="10"/>
      <c r="JP364" s="10">
        <v>1</v>
      </c>
      <c r="JQ364" s="10"/>
      <c r="JR364" s="10"/>
      <c r="JS364" s="10"/>
      <c r="JT364" s="10"/>
      <c r="JU364" s="10"/>
      <c r="JV364" s="10" t="s">
        <v>287</v>
      </c>
      <c r="JW364" s="10" t="s">
        <v>283</v>
      </c>
      <c r="JX364" s="10" t="s">
        <v>283</v>
      </c>
      <c r="JY364" s="10" t="s">
        <v>283</v>
      </c>
      <c r="JZ364" s="9"/>
    </row>
    <row r="365" spans="1:286" ht="15.75" customHeight="1">
      <c r="A365" s="7" t="s">
        <v>5530</v>
      </c>
      <c r="B365" s="8">
        <v>43263</v>
      </c>
      <c r="C365" s="9" t="s">
        <v>5531</v>
      </c>
      <c r="D365" s="10">
        <v>1</v>
      </c>
      <c r="E365" s="11">
        <v>42962</v>
      </c>
      <c r="F365" s="10">
        <v>80</v>
      </c>
      <c r="G365" s="10" t="s">
        <v>277</v>
      </c>
      <c r="H365" s="9" t="s">
        <v>765</v>
      </c>
      <c r="I365" s="9" t="s">
        <v>469</v>
      </c>
      <c r="J365" s="10" t="s">
        <v>280</v>
      </c>
      <c r="K365" s="9" t="s">
        <v>344</v>
      </c>
      <c r="L365" s="9"/>
      <c r="M365" s="9"/>
      <c r="N365" s="9"/>
      <c r="O365" s="9"/>
      <c r="P365" s="9"/>
      <c r="Q365" s="9"/>
      <c r="R365" s="10">
        <v>1</v>
      </c>
      <c r="S365" s="9"/>
      <c r="T365" s="9"/>
      <c r="U365" s="9"/>
      <c r="V365" s="9"/>
      <c r="W365" s="9"/>
      <c r="X365" s="9"/>
      <c r="Y365" s="9"/>
      <c r="Z365" s="9"/>
      <c r="AA365" s="9"/>
      <c r="AB365" s="9" t="s">
        <v>5532</v>
      </c>
      <c r="AC365" s="9" t="s">
        <v>5533</v>
      </c>
      <c r="AD365" s="10" t="s">
        <v>283</v>
      </c>
      <c r="AE365" s="11">
        <v>43243</v>
      </c>
      <c r="AF365" s="11">
        <v>43243</v>
      </c>
      <c r="AG365" s="10">
        <f t="shared" si="87"/>
        <v>0</v>
      </c>
      <c r="AH365" s="10">
        <f t="shared" si="88"/>
        <v>281</v>
      </c>
      <c r="AI365" s="10">
        <f t="shared" si="2"/>
        <v>301</v>
      </c>
      <c r="AJ365" s="10" t="s">
        <v>5534</v>
      </c>
      <c r="AK365" s="12">
        <v>2</v>
      </c>
      <c r="AL365" s="10" t="s">
        <v>5535</v>
      </c>
      <c r="AM365" s="9"/>
      <c r="AN365" s="9"/>
      <c r="AO365" s="9"/>
      <c r="AP365" s="9"/>
      <c r="AQ365" s="9"/>
      <c r="AR365" s="9"/>
      <c r="AS365" s="9"/>
      <c r="AT365" s="9"/>
      <c r="AU365" s="9"/>
      <c r="AV365" s="9"/>
      <c r="AW365" s="9"/>
      <c r="AX365" s="9"/>
      <c r="AY365" s="9"/>
      <c r="AZ365" s="10">
        <v>1</v>
      </c>
      <c r="BA365" s="10"/>
      <c r="BB365" s="10"/>
      <c r="BC365" s="9"/>
      <c r="BD365" s="10">
        <v>1</v>
      </c>
      <c r="BE365" s="9"/>
      <c r="BF365" s="9"/>
      <c r="BG365" s="9"/>
      <c r="BH365" s="9"/>
      <c r="BI365" s="9"/>
      <c r="BJ365" s="9"/>
      <c r="BK365" s="9"/>
      <c r="BL365" s="9"/>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t="s">
        <v>89</v>
      </c>
      <c r="CQ365" s="10" t="s">
        <v>286</v>
      </c>
      <c r="CR365" s="10">
        <v>1</v>
      </c>
      <c r="CS365" s="10"/>
      <c r="CT365" s="10"/>
      <c r="CU365" s="10"/>
      <c r="CV365" s="10"/>
      <c r="CW365" s="10"/>
      <c r="CX365" s="10" t="s">
        <v>287</v>
      </c>
      <c r="CY365" s="10" t="s">
        <v>287</v>
      </c>
      <c r="CZ365" s="10" t="s">
        <v>12</v>
      </c>
      <c r="DA365" s="10" t="s">
        <v>3146</v>
      </c>
      <c r="DB365" s="10" t="s">
        <v>309</v>
      </c>
      <c r="DC365" s="10" t="s">
        <v>5536</v>
      </c>
      <c r="DD365" s="13" t="s">
        <v>5537</v>
      </c>
      <c r="DE365" s="13" t="s">
        <v>5538</v>
      </c>
      <c r="DF365" s="10" t="s">
        <v>283</v>
      </c>
      <c r="DG365" s="10" t="s">
        <v>283</v>
      </c>
      <c r="DH365" s="10" t="s">
        <v>283</v>
      </c>
      <c r="DI365" s="10" t="s">
        <v>283</v>
      </c>
      <c r="DJ365" s="10" t="s">
        <v>283</v>
      </c>
      <c r="DK365" s="10" t="s">
        <v>283</v>
      </c>
      <c r="DL365" s="10" t="s">
        <v>5539</v>
      </c>
      <c r="DM365" s="10" t="s">
        <v>5540</v>
      </c>
      <c r="DN365" s="15"/>
      <c r="DO365" s="15"/>
      <c r="DP365" s="15"/>
      <c r="DQ365" s="15"/>
      <c r="DR365" s="15">
        <v>1</v>
      </c>
      <c r="DS365" s="15"/>
      <c r="DT365" s="15"/>
      <c r="DU365" s="15"/>
      <c r="DV365" s="15"/>
      <c r="DW365" s="15"/>
      <c r="DX365" s="15"/>
      <c r="DY365" s="15"/>
      <c r="DZ365" s="15"/>
      <c r="EA365" s="15"/>
      <c r="EB365" s="15"/>
      <c r="EC365" s="15">
        <v>1</v>
      </c>
      <c r="ED365" s="15"/>
      <c r="EE365" s="15"/>
      <c r="EF365" s="15"/>
      <c r="EG365" s="15"/>
      <c r="EH365" s="15"/>
      <c r="EI365" s="15"/>
      <c r="EJ365" s="15"/>
      <c r="EK365" s="15"/>
      <c r="EL365" s="15"/>
      <c r="EM365" s="15"/>
      <c r="EN365" s="15"/>
      <c r="EO365" s="15"/>
      <c r="EP365" s="15"/>
      <c r="EQ365" s="15"/>
      <c r="ER365" s="10" t="s">
        <v>1786</v>
      </c>
      <c r="ES365" s="10" t="s">
        <v>1786</v>
      </c>
      <c r="ET365" s="10"/>
      <c r="EU365" s="10"/>
      <c r="EV365" s="10"/>
      <c r="EW365" s="10"/>
      <c r="EX365" s="10"/>
      <c r="EY365" s="10"/>
      <c r="EZ365" s="10"/>
      <c r="FA365" s="10"/>
      <c r="FB365" s="10"/>
      <c r="FC365" s="10"/>
      <c r="FD365" s="10"/>
      <c r="FE365" s="10"/>
      <c r="FF365" s="10"/>
      <c r="FG365" s="10"/>
      <c r="FH365" s="10">
        <v>1</v>
      </c>
      <c r="FI365" s="10"/>
      <c r="FJ365" s="10"/>
      <c r="FK365" s="10"/>
      <c r="FL365" s="10"/>
      <c r="FM365" s="10" t="s">
        <v>283</v>
      </c>
      <c r="FN365" s="10" t="s">
        <v>283</v>
      </c>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t="s">
        <v>5541</v>
      </c>
      <c r="GP365" s="10" t="s">
        <v>5542</v>
      </c>
      <c r="GQ365" s="10" t="s">
        <v>5543</v>
      </c>
      <c r="GR365" s="10" t="s">
        <v>5544</v>
      </c>
      <c r="GS365" s="10" t="s">
        <v>5545</v>
      </c>
      <c r="GT365" s="10" t="s">
        <v>5546</v>
      </c>
      <c r="GU365" s="10" t="s">
        <v>5547</v>
      </c>
      <c r="GV365" s="10" t="s">
        <v>283</v>
      </c>
      <c r="GW365" s="10" t="s">
        <v>283</v>
      </c>
      <c r="GX365" s="10" t="s">
        <v>283</v>
      </c>
      <c r="GY365" s="10" t="s">
        <v>283</v>
      </c>
      <c r="GZ365" s="10" t="s">
        <v>283</v>
      </c>
      <c r="HA365" s="10" t="s">
        <v>283</v>
      </c>
      <c r="HB365" s="10" t="s">
        <v>283</v>
      </c>
      <c r="HC365" s="10" t="s">
        <v>283</v>
      </c>
      <c r="HD365" s="10" t="s">
        <v>5548</v>
      </c>
      <c r="HE365" s="10"/>
      <c r="HF365" s="10"/>
      <c r="HG365" s="10"/>
      <c r="HH365" s="10"/>
      <c r="HI365" s="10"/>
      <c r="HJ365" s="10"/>
      <c r="HK365" s="10"/>
      <c r="HL365" s="10"/>
      <c r="HM365" s="10">
        <v>1</v>
      </c>
      <c r="HN365" s="10"/>
      <c r="HO365" s="10"/>
      <c r="HP365" s="10">
        <v>1</v>
      </c>
      <c r="HQ365" s="10"/>
      <c r="HR365" s="10"/>
      <c r="HS365" s="10"/>
      <c r="HT365" s="10"/>
      <c r="HU365" s="10"/>
      <c r="HV365" s="10">
        <v>1</v>
      </c>
      <c r="HW365" s="10"/>
      <c r="HX365" s="10"/>
      <c r="HY365" s="10"/>
      <c r="HZ365" s="10"/>
      <c r="IA365" s="10"/>
      <c r="IB365" s="10"/>
      <c r="IC365" s="10"/>
      <c r="ID365" s="10"/>
      <c r="IE365" s="10"/>
      <c r="IF365" s="10"/>
      <c r="IG365" s="10"/>
      <c r="IH365" s="10"/>
      <c r="II365" s="10"/>
      <c r="IJ365" s="10"/>
      <c r="IK365" s="10"/>
      <c r="IL365" s="10"/>
      <c r="IM365" s="10"/>
      <c r="IN365" s="10"/>
      <c r="IO365" s="10"/>
      <c r="IP365" s="10"/>
      <c r="IQ365" s="10"/>
      <c r="IR365" s="10"/>
      <c r="IS365" s="10"/>
      <c r="IT365" s="10"/>
      <c r="IU365" s="10" t="s">
        <v>2494</v>
      </c>
      <c r="IV365" s="10" t="s">
        <v>283</v>
      </c>
      <c r="IW365" s="10" t="s">
        <v>283</v>
      </c>
      <c r="IX365" s="10" t="s">
        <v>264</v>
      </c>
      <c r="IY365" s="10"/>
      <c r="IZ365" s="10"/>
      <c r="JA365" s="10"/>
      <c r="JB365" s="10"/>
      <c r="JC365" s="10"/>
      <c r="JD365" s="10"/>
      <c r="JE365" s="10"/>
      <c r="JF365" s="10"/>
      <c r="JG365" s="10"/>
      <c r="JH365" s="10"/>
      <c r="JI365" s="10"/>
      <c r="JJ365" s="10"/>
      <c r="JK365" s="10"/>
      <c r="JL365" s="10"/>
      <c r="JM365" s="10"/>
      <c r="JN365" s="10"/>
      <c r="JO365" s="10"/>
      <c r="JP365" s="10">
        <v>1</v>
      </c>
      <c r="JQ365" s="10"/>
      <c r="JR365" s="10"/>
      <c r="JS365" s="10"/>
      <c r="JT365" s="10"/>
      <c r="JU365" s="10"/>
      <c r="JV365" s="10" t="s">
        <v>287</v>
      </c>
      <c r="JW365" s="10" t="s">
        <v>283</v>
      </c>
      <c r="JX365" s="10" t="s">
        <v>283</v>
      </c>
      <c r="JY365" s="10" t="s">
        <v>283</v>
      </c>
      <c r="JZ365" s="9"/>
    </row>
    <row r="366" spans="1:286" ht="15.75" customHeight="1">
      <c r="A366" s="7" t="s">
        <v>5549</v>
      </c>
      <c r="B366" s="8">
        <v>43301</v>
      </c>
      <c r="C366" s="9" t="s">
        <v>5550</v>
      </c>
      <c r="D366" s="10">
        <v>1</v>
      </c>
      <c r="E366" s="11">
        <v>42883</v>
      </c>
      <c r="F366" s="10">
        <v>59</v>
      </c>
      <c r="G366" s="10" t="s">
        <v>277</v>
      </c>
      <c r="H366" s="9" t="s">
        <v>1804</v>
      </c>
      <c r="I366" s="9" t="s">
        <v>1488</v>
      </c>
      <c r="J366" s="10" t="s">
        <v>280</v>
      </c>
      <c r="K366" s="9" t="s">
        <v>281</v>
      </c>
      <c r="L366" s="9"/>
      <c r="M366" s="9"/>
      <c r="N366" s="9"/>
      <c r="O366" s="9"/>
      <c r="P366" s="10">
        <v>1</v>
      </c>
      <c r="Q366" s="9"/>
      <c r="R366" s="9"/>
      <c r="S366" s="9"/>
      <c r="T366" s="9"/>
      <c r="U366" s="9"/>
      <c r="V366" s="9"/>
      <c r="W366" s="9"/>
      <c r="X366" s="9"/>
      <c r="Y366" s="9"/>
      <c r="Z366" s="9"/>
      <c r="AA366" s="9"/>
      <c r="AB366" s="9" t="s">
        <v>5053</v>
      </c>
      <c r="AC366" s="9" t="s">
        <v>5551</v>
      </c>
      <c r="AD366" s="10" t="s">
        <v>283</v>
      </c>
      <c r="AE366" s="11">
        <v>42971</v>
      </c>
      <c r="AF366" s="11">
        <v>43269</v>
      </c>
      <c r="AG366" s="10">
        <f t="shared" si="87"/>
        <v>298</v>
      </c>
      <c r="AH366" s="10">
        <f t="shared" si="88"/>
        <v>386</v>
      </c>
      <c r="AI366" s="10">
        <f t="shared" si="2"/>
        <v>418</v>
      </c>
      <c r="AJ366" s="10" t="s">
        <v>5552</v>
      </c>
      <c r="AK366" s="12">
        <v>4</v>
      </c>
      <c r="AL366" s="10" t="s">
        <v>5553</v>
      </c>
      <c r="AM366" s="9"/>
      <c r="AN366" s="9"/>
      <c r="AO366" s="9"/>
      <c r="AP366" s="10">
        <v>1</v>
      </c>
      <c r="AQ366" s="9"/>
      <c r="AR366" s="9"/>
      <c r="AS366" s="9"/>
      <c r="AT366" s="9"/>
      <c r="AU366" s="9"/>
      <c r="AV366" s="9"/>
      <c r="AW366" s="9"/>
      <c r="AX366" s="9"/>
      <c r="AY366" s="9"/>
      <c r="AZ366" s="9"/>
      <c r="BA366" s="9"/>
      <c r="BB366" s="9"/>
      <c r="BC366" s="9"/>
      <c r="BD366" s="9"/>
      <c r="BE366" s="9"/>
      <c r="BF366" s="9"/>
      <c r="BG366" s="9"/>
      <c r="BH366" s="9"/>
      <c r="BI366" s="9"/>
      <c r="BJ366" s="9"/>
      <c r="BK366" s="9"/>
      <c r="BL366" s="10">
        <v>1</v>
      </c>
      <c r="BM366" s="10"/>
      <c r="BN366" s="10"/>
      <c r="BO366" s="10">
        <v>1</v>
      </c>
      <c r="BP366" s="10"/>
      <c r="BQ366" s="10"/>
      <c r="BR366" s="10"/>
      <c r="BS366" s="10"/>
      <c r="BT366" s="10"/>
      <c r="BU366" s="10"/>
      <c r="BV366" s="10"/>
      <c r="BW366" s="10"/>
      <c r="BX366" s="10"/>
      <c r="BY366" s="10">
        <v>1</v>
      </c>
      <c r="BZ366" s="10"/>
      <c r="CA366" s="10"/>
      <c r="CB366" s="10"/>
      <c r="CC366" s="10"/>
      <c r="CD366" s="10"/>
      <c r="CE366" s="10"/>
      <c r="CF366" s="10"/>
      <c r="CG366" s="10"/>
      <c r="CH366" s="10"/>
      <c r="CI366" s="10"/>
      <c r="CJ366" s="10"/>
      <c r="CK366" s="10"/>
      <c r="CL366" s="10"/>
      <c r="CM366" s="10"/>
      <c r="CN366" s="10"/>
      <c r="CO366" s="10"/>
      <c r="CP366" s="10" t="s">
        <v>89</v>
      </c>
      <c r="CQ366" s="10" t="s">
        <v>286</v>
      </c>
      <c r="CR366" s="10">
        <v>1</v>
      </c>
      <c r="CS366" s="10"/>
      <c r="CT366" s="10"/>
      <c r="CU366" s="10"/>
      <c r="CV366" s="10"/>
      <c r="CW366" s="10"/>
      <c r="CX366" s="10" t="s">
        <v>287</v>
      </c>
      <c r="CY366" s="10" t="s">
        <v>287</v>
      </c>
      <c r="CZ366" s="10" t="s">
        <v>288</v>
      </c>
      <c r="DA366" s="10" t="s">
        <v>289</v>
      </c>
      <c r="DB366" s="10" t="s">
        <v>309</v>
      </c>
      <c r="DC366" s="13" t="s">
        <v>5554</v>
      </c>
      <c r="DD366" s="13" t="s">
        <v>5555</v>
      </c>
      <c r="DE366" s="10" t="s">
        <v>283</v>
      </c>
      <c r="DF366" s="10" t="s">
        <v>283</v>
      </c>
      <c r="DG366" s="10" t="s">
        <v>283</v>
      </c>
      <c r="DH366" s="10" t="s">
        <v>283</v>
      </c>
      <c r="DI366" s="10" t="s">
        <v>283</v>
      </c>
      <c r="DJ366" s="10" t="s">
        <v>283</v>
      </c>
      <c r="DK366" s="10" t="s">
        <v>283</v>
      </c>
      <c r="DL366" s="10" t="s">
        <v>283</v>
      </c>
      <c r="DM366" s="10" t="s">
        <v>283</v>
      </c>
      <c r="DN366" s="15"/>
      <c r="DO366" s="15"/>
      <c r="DP366" s="15"/>
      <c r="DQ366" s="15"/>
      <c r="DR366" s="15"/>
      <c r="DS366" s="15"/>
      <c r="DT366" s="15"/>
      <c r="DU366" s="15"/>
      <c r="DV366" s="15"/>
      <c r="DW366" s="15"/>
      <c r="DX366" s="15"/>
      <c r="DY366" s="15"/>
      <c r="DZ366" s="15"/>
      <c r="EA366" s="15"/>
      <c r="EB366" s="15"/>
      <c r="EC366" s="15"/>
      <c r="ED366" s="15"/>
      <c r="EE366" s="15"/>
      <c r="EF366" s="15"/>
      <c r="EG366" s="15"/>
      <c r="EH366" s="15"/>
      <c r="EI366" s="15"/>
      <c r="EJ366" s="15"/>
      <c r="EK366" s="15"/>
      <c r="EL366" s="15"/>
      <c r="EM366" s="15"/>
      <c r="EN366" s="15"/>
      <c r="EO366" s="15"/>
      <c r="EP366" s="15"/>
      <c r="EQ366" s="15"/>
      <c r="ER366" s="10" t="s">
        <v>147</v>
      </c>
      <c r="ES366" s="10" t="s">
        <v>147</v>
      </c>
      <c r="ET366" s="10"/>
      <c r="EU366" s="10"/>
      <c r="EV366" s="10"/>
      <c r="EW366" s="10"/>
      <c r="EX366" s="10"/>
      <c r="EY366" s="10"/>
      <c r="EZ366" s="10">
        <v>1</v>
      </c>
      <c r="FA366" s="10"/>
      <c r="FB366" s="10"/>
      <c r="FC366" s="10"/>
      <c r="FD366" s="10"/>
      <c r="FE366" s="10"/>
      <c r="FF366" s="10"/>
      <c r="FG366" s="10"/>
      <c r="FH366" s="10"/>
      <c r="FI366" s="10"/>
      <c r="FJ366" s="10"/>
      <c r="FK366" s="10"/>
      <c r="FL366" s="10"/>
      <c r="FM366" s="10" t="s">
        <v>5556</v>
      </c>
      <c r="FN366" s="10" t="s">
        <v>166</v>
      </c>
      <c r="FO366" s="10"/>
      <c r="FP366" s="10"/>
      <c r="FQ366" s="10"/>
      <c r="FR366" s="10"/>
      <c r="FS366" s="10"/>
      <c r="FT366" s="10"/>
      <c r="FU366" s="13">
        <v>1</v>
      </c>
      <c r="FV366" s="10"/>
      <c r="FW366" s="10"/>
      <c r="FX366" s="10"/>
      <c r="FY366" s="10"/>
      <c r="FZ366" s="10"/>
      <c r="GA366" s="10"/>
      <c r="GB366" s="10"/>
      <c r="GC366" s="10"/>
      <c r="GD366" s="10"/>
      <c r="GE366" s="10"/>
      <c r="GF366" s="10"/>
      <c r="GG366" s="10"/>
      <c r="GH366" s="10"/>
      <c r="GI366" s="10"/>
      <c r="GJ366" s="10"/>
      <c r="GK366" s="10"/>
      <c r="GL366" s="10"/>
      <c r="GM366" s="10"/>
      <c r="GN366" s="10"/>
      <c r="GO366" s="13" t="s">
        <v>5557</v>
      </c>
      <c r="GP366" s="13" t="s">
        <v>5558</v>
      </c>
      <c r="GQ366" s="10" t="s">
        <v>283</v>
      </c>
      <c r="GR366" s="10" t="s">
        <v>283</v>
      </c>
      <c r="GS366" s="10" t="s">
        <v>283</v>
      </c>
      <c r="GT366" s="10" t="s">
        <v>283</v>
      </c>
      <c r="GU366" s="10" t="s">
        <v>283</v>
      </c>
      <c r="GV366" s="10" t="s">
        <v>283</v>
      </c>
      <c r="GW366" s="10" t="s">
        <v>283</v>
      </c>
      <c r="GX366" s="10" t="s">
        <v>283</v>
      </c>
      <c r="GY366" s="10" t="s">
        <v>283</v>
      </c>
      <c r="GZ366" s="10" t="s">
        <v>283</v>
      </c>
      <c r="HA366" s="10" t="s">
        <v>283</v>
      </c>
      <c r="HB366" s="10" t="s">
        <v>283</v>
      </c>
      <c r="HC366" s="10" t="s">
        <v>283</v>
      </c>
      <c r="HD366" s="10" t="s">
        <v>214</v>
      </c>
      <c r="HE366" s="10"/>
      <c r="HF366" s="10"/>
      <c r="HG366" s="10"/>
      <c r="HH366" s="10"/>
      <c r="HI366" s="10"/>
      <c r="HJ366" s="10"/>
      <c r="HK366" s="10"/>
      <c r="HL366" s="10"/>
      <c r="HM366" s="10"/>
      <c r="HN366" s="10"/>
      <c r="HO366" s="10"/>
      <c r="HP366" s="10"/>
      <c r="HQ366" s="10"/>
      <c r="HR366" s="10">
        <v>1</v>
      </c>
      <c r="HS366" s="10"/>
      <c r="HT366" s="10"/>
      <c r="HU366" s="10"/>
      <c r="HV366" s="10"/>
      <c r="HW366" s="10"/>
      <c r="HX366" s="10"/>
      <c r="HY366" s="10"/>
      <c r="HZ366" s="10"/>
      <c r="IA366" s="10"/>
      <c r="IB366" s="10"/>
      <c r="IC366" s="10"/>
      <c r="ID366" s="10"/>
      <c r="IE366" s="10"/>
      <c r="IF366" s="10"/>
      <c r="IG366" s="10"/>
      <c r="IH366" s="10"/>
      <c r="II366" s="10"/>
      <c r="IJ366" s="10"/>
      <c r="IK366" s="10"/>
      <c r="IL366" s="10"/>
      <c r="IM366" s="10"/>
      <c r="IN366" s="10"/>
      <c r="IO366" s="10"/>
      <c r="IP366" s="10"/>
      <c r="IQ366" s="10"/>
      <c r="IR366" s="10"/>
      <c r="IS366" s="10"/>
      <c r="IT366" s="10"/>
      <c r="IU366" s="13" t="s">
        <v>5557</v>
      </c>
      <c r="IV366" s="13" t="s">
        <v>5558</v>
      </c>
      <c r="IW366" s="13" t="s">
        <v>5559</v>
      </c>
      <c r="IX366" s="10" t="s">
        <v>267</v>
      </c>
      <c r="IY366" s="10"/>
      <c r="IZ366" s="10"/>
      <c r="JA366" s="10"/>
      <c r="JB366" s="10"/>
      <c r="JC366" s="10"/>
      <c r="JD366" s="10"/>
      <c r="JE366" s="10"/>
      <c r="JF366" s="10"/>
      <c r="JG366" s="10"/>
      <c r="JH366" s="10"/>
      <c r="JI366" s="10"/>
      <c r="JJ366" s="10"/>
      <c r="JK366" s="10"/>
      <c r="JL366" s="10"/>
      <c r="JM366" s="10"/>
      <c r="JN366" s="10"/>
      <c r="JO366" s="10"/>
      <c r="JP366" s="10"/>
      <c r="JQ366" s="10"/>
      <c r="JR366" s="10"/>
      <c r="JS366" s="10">
        <v>1</v>
      </c>
      <c r="JT366" s="10"/>
      <c r="JU366" s="10"/>
      <c r="JV366" s="10" t="s">
        <v>287</v>
      </c>
      <c r="JW366" s="10" t="s">
        <v>283</v>
      </c>
      <c r="JX366" s="10" t="s">
        <v>283</v>
      </c>
      <c r="JY366" s="10" t="s">
        <v>283</v>
      </c>
      <c r="JZ366" s="9"/>
    </row>
    <row r="367" spans="1:286" ht="15.75" customHeight="1">
      <c r="A367" s="7" t="s">
        <v>5560</v>
      </c>
      <c r="B367" s="8">
        <v>43311</v>
      </c>
      <c r="C367" s="9" t="s">
        <v>5561</v>
      </c>
      <c r="D367" s="10">
        <v>1</v>
      </c>
      <c r="E367" s="11">
        <v>43210</v>
      </c>
      <c r="F367" s="10" t="s">
        <v>302</v>
      </c>
      <c r="G367" s="10" t="s">
        <v>323</v>
      </c>
      <c r="H367" s="9" t="s">
        <v>5562</v>
      </c>
      <c r="I367" s="9" t="s">
        <v>3065</v>
      </c>
      <c r="J367" s="10" t="s">
        <v>280</v>
      </c>
      <c r="K367" s="9" t="s">
        <v>281</v>
      </c>
      <c r="L367" s="9"/>
      <c r="M367" s="9"/>
      <c r="N367" s="9"/>
      <c r="O367" s="9"/>
      <c r="P367" s="10">
        <v>1</v>
      </c>
      <c r="Q367" s="9"/>
      <c r="R367" s="9"/>
      <c r="S367" s="9"/>
      <c r="T367" s="9"/>
      <c r="U367" s="9"/>
      <c r="V367" s="9"/>
      <c r="W367" s="9"/>
      <c r="X367" s="9"/>
      <c r="Y367" s="9"/>
      <c r="Z367" s="9"/>
      <c r="AA367" s="9"/>
      <c r="AB367" s="9" t="s">
        <v>5563</v>
      </c>
      <c r="AC367" s="9" t="s">
        <v>5564</v>
      </c>
      <c r="AD367" s="10" t="s">
        <v>283</v>
      </c>
      <c r="AE367" s="11">
        <v>43215</v>
      </c>
      <c r="AF367" s="11">
        <v>43307</v>
      </c>
      <c r="AG367" s="10">
        <f t="shared" si="87"/>
        <v>92</v>
      </c>
      <c r="AH367" s="10">
        <f t="shared" si="88"/>
        <v>97</v>
      </c>
      <c r="AI367" s="10">
        <f t="shared" si="2"/>
        <v>101</v>
      </c>
      <c r="AJ367" s="10" t="s">
        <v>5565</v>
      </c>
      <c r="AK367" s="12">
        <v>3</v>
      </c>
      <c r="AL367" s="10" t="s">
        <v>5566</v>
      </c>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10">
        <v>3</v>
      </c>
      <c r="BK367" s="9"/>
      <c r="BL367" s="9"/>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t="s">
        <v>1652</v>
      </c>
      <c r="CQ367" s="10" t="s">
        <v>286</v>
      </c>
      <c r="CR367" s="13">
        <v>1</v>
      </c>
      <c r="CS367" s="10"/>
      <c r="CT367" s="10"/>
      <c r="CU367" s="10">
        <v>1</v>
      </c>
      <c r="CV367" s="10"/>
      <c r="CW367" s="10"/>
      <c r="CX367" s="10" t="s">
        <v>287</v>
      </c>
      <c r="CY367" s="10" t="s">
        <v>287</v>
      </c>
      <c r="CZ367" s="10" t="s">
        <v>288</v>
      </c>
      <c r="DA367" s="10" t="s">
        <v>289</v>
      </c>
      <c r="DB367" s="10" t="s">
        <v>309</v>
      </c>
      <c r="DC367" s="13" t="s">
        <v>5567</v>
      </c>
      <c r="DD367" s="13" t="s">
        <v>5568</v>
      </c>
      <c r="DE367" s="10" t="s">
        <v>283</v>
      </c>
      <c r="DF367" s="10" t="s">
        <v>283</v>
      </c>
      <c r="DG367" s="10" t="s">
        <v>283</v>
      </c>
      <c r="DH367" s="10" t="s">
        <v>283</v>
      </c>
      <c r="DI367" s="10" t="s">
        <v>283</v>
      </c>
      <c r="DJ367" s="10" t="s">
        <v>283</v>
      </c>
      <c r="DK367" s="10" t="s">
        <v>283</v>
      </c>
      <c r="DL367" s="10" t="s">
        <v>283</v>
      </c>
      <c r="DM367" s="10" t="s">
        <v>283</v>
      </c>
      <c r="DN367" s="15"/>
      <c r="DO367" s="15"/>
      <c r="DP367" s="15"/>
      <c r="DQ367" s="15"/>
      <c r="DR367" s="15"/>
      <c r="DS367" s="15"/>
      <c r="DT367" s="15"/>
      <c r="DU367" s="15"/>
      <c r="DV367" s="15"/>
      <c r="DW367" s="15"/>
      <c r="DX367" s="15"/>
      <c r="DY367" s="15"/>
      <c r="DZ367" s="15"/>
      <c r="EA367" s="15"/>
      <c r="EB367" s="15"/>
      <c r="EC367" s="15"/>
      <c r="ED367" s="15"/>
      <c r="EE367" s="15"/>
      <c r="EF367" s="15"/>
      <c r="EG367" s="15"/>
      <c r="EH367" s="15"/>
      <c r="EI367" s="15"/>
      <c r="EJ367" s="15"/>
      <c r="EK367" s="15"/>
      <c r="EL367" s="15"/>
      <c r="EM367" s="15"/>
      <c r="EN367" s="15"/>
      <c r="EO367" s="15"/>
      <c r="EP367" s="15"/>
      <c r="EQ367" s="15"/>
      <c r="ER367" s="10" t="s">
        <v>283</v>
      </c>
      <c r="ES367" s="10" t="s">
        <v>283</v>
      </c>
      <c r="ET367" s="10"/>
      <c r="EU367" s="10"/>
      <c r="EV367" s="10"/>
      <c r="EW367" s="10"/>
      <c r="EX367" s="10"/>
      <c r="EY367" s="10"/>
      <c r="EZ367" s="10"/>
      <c r="FA367" s="10"/>
      <c r="FB367" s="10"/>
      <c r="FC367" s="10"/>
      <c r="FD367" s="10"/>
      <c r="FE367" s="10"/>
      <c r="FF367" s="10"/>
      <c r="FG367" s="10"/>
      <c r="FH367" s="10"/>
      <c r="FI367" s="10"/>
      <c r="FJ367" s="10"/>
      <c r="FK367" s="10"/>
      <c r="FL367" s="10"/>
      <c r="FM367" s="10" t="s">
        <v>283</v>
      </c>
      <c r="FN367" s="10" t="s">
        <v>283</v>
      </c>
      <c r="FO367" s="10"/>
      <c r="FP367" s="10"/>
      <c r="FQ367" s="10"/>
      <c r="FR367" s="10"/>
      <c r="FS367" s="10"/>
      <c r="FT367" s="10"/>
      <c r="FU367" s="10"/>
      <c r="FV367" s="10"/>
      <c r="FW367" s="10"/>
      <c r="FX367" s="10"/>
      <c r="FY367" s="10"/>
      <c r="FZ367" s="10"/>
      <c r="GA367" s="10"/>
      <c r="GB367" s="10"/>
      <c r="GC367" s="10"/>
      <c r="GD367" s="10"/>
      <c r="GE367" s="10"/>
      <c r="GF367" s="10"/>
      <c r="GG367" s="10"/>
      <c r="GH367" s="10"/>
      <c r="GI367" s="10"/>
      <c r="GJ367" s="10"/>
      <c r="GK367" s="10"/>
      <c r="GL367" s="10"/>
      <c r="GM367" s="10"/>
      <c r="GN367" s="10"/>
      <c r="GO367" s="13" t="s">
        <v>5569</v>
      </c>
      <c r="GP367" s="13" t="s">
        <v>5570</v>
      </c>
      <c r="GQ367" s="13" t="s">
        <v>5571</v>
      </c>
      <c r="GR367" s="13" t="s">
        <v>5572</v>
      </c>
      <c r="GS367" s="10" t="s">
        <v>283</v>
      </c>
      <c r="GT367" s="10" t="s">
        <v>283</v>
      </c>
      <c r="GU367" s="10" t="s">
        <v>283</v>
      </c>
      <c r="GV367" s="10" t="s">
        <v>283</v>
      </c>
      <c r="GW367" s="10" t="s">
        <v>283</v>
      </c>
      <c r="GX367" s="10" t="s">
        <v>283</v>
      </c>
      <c r="GY367" s="10" t="s">
        <v>283</v>
      </c>
      <c r="GZ367" s="10" t="s">
        <v>283</v>
      </c>
      <c r="HA367" s="10" t="s">
        <v>283</v>
      </c>
      <c r="HB367" s="10" t="s">
        <v>283</v>
      </c>
      <c r="HC367" s="10" t="s">
        <v>283</v>
      </c>
      <c r="HD367" s="10" t="s">
        <v>5573</v>
      </c>
      <c r="HE367" s="10"/>
      <c r="HF367" s="10"/>
      <c r="HG367" s="10"/>
      <c r="HH367" s="10"/>
      <c r="HI367" s="10"/>
      <c r="HJ367" s="10"/>
      <c r="HK367" s="10"/>
      <c r="HL367" s="10"/>
      <c r="HM367" s="10"/>
      <c r="HN367" s="10"/>
      <c r="HO367" s="10"/>
      <c r="HP367" s="10"/>
      <c r="HQ367" s="10"/>
      <c r="HR367" s="10"/>
      <c r="HS367" s="10"/>
      <c r="HT367" s="10"/>
      <c r="HU367" s="10"/>
      <c r="HV367" s="10"/>
      <c r="HW367" s="10"/>
      <c r="HX367" s="10"/>
      <c r="HY367" s="10"/>
      <c r="HZ367" s="10"/>
      <c r="IA367" s="10"/>
      <c r="IB367" s="10"/>
      <c r="IC367" s="10"/>
      <c r="ID367" s="10"/>
      <c r="IE367" s="10">
        <v>1</v>
      </c>
      <c r="IF367" s="10">
        <v>1</v>
      </c>
      <c r="IG367" s="10"/>
      <c r="IH367" s="10"/>
      <c r="II367" s="10"/>
      <c r="IJ367" s="10"/>
      <c r="IK367" s="10">
        <v>1</v>
      </c>
      <c r="IL367" s="10"/>
      <c r="IM367" s="10"/>
      <c r="IN367" s="10"/>
      <c r="IO367" s="10"/>
      <c r="IP367" s="10"/>
      <c r="IQ367" s="10"/>
      <c r="IR367" s="10"/>
      <c r="IS367" s="10"/>
      <c r="IT367" s="10"/>
      <c r="IU367" s="13" t="s">
        <v>5574</v>
      </c>
      <c r="IV367" s="10" t="s">
        <v>283</v>
      </c>
      <c r="IW367" s="10" t="s">
        <v>283</v>
      </c>
      <c r="IX367" s="10" t="s">
        <v>5575</v>
      </c>
      <c r="IY367" s="10"/>
      <c r="IZ367" s="10">
        <v>1</v>
      </c>
      <c r="JA367" s="10"/>
      <c r="JB367" s="10"/>
      <c r="JC367" s="10"/>
      <c r="JD367" s="10"/>
      <c r="JE367" s="10"/>
      <c r="JF367" s="10"/>
      <c r="JG367" s="10"/>
      <c r="JH367" s="10"/>
      <c r="JI367" s="10"/>
      <c r="JJ367" s="10"/>
      <c r="JK367" s="10">
        <v>1</v>
      </c>
      <c r="JL367" s="10"/>
      <c r="JM367" s="10"/>
      <c r="JN367" s="10"/>
      <c r="JO367" s="10"/>
      <c r="JP367" s="10"/>
      <c r="JQ367" s="10"/>
      <c r="JR367" s="10"/>
      <c r="JS367" s="10"/>
      <c r="JT367" s="10">
        <v>1</v>
      </c>
      <c r="JU367" s="10"/>
      <c r="JV367" s="10" t="s">
        <v>287</v>
      </c>
      <c r="JW367" s="10" t="s">
        <v>283</v>
      </c>
      <c r="JX367" s="10" t="s">
        <v>283</v>
      </c>
      <c r="JY367" s="10" t="s">
        <v>283</v>
      </c>
      <c r="JZ367" s="9"/>
    </row>
    <row r="368" spans="1:286" ht="15.75" customHeight="1">
      <c r="A368" s="7" t="s">
        <v>5576</v>
      </c>
      <c r="B368" s="8">
        <v>43333</v>
      </c>
      <c r="C368" s="9" t="s">
        <v>5577</v>
      </c>
      <c r="D368" s="10">
        <v>1</v>
      </c>
      <c r="E368" s="11">
        <v>43142</v>
      </c>
      <c r="F368" s="61">
        <v>5.4794520499999999E-3</v>
      </c>
      <c r="G368" s="10" t="s">
        <v>277</v>
      </c>
      <c r="H368" s="9" t="s">
        <v>2723</v>
      </c>
      <c r="I368" s="9" t="s">
        <v>375</v>
      </c>
      <c r="J368" s="10" t="s">
        <v>280</v>
      </c>
      <c r="K368" s="9" t="s">
        <v>344</v>
      </c>
      <c r="L368" s="9"/>
      <c r="M368" s="9"/>
      <c r="N368" s="9"/>
      <c r="O368" s="9"/>
      <c r="P368" s="9"/>
      <c r="Q368" s="9"/>
      <c r="R368" s="10">
        <v>1</v>
      </c>
      <c r="S368" s="9"/>
      <c r="T368" s="9"/>
      <c r="U368" s="9"/>
      <c r="V368" s="9"/>
      <c r="W368" s="9"/>
      <c r="X368" s="9"/>
      <c r="Y368" s="9"/>
      <c r="Z368" s="9"/>
      <c r="AA368" s="9"/>
      <c r="AB368" s="9" t="s">
        <v>5578</v>
      </c>
      <c r="AC368" s="9" t="s">
        <v>5579</v>
      </c>
      <c r="AD368" s="10" t="s">
        <v>283</v>
      </c>
      <c r="AE368" s="11">
        <v>43215</v>
      </c>
      <c r="AF368" s="11">
        <v>43332</v>
      </c>
      <c r="AG368" s="10">
        <f t="shared" si="87"/>
        <v>117</v>
      </c>
      <c r="AH368" s="10">
        <f t="shared" si="88"/>
        <v>190</v>
      </c>
      <c r="AI368" s="10">
        <f t="shared" si="2"/>
        <v>191</v>
      </c>
      <c r="AJ368" s="10" t="s">
        <v>5580</v>
      </c>
      <c r="AK368" s="12">
        <v>1</v>
      </c>
      <c r="AL368" s="10" t="s">
        <v>85</v>
      </c>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v>1</v>
      </c>
      <c r="CO368" s="10"/>
      <c r="CP368" s="10" t="s">
        <v>89</v>
      </c>
      <c r="CQ368" s="10" t="s">
        <v>286</v>
      </c>
      <c r="CR368" s="10">
        <v>1</v>
      </c>
      <c r="CS368" s="10"/>
      <c r="CT368" s="10"/>
      <c r="CU368" s="10"/>
      <c r="CV368" s="10"/>
      <c r="CW368" s="10"/>
      <c r="CX368" s="10" t="s">
        <v>287</v>
      </c>
      <c r="CY368" s="10" t="s">
        <v>287</v>
      </c>
      <c r="CZ368" s="10" t="s">
        <v>12</v>
      </c>
      <c r="DA368" s="10" t="s">
        <v>5581</v>
      </c>
      <c r="DB368" s="10" t="s">
        <v>309</v>
      </c>
      <c r="DC368" s="13" t="s">
        <v>5582</v>
      </c>
      <c r="DD368" s="13" t="s">
        <v>5583</v>
      </c>
      <c r="DE368" s="13" t="s">
        <v>5584</v>
      </c>
      <c r="DF368" s="13" t="s">
        <v>5585</v>
      </c>
      <c r="DG368" s="10" t="s">
        <v>283</v>
      </c>
      <c r="DH368" s="10" t="s">
        <v>283</v>
      </c>
      <c r="DI368" s="10" t="s">
        <v>283</v>
      </c>
      <c r="DJ368" s="10" t="s">
        <v>283</v>
      </c>
      <c r="DK368" s="10" t="s">
        <v>283</v>
      </c>
      <c r="DL368" s="10" t="s">
        <v>5586</v>
      </c>
      <c r="DM368" s="10" t="s">
        <v>134</v>
      </c>
      <c r="DN368" s="15"/>
      <c r="DO368" s="15"/>
      <c r="DP368" s="15"/>
      <c r="DQ368" s="15"/>
      <c r="DR368" s="15"/>
      <c r="DS368" s="15"/>
      <c r="DT368" s="15"/>
      <c r="DU368" s="15"/>
      <c r="DV368" s="15"/>
      <c r="DW368" s="15"/>
      <c r="DX368" s="15"/>
      <c r="DY368" s="15"/>
      <c r="DZ368" s="15"/>
      <c r="EA368" s="15"/>
      <c r="EB368" s="15"/>
      <c r="EC368" s="15"/>
      <c r="ED368" s="15"/>
      <c r="EE368" s="15"/>
      <c r="EF368" s="15"/>
      <c r="EG368" s="15"/>
      <c r="EH368" s="15"/>
      <c r="EI368" s="15"/>
      <c r="EJ368" s="15"/>
      <c r="EK368" s="15"/>
      <c r="EL368" s="15">
        <v>1</v>
      </c>
      <c r="EM368" s="15"/>
      <c r="EN368" s="15"/>
      <c r="EO368" s="15"/>
      <c r="EP368" s="15"/>
      <c r="EQ368" s="15"/>
      <c r="ER368" s="10" t="s">
        <v>283</v>
      </c>
      <c r="ES368" s="10" t="s">
        <v>283</v>
      </c>
      <c r="ET368" s="10"/>
      <c r="EU368" s="10"/>
      <c r="EV368" s="10"/>
      <c r="EW368" s="10"/>
      <c r="EX368" s="10"/>
      <c r="EY368" s="10"/>
      <c r="EZ368" s="10"/>
      <c r="FA368" s="10"/>
      <c r="FB368" s="10"/>
      <c r="FC368" s="10"/>
      <c r="FD368" s="10"/>
      <c r="FE368" s="10"/>
      <c r="FF368" s="10"/>
      <c r="FG368" s="10"/>
      <c r="FH368" s="10"/>
      <c r="FI368" s="10"/>
      <c r="FJ368" s="10"/>
      <c r="FK368" s="10"/>
      <c r="FL368" s="10"/>
      <c r="FM368" s="10" t="s">
        <v>283</v>
      </c>
      <c r="FN368" s="10" t="s">
        <v>283</v>
      </c>
      <c r="FO368" s="10"/>
      <c r="FP368" s="10"/>
      <c r="FQ368" s="10"/>
      <c r="FR368" s="10"/>
      <c r="FS368" s="10"/>
      <c r="FT368" s="10"/>
      <c r="FU368" s="10"/>
      <c r="FV368" s="10"/>
      <c r="FW368" s="10"/>
      <c r="FX368" s="10"/>
      <c r="FY368" s="10"/>
      <c r="FZ368" s="10"/>
      <c r="GA368" s="10"/>
      <c r="GB368" s="10"/>
      <c r="GC368" s="10"/>
      <c r="GD368" s="10"/>
      <c r="GE368" s="10"/>
      <c r="GF368" s="10"/>
      <c r="GG368" s="10"/>
      <c r="GH368" s="10"/>
      <c r="GI368" s="10"/>
      <c r="GJ368" s="10"/>
      <c r="GK368" s="10"/>
      <c r="GL368" s="10"/>
      <c r="GM368" s="10"/>
      <c r="GN368" s="10"/>
      <c r="GO368" s="13" t="s">
        <v>5587</v>
      </c>
      <c r="GP368" s="10" t="s">
        <v>283</v>
      </c>
      <c r="GQ368" s="10" t="s">
        <v>283</v>
      </c>
      <c r="GR368" s="10" t="s">
        <v>283</v>
      </c>
      <c r="GS368" s="10" t="s">
        <v>283</v>
      </c>
      <c r="GT368" s="10" t="s">
        <v>283</v>
      </c>
      <c r="GU368" s="10" t="s">
        <v>283</v>
      </c>
      <c r="GV368" s="10" t="s">
        <v>283</v>
      </c>
      <c r="GW368" s="10" t="s">
        <v>283</v>
      </c>
      <c r="GX368" s="10" t="s">
        <v>283</v>
      </c>
      <c r="GY368" s="10" t="s">
        <v>283</v>
      </c>
      <c r="GZ368" s="10" t="s">
        <v>283</v>
      </c>
      <c r="HA368" s="10" t="s">
        <v>283</v>
      </c>
      <c r="HB368" s="10" t="s">
        <v>283</v>
      </c>
      <c r="HC368" s="10" t="s">
        <v>283</v>
      </c>
      <c r="HD368" s="10" t="s">
        <v>239</v>
      </c>
      <c r="HE368" s="10"/>
      <c r="HF368" s="10"/>
      <c r="HG368" s="10"/>
      <c r="HH368" s="10"/>
      <c r="HI368" s="10"/>
      <c r="HJ368" s="10"/>
      <c r="HK368" s="10"/>
      <c r="HL368" s="10"/>
      <c r="HM368" s="10"/>
      <c r="HN368" s="10"/>
      <c r="HO368" s="10"/>
      <c r="HP368" s="10"/>
      <c r="HQ368" s="10"/>
      <c r="HR368" s="10"/>
      <c r="HS368" s="10"/>
      <c r="HT368" s="10"/>
      <c r="HU368" s="10"/>
      <c r="HV368" s="10"/>
      <c r="HW368" s="10"/>
      <c r="HX368" s="10"/>
      <c r="HY368" s="10"/>
      <c r="HZ368" s="10"/>
      <c r="IA368" s="10"/>
      <c r="IB368" s="10"/>
      <c r="IC368" s="10"/>
      <c r="ID368" s="10"/>
      <c r="IE368" s="10"/>
      <c r="IF368" s="10"/>
      <c r="IG368" s="10"/>
      <c r="IH368" s="10"/>
      <c r="II368" s="10"/>
      <c r="IJ368" s="10"/>
      <c r="IK368" s="10"/>
      <c r="IL368" s="10"/>
      <c r="IM368" s="10"/>
      <c r="IN368" s="10"/>
      <c r="IO368" s="10"/>
      <c r="IP368" s="10"/>
      <c r="IQ368" s="10">
        <v>1</v>
      </c>
      <c r="IR368" s="10"/>
      <c r="IS368" s="10"/>
      <c r="IT368" s="10"/>
      <c r="IU368" s="13" t="s">
        <v>434</v>
      </c>
      <c r="IV368" s="10" t="s">
        <v>283</v>
      </c>
      <c r="IW368" s="10" t="s">
        <v>283</v>
      </c>
      <c r="IX368" s="10" t="s">
        <v>264</v>
      </c>
      <c r="IY368" s="10"/>
      <c r="IZ368" s="10"/>
      <c r="JA368" s="10"/>
      <c r="JB368" s="10"/>
      <c r="JC368" s="10"/>
      <c r="JD368" s="10"/>
      <c r="JE368" s="10"/>
      <c r="JF368" s="10"/>
      <c r="JG368" s="10"/>
      <c r="JH368" s="10"/>
      <c r="JI368" s="10"/>
      <c r="JJ368" s="10"/>
      <c r="JK368" s="10"/>
      <c r="JL368" s="10"/>
      <c r="JM368" s="10"/>
      <c r="JN368" s="10"/>
      <c r="JO368" s="10"/>
      <c r="JP368" s="10">
        <v>1</v>
      </c>
      <c r="JQ368" s="10"/>
      <c r="JR368" s="10"/>
      <c r="JS368" s="10"/>
      <c r="JT368" s="10"/>
      <c r="JU368" s="10"/>
      <c r="JV368" s="10" t="s">
        <v>287</v>
      </c>
      <c r="JW368" s="10" t="s">
        <v>283</v>
      </c>
      <c r="JX368" s="10" t="s">
        <v>283</v>
      </c>
      <c r="JY368" s="10" t="s">
        <v>283</v>
      </c>
      <c r="JZ368" s="9"/>
    </row>
    <row r="369" spans="1:286" ht="15.75" customHeight="1">
      <c r="A369" s="7" t="s">
        <v>5588</v>
      </c>
      <c r="B369" s="8">
        <v>43336</v>
      </c>
      <c r="C369" s="9" t="s">
        <v>5589</v>
      </c>
      <c r="D369" s="10">
        <v>1</v>
      </c>
      <c r="E369" s="10" t="s">
        <v>302</v>
      </c>
      <c r="F369" s="9">
        <f>2017-1986</f>
        <v>31</v>
      </c>
      <c r="G369" s="10" t="s">
        <v>323</v>
      </c>
      <c r="H369" s="9" t="s">
        <v>947</v>
      </c>
      <c r="I369" s="9" t="s">
        <v>1525</v>
      </c>
      <c r="J369" s="10" t="s">
        <v>280</v>
      </c>
      <c r="K369" s="9" t="s">
        <v>344</v>
      </c>
      <c r="L369" s="9"/>
      <c r="M369" s="9"/>
      <c r="N369" s="9"/>
      <c r="O369" s="9"/>
      <c r="P369" s="9"/>
      <c r="Q369" s="9"/>
      <c r="R369" s="10">
        <v>1</v>
      </c>
      <c r="S369" s="9"/>
      <c r="T369" s="9"/>
      <c r="U369" s="9"/>
      <c r="V369" s="9"/>
      <c r="W369" s="9"/>
      <c r="X369" s="9"/>
      <c r="Y369" s="9"/>
      <c r="Z369" s="9"/>
      <c r="AA369" s="9"/>
      <c r="AB369" s="9" t="s">
        <v>3610</v>
      </c>
      <c r="AC369" s="9" t="s">
        <v>5590</v>
      </c>
      <c r="AD369" s="10" t="s">
        <v>283</v>
      </c>
      <c r="AE369" s="11">
        <v>43083</v>
      </c>
      <c r="AF369" s="11">
        <v>43329</v>
      </c>
      <c r="AG369" s="10">
        <f t="shared" si="87"/>
        <v>246</v>
      </c>
      <c r="AH369" s="10" t="s">
        <v>283</v>
      </c>
      <c r="AI369" s="16" t="e">
        <f t="shared" si="2"/>
        <v>#VALUE!</v>
      </c>
      <c r="AJ369" s="10" t="s">
        <v>5591</v>
      </c>
      <c r="AK369" s="12">
        <v>2</v>
      </c>
      <c r="AL369" s="10" t="s">
        <v>5592</v>
      </c>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10">
        <v>1</v>
      </c>
      <c r="BM369" s="10"/>
      <c r="BN369" s="10"/>
      <c r="BO369" s="10"/>
      <c r="BP369" s="10"/>
      <c r="BQ369" s="10"/>
      <c r="BR369" s="10"/>
      <c r="BS369" s="10"/>
      <c r="BT369" s="10"/>
      <c r="BU369" s="10"/>
      <c r="BV369" s="10"/>
      <c r="BW369" s="10"/>
      <c r="BX369" s="10"/>
      <c r="BY369" s="10">
        <v>1</v>
      </c>
      <c r="BZ369" s="10"/>
      <c r="CA369" s="10"/>
      <c r="CB369" s="10"/>
      <c r="CC369" s="10"/>
      <c r="CD369" s="10"/>
      <c r="CE369" s="10"/>
      <c r="CF369" s="10"/>
      <c r="CG369" s="10"/>
      <c r="CH369" s="10"/>
      <c r="CI369" s="10"/>
      <c r="CJ369" s="10"/>
      <c r="CK369" s="10"/>
      <c r="CL369" s="10"/>
      <c r="CM369" s="10"/>
      <c r="CN369" s="10"/>
      <c r="CO369" s="10"/>
      <c r="CP369" s="10" t="s">
        <v>89</v>
      </c>
      <c r="CQ369" s="10" t="s">
        <v>286</v>
      </c>
      <c r="CR369" s="10">
        <v>1</v>
      </c>
      <c r="CS369" s="10"/>
      <c r="CT369" s="10"/>
      <c r="CU369" s="10"/>
      <c r="CV369" s="10"/>
      <c r="CW369" s="10"/>
      <c r="CX369" s="10" t="s">
        <v>490</v>
      </c>
      <c r="CY369" s="10" t="s">
        <v>287</v>
      </c>
      <c r="CZ369" s="10" t="s">
        <v>288</v>
      </c>
      <c r="DA369" s="10" t="s">
        <v>289</v>
      </c>
      <c r="DB369" s="10" t="s">
        <v>290</v>
      </c>
      <c r="DC369" s="10" t="s">
        <v>283</v>
      </c>
      <c r="DD369" s="13" t="s">
        <v>5593</v>
      </c>
      <c r="DE369" s="13" t="s">
        <v>5594</v>
      </c>
      <c r="DF369" s="10" t="s">
        <v>283</v>
      </c>
      <c r="DG369" s="10" t="s">
        <v>283</v>
      </c>
      <c r="DH369" s="10" t="s">
        <v>283</v>
      </c>
      <c r="DI369" s="10" t="s">
        <v>283</v>
      </c>
      <c r="DJ369" s="10" t="s">
        <v>283</v>
      </c>
      <c r="DK369" s="10" t="s">
        <v>283</v>
      </c>
      <c r="DL369" s="13" t="s">
        <v>5595</v>
      </c>
      <c r="DM369" s="13" t="s">
        <v>283</v>
      </c>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0" t="s">
        <v>283</v>
      </c>
      <c r="ES369" s="10" t="s">
        <v>283</v>
      </c>
      <c r="ET369" s="10"/>
      <c r="EU369" s="10"/>
      <c r="EV369" s="10"/>
      <c r="EW369" s="10"/>
      <c r="EX369" s="10"/>
      <c r="EY369" s="10"/>
      <c r="EZ369" s="10"/>
      <c r="FA369" s="10"/>
      <c r="FB369" s="10"/>
      <c r="FC369" s="10"/>
      <c r="FD369" s="10"/>
      <c r="FE369" s="10"/>
      <c r="FF369" s="10"/>
      <c r="FG369" s="10"/>
      <c r="FH369" s="10"/>
      <c r="FI369" s="10"/>
      <c r="FJ369" s="10"/>
      <c r="FK369" s="10"/>
      <c r="FL369" s="10"/>
      <c r="FM369" s="13" t="s">
        <v>5596</v>
      </c>
      <c r="FN369" s="13" t="s">
        <v>166</v>
      </c>
      <c r="FO369" s="13"/>
      <c r="FP369" s="13"/>
      <c r="FQ369" s="13"/>
      <c r="FR369" s="13"/>
      <c r="FS369" s="13"/>
      <c r="FT369" s="13"/>
      <c r="FU369" s="13">
        <v>1</v>
      </c>
      <c r="FV369" s="13"/>
      <c r="FW369" s="13"/>
      <c r="FX369" s="13"/>
      <c r="FY369" s="13"/>
      <c r="FZ369" s="13"/>
      <c r="GA369" s="13"/>
      <c r="GB369" s="13"/>
      <c r="GC369" s="13"/>
      <c r="GD369" s="13"/>
      <c r="GE369" s="13"/>
      <c r="GF369" s="13"/>
      <c r="GG369" s="13"/>
      <c r="GH369" s="13"/>
      <c r="GI369" s="13"/>
      <c r="GJ369" s="13"/>
      <c r="GK369" s="13"/>
      <c r="GL369" s="13"/>
      <c r="GM369" s="13"/>
      <c r="GN369" s="13"/>
      <c r="GO369" s="13" t="s">
        <v>5597</v>
      </c>
      <c r="GP369" s="13" t="s">
        <v>5598</v>
      </c>
      <c r="GQ369" s="13" t="s">
        <v>5599</v>
      </c>
      <c r="GR369" s="10" t="s">
        <v>283</v>
      </c>
      <c r="GS369" s="10" t="s">
        <v>283</v>
      </c>
      <c r="GT369" s="9"/>
      <c r="GU369" s="10" t="s">
        <v>283</v>
      </c>
      <c r="GV369" s="10" t="s">
        <v>283</v>
      </c>
      <c r="GW369" s="10" t="s">
        <v>283</v>
      </c>
      <c r="GX369" s="10" t="s">
        <v>283</v>
      </c>
      <c r="GY369" s="10" t="s">
        <v>283</v>
      </c>
      <c r="GZ369" s="10" t="s">
        <v>283</v>
      </c>
      <c r="HA369" s="10" t="s">
        <v>283</v>
      </c>
      <c r="HB369" s="10" t="s">
        <v>283</v>
      </c>
      <c r="HC369" s="10" t="s">
        <v>283</v>
      </c>
      <c r="HD369" s="10" t="s">
        <v>5600</v>
      </c>
      <c r="HE369" s="10"/>
      <c r="HF369" s="10"/>
      <c r="HG369" s="10"/>
      <c r="HH369" s="10"/>
      <c r="HI369" s="10"/>
      <c r="HJ369" s="10"/>
      <c r="HK369" s="10"/>
      <c r="HL369" s="10"/>
      <c r="HM369" s="10"/>
      <c r="HN369" s="10"/>
      <c r="HO369" s="10"/>
      <c r="HP369" s="10"/>
      <c r="HQ369" s="10"/>
      <c r="HR369" s="10"/>
      <c r="HS369" s="10"/>
      <c r="HT369" s="10">
        <v>1</v>
      </c>
      <c r="HU369" s="10"/>
      <c r="HV369" s="10"/>
      <c r="HW369" s="10"/>
      <c r="HX369" s="10"/>
      <c r="HY369" s="10"/>
      <c r="HZ369" s="10"/>
      <c r="IA369" s="10"/>
      <c r="IB369" s="10">
        <v>1</v>
      </c>
      <c r="IC369" s="10"/>
      <c r="ID369" s="10"/>
      <c r="IE369" s="10"/>
      <c r="IF369" s="10"/>
      <c r="IG369" s="10"/>
      <c r="IH369" s="10"/>
      <c r="II369" s="10"/>
      <c r="IJ369" s="10"/>
      <c r="IK369" s="10">
        <v>1</v>
      </c>
      <c r="IL369" s="10"/>
      <c r="IM369" s="10"/>
      <c r="IN369" s="10"/>
      <c r="IO369" s="10"/>
      <c r="IP369" s="10"/>
      <c r="IQ369" s="10"/>
      <c r="IR369" s="10"/>
      <c r="IS369" s="10"/>
      <c r="IT369" s="10"/>
      <c r="IU369" s="13" t="s">
        <v>299</v>
      </c>
      <c r="IV369" s="10" t="s">
        <v>283</v>
      </c>
      <c r="IW369" s="10" t="s">
        <v>283</v>
      </c>
      <c r="IX369" s="10" t="s">
        <v>264</v>
      </c>
      <c r="IY369" s="10"/>
      <c r="IZ369" s="10"/>
      <c r="JA369" s="10"/>
      <c r="JB369" s="10"/>
      <c r="JC369" s="10"/>
      <c r="JD369" s="10"/>
      <c r="JE369" s="10"/>
      <c r="JF369" s="10"/>
      <c r="JG369" s="10"/>
      <c r="JH369" s="10"/>
      <c r="JI369" s="10"/>
      <c r="JJ369" s="10"/>
      <c r="JK369" s="10"/>
      <c r="JL369" s="10"/>
      <c r="JM369" s="10"/>
      <c r="JN369" s="10"/>
      <c r="JO369" s="10"/>
      <c r="JP369" s="10">
        <v>1</v>
      </c>
      <c r="JQ369" s="10"/>
      <c r="JR369" s="10"/>
      <c r="JS369" s="10"/>
      <c r="JT369" s="10"/>
      <c r="JU369" s="10"/>
      <c r="JV369" s="10" t="s">
        <v>287</v>
      </c>
      <c r="JW369" s="10" t="s">
        <v>283</v>
      </c>
      <c r="JX369" s="10" t="s">
        <v>283</v>
      </c>
      <c r="JY369" s="10" t="s">
        <v>283</v>
      </c>
      <c r="JZ369" s="9"/>
    </row>
    <row r="370" spans="1:286" ht="15.75" customHeight="1">
      <c r="A370" s="7" t="s">
        <v>5601</v>
      </c>
      <c r="B370" s="8">
        <v>43341</v>
      </c>
      <c r="C370" s="9" t="s">
        <v>5602</v>
      </c>
      <c r="D370" s="10">
        <v>1</v>
      </c>
      <c r="E370" s="11">
        <v>41782</v>
      </c>
      <c r="F370" s="10" t="s">
        <v>302</v>
      </c>
      <c r="G370" s="10" t="s">
        <v>323</v>
      </c>
      <c r="H370" s="9" t="s">
        <v>1554</v>
      </c>
      <c r="I370" s="9" t="s">
        <v>1138</v>
      </c>
      <c r="J370" s="10" t="s">
        <v>280</v>
      </c>
      <c r="K370" s="9" t="s">
        <v>543</v>
      </c>
      <c r="L370" s="9"/>
      <c r="M370" s="9"/>
      <c r="N370" s="9"/>
      <c r="O370" s="9"/>
      <c r="P370" s="9"/>
      <c r="Q370" s="9"/>
      <c r="R370" s="9"/>
      <c r="S370" s="9"/>
      <c r="T370" s="10">
        <v>1</v>
      </c>
      <c r="U370" s="9"/>
      <c r="V370" s="9"/>
      <c r="W370" s="9"/>
      <c r="X370" s="9"/>
      <c r="Y370" s="9"/>
      <c r="Z370" s="9"/>
      <c r="AA370" s="9"/>
      <c r="AB370" s="9" t="s">
        <v>5603</v>
      </c>
      <c r="AC370" s="9" t="s">
        <v>5604</v>
      </c>
      <c r="AD370" s="10" t="s">
        <v>283</v>
      </c>
      <c r="AE370" s="11">
        <v>41787</v>
      </c>
      <c r="AF370" s="10" t="s">
        <v>329</v>
      </c>
      <c r="AG370" s="10" t="s">
        <v>329</v>
      </c>
      <c r="AH370" s="10" t="s">
        <v>283</v>
      </c>
      <c r="AI370" s="10">
        <f t="shared" si="2"/>
        <v>1559</v>
      </c>
      <c r="AJ370" s="10" t="s">
        <v>5605</v>
      </c>
      <c r="AK370" s="12">
        <v>1</v>
      </c>
      <c r="AL370" s="10" t="s">
        <v>609</v>
      </c>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10"/>
      <c r="BN370" s="10"/>
      <c r="BO370" s="10"/>
      <c r="BP370" s="10"/>
      <c r="BQ370" s="10"/>
      <c r="BR370" s="10"/>
      <c r="BS370" s="10"/>
      <c r="BT370" s="10"/>
      <c r="BU370" s="10"/>
      <c r="BV370" s="10"/>
      <c r="BW370" s="10"/>
      <c r="BX370" s="10"/>
      <c r="BY370" s="10"/>
      <c r="BZ370" s="10"/>
      <c r="CA370" s="10"/>
      <c r="CB370" s="10"/>
      <c r="CC370" s="10">
        <v>1</v>
      </c>
      <c r="CD370" s="10"/>
      <c r="CE370" s="10"/>
      <c r="CF370" s="10"/>
      <c r="CG370" s="10"/>
      <c r="CH370" s="10"/>
      <c r="CI370" s="10"/>
      <c r="CJ370" s="10"/>
      <c r="CK370" s="10"/>
      <c r="CL370" s="10"/>
      <c r="CM370" s="10"/>
      <c r="CN370" s="10"/>
      <c r="CO370" s="10"/>
      <c r="CP370" s="10" t="s">
        <v>5606</v>
      </c>
      <c r="CQ370" s="10" t="s">
        <v>286</v>
      </c>
      <c r="CR370" s="10"/>
      <c r="CS370" s="10">
        <v>1</v>
      </c>
      <c r="CT370" s="10"/>
      <c r="CU370" s="10"/>
      <c r="CV370" s="10"/>
      <c r="CW370" s="10"/>
      <c r="CX370" s="10" t="s">
        <v>287</v>
      </c>
      <c r="CY370" s="10" t="s">
        <v>287</v>
      </c>
      <c r="CZ370" s="10" t="s">
        <v>596</v>
      </c>
      <c r="DA370" s="10" t="s">
        <v>289</v>
      </c>
      <c r="DB370" s="10" t="s">
        <v>429</v>
      </c>
      <c r="DC370" s="10" t="s">
        <v>283</v>
      </c>
      <c r="DD370" s="13" t="s">
        <v>5607</v>
      </c>
      <c r="DE370" s="10" t="s">
        <v>283</v>
      </c>
      <c r="DF370" s="10" t="s">
        <v>283</v>
      </c>
      <c r="DG370" s="10" t="s">
        <v>283</v>
      </c>
      <c r="DH370" s="10" t="s">
        <v>283</v>
      </c>
      <c r="DI370" s="10" t="s">
        <v>283</v>
      </c>
      <c r="DJ370" s="10" t="s">
        <v>283</v>
      </c>
      <c r="DK370" s="10" t="s">
        <v>283</v>
      </c>
      <c r="DL370" s="10" t="s">
        <v>283</v>
      </c>
      <c r="DM370" s="10" t="s">
        <v>283</v>
      </c>
      <c r="DN370" s="15"/>
      <c r="DO370" s="15"/>
      <c r="DP370" s="15"/>
      <c r="DQ370" s="15"/>
      <c r="DR370" s="15"/>
      <c r="DS370" s="15"/>
      <c r="DT370" s="15"/>
      <c r="DU370" s="15"/>
      <c r="DV370" s="15"/>
      <c r="DW370" s="15"/>
      <c r="DX370" s="15"/>
      <c r="DY370" s="15"/>
      <c r="DZ370" s="15"/>
      <c r="EA370" s="15"/>
      <c r="EB370" s="15"/>
      <c r="EC370" s="15"/>
      <c r="ED370" s="15"/>
      <c r="EE370" s="15"/>
      <c r="EF370" s="15"/>
      <c r="EG370" s="15"/>
      <c r="EH370" s="15"/>
      <c r="EI370" s="15"/>
      <c r="EJ370" s="15"/>
      <c r="EK370" s="15"/>
      <c r="EL370" s="15"/>
      <c r="EM370" s="15"/>
      <c r="EN370" s="15"/>
      <c r="EO370" s="15"/>
      <c r="EP370" s="15"/>
      <c r="EQ370" s="15"/>
      <c r="ER370" s="10" t="s">
        <v>283</v>
      </c>
      <c r="ES370" s="10" t="s">
        <v>283</v>
      </c>
      <c r="ET370" s="10"/>
      <c r="EU370" s="10"/>
      <c r="EV370" s="10"/>
      <c r="EW370" s="10"/>
      <c r="EX370" s="10"/>
      <c r="EY370" s="10"/>
      <c r="EZ370" s="10"/>
      <c r="FA370" s="10"/>
      <c r="FB370" s="10"/>
      <c r="FC370" s="10"/>
      <c r="FD370" s="10"/>
      <c r="FE370" s="10"/>
      <c r="FF370" s="10"/>
      <c r="FG370" s="10"/>
      <c r="FH370" s="10"/>
      <c r="FI370" s="10"/>
      <c r="FJ370" s="10"/>
      <c r="FK370" s="10"/>
      <c r="FL370" s="10"/>
      <c r="FM370" s="10" t="s">
        <v>283</v>
      </c>
      <c r="FN370" s="10" t="s">
        <v>283</v>
      </c>
      <c r="FO370" s="10"/>
      <c r="FP370" s="10"/>
      <c r="FQ370" s="10"/>
      <c r="FR370" s="10"/>
      <c r="FS370" s="10"/>
      <c r="FT370" s="10"/>
      <c r="FU370" s="10"/>
      <c r="FV370" s="10"/>
      <c r="FW370" s="10"/>
      <c r="FX370" s="10"/>
      <c r="FY370" s="10"/>
      <c r="FZ370" s="10"/>
      <c r="GA370" s="10"/>
      <c r="GB370" s="10"/>
      <c r="GC370" s="10"/>
      <c r="GD370" s="10"/>
      <c r="GE370" s="10"/>
      <c r="GF370" s="10"/>
      <c r="GG370" s="10"/>
      <c r="GH370" s="10"/>
      <c r="GI370" s="10"/>
      <c r="GJ370" s="10"/>
      <c r="GK370" s="10"/>
      <c r="GL370" s="10"/>
      <c r="GM370" s="10"/>
      <c r="GN370" s="10"/>
      <c r="GO370" s="13" t="s">
        <v>5608</v>
      </c>
      <c r="GP370" s="10" t="s">
        <v>283</v>
      </c>
      <c r="GQ370" s="10" t="s">
        <v>283</v>
      </c>
      <c r="GR370" s="10" t="s">
        <v>283</v>
      </c>
      <c r="GS370" s="10" t="s">
        <v>283</v>
      </c>
      <c r="GT370" s="10" t="s">
        <v>283</v>
      </c>
      <c r="GU370" s="10" t="s">
        <v>283</v>
      </c>
      <c r="GV370" s="10" t="s">
        <v>283</v>
      </c>
      <c r="GW370" s="10" t="s">
        <v>283</v>
      </c>
      <c r="GX370" s="10" t="s">
        <v>283</v>
      </c>
      <c r="GY370" s="10" t="s">
        <v>283</v>
      </c>
      <c r="GZ370" s="10" t="s">
        <v>283</v>
      </c>
      <c r="HA370" s="10" t="s">
        <v>283</v>
      </c>
      <c r="HB370" s="10" t="s">
        <v>283</v>
      </c>
      <c r="HC370" s="10" t="s">
        <v>283</v>
      </c>
      <c r="HD370" s="10" t="s">
        <v>211</v>
      </c>
      <c r="HE370" s="10"/>
      <c r="HF370" s="10"/>
      <c r="HG370" s="10"/>
      <c r="HH370" s="10"/>
      <c r="HI370" s="10"/>
      <c r="HJ370" s="10"/>
      <c r="HK370" s="10"/>
      <c r="HL370" s="10"/>
      <c r="HM370" s="10"/>
      <c r="HN370" s="10"/>
      <c r="HO370" s="10">
        <v>1</v>
      </c>
      <c r="HP370" s="10"/>
      <c r="HQ370" s="10"/>
      <c r="HR370" s="10"/>
      <c r="HS370" s="10"/>
      <c r="HT370" s="10"/>
      <c r="HU370" s="10"/>
      <c r="HV370" s="10"/>
      <c r="HW370" s="10"/>
      <c r="HX370" s="10"/>
      <c r="HY370" s="10"/>
      <c r="HZ370" s="10"/>
      <c r="IA370" s="10"/>
      <c r="IB370" s="10"/>
      <c r="IC370" s="10"/>
      <c r="ID370" s="10"/>
      <c r="IE370" s="10"/>
      <c r="IF370" s="10"/>
      <c r="IG370" s="10"/>
      <c r="IH370" s="10"/>
      <c r="II370" s="10"/>
      <c r="IJ370" s="10"/>
      <c r="IK370" s="10"/>
      <c r="IL370" s="10"/>
      <c r="IM370" s="10"/>
      <c r="IN370" s="10"/>
      <c r="IO370" s="10"/>
      <c r="IP370" s="10"/>
      <c r="IQ370" s="10"/>
      <c r="IR370" s="10"/>
      <c r="IS370" s="10"/>
      <c r="IT370" s="10"/>
      <c r="IU370" s="10" t="s">
        <v>5609</v>
      </c>
      <c r="IV370" s="13" t="s">
        <v>299</v>
      </c>
      <c r="IW370" s="10" t="s">
        <v>283</v>
      </c>
      <c r="IX370" s="10" t="s">
        <v>256</v>
      </c>
      <c r="IY370" s="10"/>
      <c r="IZ370" s="10"/>
      <c r="JA370" s="10"/>
      <c r="JB370" s="10"/>
      <c r="JC370" s="10"/>
      <c r="JD370" s="10"/>
      <c r="JE370" s="10"/>
      <c r="JF370" s="10"/>
      <c r="JG370" s="10"/>
      <c r="JH370" s="10">
        <v>1</v>
      </c>
      <c r="JI370" s="10"/>
      <c r="JJ370" s="10"/>
      <c r="JK370" s="10"/>
      <c r="JL370" s="10"/>
      <c r="JM370" s="10"/>
      <c r="JN370" s="10"/>
      <c r="JO370" s="10"/>
      <c r="JP370" s="10"/>
      <c r="JQ370" s="10"/>
      <c r="JR370" s="10"/>
      <c r="JS370" s="10"/>
      <c r="JT370" s="10"/>
      <c r="JU370" s="10"/>
      <c r="JV370" s="10" t="s">
        <v>287</v>
      </c>
      <c r="JW370" s="10" t="s">
        <v>283</v>
      </c>
      <c r="JX370" s="10" t="s">
        <v>283</v>
      </c>
      <c r="JY370" s="10" t="s">
        <v>283</v>
      </c>
      <c r="JZ370" s="9"/>
    </row>
    <row r="371" spans="1:286" ht="15.75" customHeight="1">
      <c r="A371" s="7" t="s">
        <v>5610</v>
      </c>
      <c r="B371" s="8">
        <v>43325</v>
      </c>
      <c r="C371" s="9" t="s">
        <v>5611</v>
      </c>
      <c r="D371" s="10">
        <v>1</v>
      </c>
      <c r="E371" s="11">
        <v>43018</v>
      </c>
      <c r="F371" s="10" t="s">
        <v>302</v>
      </c>
      <c r="G371" s="10" t="s">
        <v>323</v>
      </c>
      <c r="H371" s="9" t="s">
        <v>386</v>
      </c>
      <c r="I371" s="9" t="s">
        <v>5612</v>
      </c>
      <c r="J371" s="10" t="s">
        <v>280</v>
      </c>
      <c r="K371" s="9" t="s">
        <v>543</v>
      </c>
      <c r="L371" s="9"/>
      <c r="M371" s="9"/>
      <c r="N371" s="9"/>
      <c r="O371" s="9"/>
      <c r="P371" s="9"/>
      <c r="Q371" s="9"/>
      <c r="R371" s="9"/>
      <c r="S371" s="9"/>
      <c r="T371" s="10">
        <v>1</v>
      </c>
      <c r="U371" s="9"/>
      <c r="V371" s="9"/>
      <c r="W371" s="9"/>
      <c r="X371" s="9"/>
      <c r="Y371" s="9"/>
      <c r="Z371" s="9"/>
      <c r="AA371" s="9"/>
      <c r="AB371" s="9" t="s">
        <v>5613</v>
      </c>
      <c r="AC371" s="9" t="s">
        <v>5614</v>
      </c>
      <c r="AD371" s="10" t="s">
        <v>283</v>
      </c>
      <c r="AE371" s="11">
        <v>43024</v>
      </c>
      <c r="AF371" s="11">
        <v>43321</v>
      </c>
      <c r="AG371" s="10">
        <f t="shared" ref="AG371:AG380" si="89">AF371-AE371</f>
        <v>297</v>
      </c>
      <c r="AH371" s="10">
        <f t="shared" ref="AH371:AH407" si="90">AF371-E371</f>
        <v>303</v>
      </c>
      <c r="AI371" s="10">
        <f t="shared" si="2"/>
        <v>307</v>
      </c>
      <c r="AJ371" s="10" t="s">
        <v>5615</v>
      </c>
      <c r="AK371" s="12">
        <v>1</v>
      </c>
      <c r="AL371" s="10" t="s">
        <v>77</v>
      </c>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10"/>
      <c r="BN371" s="10"/>
      <c r="BO371" s="10"/>
      <c r="BP371" s="10"/>
      <c r="BQ371" s="10"/>
      <c r="BR371" s="10"/>
      <c r="BS371" s="10"/>
      <c r="BT371" s="10"/>
      <c r="BU371" s="10"/>
      <c r="BV371" s="10"/>
      <c r="BW371" s="10"/>
      <c r="BX371" s="10"/>
      <c r="BY371" s="10"/>
      <c r="BZ371" s="10"/>
      <c r="CA371" s="10"/>
      <c r="CB371" s="10"/>
      <c r="CC371" s="10"/>
      <c r="CD371" s="10"/>
      <c r="CE371" s="10"/>
      <c r="CF371" s="10">
        <v>1</v>
      </c>
      <c r="CG371" s="10"/>
      <c r="CH371" s="10"/>
      <c r="CI371" s="10"/>
      <c r="CJ371" s="10"/>
      <c r="CK371" s="10"/>
      <c r="CL371" s="10"/>
      <c r="CM371" s="10"/>
      <c r="CN371" s="10"/>
      <c r="CO371" s="10"/>
      <c r="CP371" s="10" t="s">
        <v>90</v>
      </c>
      <c r="CQ371" s="10" t="s">
        <v>286</v>
      </c>
      <c r="CR371" s="10"/>
      <c r="CS371" s="10">
        <v>1</v>
      </c>
      <c r="CT371" s="10"/>
      <c r="CU371" s="10"/>
      <c r="CV371" s="10"/>
      <c r="CW371" s="10"/>
      <c r="CX371" s="10" t="s">
        <v>283</v>
      </c>
      <c r="CY371" s="10" t="s">
        <v>287</v>
      </c>
      <c r="CZ371" s="10" t="s">
        <v>5523</v>
      </c>
      <c r="DA371" s="10" t="s">
        <v>289</v>
      </c>
      <c r="DB371" s="10" t="s">
        <v>309</v>
      </c>
      <c r="DC371" s="10" t="s">
        <v>5616</v>
      </c>
      <c r="DD371" s="10" t="s">
        <v>5507</v>
      </c>
      <c r="DE371" s="10" t="s">
        <v>5617</v>
      </c>
      <c r="DF371" s="10" t="s">
        <v>5618</v>
      </c>
      <c r="DG371" s="10" t="s">
        <v>283</v>
      </c>
      <c r="DH371" s="10" t="s">
        <v>283</v>
      </c>
      <c r="DI371" s="10" t="s">
        <v>283</v>
      </c>
      <c r="DJ371" s="10" t="s">
        <v>283</v>
      </c>
      <c r="DK371" s="10" t="s">
        <v>283</v>
      </c>
      <c r="DL371" s="10" t="s">
        <v>283</v>
      </c>
      <c r="DM371" s="10" t="s">
        <v>283</v>
      </c>
      <c r="DN371" s="15"/>
      <c r="DO371" s="15"/>
      <c r="DP371" s="15"/>
      <c r="DQ371" s="15"/>
      <c r="DR371" s="15"/>
      <c r="DS371" s="15"/>
      <c r="DT371" s="15"/>
      <c r="DU371" s="15"/>
      <c r="DV371" s="15"/>
      <c r="DW371" s="15"/>
      <c r="DX371" s="15"/>
      <c r="DY371" s="15"/>
      <c r="DZ371" s="15"/>
      <c r="EA371" s="15"/>
      <c r="EB371" s="15"/>
      <c r="EC371" s="15"/>
      <c r="ED371" s="15"/>
      <c r="EE371" s="15"/>
      <c r="EF371" s="15"/>
      <c r="EG371" s="15"/>
      <c r="EH371" s="15"/>
      <c r="EI371" s="15"/>
      <c r="EJ371" s="15"/>
      <c r="EK371" s="15"/>
      <c r="EL371" s="15"/>
      <c r="EM371" s="15"/>
      <c r="EN371" s="15"/>
      <c r="EO371" s="15"/>
      <c r="EP371" s="15"/>
      <c r="EQ371" s="15"/>
      <c r="ER371" s="10" t="s">
        <v>283</v>
      </c>
      <c r="ES371" s="10" t="s">
        <v>283</v>
      </c>
      <c r="ET371" s="10"/>
      <c r="EU371" s="10"/>
      <c r="EV371" s="10"/>
      <c r="EW371" s="10"/>
      <c r="EX371" s="10"/>
      <c r="EY371" s="10"/>
      <c r="EZ371" s="10"/>
      <c r="FA371" s="10"/>
      <c r="FB371" s="10"/>
      <c r="FC371" s="10"/>
      <c r="FD371" s="10"/>
      <c r="FE371" s="10"/>
      <c r="FF371" s="10"/>
      <c r="FG371" s="10"/>
      <c r="FH371" s="10"/>
      <c r="FI371" s="10"/>
      <c r="FJ371" s="10"/>
      <c r="FK371" s="10"/>
      <c r="FL371" s="10"/>
      <c r="FM371" s="10" t="s">
        <v>5619</v>
      </c>
      <c r="FN371" s="10" t="s">
        <v>166</v>
      </c>
      <c r="FO371" s="10"/>
      <c r="FP371" s="10"/>
      <c r="FQ371" s="10"/>
      <c r="FR371" s="10"/>
      <c r="FS371" s="10"/>
      <c r="FT371" s="10"/>
      <c r="FU371" s="13">
        <v>1</v>
      </c>
      <c r="FV371" s="10"/>
      <c r="FW371" s="10"/>
      <c r="FX371" s="10"/>
      <c r="FY371" s="10"/>
      <c r="FZ371" s="10"/>
      <c r="GA371" s="10"/>
      <c r="GB371" s="10"/>
      <c r="GC371" s="10"/>
      <c r="GD371" s="10"/>
      <c r="GE371" s="10"/>
      <c r="GF371" s="10"/>
      <c r="GG371" s="10"/>
      <c r="GH371" s="10"/>
      <c r="GI371" s="10"/>
      <c r="GJ371" s="10"/>
      <c r="GK371" s="10"/>
      <c r="GL371" s="10"/>
      <c r="GM371" s="10"/>
      <c r="GN371" s="10"/>
      <c r="GO371" s="10" t="s">
        <v>5620</v>
      </c>
      <c r="GP371" s="10" t="s">
        <v>5621</v>
      </c>
      <c r="GQ371" s="10" t="s">
        <v>5622</v>
      </c>
      <c r="GR371" s="10" t="s">
        <v>5623</v>
      </c>
      <c r="GS371" s="10" t="s">
        <v>5624</v>
      </c>
      <c r="GT371" s="10" t="s">
        <v>5625</v>
      </c>
      <c r="GU371" s="10" t="s">
        <v>5626</v>
      </c>
      <c r="GV371" s="10" t="s">
        <v>5627</v>
      </c>
      <c r="GW371" s="10" t="s">
        <v>5628</v>
      </c>
      <c r="GX371" s="10" t="s">
        <v>5629</v>
      </c>
      <c r="GY371" s="13" t="s">
        <v>283</v>
      </c>
      <c r="GZ371" s="13" t="s">
        <v>283</v>
      </c>
      <c r="HA371" s="13" t="s">
        <v>283</v>
      </c>
      <c r="HB371" s="10" t="s">
        <v>283</v>
      </c>
      <c r="HC371" s="10" t="s">
        <v>283</v>
      </c>
      <c r="HD371" s="10" t="s">
        <v>5630</v>
      </c>
      <c r="HE371" s="10"/>
      <c r="HF371" s="10"/>
      <c r="HG371" s="10"/>
      <c r="HH371" s="10"/>
      <c r="HI371" s="10"/>
      <c r="HJ371" s="10">
        <v>1</v>
      </c>
      <c r="HK371" s="10">
        <v>1</v>
      </c>
      <c r="HL371" s="10"/>
      <c r="HM371" s="10"/>
      <c r="HN371" s="10"/>
      <c r="HO371" s="10"/>
      <c r="HP371" s="10"/>
      <c r="HQ371" s="10"/>
      <c r="HR371" s="10"/>
      <c r="HS371" s="10"/>
      <c r="HT371" s="10"/>
      <c r="HU371" s="10"/>
      <c r="HV371" s="10"/>
      <c r="HW371" s="10"/>
      <c r="HX371" s="10"/>
      <c r="HY371" s="10"/>
      <c r="HZ371" s="10"/>
      <c r="IA371" s="10">
        <v>1</v>
      </c>
      <c r="IB371" s="10"/>
      <c r="IC371" s="10"/>
      <c r="ID371" s="10"/>
      <c r="IE371" s="10"/>
      <c r="IF371" s="10"/>
      <c r="IG371" s="10"/>
      <c r="IH371" s="10"/>
      <c r="II371" s="10"/>
      <c r="IJ371" s="10"/>
      <c r="IK371" s="10"/>
      <c r="IL371" s="10">
        <v>1</v>
      </c>
      <c r="IM371" s="10"/>
      <c r="IN371" s="10"/>
      <c r="IO371" s="10"/>
      <c r="IP371" s="10"/>
      <c r="IQ371" s="10"/>
      <c r="IR371" s="10"/>
      <c r="IS371" s="10"/>
      <c r="IT371" s="10">
        <v>1</v>
      </c>
      <c r="IU371" s="13" t="s">
        <v>3761</v>
      </c>
      <c r="IV371" s="10" t="s">
        <v>283</v>
      </c>
      <c r="IW371" s="10" t="s">
        <v>283</v>
      </c>
      <c r="IX371" s="10" t="s">
        <v>264</v>
      </c>
      <c r="IY371" s="10"/>
      <c r="IZ371" s="10"/>
      <c r="JA371" s="10"/>
      <c r="JB371" s="10"/>
      <c r="JC371" s="10"/>
      <c r="JD371" s="10"/>
      <c r="JE371" s="10"/>
      <c r="JF371" s="10"/>
      <c r="JG371" s="10"/>
      <c r="JH371" s="10"/>
      <c r="JI371" s="10"/>
      <c r="JJ371" s="10"/>
      <c r="JK371" s="10"/>
      <c r="JL371" s="10"/>
      <c r="JM371" s="10"/>
      <c r="JN371" s="10"/>
      <c r="JO371" s="10"/>
      <c r="JP371" s="10">
        <v>1</v>
      </c>
      <c r="JQ371" s="10"/>
      <c r="JR371" s="10"/>
      <c r="JS371" s="10"/>
      <c r="JT371" s="10"/>
      <c r="JU371" s="10"/>
      <c r="JV371" s="10" t="s">
        <v>287</v>
      </c>
      <c r="JW371" s="10" t="s">
        <v>283</v>
      </c>
      <c r="JX371" s="10" t="s">
        <v>283</v>
      </c>
      <c r="JY371" s="10" t="s">
        <v>283</v>
      </c>
      <c r="JZ371" s="9"/>
    </row>
    <row r="372" spans="1:286" ht="15.75" customHeight="1">
      <c r="A372" s="7" t="s">
        <v>5631</v>
      </c>
      <c r="B372" s="8">
        <v>43320</v>
      </c>
      <c r="C372" s="9" t="s">
        <v>5632</v>
      </c>
      <c r="D372" s="10">
        <v>1</v>
      </c>
      <c r="E372" s="11">
        <v>43086</v>
      </c>
      <c r="F372" s="10" t="s">
        <v>302</v>
      </c>
      <c r="G372" s="10" t="s">
        <v>323</v>
      </c>
      <c r="H372" s="9" t="s">
        <v>871</v>
      </c>
      <c r="I372" s="9" t="s">
        <v>872</v>
      </c>
      <c r="J372" s="10" t="s">
        <v>280</v>
      </c>
      <c r="K372" s="9" t="s">
        <v>5633</v>
      </c>
      <c r="L372" s="9"/>
      <c r="M372" s="10">
        <v>1</v>
      </c>
      <c r="N372" s="9"/>
      <c r="O372" s="9"/>
      <c r="P372" s="10">
        <v>1</v>
      </c>
      <c r="Q372" s="9"/>
      <c r="R372" s="9"/>
      <c r="S372" s="9"/>
      <c r="T372" s="9"/>
      <c r="U372" s="9"/>
      <c r="V372" s="9"/>
      <c r="W372" s="9"/>
      <c r="X372" s="9"/>
      <c r="Y372" s="9"/>
      <c r="Z372" s="9"/>
      <c r="AA372" s="9"/>
      <c r="AB372" s="9" t="s">
        <v>5634</v>
      </c>
      <c r="AC372" s="9" t="s">
        <v>5635</v>
      </c>
      <c r="AD372" s="10" t="s">
        <v>283</v>
      </c>
      <c r="AE372" s="11">
        <v>43090</v>
      </c>
      <c r="AF372" s="11">
        <v>43318</v>
      </c>
      <c r="AG372" s="10">
        <f t="shared" si="89"/>
        <v>228</v>
      </c>
      <c r="AH372" s="10">
        <f t="shared" si="90"/>
        <v>232</v>
      </c>
      <c r="AI372" s="10">
        <f t="shared" si="2"/>
        <v>234</v>
      </c>
      <c r="AJ372" s="10" t="s">
        <v>5636</v>
      </c>
      <c r="AK372" s="12">
        <v>4</v>
      </c>
      <c r="AL372" s="10" t="s">
        <v>5637</v>
      </c>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10"/>
      <c r="BN372" s="10"/>
      <c r="BO372" s="10">
        <v>1</v>
      </c>
      <c r="BP372" s="10"/>
      <c r="BQ372" s="10"/>
      <c r="BR372" s="10"/>
      <c r="BS372" s="10"/>
      <c r="BT372" s="10"/>
      <c r="BU372" s="10"/>
      <c r="BV372" s="10"/>
      <c r="BW372" s="10"/>
      <c r="BX372" s="10"/>
      <c r="BY372" s="10">
        <v>3</v>
      </c>
      <c r="BZ372" s="10"/>
      <c r="CA372" s="10"/>
      <c r="CB372" s="10"/>
      <c r="CC372" s="10"/>
      <c r="CD372" s="10"/>
      <c r="CE372" s="10"/>
      <c r="CF372" s="10"/>
      <c r="CG372" s="10"/>
      <c r="CH372" s="10"/>
      <c r="CI372" s="10"/>
      <c r="CJ372" s="10"/>
      <c r="CK372" s="10"/>
      <c r="CL372" s="10"/>
      <c r="CM372" s="10"/>
      <c r="CN372" s="10"/>
      <c r="CO372" s="10"/>
      <c r="CP372" s="10" t="s">
        <v>89</v>
      </c>
      <c r="CQ372" s="10" t="s">
        <v>286</v>
      </c>
      <c r="CR372" s="10">
        <v>1</v>
      </c>
      <c r="CS372" s="10"/>
      <c r="CT372" s="10"/>
      <c r="CU372" s="10"/>
      <c r="CV372" s="10"/>
      <c r="CW372" s="10"/>
      <c r="CX372" s="10" t="s">
        <v>287</v>
      </c>
      <c r="CY372" s="10" t="s">
        <v>287</v>
      </c>
      <c r="CZ372" s="10" t="s">
        <v>288</v>
      </c>
      <c r="DA372" s="10" t="s">
        <v>289</v>
      </c>
      <c r="DB372" s="10" t="s">
        <v>309</v>
      </c>
      <c r="DC372" s="13" t="s">
        <v>5638</v>
      </c>
      <c r="DD372" s="13" t="s">
        <v>5639</v>
      </c>
      <c r="DE372" s="13" t="s">
        <v>5640</v>
      </c>
      <c r="DF372" s="10" t="s">
        <v>283</v>
      </c>
      <c r="DG372" s="10" t="s">
        <v>283</v>
      </c>
      <c r="DH372" s="10" t="s">
        <v>283</v>
      </c>
      <c r="DI372" s="10" t="s">
        <v>283</v>
      </c>
      <c r="DJ372" s="10" t="s">
        <v>283</v>
      </c>
      <c r="DK372" s="10" t="s">
        <v>283</v>
      </c>
      <c r="DL372" s="13" t="s">
        <v>5640</v>
      </c>
      <c r="DM372" s="13" t="s">
        <v>5641</v>
      </c>
      <c r="DN372" s="14"/>
      <c r="DO372" s="14"/>
      <c r="DP372" s="14"/>
      <c r="DQ372" s="14"/>
      <c r="DR372" s="14"/>
      <c r="DS372" s="14"/>
      <c r="DT372" s="14"/>
      <c r="DU372" s="14">
        <v>1</v>
      </c>
      <c r="DV372" s="14"/>
      <c r="DW372" s="14"/>
      <c r="DX372" s="14"/>
      <c r="DY372" s="14"/>
      <c r="DZ372" s="14"/>
      <c r="EA372" s="14"/>
      <c r="EB372" s="14"/>
      <c r="EC372" s="14"/>
      <c r="ED372" s="14"/>
      <c r="EE372" s="15">
        <v>1</v>
      </c>
      <c r="EF372" s="14"/>
      <c r="EG372" s="14"/>
      <c r="EH372" s="14"/>
      <c r="EI372" s="14"/>
      <c r="EJ372" s="14"/>
      <c r="EK372" s="14"/>
      <c r="EL372" s="14"/>
      <c r="EM372" s="14"/>
      <c r="EN372" s="14"/>
      <c r="EO372" s="14"/>
      <c r="EP372" s="14"/>
      <c r="EQ372" s="14"/>
      <c r="ER372" s="10" t="s">
        <v>283</v>
      </c>
      <c r="ES372" s="10" t="s">
        <v>283</v>
      </c>
      <c r="ET372" s="10"/>
      <c r="EU372" s="10"/>
      <c r="EV372" s="10"/>
      <c r="EW372" s="10"/>
      <c r="EX372" s="10"/>
      <c r="EY372" s="10"/>
      <c r="EZ372" s="10"/>
      <c r="FA372" s="10"/>
      <c r="FB372" s="10"/>
      <c r="FC372" s="10"/>
      <c r="FD372" s="10"/>
      <c r="FE372" s="10"/>
      <c r="FF372" s="10"/>
      <c r="FG372" s="10"/>
      <c r="FH372" s="10"/>
      <c r="FI372" s="10"/>
      <c r="FJ372" s="10"/>
      <c r="FK372" s="10"/>
      <c r="FL372" s="10"/>
      <c r="FM372" s="13" t="s">
        <v>5642</v>
      </c>
      <c r="FN372" s="13" t="s">
        <v>166</v>
      </c>
      <c r="FO372" s="13"/>
      <c r="FP372" s="13"/>
      <c r="FQ372" s="13"/>
      <c r="FR372" s="13"/>
      <c r="FS372" s="13"/>
      <c r="FT372" s="13"/>
      <c r="FU372" s="13">
        <v>1</v>
      </c>
      <c r="FV372" s="13"/>
      <c r="FW372" s="13"/>
      <c r="FX372" s="13"/>
      <c r="FY372" s="13"/>
      <c r="FZ372" s="13"/>
      <c r="GA372" s="13"/>
      <c r="GB372" s="13"/>
      <c r="GC372" s="13"/>
      <c r="GD372" s="13"/>
      <c r="GE372" s="13"/>
      <c r="GF372" s="13"/>
      <c r="GG372" s="13"/>
      <c r="GH372" s="13"/>
      <c r="GI372" s="13"/>
      <c r="GJ372" s="13"/>
      <c r="GK372" s="13"/>
      <c r="GL372" s="13"/>
      <c r="GM372" s="13"/>
      <c r="GN372" s="13"/>
      <c r="GO372" s="13" t="s">
        <v>5643</v>
      </c>
      <c r="GP372" s="10" t="s">
        <v>283</v>
      </c>
      <c r="GQ372" s="10" t="s">
        <v>283</v>
      </c>
      <c r="GR372" s="10" t="s">
        <v>283</v>
      </c>
      <c r="GS372" s="10" t="s">
        <v>283</v>
      </c>
      <c r="GT372" s="10" t="s">
        <v>283</v>
      </c>
      <c r="GU372" s="10" t="s">
        <v>283</v>
      </c>
      <c r="GV372" s="10" t="s">
        <v>283</v>
      </c>
      <c r="GW372" s="10" t="s">
        <v>283</v>
      </c>
      <c r="GX372" s="10" t="s">
        <v>283</v>
      </c>
      <c r="GY372" s="10" t="s">
        <v>283</v>
      </c>
      <c r="GZ372" s="10" t="s">
        <v>283</v>
      </c>
      <c r="HA372" s="10" t="s">
        <v>283</v>
      </c>
      <c r="HB372" s="10" t="s">
        <v>283</v>
      </c>
      <c r="HC372" s="10" t="s">
        <v>283</v>
      </c>
      <c r="HD372" s="10" t="s">
        <v>227</v>
      </c>
      <c r="HE372" s="10"/>
      <c r="HF372" s="10"/>
      <c r="HG372" s="10"/>
      <c r="HH372" s="10"/>
      <c r="HI372" s="10"/>
      <c r="HJ372" s="10"/>
      <c r="HK372" s="10"/>
      <c r="HL372" s="10"/>
      <c r="HM372" s="10"/>
      <c r="HN372" s="10"/>
      <c r="HO372" s="10"/>
      <c r="HP372" s="10"/>
      <c r="HQ372" s="10"/>
      <c r="HR372" s="10"/>
      <c r="HS372" s="10"/>
      <c r="HT372" s="10"/>
      <c r="HU372" s="10"/>
      <c r="HV372" s="10"/>
      <c r="HW372" s="10"/>
      <c r="HX372" s="10"/>
      <c r="HY372" s="10"/>
      <c r="HZ372" s="10"/>
      <c r="IA372" s="10"/>
      <c r="IB372" s="10"/>
      <c r="IC372" s="10"/>
      <c r="ID372" s="10"/>
      <c r="IE372" s="10">
        <v>1</v>
      </c>
      <c r="IF372" s="10"/>
      <c r="IG372" s="10"/>
      <c r="IH372" s="10"/>
      <c r="II372" s="10"/>
      <c r="IJ372" s="10"/>
      <c r="IK372" s="10"/>
      <c r="IL372" s="10"/>
      <c r="IM372" s="10"/>
      <c r="IN372" s="10"/>
      <c r="IO372" s="10"/>
      <c r="IP372" s="10"/>
      <c r="IQ372" s="10"/>
      <c r="IR372" s="10"/>
      <c r="IS372" s="10"/>
      <c r="IT372" s="10"/>
      <c r="IU372" s="13" t="s">
        <v>1159</v>
      </c>
      <c r="IV372" s="10" t="s">
        <v>283</v>
      </c>
      <c r="IW372" s="10" t="s">
        <v>283</v>
      </c>
      <c r="IX372" s="10" t="s">
        <v>264</v>
      </c>
      <c r="IY372" s="10"/>
      <c r="IZ372" s="10"/>
      <c r="JA372" s="10"/>
      <c r="JB372" s="10"/>
      <c r="JC372" s="10"/>
      <c r="JD372" s="10"/>
      <c r="JE372" s="10"/>
      <c r="JF372" s="10"/>
      <c r="JG372" s="10"/>
      <c r="JH372" s="10"/>
      <c r="JI372" s="10"/>
      <c r="JJ372" s="10"/>
      <c r="JK372" s="10"/>
      <c r="JL372" s="10"/>
      <c r="JM372" s="10"/>
      <c r="JN372" s="10"/>
      <c r="JO372" s="10"/>
      <c r="JP372" s="10">
        <v>1</v>
      </c>
      <c r="JQ372" s="10"/>
      <c r="JR372" s="10"/>
      <c r="JS372" s="10"/>
      <c r="JT372" s="10"/>
      <c r="JU372" s="10"/>
      <c r="JV372" s="10" t="s">
        <v>287</v>
      </c>
      <c r="JW372" s="10" t="s">
        <v>283</v>
      </c>
      <c r="JX372" s="10" t="s">
        <v>283</v>
      </c>
      <c r="JY372" s="10" t="s">
        <v>283</v>
      </c>
      <c r="JZ372" s="9"/>
    </row>
    <row r="373" spans="1:286" ht="15.75" customHeight="1">
      <c r="A373" s="7" t="s">
        <v>5644</v>
      </c>
      <c r="B373" s="62">
        <v>43305</v>
      </c>
      <c r="C373" s="9" t="s">
        <v>5645</v>
      </c>
      <c r="D373" s="10">
        <v>1</v>
      </c>
      <c r="E373" s="11">
        <v>43000</v>
      </c>
      <c r="F373" s="10">
        <v>82</v>
      </c>
      <c r="G373" s="10" t="s">
        <v>323</v>
      </c>
      <c r="H373" s="9" t="s">
        <v>1804</v>
      </c>
      <c r="I373" s="9" t="s">
        <v>1488</v>
      </c>
      <c r="J373" s="10" t="s">
        <v>280</v>
      </c>
      <c r="K373" s="9" t="s">
        <v>344</v>
      </c>
      <c r="L373" s="9"/>
      <c r="M373" s="9"/>
      <c r="N373" s="9"/>
      <c r="O373" s="9"/>
      <c r="P373" s="9"/>
      <c r="Q373" s="9"/>
      <c r="R373" s="10">
        <v>1</v>
      </c>
      <c r="S373" s="9"/>
      <c r="T373" s="9"/>
      <c r="U373" s="9"/>
      <c r="V373" s="9"/>
      <c r="W373" s="9"/>
      <c r="X373" s="9"/>
      <c r="Y373" s="9"/>
      <c r="Z373" s="9"/>
      <c r="AA373" s="9"/>
      <c r="AB373" s="9" t="s">
        <v>5646</v>
      </c>
      <c r="AC373" s="9" t="s">
        <v>5647</v>
      </c>
      <c r="AD373" s="10" t="s">
        <v>283</v>
      </c>
      <c r="AE373" s="11">
        <v>43011</v>
      </c>
      <c r="AF373" s="11">
        <v>43299</v>
      </c>
      <c r="AG373" s="10">
        <f t="shared" si="89"/>
        <v>288</v>
      </c>
      <c r="AH373" s="10">
        <f t="shared" si="90"/>
        <v>299</v>
      </c>
      <c r="AI373" s="10">
        <f t="shared" si="2"/>
        <v>305</v>
      </c>
      <c r="AJ373" s="10" t="s">
        <v>5375</v>
      </c>
      <c r="AK373" s="12">
        <v>1</v>
      </c>
      <c r="AL373" s="10" t="s">
        <v>48</v>
      </c>
      <c r="AM373" s="9"/>
      <c r="AN373" s="9"/>
      <c r="AO373" s="9"/>
      <c r="AP373" s="9"/>
      <c r="AQ373" s="9"/>
      <c r="AR373" s="9"/>
      <c r="AS373" s="9"/>
      <c r="AT373" s="9"/>
      <c r="AU373" s="9"/>
      <c r="AV373" s="9"/>
      <c r="AW373" s="9"/>
      <c r="AX373" s="9"/>
      <c r="AY373" s="9"/>
      <c r="AZ373" s="9"/>
      <c r="BA373" s="9"/>
      <c r="BB373" s="9"/>
      <c r="BC373" s="10">
        <v>1</v>
      </c>
      <c r="BD373" s="9"/>
      <c r="BE373" s="9"/>
      <c r="BF373" s="9"/>
      <c r="BG373" s="9"/>
      <c r="BH373" s="9"/>
      <c r="BI373" s="9"/>
      <c r="BJ373" s="9"/>
      <c r="BK373" s="9"/>
      <c r="BL373" s="9"/>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t="s">
        <v>89</v>
      </c>
      <c r="CQ373" s="10" t="s">
        <v>286</v>
      </c>
      <c r="CR373" s="10">
        <v>1</v>
      </c>
      <c r="CS373" s="10"/>
      <c r="CT373" s="10"/>
      <c r="CU373" s="10"/>
      <c r="CV373" s="10"/>
      <c r="CW373" s="10"/>
      <c r="CX373" s="10" t="s">
        <v>287</v>
      </c>
      <c r="CY373" s="10" t="s">
        <v>287</v>
      </c>
      <c r="CZ373" s="10" t="s">
        <v>12</v>
      </c>
      <c r="DA373" s="10" t="s">
        <v>2680</v>
      </c>
      <c r="DB373" s="10" t="s">
        <v>2436</v>
      </c>
      <c r="DC373" s="10" t="s">
        <v>283</v>
      </c>
      <c r="DD373" s="13" t="s">
        <v>4758</v>
      </c>
      <c r="DE373" s="13" t="s">
        <v>5648</v>
      </c>
      <c r="DF373" s="10" t="s">
        <v>283</v>
      </c>
      <c r="DG373" s="10" t="s">
        <v>283</v>
      </c>
      <c r="DH373" s="10" t="s">
        <v>283</v>
      </c>
      <c r="DI373" s="10" t="s">
        <v>283</v>
      </c>
      <c r="DJ373" s="10" t="s">
        <v>283</v>
      </c>
      <c r="DK373" s="10" t="s">
        <v>283</v>
      </c>
      <c r="DL373" s="13" t="s">
        <v>5649</v>
      </c>
      <c r="DM373" s="13" t="s">
        <v>110</v>
      </c>
      <c r="DN373" s="14">
        <v>1</v>
      </c>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0" t="s">
        <v>283</v>
      </c>
      <c r="ES373" s="10" t="s">
        <v>283</v>
      </c>
      <c r="ET373" s="10"/>
      <c r="EU373" s="10"/>
      <c r="EV373" s="10"/>
      <c r="EW373" s="10"/>
      <c r="EX373" s="10"/>
      <c r="EY373" s="10"/>
      <c r="EZ373" s="10"/>
      <c r="FA373" s="10"/>
      <c r="FB373" s="10"/>
      <c r="FC373" s="10"/>
      <c r="FD373" s="10"/>
      <c r="FE373" s="10"/>
      <c r="FF373" s="10"/>
      <c r="FG373" s="10"/>
      <c r="FH373" s="10"/>
      <c r="FI373" s="10"/>
      <c r="FJ373" s="10"/>
      <c r="FK373" s="10"/>
      <c r="FL373" s="10"/>
      <c r="FM373" s="10" t="s">
        <v>4685</v>
      </c>
      <c r="FN373" s="10" t="s">
        <v>166</v>
      </c>
      <c r="FO373" s="10"/>
      <c r="FP373" s="10"/>
      <c r="FQ373" s="10"/>
      <c r="FR373" s="10"/>
      <c r="FS373" s="10"/>
      <c r="FT373" s="10"/>
      <c r="FU373" s="13">
        <v>1</v>
      </c>
      <c r="FV373" s="10"/>
      <c r="FW373" s="10"/>
      <c r="FX373" s="10"/>
      <c r="FY373" s="10"/>
      <c r="FZ373" s="10"/>
      <c r="GA373" s="10"/>
      <c r="GB373" s="10"/>
      <c r="GC373" s="10"/>
      <c r="GD373" s="10"/>
      <c r="GE373" s="10"/>
      <c r="GF373" s="10"/>
      <c r="GG373" s="10"/>
      <c r="GH373" s="10"/>
      <c r="GI373" s="10"/>
      <c r="GJ373" s="10"/>
      <c r="GK373" s="10"/>
      <c r="GL373" s="10"/>
      <c r="GM373" s="10"/>
      <c r="GN373" s="10"/>
      <c r="GO373" s="13" t="s">
        <v>5650</v>
      </c>
      <c r="GP373" s="13" t="s">
        <v>5651</v>
      </c>
      <c r="GQ373" s="13" t="s">
        <v>5652</v>
      </c>
      <c r="GR373" s="13" t="s">
        <v>5653</v>
      </c>
      <c r="GS373" s="13" t="s">
        <v>5654</v>
      </c>
      <c r="GT373" s="13" t="s">
        <v>5655</v>
      </c>
      <c r="GU373" s="13" t="s">
        <v>5656</v>
      </c>
      <c r="GV373" s="13" t="s">
        <v>5657</v>
      </c>
      <c r="GW373" s="13" t="s">
        <v>5658</v>
      </c>
      <c r="GX373" s="13" t="s">
        <v>5659</v>
      </c>
      <c r="GY373" s="10" t="s">
        <v>283</v>
      </c>
      <c r="GZ373" s="10" t="s">
        <v>283</v>
      </c>
      <c r="HA373" s="10" t="s">
        <v>283</v>
      </c>
      <c r="HB373" s="10" t="s">
        <v>283</v>
      </c>
      <c r="HC373" s="10" t="s">
        <v>283</v>
      </c>
      <c r="HD373" s="10" t="s">
        <v>5660</v>
      </c>
      <c r="HE373" s="10"/>
      <c r="HF373" s="10"/>
      <c r="HG373" s="10"/>
      <c r="HH373" s="10"/>
      <c r="HI373" s="10"/>
      <c r="HJ373" s="10"/>
      <c r="HK373" s="10"/>
      <c r="HL373" s="10"/>
      <c r="HM373" s="10"/>
      <c r="HN373" s="10"/>
      <c r="HO373" s="10"/>
      <c r="HP373" s="10"/>
      <c r="HQ373" s="10"/>
      <c r="HR373" s="10"/>
      <c r="HS373" s="10"/>
      <c r="HT373" s="10"/>
      <c r="HU373" s="10"/>
      <c r="HV373" s="10"/>
      <c r="HW373" s="10"/>
      <c r="HX373" s="10"/>
      <c r="HY373" s="10"/>
      <c r="HZ373" s="10">
        <v>1</v>
      </c>
      <c r="IA373" s="10">
        <v>1</v>
      </c>
      <c r="IB373" s="10"/>
      <c r="IC373" s="10"/>
      <c r="ID373" s="10"/>
      <c r="IE373" s="10"/>
      <c r="IF373" s="10"/>
      <c r="IG373" s="10"/>
      <c r="IH373" s="10"/>
      <c r="II373" s="10"/>
      <c r="IJ373" s="10"/>
      <c r="IK373" s="10"/>
      <c r="IL373" s="10"/>
      <c r="IM373" s="10"/>
      <c r="IN373" s="10"/>
      <c r="IO373" s="10"/>
      <c r="IP373" s="10"/>
      <c r="IQ373" s="10"/>
      <c r="IR373" s="10"/>
      <c r="IS373" s="10"/>
      <c r="IT373" s="10"/>
      <c r="IU373" s="13" t="s">
        <v>5661</v>
      </c>
      <c r="IV373" s="13" t="s">
        <v>5662</v>
      </c>
      <c r="IW373" s="10" t="s">
        <v>283</v>
      </c>
      <c r="IX373" s="10" t="s">
        <v>5663</v>
      </c>
      <c r="IY373" s="10"/>
      <c r="IZ373" s="10"/>
      <c r="JA373" s="10"/>
      <c r="JB373" s="10"/>
      <c r="JC373" s="10"/>
      <c r="JD373" s="10"/>
      <c r="JE373" s="10"/>
      <c r="JF373" s="10"/>
      <c r="JG373" s="10"/>
      <c r="JH373" s="10">
        <v>1</v>
      </c>
      <c r="JI373" s="10"/>
      <c r="JJ373" s="10">
        <v>1</v>
      </c>
      <c r="JK373" s="10"/>
      <c r="JL373" s="10"/>
      <c r="JM373" s="10"/>
      <c r="JN373" s="10">
        <v>1</v>
      </c>
      <c r="JO373" s="10"/>
      <c r="JP373" s="10"/>
      <c r="JQ373" s="10"/>
      <c r="JR373" s="10"/>
      <c r="JS373" s="10"/>
      <c r="JT373" s="10"/>
      <c r="JU373" s="10"/>
      <c r="JV373" s="10" t="s">
        <v>287</v>
      </c>
      <c r="JW373" s="10" t="s">
        <v>283</v>
      </c>
      <c r="JX373" s="10" t="s">
        <v>283</v>
      </c>
      <c r="JY373" s="10" t="s">
        <v>283</v>
      </c>
      <c r="JZ373" s="9"/>
    </row>
    <row r="374" spans="1:286" ht="15.75" customHeight="1">
      <c r="A374" s="7" t="s">
        <v>5664</v>
      </c>
      <c r="B374" s="8">
        <v>43313</v>
      </c>
      <c r="C374" s="9" t="s">
        <v>5665</v>
      </c>
      <c r="D374" s="10">
        <v>1</v>
      </c>
      <c r="E374" s="11">
        <v>42799</v>
      </c>
      <c r="F374" s="10">
        <v>86</v>
      </c>
      <c r="G374" s="10" t="s">
        <v>323</v>
      </c>
      <c r="H374" s="9" t="s">
        <v>4739</v>
      </c>
      <c r="I374" s="9" t="s">
        <v>4740</v>
      </c>
      <c r="J374" s="10" t="s">
        <v>280</v>
      </c>
      <c r="K374" s="9" t="s">
        <v>344</v>
      </c>
      <c r="L374" s="9"/>
      <c r="M374" s="9"/>
      <c r="N374" s="9"/>
      <c r="O374" s="9"/>
      <c r="P374" s="9"/>
      <c r="Q374" s="9"/>
      <c r="R374" s="10">
        <v>1</v>
      </c>
      <c r="S374" s="9"/>
      <c r="T374" s="9"/>
      <c r="U374" s="9"/>
      <c r="V374" s="9"/>
      <c r="W374" s="9"/>
      <c r="X374" s="9"/>
      <c r="Y374" s="9"/>
      <c r="Z374" s="9"/>
      <c r="AA374" s="9"/>
      <c r="AB374" s="9" t="s">
        <v>5666</v>
      </c>
      <c r="AC374" s="9" t="s">
        <v>5667</v>
      </c>
      <c r="AD374" s="10" t="s">
        <v>283</v>
      </c>
      <c r="AE374" s="11">
        <v>42802</v>
      </c>
      <c r="AF374" s="11">
        <v>43273</v>
      </c>
      <c r="AG374" s="10">
        <f t="shared" si="89"/>
        <v>471</v>
      </c>
      <c r="AH374" s="10">
        <f t="shared" si="90"/>
        <v>474</v>
      </c>
      <c r="AI374" s="10">
        <f t="shared" si="2"/>
        <v>514</v>
      </c>
      <c r="AJ374" s="10" t="s">
        <v>5668</v>
      </c>
      <c r="AK374" s="12">
        <v>2</v>
      </c>
      <c r="AL374" s="10" t="s">
        <v>1630</v>
      </c>
      <c r="AM374" s="10">
        <v>2</v>
      </c>
      <c r="AN374" s="10"/>
      <c r="AO374" s="9"/>
      <c r="AP374" s="10">
        <v>1</v>
      </c>
      <c r="AQ374" s="10"/>
      <c r="AR374" s="9"/>
      <c r="AS374" s="9"/>
      <c r="AT374" s="9"/>
      <c r="AU374" s="9"/>
      <c r="AV374" s="9"/>
      <c r="AW374" s="9"/>
      <c r="AX374" s="9"/>
      <c r="AY374" s="9"/>
      <c r="AZ374" s="9"/>
      <c r="BA374" s="9"/>
      <c r="BB374" s="9"/>
      <c r="BC374" s="9"/>
      <c r="BD374" s="9"/>
      <c r="BE374" s="9"/>
      <c r="BF374" s="9"/>
      <c r="BG374" s="9"/>
      <c r="BH374" s="9"/>
      <c r="BI374" s="9"/>
      <c r="BJ374" s="9"/>
      <c r="BK374" s="9"/>
      <c r="BL374" s="9"/>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t="s">
        <v>89</v>
      </c>
      <c r="CQ374" s="10" t="s">
        <v>286</v>
      </c>
      <c r="CR374" s="10">
        <v>1</v>
      </c>
      <c r="CS374" s="10"/>
      <c r="CT374" s="10"/>
      <c r="CU374" s="10"/>
      <c r="CV374" s="10"/>
      <c r="CW374" s="10"/>
      <c r="CX374" s="10" t="s">
        <v>287</v>
      </c>
      <c r="CY374" s="10" t="s">
        <v>287</v>
      </c>
      <c r="CZ374" s="10" t="s">
        <v>12</v>
      </c>
      <c r="DA374" s="10" t="s">
        <v>120</v>
      </c>
      <c r="DB374" s="10" t="s">
        <v>2436</v>
      </c>
      <c r="DC374" s="10" t="s">
        <v>283</v>
      </c>
      <c r="DD374" s="10" t="s">
        <v>5669</v>
      </c>
      <c r="DE374" s="10" t="s">
        <v>5670</v>
      </c>
      <c r="DF374" s="10" t="s">
        <v>5671</v>
      </c>
      <c r="DG374" s="10" t="s">
        <v>5672</v>
      </c>
      <c r="DH374" s="10" t="s">
        <v>5673</v>
      </c>
      <c r="DI374" s="10" t="s">
        <v>5674</v>
      </c>
      <c r="DJ374" s="10" t="s">
        <v>5675</v>
      </c>
      <c r="DK374" s="10" t="s">
        <v>283</v>
      </c>
      <c r="DL374" s="10" t="s">
        <v>5676</v>
      </c>
      <c r="DM374" s="10" t="s">
        <v>5677</v>
      </c>
      <c r="DN374" s="15"/>
      <c r="DO374" s="15"/>
      <c r="DP374" s="15"/>
      <c r="DQ374" s="15"/>
      <c r="DR374" s="15"/>
      <c r="DS374" s="14">
        <v>1</v>
      </c>
      <c r="DT374" s="15"/>
      <c r="DU374" s="15">
        <v>1</v>
      </c>
      <c r="DV374" s="15"/>
      <c r="DW374" s="15"/>
      <c r="DX374" s="15"/>
      <c r="DY374" s="15"/>
      <c r="DZ374" s="15"/>
      <c r="EA374" s="15"/>
      <c r="EB374" s="15"/>
      <c r="EC374" s="15">
        <v>1</v>
      </c>
      <c r="ED374" s="15">
        <v>1</v>
      </c>
      <c r="EE374" s="15"/>
      <c r="EF374" s="15"/>
      <c r="EG374" s="15"/>
      <c r="EH374" s="15"/>
      <c r="EI374" s="15"/>
      <c r="EJ374" s="15"/>
      <c r="EK374" s="15"/>
      <c r="EL374" s="15"/>
      <c r="EM374" s="15"/>
      <c r="EN374" s="15"/>
      <c r="EO374" s="15"/>
      <c r="EP374" s="15"/>
      <c r="EQ374" s="15"/>
      <c r="ER374" s="10" t="s">
        <v>283</v>
      </c>
      <c r="ES374" s="10" t="s">
        <v>283</v>
      </c>
      <c r="ET374" s="10"/>
      <c r="EU374" s="10"/>
      <c r="EV374" s="10"/>
      <c r="EW374" s="10"/>
      <c r="EX374" s="10"/>
      <c r="EY374" s="10"/>
      <c r="EZ374" s="10"/>
      <c r="FA374" s="10"/>
      <c r="FB374" s="10"/>
      <c r="FC374" s="10"/>
      <c r="FD374" s="10"/>
      <c r="FE374" s="10"/>
      <c r="FF374" s="10"/>
      <c r="FG374" s="10"/>
      <c r="FH374" s="10"/>
      <c r="FI374" s="10"/>
      <c r="FJ374" s="10"/>
      <c r="FK374" s="10"/>
      <c r="FL374" s="10"/>
      <c r="FM374" s="10" t="s">
        <v>283</v>
      </c>
      <c r="FN374" s="10" t="s">
        <v>283</v>
      </c>
      <c r="FO374" s="10"/>
      <c r="FP374" s="10"/>
      <c r="FQ374" s="10"/>
      <c r="FR374" s="10"/>
      <c r="FS374" s="10"/>
      <c r="FT374" s="10"/>
      <c r="FU374" s="10"/>
      <c r="FV374" s="10"/>
      <c r="FW374" s="10"/>
      <c r="FX374" s="10"/>
      <c r="FY374" s="10"/>
      <c r="FZ374" s="10"/>
      <c r="GA374" s="10"/>
      <c r="GB374" s="10"/>
      <c r="GC374" s="10"/>
      <c r="GD374" s="10"/>
      <c r="GE374" s="10"/>
      <c r="GF374" s="10"/>
      <c r="GG374" s="10"/>
      <c r="GH374" s="10"/>
      <c r="GI374" s="10"/>
      <c r="GJ374" s="10"/>
      <c r="GK374" s="10"/>
      <c r="GL374" s="10"/>
      <c r="GM374" s="10"/>
      <c r="GN374" s="10"/>
      <c r="GO374" s="10" t="s">
        <v>5678</v>
      </c>
      <c r="GP374" s="10" t="s">
        <v>5679</v>
      </c>
      <c r="GQ374" s="10" t="s">
        <v>5680</v>
      </c>
      <c r="GR374" s="10" t="s">
        <v>5681</v>
      </c>
      <c r="GS374" s="10" t="s">
        <v>5682</v>
      </c>
      <c r="GT374" s="10" t="s">
        <v>5683</v>
      </c>
      <c r="GU374" s="10" t="s">
        <v>5684</v>
      </c>
      <c r="GV374" s="10" t="s">
        <v>283</v>
      </c>
      <c r="GW374" s="10" t="s">
        <v>283</v>
      </c>
      <c r="GX374" s="10" t="s">
        <v>283</v>
      </c>
      <c r="GY374" s="10" t="s">
        <v>283</v>
      </c>
      <c r="GZ374" s="10" t="s">
        <v>283</v>
      </c>
      <c r="HA374" s="10" t="s">
        <v>283</v>
      </c>
      <c r="HB374" s="10" t="s">
        <v>283</v>
      </c>
      <c r="HC374" s="10" t="s">
        <v>283</v>
      </c>
      <c r="HD374" s="10" t="s">
        <v>5685</v>
      </c>
      <c r="HE374" s="10"/>
      <c r="HF374" s="10"/>
      <c r="HG374" s="10"/>
      <c r="HH374" s="10">
        <v>1</v>
      </c>
      <c r="HI374" s="10"/>
      <c r="HJ374" s="10"/>
      <c r="HK374" s="10"/>
      <c r="HL374" s="10"/>
      <c r="HM374" s="10">
        <v>1</v>
      </c>
      <c r="HN374" s="10"/>
      <c r="HO374" s="10"/>
      <c r="HP374" s="10"/>
      <c r="HQ374" s="10"/>
      <c r="HR374" s="10"/>
      <c r="HS374" s="10"/>
      <c r="HT374" s="10"/>
      <c r="HU374" s="10"/>
      <c r="HV374" s="10"/>
      <c r="HW374" s="10"/>
      <c r="HX374" s="10"/>
      <c r="HY374" s="10"/>
      <c r="HZ374" s="10"/>
      <c r="IA374" s="10">
        <v>1</v>
      </c>
      <c r="IB374" s="10">
        <v>1</v>
      </c>
      <c r="IC374" s="10"/>
      <c r="ID374" s="10"/>
      <c r="IE374" s="10"/>
      <c r="IF374" s="10"/>
      <c r="IG374" s="10"/>
      <c r="IH374" s="10"/>
      <c r="II374" s="10"/>
      <c r="IJ374" s="10">
        <v>1</v>
      </c>
      <c r="IK374" s="10"/>
      <c r="IL374" s="10"/>
      <c r="IM374" s="10"/>
      <c r="IN374" s="10"/>
      <c r="IO374" s="10"/>
      <c r="IP374" s="10"/>
      <c r="IQ374" s="10"/>
      <c r="IR374" s="10"/>
      <c r="IS374" s="10"/>
      <c r="IT374" s="10"/>
      <c r="IU374" s="10" t="s">
        <v>1134</v>
      </c>
      <c r="IV374" s="10" t="s">
        <v>283</v>
      </c>
      <c r="IW374" s="10" t="s">
        <v>283</v>
      </c>
      <c r="IX374" s="10" t="s">
        <v>264</v>
      </c>
      <c r="IY374" s="10"/>
      <c r="IZ374" s="10"/>
      <c r="JA374" s="10"/>
      <c r="JB374" s="10"/>
      <c r="JC374" s="10"/>
      <c r="JD374" s="10"/>
      <c r="JE374" s="10"/>
      <c r="JF374" s="10"/>
      <c r="JG374" s="10"/>
      <c r="JH374" s="10"/>
      <c r="JI374" s="10"/>
      <c r="JJ374" s="10"/>
      <c r="JK374" s="10"/>
      <c r="JL374" s="10"/>
      <c r="JM374" s="10"/>
      <c r="JN374" s="10"/>
      <c r="JO374" s="10"/>
      <c r="JP374" s="10">
        <v>1</v>
      </c>
      <c r="JQ374" s="10"/>
      <c r="JR374" s="10"/>
      <c r="JS374" s="10"/>
      <c r="JT374" s="10"/>
      <c r="JU374" s="10"/>
      <c r="JV374" s="10" t="s">
        <v>287</v>
      </c>
      <c r="JW374" s="10" t="s">
        <v>283</v>
      </c>
      <c r="JX374" s="10" t="s">
        <v>283</v>
      </c>
      <c r="JY374" s="10" t="s">
        <v>283</v>
      </c>
      <c r="JZ374" s="9"/>
    </row>
    <row r="375" spans="1:286" ht="15.75" customHeight="1">
      <c r="A375" s="7" t="s">
        <v>5686</v>
      </c>
      <c r="B375" s="8">
        <v>43357</v>
      </c>
      <c r="C375" s="9" t="s">
        <v>848</v>
      </c>
      <c r="D375" s="10">
        <v>1</v>
      </c>
      <c r="E375" s="11">
        <v>43218</v>
      </c>
      <c r="F375" s="10">
        <v>22</v>
      </c>
      <c r="G375" s="10" t="s">
        <v>323</v>
      </c>
      <c r="H375" s="9" t="s">
        <v>5687</v>
      </c>
      <c r="I375" s="9" t="s">
        <v>375</v>
      </c>
      <c r="J375" s="10" t="s">
        <v>280</v>
      </c>
      <c r="K375" s="9" t="s">
        <v>2925</v>
      </c>
      <c r="L375" s="9"/>
      <c r="M375" s="9"/>
      <c r="N375" s="9"/>
      <c r="O375" s="9"/>
      <c r="P375" s="9"/>
      <c r="Q375" s="9"/>
      <c r="R375" s="10">
        <v>1</v>
      </c>
      <c r="S375" s="9"/>
      <c r="T375" s="9"/>
      <c r="U375" s="9"/>
      <c r="V375" s="9"/>
      <c r="W375" s="9"/>
      <c r="X375" s="9"/>
      <c r="Y375" s="9"/>
      <c r="Z375" s="10">
        <v>1</v>
      </c>
      <c r="AA375" s="9"/>
      <c r="AB375" s="9" t="s">
        <v>5688</v>
      </c>
      <c r="AC375" s="9" t="s">
        <v>5689</v>
      </c>
      <c r="AD375" s="10" t="s">
        <v>283</v>
      </c>
      <c r="AE375" s="11">
        <v>43223</v>
      </c>
      <c r="AF375" s="11">
        <v>43343</v>
      </c>
      <c r="AG375" s="10">
        <f t="shared" si="89"/>
        <v>120</v>
      </c>
      <c r="AH375" s="10">
        <f t="shared" si="90"/>
        <v>125</v>
      </c>
      <c r="AI375" s="10">
        <f t="shared" si="2"/>
        <v>139</v>
      </c>
      <c r="AJ375" s="10" t="s">
        <v>4032</v>
      </c>
      <c r="AK375" s="12">
        <v>1</v>
      </c>
      <c r="AL375" s="10" t="s">
        <v>581</v>
      </c>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10">
        <v>1</v>
      </c>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t="s">
        <v>89</v>
      </c>
      <c r="CQ375" s="10" t="s">
        <v>286</v>
      </c>
      <c r="CR375" s="10">
        <v>1</v>
      </c>
      <c r="CS375" s="10"/>
      <c r="CT375" s="10"/>
      <c r="CU375" s="10"/>
      <c r="CV375" s="10"/>
      <c r="CW375" s="10"/>
      <c r="CX375" s="10" t="s">
        <v>287</v>
      </c>
      <c r="CY375" s="10" t="s">
        <v>287</v>
      </c>
      <c r="CZ375" s="10" t="s">
        <v>596</v>
      </c>
      <c r="DA375" s="10" t="s">
        <v>158</v>
      </c>
      <c r="DB375" s="10" t="s">
        <v>158</v>
      </c>
      <c r="DC375" s="10" t="s">
        <v>283</v>
      </c>
      <c r="DD375" s="13" t="s">
        <v>5690</v>
      </c>
      <c r="DE375" s="10" t="s">
        <v>283</v>
      </c>
      <c r="DF375" s="10" t="s">
        <v>283</v>
      </c>
      <c r="DG375" s="10" t="s">
        <v>283</v>
      </c>
      <c r="DH375" s="10" t="s">
        <v>283</v>
      </c>
      <c r="DI375" s="10" t="s">
        <v>283</v>
      </c>
      <c r="DJ375" s="10" t="s">
        <v>283</v>
      </c>
      <c r="DK375" s="10" t="s">
        <v>283</v>
      </c>
      <c r="DL375" s="10" t="s">
        <v>283</v>
      </c>
      <c r="DM375" s="10" t="s">
        <v>283</v>
      </c>
      <c r="DN375" s="15"/>
      <c r="DO375" s="15"/>
      <c r="DP375" s="15"/>
      <c r="DQ375" s="15"/>
      <c r="DR375" s="15"/>
      <c r="DS375" s="15"/>
      <c r="DT375" s="15"/>
      <c r="DU375" s="15"/>
      <c r="DV375" s="15"/>
      <c r="DW375" s="15"/>
      <c r="DX375" s="15"/>
      <c r="DY375" s="15"/>
      <c r="DZ375" s="15"/>
      <c r="EA375" s="15"/>
      <c r="EB375" s="15"/>
      <c r="EC375" s="15"/>
      <c r="ED375" s="15"/>
      <c r="EE375" s="15"/>
      <c r="EF375" s="15"/>
      <c r="EG375" s="15"/>
      <c r="EH375" s="15"/>
      <c r="EI375" s="15"/>
      <c r="EJ375" s="15"/>
      <c r="EK375" s="15"/>
      <c r="EL375" s="15"/>
      <c r="EM375" s="15"/>
      <c r="EN375" s="15"/>
      <c r="EO375" s="15"/>
      <c r="EP375" s="15"/>
      <c r="EQ375" s="15"/>
      <c r="ER375" s="13" t="s">
        <v>5691</v>
      </c>
      <c r="ES375" s="13" t="s">
        <v>158</v>
      </c>
      <c r="ET375" s="13"/>
      <c r="EU375" s="13"/>
      <c r="EV375" s="13"/>
      <c r="EW375" s="13"/>
      <c r="EX375" s="13"/>
      <c r="EY375" s="13"/>
      <c r="EZ375" s="13"/>
      <c r="FA375" s="13"/>
      <c r="FB375" s="13"/>
      <c r="FC375" s="13"/>
      <c r="FD375" s="13"/>
      <c r="FE375" s="13"/>
      <c r="FF375" s="13"/>
      <c r="FG375" s="13"/>
      <c r="FH375" s="13"/>
      <c r="FI375" s="13"/>
      <c r="FJ375" s="13"/>
      <c r="FK375" s="10">
        <v>1</v>
      </c>
      <c r="FL375" s="13"/>
      <c r="FM375" s="10" t="s">
        <v>283</v>
      </c>
      <c r="FN375" s="10" t="s">
        <v>283</v>
      </c>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3" t="s">
        <v>5692</v>
      </c>
      <c r="GP375" s="10" t="s">
        <v>283</v>
      </c>
      <c r="GQ375" s="10" t="s">
        <v>283</v>
      </c>
      <c r="GR375" s="10" t="s">
        <v>283</v>
      </c>
      <c r="GS375" s="10" t="s">
        <v>283</v>
      </c>
      <c r="GT375" s="10" t="s">
        <v>283</v>
      </c>
      <c r="GU375" s="10" t="s">
        <v>283</v>
      </c>
      <c r="GV375" s="10" t="s">
        <v>283</v>
      </c>
      <c r="GW375" s="10" t="s">
        <v>283</v>
      </c>
      <c r="GX375" s="10" t="s">
        <v>283</v>
      </c>
      <c r="GY375" s="10" t="s">
        <v>283</v>
      </c>
      <c r="GZ375" s="10" t="s">
        <v>283</v>
      </c>
      <c r="HA375" s="10" t="s">
        <v>283</v>
      </c>
      <c r="HB375" s="10" t="s">
        <v>283</v>
      </c>
      <c r="HC375" s="10" t="s">
        <v>283</v>
      </c>
      <c r="HD375" s="10" t="s">
        <v>233</v>
      </c>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c r="IE375" s="10"/>
      <c r="IF375" s="10"/>
      <c r="IG375" s="10"/>
      <c r="IH375" s="10"/>
      <c r="II375" s="10"/>
      <c r="IJ375" s="10"/>
      <c r="IK375" s="10">
        <v>1</v>
      </c>
      <c r="IL375" s="10"/>
      <c r="IM375" s="10"/>
      <c r="IN375" s="10"/>
      <c r="IO375" s="10"/>
      <c r="IP375" s="10"/>
      <c r="IQ375" s="10"/>
      <c r="IR375" s="10"/>
      <c r="IS375" s="10"/>
      <c r="IT375" s="10"/>
      <c r="IU375" s="13" t="s">
        <v>299</v>
      </c>
      <c r="IV375" s="10" t="s">
        <v>283</v>
      </c>
      <c r="IW375" s="10" t="s">
        <v>283</v>
      </c>
      <c r="IX375" s="10" t="s">
        <v>264</v>
      </c>
      <c r="IY375" s="10"/>
      <c r="IZ375" s="10"/>
      <c r="JA375" s="10"/>
      <c r="JB375" s="10"/>
      <c r="JC375" s="10"/>
      <c r="JD375" s="10"/>
      <c r="JE375" s="10"/>
      <c r="JF375" s="10"/>
      <c r="JG375" s="10"/>
      <c r="JH375" s="10"/>
      <c r="JI375" s="10"/>
      <c r="JJ375" s="10"/>
      <c r="JK375" s="10"/>
      <c r="JL375" s="10"/>
      <c r="JM375" s="10"/>
      <c r="JN375" s="10"/>
      <c r="JO375" s="10"/>
      <c r="JP375" s="10">
        <v>1</v>
      </c>
      <c r="JQ375" s="10"/>
      <c r="JR375" s="10"/>
      <c r="JS375" s="10"/>
      <c r="JT375" s="10"/>
      <c r="JU375" s="10"/>
      <c r="JV375" s="10" t="s">
        <v>287</v>
      </c>
      <c r="JW375" s="10" t="s">
        <v>283</v>
      </c>
      <c r="JX375" s="10" t="s">
        <v>283</v>
      </c>
      <c r="JY375" s="10" t="s">
        <v>283</v>
      </c>
      <c r="JZ375" s="9"/>
    </row>
    <row r="376" spans="1:286" ht="15.75" customHeight="1">
      <c r="A376" s="7" t="s">
        <v>5693</v>
      </c>
      <c r="B376" s="8">
        <v>43357</v>
      </c>
      <c r="C376" s="9" t="s">
        <v>5694</v>
      </c>
      <c r="D376" s="10">
        <v>1</v>
      </c>
      <c r="E376" s="11">
        <v>43204</v>
      </c>
      <c r="F376" s="10" t="s">
        <v>302</v>
      </c>
      <c r="G376" s="10" t="s">
        <v>323</v>
      </c>
      <c r="H376" s="9" t="s">
        <v>3127</v>
      </c>
      <c r="I376" s="9" t="s">
        <v>375</v>
      </c>
      <c r="J376" s="10" t="s">
        <v>280</v>
      </c>
      <c r="K376" s="9" t="s">
        <v>606</v>
      </c>
      <c r="L376" s="9"/>
      <c r="M376" s="10">
        <v>1</v>
      </c>
      <c r="N376" s="9"/>
      <c r="O376" s="9"/>
      <c r="P376" s="9"/>
      <c r="Q376" s="9"/>
      <c r="R376" s="9"/>
      <c r="S376" s="9"/>
      <c r="T376" s="9"/>
      <c r="U376" s="9"/>
      <c r="V376" s="9"/>
      <c r="W376" s="9"/>
      <c r="X376" s="9"/>
      <c r="Y376" s="9"/>
      <c r="Z376" s="9"/>
      <c r="AA376" s="9"/>
      <c r="AB376" s="9" t="s">
        <v>5695</v>
      </c>
      <c r="AC376" s="9" t="s">
        <v>5696</v>
      </c>
      <c r="AD376" s="10" t="s">
        <v>283</v>
      </c>
      <c r="AE376" s="11">
        <v>43266</v>
      </c>
      <c r="AF376" s="11">
        <v>43354</v>
      </c>
      <c r="AG376" s="10">
        <f t="shared" si="89"/>
        <v>88</v>
      </c>
      <c r="AH376" s="10">
        <f t="shared" si="90"/>
        <v>150</v>
      </c>
      <c r="AI376" s="10">
        <f t="shared" si="2"/>
        <v>153</v>
      </c>
      <c r="AJ376" s="10" t="s">
        <v>1905</v>
      </c>
      <c r="AK376" s="12">
        <v>1</v>
      </c>
      <c r="AL376" s="10" t="s">
        <v>1906</v>
      </c>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v>1</v>
      </c>
      <c r="BY376" s="10"/>
      <c r="BZ376" s="10"/>
      <c r="CA376" s="10"/>
      <c r="CB376" s="10"/>
      <c r="CC376" s="10"/>
      <c r="CD376" s="10"/>
      <c r="CE376" s="10"/>
      <c r="CF376" s="10"/>
      <c r="CG376" s="10"/>
      <c r="CH376" s="10"/>
      <c r="CI376" s="10"/>
      <c r="CJ376" s="10"/>
      <c r="CK376" s="10"/>
      <c r="CL376" s="10"/>
      <c r="CM376" s="10"/>
      <c r="CN376" s="10"/>
      <c r="CO376" s="10"/>
      <c r="CP376" s="10" t="s">
        <v>428</v>
      </c>
      <c r="CQ376" s="10" t="s">
        <v>286</v>
      </c>
      <c r="CR376" s="10"/>
      <c r="CS376" s="10"/>
      <c r="CT376" s="10">
        <v>1</v>
      </c>
      <c r="CU376" s="10"/>
      <c r="CV376" s="10"/>
      <c r="CW376" s="10"/>
      <c r="CX376" s="10" t="s">
        <v>283</v>
      </c>
      <c r="CY376" s="10" t="s">
        <v>287</v>
      </c>
      <c r="CZ376" s="10" t="s">
        <v>12</v>
      </c>
      <c r="DA376" s="10" t="s">
        <v>289</v>
      </c>
      <c r="DB376" s="10" t="s">
        <v>412</v>
      </c>
      <c r="DC376" s="10" t="s">
        <v>283</v>
      </c>
      <c r="DD376" s="10" t="s">
        <v>5697</v>
      </c>
      <c r="DE376" s="10" t="s">
        <v>283</v>
      </c>
      <c r="DF376" s="10" t="s">
        <v>283</v>
      </c>
      <c r="DG376" s="10" t="s">
        <v>283</v>
      </c>
      <c r="DH376" s="10" t="s">
        <v>283</v>
      </c>
      <c r="DI376" s="10" t="s">
        <v>283</v>
      </c>
      <c r="DJ376" s="10" t="s">
        <v>283</v>
      </c>
      <c r="DK376" s="10" t="s">
        <v>283</v>
      </c>
      <c r="DL376" s="10" t="s">
        <v>283</v>
      </c>
      <c r="DM376" s="10" t="s">
        <v>283</v>
      </c>
      <c r="DN376" s="15"/>
      <c r="DO376" s="15"/>
      <c r="DP376" s="15"/>
      <c r="DQ376" s="15"/>
      <c r="DR376" s="15"/>
      <c r="DS376" s="15"/>
      <c r="DT376" s="15"/>
      <c r="DU376" s="15"/>
      <c r="DV376" s="15"/>
      <c r="DW376" s="15"/>
      <c r="DX376" s="15"/>
      <c r="DY376" s="15"/>
      <c r="DZ376" s="15"/>
      <c r="EA376" s="15"/>
      <c r="EB376" s="15"/>
      <c r="EC376" s="15"/>
      <c r="ED376" s="15"/>
      <c r="EE376" s="15"/>
      <c r="EF376" s="15"/>
      <c r="EG376" s="15"/>
      <c r="EH376" s="15"/>
      <c r="EI376" s="15"/>
      <c r="EJ376" s="15"/>
      <c r="EK376" s="15"/>
      <c r="EL376" s="15"/>
      <c r="EM376" s="15"/>
      <c r="EN376" s="15"/>
      <c r="EO376" s="15"/>
      <c r="EP376" s="15"/>
      <c r="EQ376" s="15"/>
      <c r="ER376" s="10" t="s">
        <v>283</v>
      </c>
      <c r="ES376" s="10" t="s">
        <v>283</v>
      </c>
      <c r="ET376" s="10"/>
      <c r="EU376" s="10"/>
      <c r="EV376" s="10"/>
      <c r="EW376" s="10"/>
      <c r="EX376" s="10"/>
      <c r="EY376" s="10"/>
      <c r="EZ376" s="10"/>
      <c r="FA376" s="10"/>
      <c r="FB376" s="10"/>
      <c r="FC376" s="10"/>
      <c r="FD376" s="10"/>
      <c r="FE376" s="10"/>
      <c r="FF376" s="10"/>
      <c r="FG376" s="10"/>
      <c r="FH376" s="10"/>
      <c r="FI376" s="10"/>
      <c r="FJ376" s="10"/>
      <c r="FK376" s="10"/>
      <c r="FL376" s="10"/>
      <c r="FM376" s="10" t="s">
        <v>283</v>
      </c>
      <c r="FN376" s="10" t="s">
        <v>283</v>
      </c>
      <c r="FO376" s="10"/>
      <c r="FP376" s="10"/>
      <c r="FQ376" s="10"/>
      <c r="FR376" s="10"/>
      <c r="FS376" s="10"/>
      <c r="FT376" s="10"/>
      <c r="FU376" s="10"/>
      <c r="FV376" s="10"/>
      <c r="FW376" s="10"/>
      <c r="FX376" s="10"/>
      <c r="FY376" s="10"/>
      <c r="FZ376" s="10"/>
      <c r="GA376" s="10"/>
      <c r="GB376" s="10"/>
      <c r="GC376" s="10"/>
      <c r="GD376" s="10"/>
      <c r="GE376" s="10"/>
      <c r="GF376" s="10"/>
      <c r="GG376" s="10"/>
      <c r="GH376" s="10"/>
      <c r="GI376" s="10"/>
      <c r="GJ376" s="10"/>
      <c r="GK376" s="10"/>
      <c r="GL376" s="10"/>
      <c r="GM376" s="10"/>
      <c r="GN376" s="10"/>
      <c r="GO376" s="13" t="s">
        <v>5698</v>
      </c>
      <c r="GP376" s="13" t="s">
        <v>5699</v>
      </c>
      <c r="GQ376" s="13" t="s">
        <v>5700</v>
      </c>
      <c r="GR376" s="13" t="s">
        <v>5701</v>
      </c>
      <c r="GS376" s="13" t="s">
        <v>5702</v>
      </c>
      <c r="GT376" s="13" t="s">
        <v>5703</v>
      </c>
      <c r="GU376" s="10" t="s">
        <v>283</v>
      </c>
      <c r="GV376" s="10" t="s">
        <v>283</v>
      </c>
      <c r="GW376" s="10" t="s">
        <v>283</v>
      </c>
      <c r="GX376" s="10" t="s">
        <v>283</v>
      </c>
      <c r="GY376" s="10" t="s">
        <v>283</v>
      </c>
      <c r="GZ376" s="10" t="s">
        <v>283</v>
      </c>
      <c r="HA376" s="10" t="s">
        <v>283</v>
      </c>
      <c r="HB376" s="10" t="s">
        <v>283</v>
      </c>
      <c r="HC376" s="10" t="s">
        <v>283</v>
      </c>
      <c r="HD376" s="10" t="s">
        <v>1579</v>
      </c>
      <c r="HE376" s="10"/>
      <c r="HF376" s="10"/>
      <c r="HG376" s="10"/>
      <c r="HH376" s="10"/>
      <c r="HI376" s="10"/>
      <c r="HJ376" s="10"/>
      <c r="HK376" s="10"/>
      <c r="HL376" s="10"/>
      <c r="HM376" s="10"/>
      <c r="HN376" s="10"/>
      <c r="HO376" s="10"/>
      <c r="HP376" s="10"/>
      <c r="HQ376" s="10"/>
      <c r="HR376" s="10"/>
      <c r="HS376" s="10"/>
      <c r="HT376" s="10"/>
      <c r="HU376" s="10"/>
      <c r="HV376" s="10"/>
      <c r="HW376" s="10"/>
      <c r="HX376" s="10"/>
      <c r="HY376" s="10"/>
      <c r="HZ376" s="10"/>
      <c r="IA376" s="10">
        <v>1</v>
      </c>
      <c r="IB376" s="10"/>
      <c r="IC376" s="10"/>
      <c r="ID376" s="10"/>
      <c r="IE376" s="10"/>
      <c r="IF376" s="10"/>
      <c r="IG376" s="10"/>
      <c r="IH376" s="10"/>
      <c r="II376" s="10"/>
      <c r="IJ376" s="10"/>
      <c r="IK376" s="10"/>
      <c r="IL376" s="10"/>
      <c r="IM376" s="10"/>
      <c r="IN376" s="10"/>
      <c r="IO376" s="10"/>
      <c r="IP376" s="10">
        <v>1</v>
      </c>
      <c r="IQ376" s="10"/>
      <c r="IR376" s="10"/>
      <c r="IS376" s="10"/>
      <c r="IT376" s="10"/>
      <c r="IU376" s="13" t="s">
        <v>5704</v>
      </c>
      <c r="IV376" s="10" t="s">
        <v>283</v>
      </c>
      <c r="IW376" s="10" t="s">
        <v>283</v>
      </c>
      <c r="IX376" s="10" t="s">
        <v>267</v>
      </c>
      <c r="IY376" s="10"/>
      <c r="IZ376" s="10"/>
      <c r="JA376" s="10"/>
      <c r="JB376" s="10"/>
      <c r="JC376" s="10"/>
      <c r="JD376" s="10"/>
      <c r="JE376" s="10"/>
      <c r="JF376" s="10"/>
      <c r="JG376" s="10"/>
      <c r="JH376" s="10"/>
      <c r="JI376" s="10"/>
      <c r="JJ376" s="10"/>
      <c r="JK376" s="10"/>
      <c r="JL376" s="10"/>
      <c r="JM376" s="10"/>
      <c r="JN376" s="10"/>
      <c r="JO376" s="10"/>
      <c r="JP376" s="10"/>
      <c r="JQ376" s="10"/>
      <c r="JR376" s="10"/>
      <c r="JS376" s="10">
        <v>1</v>
      </c>
      <c r="JT376" s="10"/>
      <c r="JU376" s="10"/>
      <c r="JV376" s="10" t="s">
        <v>287</v>
      </c>
      <c r="JW376" s="10" t="s">
        <v>283</v>
      </c>
      <c r="JX376" s="10" t="s">
        <v>283</v>
      </c>
      <c r="JY376" s="10" t="s">
        <v>283</v>
      </c>
      <c r="JZ376" s="10" t="s">
        <v>5705</v>
      </c>
    </row>
    <row r="377" spans="1:286" ht="15.75" customHeight="1">
      <c r="A377" s="7" t="s">
        <v>5706</v>
      </c>
      <c r="B377" s="8">
        <v>43350</v>
      </c>
      <c r="C377" s="9" t="s">
        <v>5707</v>
      </c>
      <c r="D377" s="10">
        <v>1</v>
      </c>
      <c r="E377" s="11">
        <v>42745</v>
      </c>
      <c r="F377" s="10">
        <v>38</v>
      </c>
      <c r="G377" s="10" t="s">
        <v>323</v>
      </c>
      <c r="H377" s="9" t="s">
        <v>5708</v>
      </c>
      <c r="I377" s="9" t="s">
        <v>1686</v>
      </c>
      <c r="J377" s="10" t="s">
        <v>280</v>
      </c>
      <c r="K377" s="9" t="s">
        <v>606</v>
      </c>
      <c r="L377" s="9"/>
      <c r="M377" s="10">
        <v>1</v>
      </c>
      <c r="N377" s="9"/>
      <c r="O377" s="9"/>
      <c r="P377" s="9"/>
      <c r="Q377" s="9"/>
      <c r="R377" s="9"/>
      <c r="S377" s="9"/>
      <c r="T377" s="9"/>
      <c r="U377" s="9"/>
      <c r="V377" s="9"/>
      <c r="W377" s="9"/>
      <c r="X377" s="9"/>
      <c r="Y377" s="9"/>
      <c r="Z377" s="9"/>
      <c r="AA377" s="9"/>
      <c r="AB377" s="9" t="s">
        <v>5709</v>
      </c>
      <c r="AC377" s="9" t="s">
        <v>5710</v>
      </c>
      <c r="AD377" s="10" t="s">
        <v>283</v>
      </c>
      <c r="AE377" s="11">
        <v>42747</v>
      </c>
      <c r="AF377" s="11">
        <v>43349</v>
      </c>
      <c r="AG377" s="10">
        <f t="shared" si="89"/>
        <v>602</v>
      </c>
      <c r="AH377" s="10">
        <f t="shared" si="90"/>
        <v>604</v>
      </c>
      <c r="AI377" s="10">
        <f t="shared" si="2"/>
        <v>605</v>
      </c>
      <c r="AJ377" s="10" t="s">
        <v>5711</v>
      </c>
      <c r="AK377" s="12">
        <v>3</v>
      </c>
      <c r="AL377" s="10" t="s">
        <v>5712</v>
      </c>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10"/>
      <c r="BN377" s="10"/>
      <c r="BO377" s="10">
        <v>1</v>
      </c>
      <c r="BP377" s="10"/>
      <c r="BQ377" s="10"/>
      <c r="BR377" s="10"/>
      <c r="BS377" s="10"/>
      <c r="BT377" s="10"/>
      <c r="BU377" s="10"/>
      <c r="BV377" s="10"/>
      <c r="BW377" s="10"/>
      <c r="BX377" s="10"/>
      <c r="BY377" s="10">
        <v>2</v>
      </c>
      <c r="BZ377" s="10"/>
      <c r="CA377" s="10"/>
      <c r="CB377" s="10"/>
      <c r="CC377" s="10"/>
      <c r="CD377" s="10"/>
      <c r="CE377" s="10"/>
      <c r="CF377" s="10"/>
      <c r="CG377" s="10"/>
      <c r="CH377" s="10"/>
      <c r="CI377" s="10"/>
      <c r="CJ377" s="10"/>
      <c r="CK377" s="10"/>
      <c r="CL377" s="10"/>
      <c r="CM377" s="10"/>
      <c r="CN377" s="10"/>
      <c r="CO377" s="10"/>
      <c r="CP377" s="10" t="s">
        <v>89</v>
      </c>
      <c r="CQ377" s="10" t="s">
        <v>286</v>
      </c>
      <c r="CR377" s="10">
        <v>1</v>
      </c>
      <c r="CS377" s="10"/>
      <c r="CT377" s="10"/>
      <c r="CU377" s="10"/>
      <c r="CV377" s="10"/>
      <c r="CW377" s="10"/>
      <c r="CX377" s="10" t="s">
        <v>287</v>
      </c>
      <c r="CY377" s="10" t="s">
        <v>287</v>
      </c>
      <c r="CZ377" s="10" t="s">
        <v>4121</v>
      </c>
      <c r="DA377" s="10" t="s">
        <v>289</v>
      </c>
      <c r="DB377" s="10" t="s">
        <v>309</v>
      </c>
      <c r="DC377" s="13" t="s">
        <v>5713</v>
      </c>
      <c r="DD377" s="13" t="s">
        <v>5714</v>
      </c>
      <c r="DE377" s="10" t="s">
        <v>283</v>
      </c>
      <c r="DF377" s="10" t="s">
        <v>283</v>
      </c>
      <c r="DG377" s="10" t="s">
        <v>283</v>
      </c>
      <c r="DH377" s="10" t="s">
        <v>283</v>
      </c>
      <c r="DI377" s="10" t="s">
        <v>283</v>
      </c>
      <c r="DJ377" s="10" t="s">
        <v>283</v>
      </c>
      <c r="DK377" s="10" t="s">
        <v>283</v>
      </c>
      <c r="DL377" s="10" t="s">
        <v>283</v>
      </c>
      <c r="DM377" s="10" t="s">
        <v>283</v>
      </c>
      <c r="DN377" s="15"/>
      <c r="DO377" s="15"/>
      <c r="DP377" s="15"/>
      <c r="DQ377" s="15"/>
      <c r="DR377" s="15"/>
      <c r="DS377" s="15"/>
      <c r="DT377" s="15"/>
      <c r="DU377" s="15"/>
      <c r="DV377" s="15"/>
      <c r="DW377" s="15"/>
      <c r="DX377" s="15"/>
      <c r="DY377" s="15"/>
      <c r="DZ377" s="15"/>
      <c r="EA377" s="15"/>
      <c r="EB377" s="15"/>
      <c r="EC377" s="15"/>
      <c r="ED377" s="15"/>
      <c r="EE377" s="15"/>
      <c r="EF377" s="15"/>
      <c r="EG377" s="15"/>
      <c r="EH377" s="15"/>
      <c r="EI377" s="15"/>
      <c r="EJ377" s="15"/>
      <c r="EK377" s="15"/>
      <c r="EL377" s="15"/>
      <c r="EM377" s="15"/>
      <c r="EN377" s="15"/>
      <c r="EO377" s="15"/>
      <c r="EP377" s="15"/>
      <c r="EQ377" s="15"/>
      <c r="ER377" s="10" t="s">
        <v>283</v>
      </c>
      <c r="ES377" s="10" t="s">
        <v>283</v>
      </c>
      <c r="ET377" s="10"/>
      <c r="EU377" s="10"/>
      <c r="EV377" s="10"/>
      <c r="EW377" s="10"/>
      <c r="EX377" s="10"/>
      <c r="EY377" s="10"/>
      <c r="EZ377" s="10"/>
      <c r="FA377" s="10"/>
      <c r="FB377" s="10"/>
      <c r="FC377" s="10"/>
      <c r="FD377" s="10"/>
      <c r="FE377" s="10"/>
      <c r="FF377" s="10"/>
      <c r="FG377" s="10"/>
      <c r="FH377" s="10"/>
      <c r="FI377" s="10"/>
      <c r="FJ377" s="10"/>
      <c r="FK377" s="10"/>
      <c r="FL377" s="10"/>
      <c r="FM377" s="13" t="s">
        <v>5715</v>
      </c>
      <c r="FN377" s="13" t="s">
        <v>180</v>
      </c>
      <c r="FO377" s="13"/>
      <c r="FP377" s="13"/>
      <c r="FQ377" s="13"/>
      <c r="FR377" s="13"/>
      <c r="FS377" s="13"/>
      <c r="FT377" s="13"/>
      <c r="FU377" s="13"/>
      <c r="FV377" s="13"/>
      <c r="FW377" s="13"/>
      <c r="FX377" s="13"/>
      <c r="FY377" s="13"/>
      <c r="FZ377" s="13"/>
      <c r="GA377" s="13"/>
      <c r="GB377" s="13"/>
      <c r="GC377" s="13"/>
      <c r="GD377" s="13"/>
      <c r="GE377" s="13"/>
      <c r="GF377" s="13"/>
      <c r="GG377" s="13"/>
      <c r="GH377" s="13"/>
      <c r="GI377" s="13"/>
      <c r="GJ377" s="10">
        <v>1</v>
      </c>
      <c r="GK377" s="13"/>
      <c r="GL377" s="13"/>
      <c r="GM377" s="13"/>
      <c r="GN377" s="13"/>
      <c r="GO377" s="13" t="s">
        <v>5716</v>
      </c>
      <c r="GP377" s="13" t="s">
        <v>5717</v>
      </c>
      <c r="GQ377" s="13" t="s">
        <v>5718</v>
      </c>
      <c r="GR377" s="13" t="s">
        <v>5719</v>
      </c>
      <c r="GS377" s="13" t="s">
        <v>5720</v>
      </c>
      <c r="GT377" s="13" t="s">
        <v>5721</v>
      </c>
      <c r="GU377" s="10" t="s">
        <v>283</v>
      </c>
      <c r="GV377" s="10" t="s">
        <v>283</v>
      </c>
      <c r="GW377" s="10" t="s">
        <v>283</v>
      </c>
      <c r="GX377" s="10" t="s">
        <v>283</v>
      </c>
      <c r="GY377" s="10" t="s">
        <v>283</v>
      </c>
      <c r="GZ377" s="10" t="s">
        <v>283</v>
      </c>
      <c r="HA377" s="10" t="s">
        <v>283</v>
      </c>
      <c r="HB377" s="10" t="s">
        <v>283</v>
      </c>
      <c r="HC377" s="10" t="s">
        <v>283</v>
      </c>
      <c r="HD377" s="10" t="s">
        <v>5722</v>
      </c>
      <c r="HE377" s="10"/>
      <c r="HF377" s="10"/>
      <c r="HG377" s="10"/>
      <c r="HH377" s="10"/>
      <c r="HI377" s="10"/>
      <c r="HJ377" s="10"/>
      <c r="HK377" s="10"/>
      <c r="HL377" s="10"/>
      <c r="HM377" s="10"/>
      <c r="HN377" s="10">
        <v>1</v>
      </c>
      <c r="HO377" s="10"/>
      <c r="HP377" s="10"/>
      <c r="HQ377" s="10"/>
      <c r="HR377" s="10"/>
      <c r="HS377" s="10"/>
      <c r="HT377" s="10"/>
      <c r="HU377" s="10"/>
      <c r="HV377" s="10"/>
      <c r="HW377" s="10"/>
      <c r="HX377" s="10"/>
      <c r="HY377" s="10"/>
      <c r="HZ377" s="10"/>
      <c r="IA377" s="10"/>
      <c r="IB377" s="10"/>
      <c r="IC377" s="10"/>
      <c r="ID377" s="10"/>
      <c r="IE377" s="10"/>
      <c r="IF377" s="10"/>
      <c r="IG377" s="10"/>
      <c r="IH377" s="10"/>
      <c r="II377" s="10"/>
      <c r="IJ377" s="10"/>
      <c r="IK377" s="10"/>
      <c r="IL377" s="10"/>
      <c r="IM377" s="10"/>
      <c r="IN377" s="10"/>
      <c r="IO377" s="10"/>
      <c r="IP377" s="10"/>
      <c r="IQ377" s="10"/>
      <c r="IR377" s="10">
        <v>1</v>
      </c>
      <c r="IS377" s="10"/>
      <c r="IT377" s="10"/>
      <c r="IU377" s="13" t="s">
        <v>5723</v>
      </c>
      <c r="IV377" s="10" t="s">
        <v>283</v>
      </c>
      <c r="IW377" s="10" t="s">
        <v>283</v>
      </c>
      <c r="IX377" s="10" t="s">
        <v>264</v>
      </c>
      <c r="IY377" s="10"/>
      <c r="IZ377" s="10"/>
      <c r="JA377" s="10"/>
      <c r="JB377" s="10"/>
      <c r="JC377" s="10"/>
      <c r="JD377" s="10"/>
      <c r="JE377" s="10"/>
      <c r="JF377" s="10"/>
      <c r="JG377" s="10"/>
      <c r="JH377" s="10"/>
      <c r="JI377" s="10"/>
      <c r="JJ377" s="10"/>
      <c r="JK377" s="10"/>
      <c r="JL377" s="10"/>
      <c r="JM377" s="10"/>
      <c r="JN377" s="10"/>
      <c r="JO377" s="10"/>
      <c r="JP377" s="10">
        <v>1</v>
      </c>
      <c r="JQ377" s="10"/>
      <c r="JR377" s="10"/>
      <c r="JS377" s="10"/>
      <c r="JT377" s="10"/>
      <c r="JU377" s="10"/>
      <c r="JV377" s="10" t="s">
        <v>287</v>
      </c>
      <c r="JW377" s="10" t="s">
        <v>283</v>
      </c>
      <c r="JX377" s="10" t="s">
        <v>283</v>
      </c>
      <c r="JY377" s="10" t="s">
        <v>283</v>
      </c>
      <c r="JZ377" s="9"/>
    </row>
    <row r="378" spans="1:286" ht="15.75" customHeight="1">
      <c r="A378" s="7" t="s">
        <v>5724</v>
      </c>
      <c r="B378" s="8">
        <v>43347</v>
      </c>
      <c r="C378" s="9" t="s">
        <v>5725</v>
      </c>
      <c r="D378" s="10">
        <v>1</v>
      </c>
      <c r="E378" s="11">
        <v>43182</v>
      </c>
      <c r="F378" s="10">
        <v>47</v>
      </c>
      <c r="G378" s="10" t="s">
        <v>323</v>
      </c>
      <c r="H378" s="9" t="s">
        <v>386</v>
      </c>
      <c r="I378" s="9" t="s">
        <v>786</v>
      </c>
      <c r="J378" s="10" t="s">
        <v>280</v>
      </c>
      <c r="K378" s="9" t="s">
        <v>606</v>
      </c>
      <c r="L378" s="9"/>
      <c r="M378" s="10">
        <v>1</v>
      </c>
      <c r="N378" s="9"/>
      <c r="O378" s="9"/>
      <c r="P378" s="9"/>
      <c r="Q378" s="9"/>
      <c r="R378" s="9"/>
      <c r="S378" s="9"/>
      <c r="T378" s="9"/>
      <c r="U378" s="9"/>
      <c r="V378" s="9"/>
      <c r="W378" s="9"/>
      <c r="X378" s="9"/>
      <c r="Y378" s="9"/>
      <c r="Z378" s="9"/>
      <c r="AA378" s="9"/>
      <c r="AB378" s="9" t="s">
        <v>5726</v>
      </c>
      <c r="AC378" s="9" t="s">
        <v>5727</v>
      </c>
      <c r="AD378" s="10" t="s">
        <v>283</v>
      </c>
      <c r="AE378" s="11">
        <v>43215</v>
      </c>
      <c r="AF378" s="11">
        <v>43342</v>
      </c>
      <c r="AG378" s="10">
        <f t="shared" si="89"/>
        <v>127</v>
      </c>
      <c r="AH378" s="10">
        <f t="shared" si="90"/>
        <v>160</v>
      </c>
      <c r="AI378" s="10">
        <f t="shared" si="2"/>
        <v>165</v>
      </c>
      <c r="AJ378" s="10" t="s">
        <v>5728</v>
      </c>
      <c r="AK378" s="12">
        <v>1</v>
      </c>
      <c r="AL378" s="10" t="s">
        <v>84</v>
      </c>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v>1</v>
      </c>
      <c r="CN378" s="10"/>
      <c r="CO378" s="10"/>
      <c r="CP378" s="10" t="s">
        <v>89</v>
      </c>
      <c r="CQ378" s="10" t="s">
        <v>286</v>
      </c>
      <c r="CR378" s="10">
        <v>1</v>
      </c>
      <c r="CS378" s="10"/>
      <c r="CT378" s="10"/>
      <c r="CU378" s="10"/>
      <c r="CV378" s="10"/>
      <c r="CW378" s="10"/>
      <c r="CX378" s="10" t="s">
        <v>287</v>
      </c>
      <c r="CY378" s="10" t="s">
        <v>287</v>
      </c>
      <c r="CZ378" s="10" t="s">
        <v>329</v>
      </c>
      <c r="DA378" s="10" t="s">
        <v>289</v>
      </c>
      <c r="DB378" s="10" t="s">
        <v>309</v>
      </c>
      <c r="DC378" s="13" t="s">
        <v>5729</v>
      </c>
      <c r="DD378" s="10" t="s">
        <v>1382</v>
      </c>
      <c r="DE378" s="10" t="s">
        <v>5730</v>
      </c>
      <c r="DF378" s="10" t="s">
        <v>5728</v>
      </c>
      <c r="DG378" s="10" t="s">
        <v>5731</v>
      </c>
      <c r="DH378" s="10" t="s">
        <v>283</v>
      </c>
      <c r="DI378" s="10" t="s">
        <v>283</v>
      </c>
      <c r="DJ378" s="10" t="s">
        <v>283</v>
      </c>
      <c r="DK378" s="10" t="s">
        <v>283</v>
      </c>
      <c r="DL378" s="10" t="s">
        <v>5732</v>
      </c>
      <c r="DM378" s="10" t="s">
        <v>114</v>
      </c>
      <c r="DN378" s="15"/>
      <c r="DO378" s="15"/>
      <c r="DP378" s="15"/>
      <c r="DQ378" s="15"/>
      <c r="DR378" s="15">
        <v>1</v>
      </c>
      <c r="DS378" s="15"/>
      <c r="DT378" s="15"/>
      <c r="DU378" s="15"/>
      <c r="DV378" s="15"/>
      <c r="DW378" s="15"/>
      <c r="DX378" s="15"/>
      <c r="DY378" s="15"/>
      <c r="DZ378" s="15"/>
      <c r="EA378" s="15"/>
      <c r="EB378" s="15"/>
      <c r="EC378" s="15"/>
      <c r="ED378" s="15"/>
      <c r="EE378" s="15"/>
      <c r="EF378" s="15"/>
      <c r="EG378" s="15"/>
      <c r="EH378" s="15"/>
      <c r="EI378" s="15"/>
      <c r="EJ378" s="15"/>
      <c r="EK378" s="15"/>
      <c r="EL378" s="15"/>
      <c r="EM378" s="15"/>
      <c r="EN378" s="15"/>
      <c r="EO378" s="15"/>
      <c r="EP378" s="15"/>
      <c r="EQ378" s="15"/>
      <c r="ER378" s="10" t="s">
        <v>283</v>
      </c>
      <c r="ES378" s="10" t="s">
        <v>283</v>
      </c>
      <c r="ET378" s="10"/>
      <c r="EU378" s="10"/>
      <c r="EV378" s="10"/>
      <c r="EW378" s="10"/>
      <c r="EX378" s="10"/>
      <c r="EY378" s="10"/>
      <c r="EZ378" s="10"/>
      <c r="FA378" s="10"/>
      <c r="FB378" s="10"/>
      <c r="FC378" s="10"/>
      <c r="FD378" s="10"/>
      <c r="FE378" s="10"/>
      <c r="FF378" s="10"/>
      <c r="FG378" s="10"/>
      <c r="FH378" s="10"/>
      <c r="FI378" s="10"/>
      <c r="FJ378" s="10"/>
      <c r="FK378" s="10"/>
      <c r="FL378" s="10"/>
      <c r="FM378" s="10" t="s">
        <v>5733</v>
      </c>
      <c r="FN378" s="10" t="s">
        <v>283</v>
      </c>
      <c r="FO378" s="10"/>
      <c r="FP378" s="10"/>
      <c r="FQ378" s="10"/>
      <c r="FR378" s="10"/>
      <c r="FS378" s="10"/>
      <c r="FT378" s="10"/>
      <c r="FU378" s="10"/>
      <c r="FV378" s="10"/>
      <c r="FW378" s="10"/>
      <c r="FX378" s="10"/>
      <c r="FY378" s="10"/>
      <c r="FZ378" s="10"/>
      <c r="GA378" s="10"/>
      <c r="GB378" s="10"/>
      <c r="GC378" s="10"/>
      <c r="GD378" s="10"/>
      <c r="GE378" s="10"/>
      <c r="GF378" s="10"/>
      <c r="GG378" s="10"/>
      <c r="GH378" s="10"/>
      <c r="GI378" s="10"/>
      <c r="GJ378" s="10"/>
      <c r="GK378" s="10"/>
      <c r="GL378" s="10"/>
      <c r="GM378" s="10"/>
      <c r="GN378" s="10"/>
      <c r="GO378" s="10" t="s">
        <v>5734</v>
      </c>
      <c r="GP378" s="10" t="s">
        <v>5735</v>
      </c>
      <c r="GQ378" s="10" t="s">
        <v>283</v>
      </c>
      <c r="GR378" s="10" t="s">
        <v>283</v>
      </c>
      <c r="GS378" s="10" t="s">
        <v>283</v>
      </c>
      <c r="GT378" s="10" t="s">
        <v>283</v>
      </c>
      <c r="GU378" s="10" t="s">
        <v>283</v>
      </c>
      <c r="GV378" s="10" t="s">
        <v>283</v>
      </c>
      <c r="GW378" s="10" t="s">
        <v>283</v>
      </c>
      <c r="GX378" s="10" t="s">
        <v>283</v>
      </c>
      <c r="GY378" s="10" t="s">
        <v>283</v>
      </c>
      <c r="GZ378" s="10" t="s">
        <v>283</v>
      </c>
      <c r="HA378" s="10" t="s">
        <v>283</v>
      </c>
      <c r="HB378" s="10" t="s">
        <v>283</v>
      </c>
      <c r="HC378" s="10" t="s">
        <v>283</v>
      </c>
      <c r="HD378" s="10" t="s">
        <v>242</v>
      </c>
      <c r="HE378" s="10"/>
      <c r="HF378" s="10"/>
      <c r="HG378" s="10"/>
      <c r="HH378" s="10"/>
      <c r="HI378" s="10"/>
      <c r="HJ378" s="10"/>
      <c r="HK378" s="10"/>
      <c r="HL378" s="10"/>
      <c r="HM378" s="10"/>
      <c r="HN378" s="10"/>
      <c r="HO378" s="10"/>
      <c r="HP378" s="10"/>
      <c r="HQ378" s="10"/>
      <c r="HR378" s="10"/>
      <c r="HS378" s="10"/>
      <c r="HT378" s="10"/>
      <c r="HU378" s="10"/>
      <c r="HV378" s="10"/>
      <c r="HW378" s="10"/>
      <c r="HX378" s="10"/>
      <c r="HY378" s="10"/>
      <c r="HZ378" s="10"/>
      <c r="IA378" s="10"/>
      <c r="IB378" s="10"/>
      <c r="IC378" s="10"/>
      <c r="ID378" s="10"/>
      <c r="IE378" s="10"/>
      <c r="IF378" s="10"/>
      <c r="IG378" s="10"/>
      <c r="IH378" s="10"/>
      <c r="II378" s="10"/>
      <c r="IJ378" s="10"/>
      <c r="IK378" s="10"/>
      <c r="IL378" s="10"/>
      <c r="IM378" s="10"/>
      <c r="IN378" s="10"/>
      <c r="IO378" s="10"/>
      <c r="IP378" s="10"/>
      <c r="IQ378" s="10"/>
      <c r="IR378" s="10"/>
      <c r="IS378" s="10"/>
      <c r="IT378" s="10">
        <v>1</v>
      </c>
      <c r="IU378" s="10" t="s">
        <v>5736</v>
      </c>
      <c r="IV378" s="10" t="s">
        <v>3045</v>
      </c>
      <c r="IW378" s="10" t="s">
        <v>283</v>
      </c>
      <c r="IX378" s="10" t="s">
        <v>252</v>
      </c>
      <c r="IY378" s="10"/>
      <c r="IZ378" s="10"/>
      <c r="JA378" s="10"/>
      <c r="JB378" s="10"/>
      <c r="JC378" s="10"/>
      <c r="JD378" s="10">
        <v>1</v>
      </c>
      <c r="JE378" s="10"/>
      <c r="JF378" s="10"/>
      <c r="JG378" s="10"/>
      <c r="JH378" s="10"/>
      <c r="JI378" s="10"/>
      <c r="JJ378" s="10"/>
      <c r="JK378" s="10"/>
      <c r="JL378" s="10"/>
      <c r="JM378" s="10"/>
      <c r="JN378" s="10"/>
      <c r="JO378" s="10"/>
      <c r="JP378" s="10"/>
      <c r="JQ378" s="10"/>
      <c r="JR378" s="10"/>
      <c r="JS378" s="10"/>
      <c r="JT378" s="10"/>
      <c r="JU378" s="10"/>
      <c r="JV378" s="10" t="s">
        <v>287</v>
      </c>
      <c r="JW378" s="10" t="s">
        <v>283</v>
      </c>
      <c r="JX378" s="10" t="s">
        <v>283</v>
      </c>
      <c r="JY378" s="10" t="s">
        <v>283</v>
      </c>
      <c r="JZ378" s="9"/>
    </row>
    <row r="379" spans="1:286" ht="15.75" customHeight="1">
      <c r="A379" s="7" t="s">
        <v>5737</v>
      </c>
      <c r="B379" s="8">
        <v>43402</v>
      </c>
      <c r="C379" s="9" t="s">
        <v>5738</v>
      </c>
      <c r="D379" s="10">
        <v>1</v>
      </c>
      <c r="E379" s="11">
        <v>42501</v>
      </c>
      <c r="F379" s="10">
        <v>48</v>
      </c>
      <c r="G379" s="10" t="s">
        <v>323</v>
      </c>
      <c r="H379" s="9" t="s">
        <v>5739</v>
      </c>
      <c r="I379" s="9" t="s">
        <v>2007</v>
      </c>
      <c r="J379" s="10" t="s">
        <v>280</v>
      </c>
      <c r="K379" s="9" t="s">
        <v>5740</v>
      </c>
      <c r="L379" s="9"/>
      <c r="M379" s="10">
        <v>1</v>
      </c>
      <c r="N379" s="9"/>
      <c r="O379" s="9"/>
      <c r="P379" s="9"/>
      <c r="Q379" s="9"/>
      <c r="R379" s="9"/>
      <c r="S379" s="9"/>
      <c r="T379" s="9"/>
      <c r="U379" s="10">
        <v>1</v>
      </c>
      <c r="V379" s="9"/>
      <c r="W379" s="9"/>
      <c r="X379" s="9"/>
      <c r="Y379" s="9"/>
      <c r="Z379" s="9"/>
      <c r="AA379" s="9"/>
      <c r="AB379" s="9" t="s">
        <v>5741</v>
      </c>
      <c r="AC379" s="9" t="s">
        <v>5742</v>
      </c>
      <c r="AD379" s="10" t="s">
        <v>283</v>
      </c>
      <c r="AE379" s="11">
        <v>42502</v>
      </c>
      <c r="AF379" s="11">
        <v>43168</v>
      </c>
      <c r="AG379" s="10">
        <f t="shared" si="89"/>
        <v>666</v>
      </c>
      <c r="AH379" s="10">
        <f t="shared" si="90"/>
        <v>667</v>
      </c>
      <c r="AI379" s="10">
        <f t="shared" si="2"/>
        <v>901</v>
      </c>
      <c r="AJ379" s="10" t="s">
        <v>5743</v>
      </c>
      <c r="AK379" s="12">
        <v>2</v>
      </c>
      <c r="AL379" s="10" t="s">
        <v>5744</v>
      </c>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10">
        <v>1</v>
      </c>
      <c r="BK379" s="9"/>
      <c r="BL379" s="9"/>
      <c r="BM379" s="10"/>
      <c r="BN379" s="10"/>
      <c r="BO379" s="10"/>
      <c r="BP379" s="10"/>
      <c r="BQ379" s="10"/>
      <c r="BR379" s="10"/>
      <c r="BS379" s="10"/>
      <c r="BT379" s="10"/>
      <c r="BU379" s="10"/>
      <c r="BV379" s="10"/>
      <c r="BW379" s="10"/>
      <c r="BX379" s="10"/>
      <c r="BY379" s="10">
        <v>1</v>
      </c>
      <c r="BZ379" s="10"/>
      <c r="CA379" s="10"/>
      <c r="CB379" s="10"/>
      <c r="CC379" s="10"/>
      <c r="CD379" s="10"/>
      <c r="CE379" s="10"/>
      <c r="CF379" s="10"/>
      <c r="CG379" s="10"/>
      <c r="CH379" s="10"/>
      <c r="CI379" s="10"/>
      <c r="CJ379" s="10"/>
      <c r="CK379" s="10"/>
      <c r="CL379" s="10"/>
      <c r="CM379" s="10"/>
      <c r="CN379" s="10"/>
      <c r="CO379" s="10"/>
      <c r="CP379" s="10" t="s">
        <v>90</v>
      </c>
      <c r="CQ379" s="10" t="s">
        <v>286</v>
      </c>
      <c r="CR379" s="10"/>
      <c r="CS379" s="10">
        <v>1</v>
      </c>
      <c r="CT379" s="10"/>
      <c r="CU379" s="10"/>
      <c r="CV379" s="10"/>
      <c r="CW379" s="10"/>
      <c r="CX379" s="10" t="s">
        <v>287</v>
      </c>
      <c r="CY379" s="10" t="s">
        <v>287</v>
      </c>
      <c r="CZ379" s="10" t="s">
        <v>596</v>
      </c>
      <c r="DA379" s="10" t="s">
        <v>289</v>
      </c>
      <c r="DB379" s="10" t="s">
        <v>429</v>
      </c>
      <c r="DC379" s="10" t="s">
        <v>283</v>
      </c>
      <c r="DD379" s="13" t="s">
        <v>5745</v>
      </c>
      <c r="DE379" s="13" t="s">
        <v>5746</v>
      </c>
      <c r="DF379" s="10" t="s">
        <v>283</v>
      </c>
      <c r="DG379" s="10" t="s">
        <v>283</v>
      </c>
      <c r="DH379" s="10" t="s">
        <v>283</v>
      </c>
      <c r="DI379" s="10" t="s">
        <v>283</v>
      </c>
      <c r="DJ379" s="10" t="s">
        <v>283</v>
      </c>
      <c r="DK379" s="10" t="s">
        <v>283</v>
      </c>
      <c r="DL379" s="10" t="s">
        <v>5747</v>
      </c>
      <c r="DM379" s="10" t="s">
        <v>128</v>
      </c>
      <c r="DN379" s="15"/>
      <c r="DO379" s="15"/>
      <c r="DP379" s="15"/>
      <c r="DQ379" s="15"/>
      <c r="DR379" s="15"/>
      <c r="DS379" s="15"/>
      <c r="DT379" s="15"/>
      <c r="DU379" s="15"/>
      <c r="DV379" s="15"/>
      <c r="DW379" s="15"/>
      <c r="DX379" s="15"/>
      <c r="DY379" s="15"/>
      <c r="DZ379" s="15"/>
      <c r="EA379" s="15"/>
      <c r="EB379" s="15"/>
      <c r="EC379" s="15"/>
      <c r="ED379" s="15"/>
      <c r="EE379" s="15"/>
      <c r="EF379" s="15">
        <v>1</v>
      </c>
      <c r="EG379" s="15"/>
      <c r="EH379" s="15"/>
      <c r="EI379" s="15"/>
      <c r="EJ379" s="15"/>
      <c r="EK379" s="15"/>
      <c r="EL379" s="15"/>
      <c r="EM379" s="15"/>
      <c r="EN379" s="15"/>
      <c r="EO379" s="15"/>
      <c r="EP379" s="15"/>
      <c r="EQ379" s="15"/>
      <c r="ER379" s="10" t="s">
        <v>283</v>
      </c>
      <c r="ES379" s="10" t="s">
        <v>283</v>
      </c>
      <c r="ET379" s="10"/>
      <c r="EU379" s="10"/>
      <c r="EV379" s="10"/>
      <c r="EW379" s="10"/>
      <c r="EX379" s="10"/>
      <c r="EY379" s="10"/>
      <c r="EZ379" s="10"/>
      <c r="FA379" s="10"/>
      <c r="FB379" s="10"/>
      <c r="FC379" s="10"/>
      <c r="FD379" s="10"/>
      <c r="FE379" s="10"/>
      <c r="FF379" s="10"/>
      <c r="FG379" s="10"/>
      <c r="FH379" s="10"/>
      <c r="FI379" s="10"/>
      <c r="FJ379" s="10"/>
      <c r="FK379" s="10"/>
      <c r="FL379" s="10"/>
      <c r="FM379" s="13" t="s">
        <v>5748</v>
      </c>
      <c r="FN379" s="10" t="s">
        <v>166</v>
      </c>
      <c r="FO379" s="10"/>
      <c r="FP379" s="10"/>
      <c r="FQ379" s="10"/>
      <c r="FR379" s="10"/>
      <c r="FS379" s="10"/>
      <c r="FT379" s="10"/>
      <c r="FU379" s="13">
        <v>1</v>
      </c>
      <c r="FV379" s="10"/>
      <c r="FW379" s="10"/>
      <c r="FX379" s="10"/>
      <c r="FY379" s="10"/>
      <c r="FZ379" s="10"/>
      <c r="GA379" s="10"/>
      <c r="GB379" s="10"/>
      <c r="GC379" s="10"/>
      <c r="GD379" s="10"/>
      <c r="GE379" s="10"/>
      <c r="GF379" s="10"/>
      <c r="GG379" s="10"/>
      <c r="GH379" s="10"/>
      <c r="GI379" s="10"/>
      <c r="GJ379" s="10"/>
      <c r="GK379" s="10"/>
      <c r="GL379" s="10"/>
      <c r="GM379" s="10"/>
      <c r="GN379" s="10"/>
      <c r="GO379" s="13" t="s">
        <v>5749</v>
      </c>
      <c r="GP379" s="13" t="s">
        <v>5750</v>
      </c>
      <c r="GQ379" s="10" t="s">
        <v>283</v>
      </c>
      <c r="GR379" s="10" t="s">
        <v>283</v>
      </c>
      <c r="GS379" s="10" t="s">
        <v>283</v>
      </c>
      <c r="GT379" s="10" t="s">
        <v>283</v>
      </c>
      <c r="GU379" s="10" t="s">
        <v>283</v>
      </c>
      <c r="GV379" s="10" t="s">
        <v>283</v>
      </c>
      <c r="GW379" s="10" t="s">
        <v>283</v>
      </c>
      <c r="GX379" s="10" t="s">
        <v>283</v>
      </c>
      <c r="GY379" s="10" t="s">
        <v>283</v>
      </c>
      <c r="GZ379" s="10" t="s">
        <v>283</v>
      </c>
      <c r="HA379" s="10" t="s">
        <v>283</v>
      </c>
      <c r="HB379" s="10" t="s">
        <v>283</v>
      </c>
      <c r="HC379" s="10" t="s">
        <v>283</v>
      </c>
      <c r="HD379" s="10" t="s">
        <v>5751</v>
      </c>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v>1</v>
      </c>
      <c r="IB379" s="10"/>
      <c r="IC379" s="10"/>
      <c r="ID379" s="10"/>
      <c r="IE379" s="10"/>
      <c r="IF379" s="10"/>
      <c r="IG379" s="10">
        <v>1</v>
      </c>
      <c r="IH379" s="10"/>
      <c r="II379" s="10"/>
      <c r="IJ379" s="10"/>
      <c r="IK379" s="10"/>
      <c r="IL379" s="10"/>
      <c r="IM379" s="10"/>
      <c r="IN379" s="10"/>
      <c r="IO379" s="10"/>
      <c r="IP379" s="10"/>
      <c r="IQ379" s="10"/>
      <c r="IR379" s="10"/>
      <c r="IS379" s="10"/>
      <c r="IT379" s="10"/>
      <c r="IU379" s="13" t="s">
        <v>299</v>
      </c>
      <c r="IV379" s="10" t="s">
        <v>283</v>
      </c>
      <c r="IW379" s="10" t="s">
        <v>283</v>
      </c>
      <c r="IX379" s="10" t="s">
        <v>264</v>
      </c>
      <c r="IY379" s="10"/>
      <c r="IZ379" s="10"/>
      <c r="JA379" s="10"/>
      <c r="JB379" s="10"/>
      <c r="JC379" s="10"/>
      <c r="JD379" s="10"/>
      <c r="JE379" s="10"/>
      <c r="JF379" s="10"/>
      <c r="JG379" s="10"/>
      <c r="JH379" s="10"/>
      <c r="JI379" s="10"/>
      <c r="JJ379" s="10"/>
      <c r="JK379" s="10"/>
      <c r="JL379" s="10"/>
      <c r="JM379" s="10"/>
      <c r="JN379" s="10"/>
      <c r="JO379" s="10"/>
      <c r="JP379" s="10">
        <v>1</v>
      </c>
      <c r="JQ379" s="10"/>
      <c r="JR379" s="10"/>
      <c r="JS379" s="10"/>
      <c r="JT379" s="10"/>
      <c r="JU379" s="10"/>
      <c r="JV379" s="10" t="s">
        <v>287</v>
      </c>
      <c r="JW379" s="10" t="s">
        <v>283</v>
      </c>
      <c r="JX379" s="10" t="s">
        <v>283</v>
      </c>
      <c r="JY379" s="10" t="s">
        <v>283</v>
      </c>
      <c r="JZ379" s="9"/>
    </row>
    <row r="380" spans="1:286" ht="15.75" customHeight="1">
      <c r="A380" s="7" t="s">
        <v>5752</v>
      </c>
      <c r="B380" s="8">
        <v>43398</v>
      </c>
      <c r="C380" s="9" t="s">
        <v>5753</v>
      </c>
      <c r="D380" s="10">
        <v>1</v>
      </c>
      <c r="E380" s="11">
        <v>42902</v>
      </c>
      <c r="F380" s="10">
        <v>48</v>
      </c>
      <c r="G380" s="10" t="s">
        <v>323</v>
      </c>
      <c r="H380" s="9" t="s">
        <v>5337</v>
      </c>
      <c r="I380" s="9" t="s">
        <v>5754</v>
      </c>
      <c r="J380" s="10" t="s">
        <v>280</v>
      </c>
      <c r="K380" s="9" t="s">
        <v>3009</v>
      </c>
      <c r="L380" s="9"/>
      <c r="M380" s="10">
        <v>1</v>
      </c>
      <c r="N380" s="9"/>
      <c r="O380" s="9"/>
      <c r="P380" s="9"/>
      <c r="Q380" s="9"/>
      <c r="R380" s="9"/>
      <c r="S380" s="9"/>
      <c r="T380" s="9"/>
      <c r="U380" s="9"/>
      <c r="V380" s="9"/>
      <c r="W380" s="9"/>
      <c r="X380" s="9"/>
      <c r="Y380" s="9"/>
      <c r="Z380" s="10">
        <v>1</v>
      </c>
      <c r="AA380" s="9"/>
      <c r="AB380" s="9" t="s">
        <v>5755</v>
      </c>
      <c r="AC380" s="9" t="s">
        <v>5756</v>
      </c>
      <c r="AD380" s="10" t="s">
        <v>283</v>
      </c>
      <c r="AE380" s="11">
        <v>42908</v>
      </c>
      <c r="AF380" s="11">
        <v>43391</v>
      </c>
      <c r="AG380" s="10">
        <f t="shared" si="89"/>
        <v>483</v>
      </c>
      <c r="AH380" s="10">
        <f t="shared" si="90"/>
        <v>489</v>
      </c>
      <c r="AI380" s="10">
        <f t="shared" si="2"/>
        <v>496</v>
      </c>
      <c r="AJ380" s="10" t="s">
        <v>5757</v>
      </c>
      <c r="AK380" s="12">
        <v>1</v>
      </c>
      <c r="AL380" s="10" t="s">
        <v>86</v>
      </c>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v>1</v>
      </c>
      <c r="CP380" s="10" t="s">
        <v>89</v>
      </c>
      <c r="CQ380" s="10" t="s">
        <v>286</v>
      </c>
      <c r="CR380" s="10">
        <v>1</v>
      </c>
      <c r="CS380" s="10"/>
      <c r="CT380" s="10"/>
      <c r="CU380" s="10"/>
      <c r="CV380" s="10"/>
      <c r="CW380" s="10"/>
      <c r="CX380" s="10" t="s">
        <v>287</v>
      </c>
      <c r="CY380" s="10" t="s">
        <v>287</v>
      </c>
      <c r="CZ380" s="10" t="s">
        <v>596</v>
      </c>
      <c r="DA380" s="10" t="s">
        <v>158</v>
      </c>
      <c r="DB380" s="10" t="s">
        <v>158</v>
      </c>
      <c r="DC380" s="10" t="s">
        <v>283</v>
      </c>
      <c r="DD380" s="10" t="s">
        <v>5758</v>
      </c>
      <c r="DE380" s="10" t="s">
        <v>5759</v>
      </c>
      <c r="DF380" s="10" t="s">
        <v>283</v>
      </c>
      <c r="DG380" s="10" t="s">
        <v>283</v>
      </c>
      <c r="DH380" s="10" t="s">
        <v>283</v>
      </c>
      <c r="DI380" s="10" t="s">
        <v>283</v>
      </c>
      <c r="DJ380" s="10" t="s">
        <v>283</v>
      </c>
      <c r="DK380" s="10" t="s">
        <v>283</v>
      </c>
      <c r="DL380" s="10" t="s">
        <v>283</v>
      </c>
      <c r="DM380" s="10" t="s">
        <v>283</v>
      </c>
      <c r="DN380" s="15"/>
      <c r="DO380" s="15"/>
      <c r="DP380" s="15"/>
      <c r="DQ380" s="15"/>
      <c r="DR380" s="15"/>
      <c r="DS380" s="15"/>
      <c r="DT380" s="15"/>
      <c r="DU380" s="15"/>
      <c r="DV380" s="15"/>
      <c r="DW380" s="15"/>
      <c r="DX380" s="15"/>
      <c r="DY380" s="15"/>
      <c r="DZ380" s="15"/>
      <c r="EA380" s="15"/>
      <c r="EB380" s="15"/>
      <c r="EC380" s="15"/>
      <c r="ED380" s="15"/>
      <c r="EE380" s="15"/>
      <c r="EF380" s="15"/>
      <c r="EG380" s="15"/>
      <c r="EH380" s="15"/>
      <c r="EI380" s="15"/>
      <c r="EJ380" s="15"/>
      <c r="EK380" s="15"/>
      <c r="EL380" s="15"/>
      <c r="EM380" s="15"/>
      <c r="EN380" s="15"/>
      <c r="EO380" s="15"/>
      <c r="EP380" s="15"/>
      <c r="EQ380" s="15"/>
      <c r="ER380" s="10" t="s">
        <v>5760</v>
      </c>
      <c r="ES380" s="10" t="s">
        <v>141</v>
      </c>
      <c r="ET380" s="10">
        <v>1</v>
      </c>
      <c r="EU380" s="10"/>
      <c r="EV380" s="10"/>
      <c r="EW380" s="10"/>
      <c r="EX380" s="10"/>
      <c r="EY380" s="10"/>
      <c r="EZ380" s="10"/>
      <c r="FA380" s="10"/>
      <c r="FB380" s="10"/>
      <c r="FC380" s="10"/>
      <c r="FD380" s="10"/>
      <c r="FE380" s="10"/>
      <c r="FF380" s="10"/>
      <c r="FG380" s="10"/>
      <c r="FH380" s="10"/>
      <c r="FI380" s="10"/>
      <c r="FJ380" s="10"/>
      <c r="FK380" s="10"/>
      <c r="FL380" s="10"/>
      <c r="FM380" s="10" t="s">
        <v>5761</v>
      </c>
      <c r="FN380" s="10" t="s">
        <v>166</v>
      </c>
      <c r="FO380" s="10"/>
      <c r="FP380" s="10"/>
      <c r="FQ380" s="10"/>
      <c r="FR380" s="10"/>
      <c r="FS380" s="10"/>
      <c r="FT380" s="10"/>
      <c r="FU380" s="13">
        <v>1</v>
      </c>
      <c r="FV380" s="10"/>
      <c r="FW380" s="10"/>
      <c r="FX380" s="10"/>
      <c r="FY380" s="10"/>
      <c r="FZ380" s="10"/>
      <c r="GA380" s="10"/>
      <c r="GB380" s="10"/>
      <c r="GC380" s="10"/>
      <c r="GD380" s="10"/>
      <c r="GE380" s="10"/>
      <c r="GF380" s="10"/>
      <c r="GG380" s="10"/>
      <c r="GH380" s="10"/>
      <c r="GI380" s="10"/>
      <c r="GJ380" s="10"/>
      <c r="GK380" s="10"/>
      <c r="GL380" s="10"/>
      <c r="GM380" s="10"/>
      <c r="GN380" s="10"/>
      <c r="GO380" s="13" t="s">
        <v>5762</v>
      </c>
      <c r="GP380" s="13" t="s">
        <v>5763</v>
      </c>
      <c r="GQ380" s="13" t="s">
        <v>5764</v>
      </c>
      <c r="GR380" s="13" t="s">
        <v>5765</v>
      </c>
      <c r="GS380" s="10" t="s">
        <v>283</v>
      </c>
      <c r="GT380" s="10" t="s">
        <v>283</v>
      </c>
      <c r="GU380" s="10" t="s">
        <v>283</v>
      </c>
      <c r="GV380" s="10" t="s">
        <v>283</v>
      </c>
      <c r="GW380" s="10" t="s">
        <v>283</v>
      </c>
      <c r="GX380" s="10" t="s">
        <v>283</v>
      </c>
      <c r="GY380" s="10" t="s">
        <v>283</v>
      </c>
      <c r="GZ380" s="10" t="s">
        <v>283</v>
      </c>
      <c r="HA380" s="10" t="s">
        <v>283</v>
      </c>
      <c r="HB380" s="10" t="s">
        <v>283</v>
      </c>
      <c r="HC380" s="10" t="s">
        <v>283</v>
      </c>
      <c r="HD380" s="10" t="s">
        <v>370</v>
      </c>
      <c r="HE380" s="10"/>
      <c r="HF380" s="10"/>
      <c r="HG380" s="10"/>
      <c r="HH380" s="10"/>
      <c r="HI380" s="10"/>
      <c r="HJ380" s="10"/>
      <c r="HK380" s="10"/>
      <c r="HL380" s="10"/>
      <c r="HM380" s="10"/>
      <c r="HN380" s="10"/>
      <c r="HO380" s="10"/>
      <c r="HP380" s="10"/>
      <c r="HQ380" s="10"/>
      <c r="HR380" s="10"/>
      <c r="HS380" s="10"/>
      <c r="HT380" s="10"/>
      <c r="HU380" s="10"/>
      <c r="HV380" s="10"/>
      <c r="HW380" s="10"/>
      <c r="HX380" s="10"/>
      <c r="HY380" s="10"/>
      <c r="HZ380" s="10"/>
      <c r="IA380" s="10"/>
      <c r="IB380" s="10"/>
      <c r="IC380" s="10"/>
      <c r="ID380" s="10"/>
      <c r="IE380" s="10">
        <v>1</v>
      </c>
      <c r="IF380" s="10"/>
      <c r="IG380" s="10"/>
      <c r="IH380" s="10"/>
      <c r="II380" s="10"/>
      <c r="IJ380" s="10"/>
      <c r="IK380" s="10"/>
      <c r="IL380" s="10"/>
      <c r="IM380" s="10"/>
      <c r="IN380" s="10"/>
      <c r="IO380" s="10"/>
      <c r="IP380" s="10"/>
      <c r="IQ380" s="10">
        <v>1</v>
      </c>
      <c r="IR380" s="10"/>
      <c r="IS380" s="10"/>
      <c r="IT380" s="10"/>
      <c r="IU380" s="13" t="s">
        <v>5766</v>
      </c>
      <c r="IV380" s="13" t="s">
        <v>5767</v>
      </c>
      <c r="IW380" s="13" t="s">
        <v>1116</v>
      </c>
      <c r="IX380" s="10" t="s">
        <v>267</v>
      </c>
      <c r="IY380" s="10"/>
      <c r="IZ380" s="10"/>
      <c r="JA380" s="10"/>
      <c r="JB380" s="10"/>
      <c r="JC380" s="10"/>
      <c r="JD380" s="10"/>
      <c r="JE380" s="10"/>
      <c r="JF380" s="10"/>
      <c r="JG380" s="10"/>
      <c r="JH380" s="10"/>
      <c r="JI380" s="10"/>
      <c r="JJ380" s="10"/>
      <c r="JK380" s="10"/>
      <c r="JL380" s="10"/>
      <c r="JM380" s="10"/>
      <c r="JN380" s="10"/>
      <c r="JO380" s="10"/>
      <c r="JP380" s="10"/>
      <c r="JQ380" s="10"/>
      <c r="JR380" s="10"/>
      <c r="JS380" s="10">
        <v>1</v>
      </c>
      <c r="JT380" s="10"/>
      <c r="JU380" s="10"/>
      <c r="JV380" s="10" t="s">
        <v>287</v>
      </c>
      <c r="JW380" s="10" t="s">
        <v>283</v>
      </c>
      <c r="JX380" s="10" t="s">
        <v>283</v>
      </c>
      <c r="JY380" s="10" t="s">
        <v>283</v>
      </c>
      <c r="JZ380" s="10" t="s">
        <v>5768</v>
      </c>
    </row>
    <row r="381" spans="1:286" ht="15.75" customHeight="1">
      <c r="A381" s="7" t="s">
        <v>5769</v>
      </c>
      <c r="B381" s="8">
        <v>43397</v>
      </c>
      <c r="C381" s="9" t="s">
        <v>5770</v>
      </c>
      <c r="D381" s="10">
        <v>1</v>
      </c>
      <c r="E381" s="11">
        <v>43255</v>
      </c>
      <c r="F381" s="10">
        <v>51</v>
      </c>
      <c r="G381" s="10" t="s">
        <v>277</v>
      </c>
      <c r="H381" s="9" t="s">
        <v>5026</v>
      </c>
      <c r="I381" s="9" t="s">
        <v>3549</v>
      </c>
      <c r="J381" s="10" t="s">
        <v>577</v>
      </c>
      <c r="K381" s="9" t="s">
        <v>5771</v>
      </c>
      <c r="L381" s="10"/>
      <c r="M381" s="10">
        <v>1</v>
      </c>
      <c r="N381" s="10"/>
      <c r="O381" s="10"/>
      <c r="P381" s="10"/>
      <c r="Q381" s="10"/>
      <c r="R381" s="10"/>
      <c r="S381" s="10"/>
      <c r="T381" s="10"/>
      <c r="U381" s="10"/>
      <c r="V381" s="10"/>
      <c r="W381" s="10"/>
      <c r="X381" s="10"/>
      <c r="Y381" s="10"/>
      <c r="Z381" s="10">
        <v>1</v>
      </c>
      <c r="AA381" s="10"/>
      <c r="AB381" s="10" t="s">
        <v>5772</v>
      </c>
      <c r="AC381" s="9" t="s">
        <v>5773</v>
      </c>
      <c r="AD381" s="10" t="s">
        <v>283</v>
      </c>
      <c r="AE381" s="10" t="s">
        <v>329</v>
      </c>
      <c r="AF381" s="11">
        <v>43344</v>
      </c>
      <c r="AG381" s="10" t="s">
        <v>329</v>
      </c>
      <c r="AH381" s="10">
        <f t="shared" si="90"/>
        <v>89</v>
      </c>
      <c r="AI381" s="10">
        <f t="shared" si="2"/>
        <v>142</v>
      </c>
      <c r="AJ381" s="10" t="s">
        <v>5774</v>
      </c>
      <c r="AK381" s="12">
        <v>1</v>
      </c>
      <c r="AL381" s="10" t="s">
        <v>70</v>
      </c>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v>1</v>
      </c>
      <c r="BZ381" s="10"/>
      <c r="CA381" s="10"/>
      <c r="CB381" s="10"/>
      <c r="CC381" s="10"/>
      <c r="CD381" s="10"/>
      <c r="CE381" s="10"/>
      <c r="CF381" s="10"/>
      <c r="CG381" s="10"/>
      <c r="CH381" s="10"/>
      <c r="CI381" s="10"/>
      <c r="CJ381" s="10"/>
      <c r="CK381" s="10"/>
      <c r="CL381" s="10"/>
      <c r="CM381" s="10"/>
      <c r="CN381" s="10"/>
      <c r="CO381" s="10"/>
      <c r="CP381" s="10" t="s">
        <v>3245</v>
      </c>
      <c r="CQ381" s="10" t="s">
        <v>286</v>
      </c>
      <c r="CR381" s="13">
        <v>1</v>
      </c>
      <c r="CS381" s="10"/>
      <c r="CT381" s="10"/>
      <c r="CU381" s="10"/>
      <c r="CV381" s="10"/>
      <c r="CW381" s="10"/>
      <c r="CX381" s="10" t="s">
        <v>490</v>
      </c>
      <c r="CY381" s="10" t="s">
        <v>287</v>
      </c>
      <c r="CZ381" s="10" t="s">
        <v>379</v>
      </c>
      <c r="DA381" s="10" t="s">
        <v>158</v>
      </c>
      <c r="DB381" s="10" t="s">
        <v>158</v>
      </c>
      <c r="DC381" s="10" t="s">
        <v>283</v>
      </c>
      <c r="DD381" s="13" t="s">
        <v>5775</v>
      </c>
      <c r="DE381" s="13" t="s">
        <v>5776</v>
      </c>
      <c r="DF381" s="10" t="s">
        <v>283</v>
      </c>
      <c r="DG381" s="10" t="s">
        <v>283</v>
      </c>
      <c r="DH381" s="10" t="s">
        <v>283</v>
      </c>
      <c r="DI381" s="10" t="s">
        <v>283</v>
      </c>
      <c r="DJ381" s="10" t="s">
        <v>283</v>
      </c>
      <c r="DK381" s="10" t="s">
        <v>283</v>
      </c>
      <c r="DL381" s="10" t="s">
        <v>283</v>
      </c>
      <c r="DM381" s="10" t="s">
        <v>283</v>
      </c>
      <c r="DN381" s="15"/>
      <c r="DO381" s="15"/>
      <c r="DP381" s="15"/>
      <c r="DQ381" s="15"/>
      <c r="DR381" s="15"/>
      <c r="DS381" s="15"/>
      <c r="DT381" s="15"/>
      <c r="DU381" s="15"/>
      <c r="DV381" s="15"/>
      <c r="DW381" s="15"/>
      <c r="DX381" s="15"/>
      <c r="DY381" s="15"/>
      <c r="DZ381" s="15"/>
      <c r="EA381" s="15"/>
      <c r="EB381" s="15"/>
      <c r="EC381" s="15"/>
      <c r="ED381" s="15"/>
      <c r="EE381" s="15"/>
      <c r="EF381" s="15"/>
      <c r="EG381" s="15"/>
      <c r="EH381" s="15"/>
      <c r="EI381" s="15"/>
      <c r="EJ381" s="15"/>
      <c r="EK381" s="15"/>
      <c r="EL381" s="15"/>
      <c r="EM381" s="15"/>
      <c r="EN381" s="15"/>
      <c r="EO381" s="15"/>
      <c r="EP381" s="15"/>
      <c r="EQ381" s="15"/>
      <c r="ER381" s="10" t="s">
        <v>5777</v>
      </c>
      <c r="ES381" s="10" t="s">
        <v>158</v>
      </c>
      <c r="ET381" s="10"/>
      <c r="EU381" s="10"/>
      <c r="EV381" s="10"/>
      <c r="EW381" s="10"/>
      <c r="EX381" s="10"/>
      <c r="EY381" s="10"/>
      <c r="EZ381" s="10"/>
      <c r="FA381" s="10"/>
      <c r="FB381" s="10"/>
      <c r="FC381" s="10"/>
      <c r="FD381" s="10"/>
      <c r="FE381" s="10"/>
      <c r="FF381" s="10"/>
      <c r="FG381" s="10"/>
      <c r="FH381" s="10"/>
      <c r="FI381" s="10"/>
      <c r="FJ381" s="10"/>
      <c r="FK381" s="10">
        <v>1</v>
      </c>
      <c r="FL381" s="10"/>
      <c r="FM381" s="13" t="s">
        <v>5778</v>
      </c>
      <c r="FN381" s="13" t="s">
        <v>166</v>
      </c>
      <c r="FO381" s="13"/>
      <c r="FP381" s="13"/>
      <c r="FQ381" s="13"/>
      <c r="FR381" s="13"/>
      <c r="FS381" s="13"/>
      <c r="FT381" s="13"/>
      <c r="FU381" s="13">
        <v>1</v>
      </c>
      <c r="FV381" s="13"/>
      <c r="FW381" s="13"/>
      <c r="FX381" s="13"/>
      <c r="FY381" s="13"/>
      <c r="FZ381" s="13"/>
      <c r="GA381" s="13"/>
      <c r="GB381" s="13"/>
      <c r="GC381" s="13"/>
      <c r="GD381" s="13"/>
      <c r="GE381" s="13"/>
      <c r="GF381" s="13"/>
      <c r="GG381" s="13"/>
      <c r="GH381" s="13"/>
      <c r="GI381" s="13"/>
      <c r="GJ381" s="13"/>
      <c r="GK381" s="13"/>
      <c r="GL381" s="13"/>
      <c r="GM381" s="13"/>
      <c r="GN381" s="13"/>
      <c r="GO381" s="13" t="s">
        <v>5779</v>
      </c>
      <c r="GP381" s="13" t="s">
        <v>5780</v>
      </c>
      <c r="GQ381" s="13" t="s">
        <v>5781</v>
      </c>
      <c r="GR381" s="10" t="s">
        <v>283</v>
      </c>
      <c r="GS381" s="10" t="s">
        <v>283</v>
      </c>
      <c r="GT381" s="10" t="s">
        <v>283</v>
      </c>
      <c r="GU381" s="10" t="s">
        <v>283</v>
      </c>
      <c r="GV381" s="10" t="s">
        <v>283</v>
      </c>
      <c r="GW381" s="10" t="s">
        <v>283</v>
      </c>
      <c r="GX381" s="10" t="s">
        <v>283</v>
      </c>
      <c r="GY381" s="10" t="s">
        <v>283</v>
      </c>
      <c r="GZ381" s="10" t="s">
        <v>283</v>
      </c>
      <c r="HA381" s="10" t="s">
        <v>283</v>
      </c>
      <c r="HB381" s="10" t="s">
        <v>283</v>
      </c>
      <c r="HC381" s="10" t="s">
        <v>283</v>
      </c>
      <c r="HD381" s="10" t="s">
        <v>5782</v>
      </c>
      <c r="HE381" s="10"/>
      <c r="HF381" s="10"/>
      <c r="HG381" s="10"/>
      <c r="HH381" s="10"/>
      <c r="HI381" s="10"/>
      <c r="HJ381" s="10"/>
      <c r="HK381" s="10"/>
      <c r="HL381" s="10"/>
      <c r="HM381" s="10"/>
      <c r="HN381" s="10"/>
      <c r="HO381" s="10"/>
      <c r="HP381" s="10"/>
      <c r="HQ381" s="10"/>
      <c r="HR381" s="10"/>
      <c r="HS381" s="10"/>
      <c r="HT381" s="10"/>
      <c r="HU381" s="10"/>
      <c r="HV381" s="10"/>
      <c r="HW381" s="10"/>
      <c r="HX381" s="10"/>
      <c r="HY381" s="10"/>
      <c r="HZ381" s="10"/>
      <c r="IA381" s="10"/>
      <c r="IB381" s="10"/>
      <c r="IC381" s="10"/>
      <c r="ID381" s="10"/>
      <c r="IE381" s="10"/>
      <c r="IF381" s="10"/>
      <c r="IG381" s="10"/>
      <c r="IH381" s="10"/>
      <c r="II381" s="10"/>
      <c r="IJ381" s="10"/>
      <c r="IK381" s="10"/>
      <c r="IL381" s="10"/>
      <c r="IM381" s="10">
        <v>1</v>
      </c>
      <c r="IN381" s="10">
        <v>1</v>
      </c>
      <c r="IO381" s="10"/>
      <c r="IP381" s="10"/>
      <c r="IQ381" s="10"/>
      <c r="IR381" s="10"/>
      <c r="IS381" s="10"/>
      <c r="IT381" s="10"/>
      <c r="IU381" s="13" t="s">
        <v>5783</v>
      </c>
      <c r="IV381" s="10" t="s">
        <v>283</v>
      </c>
      <c r="IW381" s="10" t="s">
        <v>283</v>
      </c>
      <c r="IX381" s="10" t="s">
        <v>264</v>
      </c>
      <c r="IY381" s="10"/>
      <c r="IZ381" s="10"/>
      <c r="JA381" s="10"/>
      <c r="JB381" s="10"/>
      <c r="JC381" s="10"/>
      <c r="JD381" s="10"/>
      <c r="JE381" s="10"/>
      <c r="JF381" s="10"/>
      <c r="JG381" s="10"/>
      <c r="JH381" s="10"/>
      <c r="JI381" s="10"/>
      <c r="JJ381" s="10"/>
      <c r="JK381" s="10"/>
      <c r="JL381" s="10"/>
      <c r="JM381" s="10"/>
      <c r="JN381" s="10"/>
      <c r="JO381" s="10"/>
      <c r="JP381" s="10">
        <v>1</v>
      </c>
      <c r="JQ381" s="10"/>
      <c r="JR381" s="10"/>
      <c r="JS381" s="10"/>
      <c r="JT381" s="10"/>
      <c r="JU381" s="10"/>
      <c r="JV381" s="10" t="s">
        <v>287</v>
      </c>
      <c r="JW381" s="10" t="s">
        <v>283</v>
      </c>
      <c r="JX381" s="10" t="s">
        <v>283</v>
      </c>
      <c r="JY381" s="10" t="s">
        <v>283</v>
      </c>
      <c r="JZ381" s="9"/>
    </row>
    <row r="382" spans="1:286" ht="15.75" customHeight="1">
      <c r="A382" s="7" t="s">
        <v>5784</v>
      </c>
      <c r="B382" s="8">
        <v>43396</v>
      </c>
      <c r="C382" s="9" t="s">
        <v>5785</v>
      </c>
      <c r="D382" s="10">
        <v>1</v>
      </c>
      <c r="E382" s="11">
        <v>42637</v>
      </c>
      <c r="F382" s="10">
        <v>38</v>
      </c>
      <c r="G382" s="10" t="s">
        <v>277</v>
      </c>
      <c r="H382" s="9" t="s">
        <v>5786</v>
      </c>
      <c r="I382" s="9" t="s">
        <v>1686</v>
      </c>
      <c r="J382" s="10" t="s">
        <v>280</v>
      </c>
      <c r="K382" s="9" t="s">
        <v>1436</v>
      </c>
      <c r="L382" s="9"/>
      <c r="M382" s="9"/>
      <c r="N382" s="9"/>
      <c r="O382" s="9"/>
      <c r="P382" s="9"/>
      <c r="Q382" s="9"/>
      <c r="R382" s="9"/>
      <c r="S382" s="9"/>
      <c r="T382" s="9"/>
      <c r="U382" s="9"/>
      <c r="V382" s="9"/>
      <c r="W382" s="9"/>
      <c r="X382" s="9"/>
      <c r="Y382" s="10">
        <v>1</v>
      </c>
      <c r="Z382" s="9"/>
      <c r="AA382" s="9"/>
      <c r="AB382" s="9" t="s">
        <v>5787</v>
      </c>
      <c r="AC382" s="9" t="s">
        <v>5788</v>
      </c>
      <c r="AD382" s="10" t="s">
        <v>283</v>
      </c>
      <c r="AE382" s="11">
        <v>42639</v>
      </c>
      <c r="AF382" s="11">
        <v>43237</v>
      </c>
      <c r="AG382" s="10">
        <f t="shared" ref="AG382:AG405" si="91">AF382-AE382</f>
        <v>598</v>
      </c>
      <c r="AH382" s="10">
        <f t="shared" si="90"/>
        <v>600</v>
      </c>
      <c r="AI382" s="10">
        <f t="shared" si="2"/>
        <v>759</v>
      </c>
      <c r="AJ382" s="10" t="s">
        <v>993</v>
      </c>
      <c r="AK382" s="12">
        <v>1</v>
      </c>
      <c r="AL382" s="10" t="s">
        <v>70</v>
      </c>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10"/>
      <c r="BN382" s="10"/>
      <c r="BO382" s="10"/>
      <c r="BP382" s="10"/>
      <c r="BQ382" s="10"/>
      <c r="BR382" s="10"/>
      <c r="BS382" s="10"/>
      <c r="BT382" s="10"/>
      <c r="BU382" s="10"/>
      <c r="BV382" s="10"/>
      <c r="BW382" s="10"/>
      <c r="BX382" s="10"/>
      <c r="BY382" s="10">
        <v>1</v>
      </c>
      <c r="BZ382" s="10"/>
      <c r="CA382" s="10"/>
      <c r="CB382" s="10"/>
      <c r="CC382" s="10"/>
      <c r="CD382" s="10"/>
      <c r="CE382" s="10"/>
      <c r="CF382" s="10"/>
      <c r="CG382" s="10"/>
      <c r="CH382" s="10"/>
      <c r="CI382" s="10"/>
      <c r="CJ382" s="10"/>
      <c r="CK382" s="10"/>
      <c r="CL382" s="10"/>
      <c r="CM382" s="10"/>
      <c r="CN382" s="10"/>
      <c r="CO382" s="10"/>
      <c r="CP382" s="10" t="s">
        <v>89</v>
      </c>
      <c r="CQ382" s="10" t="s">
        <v>286</v>
      </c>
      <c r="CR382" s="10">
        <v>1</v>
      </c>
      <c r="CS382" s="10"/>
      <c r="CT382" s="10"/>
      <c r="CU382" s="10"/>
      <c r="CV382" s="10"/>
      <c r="CW382" s="10"/>
      <c r="CX382" s="10" t="s">
        <v>287</v>
      </c>
      <c r="CY382" s="10" t="s">
        <v>287</v>
      </c>
      <c r="CZ382" s="10" t="s">
        <v>620</v>
      </c>
      <c r="DA382" s="10" t="s">
        <v>289</v>
      </c>
      <c r="DB382" s="10" t="s">
        <v>309</v>
      </c>
      <c r="DC382" s="13" t="s">
        <v>5789</v>
      </c>
      <c r="DD382" s="13" t="s">
        <v>5790</v>
      </c>
      <c r="DE382" s="13" t="s">
        <v>5791</v>
      </c>
      <c r="DF382" s="10" t="s">
        <v>283</v>
      </c>
      <c r="DG382" s="10" t="s">
        <v>283</v>
      </c>
      <c r="DH382" s="10" t="s">
        <v>283</v>
      </c>
      <c r="DI382" s="10" t="s">
        <v>283</v>
      </c>
      <c r="DJ382" s="10" t="s">
        <v>283</v>
      </c>
      <c r="DK382" s="10" t="s">
        <v>283</v>
      </c>
      <c r="DL382" s="10" t="s">
        <v>5792</v>
      </c>
      <c r="DM382" s="10" t="s">
        <v>283</v>
      </c>
      <c r="DN382" s="15"/>
      <c r="DO382" s="15"/>
      <c r="DP382" s="15"/>
      <c r="DQ382" s="15"/>
      <c r="DR382" s="15"/>
      <c r="DS382" s="15"/>
      <c r="DT382" s="15"/>
      <c r="DU382" s="15"/>
      <c r="DV382" s="15"/>
      <c r="DW382" s="15"/>
      <c r="DX382" s="15"/>
      <c r="DY382" s="15"/>
      <c r="DZ382" s="15"/>
      <c r="EA382" s="15"/>
      <c r="EB382" s="15"/>
      <c r="EC382" s="15"/>
      <c r="ED382" s="15"/>
      <c r="EE382" s="15"/>
      <c r="EF382" s="15"/>
      <c r="EG382" s="15"/>
      <c r="EH382" s="15"/>
      <c r="EI382" s="15"/>
      <c r="EJ382" s="15"/>
      <c r="EK382" s="15"/>
      <c r="EL382" s="15"/>
      <c r="EM382" s="15"/>
      <c r="EN382" s="15"/>
      <c r="EO382" s="15"/>
      <c r="EP382" s="15"/>
      <c r="EQ382" s="15"/>
      <c r="ER382" s="10" t="s">
        <v>283</v>
      </c>
      <c r="ES382" s="10" t="s">
        <v>283</v>
      </c>
      <c r="ET382" s="10"/>
      <c r="EU382" s="10"/>
      <c r="EV382" s="10"/>
      <c r="EW382" s="10"/>
      <c r="EX382" s="10"/>
      <c r="EY382" s="10"/>
      <c r="EZ382" s="10"/>
      <c r="FA382" s="10"/>
      <c r="FB382" s="10"/>
      <c r="FC382" s="10"/>
      <c r="FD382" s="10"/>
      <c r="FE382" s="10"/>
      <c r="FF382" s="10"/>
      <c r="FG382" s="10"/>
      <c r="FH382" s="10"/>
      <c r="FI382" s="10"/>
      <c r="FJ382" s="10"/>
      <c r="FK382" s="10"/>
      <c r="FL382" s="10"/>
      <c r="FM382" s="10" t="s">
        <v>180</v>
      </c>
      <c r="FN382" s="10" t="s">
        <v>180</v>
      </c>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v>1</v>
      </c>
      <c r="GK382" s="10"/>
      <c r="GL382" s="10"/>
      <c r="GM382" s="10"/>
      <c r="GN382" s="10"/>
      <c r="GO382" s="13" t="s">
        <v>5793</v>
      </c>
      <c r="GP382" s="10" t="s">
        <v>283</v>
      </c>
      <c r="GQ382" s="10" t="s">
        <v>283</v>
      </c>
      <c r="GR382" s="10" t="s">
        <v>283</v>
      </c>
      <c r="GS382" s="10" t="s">
        <v>283</v>
      </c>
      <c r="GT382" s="10" t="s">
        <v>283</v>
      </c>
      <c r="GU382" s="10" t="s">
        <v>283</v>
      </c>
      <c r="GV382" s="10" t="s">
        <v>283</v>
      </c>
      <c r="GW382" s="10" t="s">
        <v>283</v>
      </c>
      <c r="GX382" s="10" t="s">
        <v>283</v>
      </c>
      <c r="GY382" s="10" t="s">
        <v>283</v>
      </c>
      <c r="GZ382" s="10" t="s">
        <v>283</v>
      </c>
      <c r="HA382" s="10" t="s">
        <v>283</v>
      </c>
      <c r="HB382" s="10" t="s">
        <v>283</v>
      </c>
      <c r="HC382" s="10" t="s">
        <v>283</v>
      </c>
      <c r="HD382" s="10" t="s">
        <v>223</v>
      </c>
      <c r="HE382" s="10"/>
      <c r="HF382" s="10"/>
      <c r="HG382" s="10"/>
      <c r="HH382" s="10"/>
      <c r="HI382" s="10"/>
      <c r="HJ382" s="10"/>
      <c r="HK382" s="10"/>
      <c r="HL382" s="10"/>
      <c r="HM382" s="10"/>
      <c r="HN382" s="10"/>
      <c r="HO382" s="10"/>
      <c r="HP382" s="10"/>
      <c r="HQ382" s="10"/>
      <c r="HR382" s="10"/>
      <c r="HS382" s="10"/>
      <c r="HT382" s="10"/>
      <c r="HU382" s="10"/>
      <c r="HV382" s="10"/>
      <c r="HW382" s="10"/>
      <c r="HX382" s="10"/>
      <c r="HY382" s="10"/>
      <c r="HZ382" s="10"/>
      <c r="IA382" s="10">
        <v>1</v>
      </c>
      <c r="IB382" s="10"/>
      <c r="IC382" s="10"/>
      <c r="ID382" s="10"/>
      <c r="IE382" s="10"/>
      <c r="IF382" s="10"/>
      <c r="IG382" s="10"/>
      <c r="IH382" s="10"/>
      <c r="II382" s="10"/>
      <c r="IJ382" s="10"/>
      <c r="IK382" s="10"/>
      <c r="IL382" s="10"/>
      <c r="IM382" s="10"/>
      <c r="IN382" s="10"/>
      <c r="IO382" s="10"/>
      <c r="IP382" s="10"/>
      <c r="IQ382" s="10"/>
      <c r="IR382" s="10"/>
      <c r="IS382" s="10"/>
      <c r="IT382" s="10"/>
      <c r="IU382" s="13" t="s">
        <v>419</v>
      </c>
      <c r="IV382" s="10" t="s">
        <v>283</v>
      </c>
      <c r="IW382" s="10" t="s">
        <v>283</v>
      </c>
      <c r="IX382" s="10" t="s">
        <v>264</v>
      </c>
      <c r="IY382" s="10"/>
      <c r="IZ382" s="10"/>
      <c r="JA382" s="10"/>
      <c r="JB382" s="10"/>
      <c r="JC382" s="10"/>
      <c r="JD382" s="10"/>
      <c r="JE382" s="10"/>
      <c r="JF382" s="10"/>
      <c r="JG382" s="10"/>
      <c r="JH382" s="10"/>
      <c r="JI382" s="10"/>
      <c r="JJ382" s="10"/>
      <c r="JK382" s="10"/>
      <c r="JL382" s="10"/>
      <c r="JM382" s="10"/>
      <c r="JN382" s="10"/>
      <c r="JO382" s="10"/>
      <c r="JP382" s="10">
        <v>1</v>
      </c>
      <c r="JQ382" s="10"/>
      <c r="JR382" s="10"/>
      <c r="JS382" s="10"/>
      <c r="JT382" s="10"/>
      <c r="JU382" s="10"/>
      <c r="JV382" s="10" t="s">
        <v>287</v>
      </c>
      <c r="JW382" s="10" t="s">
        <v>283</v>
      </c>
      <c r="JX382" s="10" t="s">
        <v>283</v>
      </c>
      <c r="JY382" s="10" t="s">
        <v>283</v>
      </c>
      <c r="JZ382" s="9"/>
    </row>
    <row r="383" spans="1:286" ht="15.75" customHeight="1">
      <c r="A383" s="7" t="s">
        <v>5794</v>
      </c>
      <c r="B383" s="8">
        <v>43370</v>
      </c>
      <c r="C383" s="9" t="s">
        <v>5795</v>
      </c>
      <c r="D383" s="10">
        <v>1</v>
      </c>
      <c r="E383" s="11">
        <v>42968</v>
      </c>
      <c r="F383" s="10" t="s">
        <v>302</v>
      </c>
      <c r="G383" s="10" t="s">
        <v>277</v>
      </c>
      <c r="H383" s="9" t="s">
        <v>4129</v>
      </c>
      <c r="I383" s="9" t="s">
        <v>901</v>
      </c>
      <c r="J383" s="10" t="s">
        <v>280</v>
      </c>
      <c r="K383" s="9" t="s">
        <v>344</v>
      </c>
      <c r="L383" s="9"/>
      <c r="M383" s="9"/>
      <c r="N383" s="9"/>
      <c r="O383" s="9"/>
      <c r="P383" s="9"/>
      <c r="Q383" s="9"/>
      <c r="R383" s="10">
        <v>1</v>
      </c>
      <c r="S383" s="9"/>
      <c r="T383" s="9"/>
      <c r="U383" s="9"/>
      <c r="V383" s="9"/>
      <c r="W383" s="9"/>
      <c r="X383" s="9"/>
      <c r="Y383" s="9"/>
      <c r="Z383" s="9"/>
      <c r="AA383" s="9"/>
      <c r="AB383" s="9" t="s">
        <v>3566</v>
      </c>
      <c r="AC383" s="9" t="s">
        <v>5796</v>
      </c>
      <c r="AD383" s="10" t="s">
        <v>283</v>
      </c>
      <c r="AE383" s="11">
        <v>42968</v>
      </c>
      <c r="AF383" s="11">
        <v>43369</v>
      </c>
      <c r="AG383" s="10">
        <f t="shared" si="91"/>
        <v>401</v>
      </c>
      <c r="AH383" s="10">
        <f t="shared" si="90"/>
        <v>401</v>
      </c>
      <c r="AI383" s="10">
        <f t="shared" si="2"/>
        <v>402</v>
      </c>
      <c r="AJ383" s="10" t="s">
        <v>5797</v>
      </c>
      <c r="AK383" s="12">
        <v>1</v>
      </c>
      <c r="AL383" s="10" t="s">
        <v>347</v>
      </c>
      <c r="AM383" s="10">
        <v>1</v>
      </c>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t="s">
        <v>89</v>
      </c>
      <c r="CQ383" s="10" t="s">
        <v>286</v>
      </c>
      <c r="CR383" s="10">
        <v>1</v>
      </c>
      <c r="CS383" s="10"/>
      <c r="CT383" s="10"/>
      <c r="CU383" s="10"/>
      <c r="CV383" s="10"/>
      <c r="CW383" s="10"/>
      <c r="CX383" s="10" t="s">
        <v>287</v>
      </c>
      <c r="CY383" s="10" t="s">
        <v>287</v>
      </c>
      <c r="CZ383" s="10" t="s">
        <v>12</v>
      </c>
      <c r="DA383" s="10" t="s">
        <v>5798</v>
      </c>
      <c r="DB383" s="10" t="s">
        <v>309</v>
      </c>
      <c r="DC383" s="13" t="s">
        <v>5799</v>
      </c>
      <c r="DD383" s="10" t="s">
        <v>5800</v>
      </c>
      <c r="DE383" s="10" t="s">
        <v>5801</v>
      </c>
      <c r="DF383" s="10" t="s">
        <v>5802</v>
      </c>
      <c r="DG383" s="10" t="s">
        <v>5803</v>
      </c>
      <c r="DH383" s="10" t="s">
        <v>283</v>
      </c>
      <c r="DI383" s="10" t="s">
        <v>283</v>
      </c>
      <c r="DJ383" s="10" t="s">
        <v>283</v>
      </c>
      <c r="DK383" s="10" t="s">
        <v>283</v>
      </c>
      <c r="DL383" s="10" t="s">
        <v>4144</v>
      </c>
      <c r="DM383" s="10" t="s">
        <v>114</v>
      </c>
      <c r="DN383" s="15"/>
      <c r="DO383" s="15"/>
      <c r="DP383" s="15"/>
      <c r="DQ383" s="15"/>
      <c r="DR383" s="15">
        <v>1</v>
      </c>
      <c r="DS383" s="15"/>
      <c r="DT383" s="15"/>
      <c r="DU383" s="15"/>
      <c r="DV383" s="15"/>
      <c r="DW383" s="15"/>
      <c r="DX383" s="15"/>
      <c r="DY383" s="15"/>
      <c r="DZ383" s="15"/>
      <c r="EA383" s="15"/>
      <c r="EB383" s="15"/>
      <c r="EC383" s="15"/>
      <c r="ED383" s="15"/>
      <c r="EE383" s="15"/>
      <c r="EF383" s="15"/>
      <c r="EG383" s="15"/>
      <c r="EH383" s="15"/>
      <c r="EI383" s="15"/>
      <c r="EJ383" s="15"/>
      <c r="EK383" s="15"/>
      <c r="EL383" s="15"/>
      <c r="EM383" s="15"/>
      <c r="EN383" s="15"/>
      <c r="EO383" s="15"/>
      <c r="EP383" s="15"/>
      <c r="EQ383" s="15"/>
      <c r="ER383" s="10" t="s">
        <v>283</v>
      </c>
      <c r="ES383" s="10" t="s">
        <v>283</v>
      </c>
      <c r="ET383" s="10"/>
      <c r="EU383" s="10"/>
      <c r="EV383" s="10"/>
      <c r="EW383" s="10"/>
      <c r="EX383" s="10"/>
      <c r="EY383" s="10"/>
      <c r="EZ383" s="10"/>
      <c r="FA383" s="10"/>
      <c r="FB383" s="10"/>
      <c r="FC383" s="10"/>
      <c r="FD383" s="10"/>
      <c r="FE383" s="10"/>
      <c r="FF383" s="10"/>
      <c r="FG383" s="10"/>
      <c r="FH383" s="10"/>
      <c r="FI383" s="10"/>
      <c r="FJ383" s="10"/>
      <c r="FK383" s="10"/>
      <c r="FL383" s="10"/>
      <c r="FM383" s="10" t="s">
        <v>283</v>
      </c>
      <c r="FN383" s="10" t="s">
        <v>283</v>
      </c>
      <c r="FO383" s="10"/>
      <c r="FP383" s="10"/>
      <c r="FQ383" s="10"/>
      <c r="FR383" s="10"/>
      <c r="FS383" s="10"/>
      <c r="FT383" s="10"/>
      <c r="FU383" s="10"/>
      <c r="FV383" s="10"/>
      <c r="FW383" s="10"/>
      <c r="FX383" s="10"/>
      <c r="FY383" s="10"/>
      <c r="FZ383" s="10"/>
      <c r="GA383" s="10"/>
      <c r="GB383" s="10"/>
      <c r="GC383" s="10"/>
      <c r="GD383" s="10"/>
      <c r="GE383" s="10"/>
      <c r="GF383" s="10"/>
      <c r="GG383" s="10"/>
      <c r="GH383" s="10"/>
      <c r="GI383" s="10"/>
      <c r="GJ383" s="10"/>
      <c r="GK383" s="10"/>
      <c r="GL383" s="10"/>
      <c r="GM383" s="10"/>
      <c r="GN383" s="10"/>
      <c r="GO383" s="13" t="s">
        <v>5804</v>
      </c>
      <c r="GP383" s="10" t="s">
        <v>283</v>
      </c>
      <c r="GQ383" s="10" t="s">
        <v>283</v>
      </c>
      <c r="GR383" s="10" t="s">
        <v>283</v>
      </c>
      <c r="GS383" s="10" t="s">
        <v>283</v>
      </c>
      <c r="GT383" s="10" t="s">
        <v>283</v>
      </c>
      <c r="GU383" s="10" t="s">
        <v>283</v>
      </c>
      <c r="GV383" s="10" t="s">
        <v>283</v>
      </c>
      <c r="GW383" s="10" t="s">
        <v>283</v>
      </c>
      <c r="GX383" s="10" t="s">
        <v>283</v>
      </c>
      <c r="GY383" s="10" t="s">
        <v>283</v>
      </c>
      <c r="GZ383" s="10" t="s">
        <v>283</v>
      </c>
      <c r="HA383" s="10" t="s">
        <v>283</v>
      </c>
      <c r="HB383" s="10" t="s">
        <v>283</v>
      </c>
      <c r="HC383" s="10" t="s">
        <v>283</v>
      </c>
      <c r="HD383" s="10" t="s">
        <v>242</v>
      </c>
      <c r="HE383" s="10"/>
      <c r="HF383" s="10"/>
      <c r="HG383" s="10"/>
      <c r="HH383" s="10"/>
      <c r="HI383" s="10"/>
      <c r="HJ383" s="10"/>
      <c r="HK383" s="10"/>
      <c r="HL383" s="10"/>
      <c r="HM383" s="10"/>
      <c r="HN383" s="10"/>
      <c r="HO383" s="10"/>
      <c r="HP383" s="10"/>
      <c r="HQ383" s="10"/>
      <c r="HR383" s="10"/>
      <c r="HS383" s="10"/>
      <c r="HT383" s="10"/>
      <c r="HU383" s="10"/>
      <c r="HV383" s="10"/>
      <c r="HW383" s="10"/>
      <c r="HX383" s="10"/>
      <c r="HY383" s="10"/>
      <c r="HZ383" s="10"/>
      <c r="IA383" s="10"/>
      <c r="IB383" s="10"/>
      <c r="IC383" s="10"/>
      <c r="ID383" s="10"/>
      <c r="IE383" s="10"/>
      <c r="IF383" s="10"/>
      <c r="IG383" s="10"/>
      <c r="IH383" s="10"/>
      <c r="II383" s="10"/>
      <c r="IJ383" s="10"/>
      <c r="IK383" s="10"/>
      <c r="IL383" s="10"/>
      <c r="IM383" s="10"/>
      <c r="IN383" s="10"/>
      <c r="IO383" s="10"/>
      <c r="IP383" s="10"/>
      <c r="IQ383" s="10"/>
      <c r="IR383" s="10"/>
      <c r="IS383" s="10"/>
      <c r="IT383" s="10">
        <v>1</v>
      </c>
      <c r="IU383" s="13" t="s">
        <v>5805</v>
      </c>
      <c r="IV383" s="10" t="s">
        <v>283</v>
      </c>
      <c r="IW383" s="10" t="s">
        <v>283</v>
      </c>
      <c r="IX383" s="10" t="s">
        <v>264</v>
      </c>
      <c r="IY383" s="10"/>
      <c r="IZ383" s="10"/>
      <c r="JA383" s="10"/>
      <c r="JB383" s="10"/>
      <c r="JC383" s="10"/>
      <c r="JD383" s="10"/>
      <c r="JE383" s="10"/>
      <c r="JF383" s="10"/>
      <c r="JG383" s="10"/>
      <c r="JH383" s="10"/>
      <c r="JI383" s="10"/>
      <c r="JJ383" s="10"/>
      <c r="JK383" s="10"/>
      <c r="JL383" s="10"/>
      <c r="JM383" s="10"/>
      <c r="JN383" s="10"/>
      <c r="JO383" s="10"/>
      <c r="JP383" s="10">
        <v>1</v>
      </c>
      <c r="JQ383" s="10"/>
      <c r="JR383" s="10"/>
      <c r="JS383" s="10"/>
      <c r="JT383" s="10"/>
      <c r="JU383" s="10"/>
      <c r="JV383" s="10" t="s">
        <v>287</v>
      </c>
      <c r="JW383" s="10" t="s">
        <v>283</v>
      </c>
      <c r="JX383" s="10" t="s">
        <v>283</v>
      </c>
      <c r="JY383" s="10" t="s">
        <v>283</v>
      </c>
      <c r="JZ383" s="9"/>
    </row>
    <row r="384" spans="1:286" ht="15.75" customHeight="1">
      <c r="A384" s="7" t="s">
        <v>5806</v>
      </c>
      <c r="B384" s="8">
        <v>43375</v>
      </c>
      <c r="C384" s="9" t="s">
        <v>5807</v>
      </c>
      <c r="D384" s="10">
        <v>1</v>
      </c>
      <c r="E384" s="11">
        <v>42870</v>
      </c>
      <c r="F384" s="10">
        <v>19</v>
      </c>
      <c r="G384" s="10" t="s">
        <v>323</v>
      </c>
      <c r="H384" s="9" t="s">
        <v>5260</v>
      </c>
      <c r="I384" s="9" t="s">
        <v>1686</v>
      </c>
      <c r="J384" s="10" t="s">
        <v>280</v>
      </c>
      <c r="K384" s="9" t="s">
        <v>5808</v>
      </c>
      <c r="L384" s="9"/>
      <c r="M384" s="10">
        <v>1</v>
      </c>
      <c r="N384" s="9"/>
      <c r="O384" s="9"/>
      <c r="P384" s="9"/>
      <c r="Q384" s="9"/>
      <c r="R384" s="9"/>
      <c r="S384" s="9"/>
      <c r="T384" s="32">
        <v>1</v>
      </c>
      <c r="U384" s="9"/>
      <c r="V384" s="9"/>
      <c r="W384" s="9"/>
      <c r="X384" s="9"/>
      <c r="Y384" s="9"/>
      <c r="Z384" s="9"/>
      <c r="AA384" s="9"/>
      <c r="AB384" s="9" t="s">
        <v>5809</v>
      </c>
      <c r="AC384" s="9" t="s">
        <v>5810</v>
      </c>
      <c r="AD384" s="10" t="s">
        <v>283</v>
      </c>
      <c r="AE384" s="11">
        <v>42873</v>
      </c>
      <c r="AF384" s="11">
        <v>43374</v>
      </c>
      <c r="AG384" s="10">
        <f t="shared" si="91"/>
        <v>501</v>
      </c>
      <c r="AH384" s="10">
        <f t="shared" si="90"/>
        <v>504</v>
      </c>
      <c r="AI384" s="10">
        <f t="shared" si="2"/>
        <v>505</v>
      </c>
      <c r="AJ384" s="10" t="s">
        <v>5811</v>
      </c>
      <c r="AK384" s="12">
        <v>2</v>
      </c>
      <c r="AL384" s="10" t="s">
        <v>5812</v>
      </c>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10"/>
      <c r="BN384" s="10"/>
      <c r="BO384" s="10"/>
      <c r="BP384" s="10"/>
      <c r="BQ384" s="10"/>
      <c r="BR384" s="10"/>
      <c r="BS384" s="10"/>
      <c r="BT384" s="10"/>
      <c r="BU384" s="10"/>
      <c r="BV384" s="10"/>
      <c r="BW384" s="10"/>
      <c r="BX384" s="10"/>
      <c r="BY384" s="10"/>
      <c r="BZ384" s="10"/>
      <c r="CA384" s="10"/>
      <c r="CB384" s="10"/>
      <c r="CC384" s="10">
        <v>1</v>
      </c>
      <c r="CD384" s="10"/>
      <c r="CE384" s="10"/>
      <c r="CF384" s="10">
        <v>1</v>
      </c>
      <c r="CG384" s="10"/>
      <c r="CH384" s="10"/>
      <c r="CI384" s="10"/>
      <c r="CJ384" s="10"/>
      <c r="CK384" s="10"/>
      <c r="CL384" s="10"/>
      <c r="CM384" s="10"/>
      <c r="CN384" s="10"/>
      <c r="CO384" s="10"/>
      <c r="CP384" s="10" t="s">
        <v>90</v>
      </c>
      <c r="CQ384" s="10" t="s">
        <v>286</v>
      </c>
      <c r="CR384" s="10"/>
      <c r="CS384" s="10">
        <v>1</v>
      </c>
      <c r="CT384" s="10"/>
      <c r="CU384" s="10"/>
      <c r="CV384" s="10"/>
      <c r="CW384" s="10"/>
      <c r="CX384" s="10" t="s">
        <v>283</v>
      </c>
      <c r="CY384" s="10" t="s">
        <v>287</v>
      </c>
      <c r="CZ384" s="10" t="s">
        <v>12</v>
      </c>
      <c r="DA384" s="10" t="s">
        <v>289</v>
      </c>
      <c r="DB384" s="10" t="s">
        <v>412</v>
      </c>
      <c r="DC384" s="10" t="s">
        <v>283</v>
      </c>
      <c r="DD384" s="51" t="s">
        <v>5813</v>
      </c>
      <c r="DE384" s="27" t="s">
        <v>5814</v>
      </c>
      <c r="DF384" s="27" t="s">
        <v>5815</v>
      </c>
      <c r="DG384" s="27" t="s">
        <v>5816</v>
      </c>
      <c r="DH384" s="13" t="s">
        <v>5817</v>
      </c>
      <c r="DI384" s="10" t="s">
        <v>283</v>
      </c>
      <c r="DJ384" s="10" t="s">
        <v>283</v>
      </c>
      <c r="DK384" s="10" t="s">
        <v>283</v>
      </c>
      <c r="DL384" s="10" t="s">
        <v>283</v>
      </c>
      <c r="DM384" s="10" t="s">
        <v>283</v>
      </c>
      <c r="DN384" s="15"/>
      <c r="DO384" s="15"/>
      <c r="DP384" s="15"/>
      <c r="DQ384" s="15"/>
      <c r="DR384" s="15"/>
      <c r="DS384" s="15"/>
      <c r="DT384" s="15"/>
      <c r="DU384" s="15"/>
      <c r="DV384" s="15"/>
      <c r="DW384" s="15"/>
      <c r="DX384" s="15"/>
      <c r="DY384" s="15"/>
      <c r="DZ384" s="15"/>
      <c r="EA384" s="15"/>
      <c r="EB384" s="15"/>
      <c r="EC384" s="15"/>
      <c r="ED384" s="15"/>
      <c r="EE384" s="15"/>
      <c r="EF384" s="15"/>
      <c r="EG384" s="15"/>
      <c r="EH384" s="15"/>
      <c r="EI384" s="15"/>
      <c r="EJ384" s="15"/>
      <c r="EK384" s="15"/>
      <c r="EL384" s="15"/>
      <c r="EM384" s="15"/>
      <c r="EN384" s="15"/>
      <c r="EO384" s="15"/>
      <c r="EP384" s="15"/>
      <c r="EQ384" s="15"/>
      <c r="ER384" s="10" t="s">
        <v>283</v>
      </c>
      <c r="ES384" s="10" t="s">
        <v>283</v>
      </c>
      <c r="ET384" s="10"/>
      <c r="EU384" s="10"/>
      <c r="EV384" s="10"/>
      <c r="EW384" s="10"/>
      <c r="EX384" s="10"/>
      <c r="EY384" s="10"/>
      <c r="EZ384" s="10"/>
      <c r="FA384" s="10"/>
      <c r="FB384" s="10"/>
      <c r="FC384" s="10"/>
      <c r="FD384" s="10"/>
      <c r="FE384" s="10"/>
      <c r="FF384" s="10"/>
      <c r="FG384" s="10"/>
      <c r="FH384" s="10"/>
      <c r="FI384" s="10"/>
      <c r="FJ384" s="10"/>
      <c r="FK384" s="10"/>
      <c r="FL384" s="10"/>
      <c r="FM384" s="10" t="s">
        <v>283</v>
      </c>
      <c r="FN384" s="10" t="s">
        <v>283</v>
      </c>
      <c r="FO384" s="10"/>
      <c r="FP384" s="10"/>
      <c r="FQ384" s="10"/>
      <c r="FR384" s="10"/>
      <c r="FS384" s="10"/>
      <c r="FT384" s="10"/>
      <c r="FU384" s="10"/>
      <c r="FV384" s="10"/>
      <c r="FW384" s="10"/>
      <c r="FX384" s="10"/>
      <c r="FY384" s="10"/>
      <c r="FZ384" s="10"/>
      <c r="GA384" s="10"/>
      <c r="GB384" s="10"/>
      <c r="GC384" s="10"/>
      <c r="GD384" s="10"/>
      <c r="GE384" s="10"/>
      <c r="GF384" s="10"/>
      <c r="GG384" s="10"/>
      <c r="GH384" s="10"/>
      <c r="GI384" s="10"/>
      <c r="GJ384" s="10"/>
      <c r="GK384" s="10"/>
      <c r="GL384" s="10"/>
      <c r="GM384" s="10"/>
      <c r="GN384" s="10"/>
      <c r="GO384" s="13" t="s">
        <v>5818</v>
      </c>
      <c r="GP384" s="13" t="s">
        <v>5819</v>
      </c>
      <c r="GQ384" s="13" t="s">
        <v>5820</v>
      </c>
      <c r="GR384" s="13" t="s">
        <v>5821</v>
      </c>
      <c r="GS384" s="10" t="s">
        <v>283</v>
      </c>
      <c r="GT384" s="10" t="s">
        <v>283</v>
      </c>
      <c r="GU384" s="10" t="s">
        <v>283</v>
      </c>
      <c r="GV384" s="10" t="s">
        <v>283</v>
      </c>
      <c r="GW384" s="10" t="s">
        <v>283</v>
      </c>
      <c r="GX384" s="10" t="s">
        <v>283</v>
      </c>
      <c r="GY384" s="10" t="s">
        <v>283</v>
      </c>
      <c r="GZ384" s="10" t="s">
        <v>283</v>
      </c>
      <c r="HA384" s="10" t="s">
        <v>283</v>
      </c>
      <c r="HB384" s="10" t="s">
        <v>283</v>
      </c>
      <c r="HC384" s="10" t="s">
        <v>283</v>
      </c>
      <c r="HD384" s="10" t="s">
        <v>5822</v>
      </c>
      <c r="HE384" s="10"/>
      <c r="HF384" s="10"/>
      <c r="HG384" s="10"/>
      <c r="HH384" s="10">
        <v>1</v>
      </c>
      <c r="HI384" s="10"/>
      <c r="HJ384" s="10"/>
      <c r="HK384" s="10"/>
      <c r="HL384" s="10"/>
      <c r="HM384" s="10"/>
      <c r="HN384" s="10"/>
      <c r="HO384" s="10"/>
      <c r="HP384" s="10"/>
      <c r="HQ384" s="10"/>
      <c r="HR384" s="10"/>
      <c r="HS384" s="10"/>
      <c r="HT384" s="10"/>
      <c r="HU384" s="10"/>
      <c r="HV384" s="10"/>
      <c r="HW384" s="10"/>
      <c r="HX384" s="10"/>
      <c r="HY384" s="10"/>
      <c r="HZ384" s="10"/>
      <c r="IA384" s="10">
        <v>1</v>
      </c>
      <c r="IB384" s="10"/>
      <c r="IC384" s="10"/>
      <c r="ID384" s="10"/>
      <c r="IE384" s="10"/>
      <c r="IF384" s="10"/>
      <c r="IG384" s="10"/>
      <c r="IH384" s="10"/>
      <c r="II384" s="10"/>
      <c r="IJ384" s="10"/>
      <c r="IK384" s="10">
        <v>1</v>
      </c>
      <c r="IL384" s="10"/>
      <c r="IM384" s="10"/>
      <c r="IN384" s="10"/>
      <c r="IO384" s="10"/>
      <c r="IP384" s="10"/>
      <c r="IQ384" s="10"/>
      <c r="IR384" s="10"/>
      <c r="IS384" s="10"/>
      <c r="IT384" s="10"/>
      <c r="IU384" s="13" t="s">
        <v>5821</v>
      </c>
      <c r="IV384" s="13" t="s">
        <v>5823</v>
      </c>
      <c r="IW384" s="10" t="s">
        <v>283</v>
      </c>
      <c r="IX384" s="10" t="s">
        <v>253</v>
      </c>
      <c r="IY384" s="10"/>
      <c r="IZ384" s="10"/>
      <c r="JA384" s="10"/>
      <c r="JB384" s="10"/>
      <c r="JC384" s="10"/>
      <c r="JD384" s="10"/>
      <c r="JE384" s="10">
        <v>1</v>
      </c>
      <c r="JF384" s="10"/>
      <c r="JG384" s="10"/>
      <c r="JH384" s="10"/>
      <c r="JI384" s="10"/>
      <c r="JJ384" s="10"/>
      <c r="JK384" s="10"/>
      <c r="JL384" s="10"/>
      <c r="JM384" s="10"/>
      <c r="JN384" s="10"/>
      <c r="JO384" s="10"/>
      <c r="JP384" s="10"/>
      <c r="JQ384" s="10"/>
      <c r="JR384" s="10"/>
      <c r="JS384" s="10"/>
      <c r="JT384" s="10"/>
      <c r="JU384" s="10"/>
      <c r="JV384" s="10" t="s">
        <v>287</v>
      </c>
      <c r="JW384" s="10" t="s">
        <v>283</v>
      </c>
      <c r="JX384" s="10" t="s">
        <v>283</v>
      </c>
      <c r="JY384" s="10" t="s">
        <v>283</v>
      </c>
      <c r="JZ384" s="9"/>
    </row>
    <row r="385" spans="1:286" ht="15.75" customHeight="1">
      <c r="A385" s="7" t="s">
        <v>5824</v>
      </c>
      <c r="B385" s="8">
        <v>43426</v>
      </c>
      <c r="C385" s="9" t="s">
        <v>5825</v>
      </c>
      <c r="D385" s="10">
        <v>1</v>
      </c>
      <c r="E385" s="11">
        <v>43197</v>
      </c>
      <c r="F385" s="10" t="s">
        <v>302</v>
      </c>
      <c r="G385" s="10" t="s">
        <v>277</v>
      </c>
      <c r="H385" s="9" t="s">
        <v>4129</v>
      </c>
      <c r="I385" s="9" t="s">
        <v>901</v>
      </c>
      <c r="J385" s="10" t="s">
        <v>280</v>
      </c>
      <c r="K385" s="9" t="s">
        <v>344</v>
      </c>
      <c r="L385" s="9"/>
      <c r="M385" s="9"/>
      <c r="N385" s="9"/>
      <c r="O385" s="9"/>
      <c r="P385" s="9"/>
      <c r="Q385" s="9"/>
      <c r="R385" s="10">
        <v>1</v>
      </c>
      <c r="S385" s="9"/>
      <c r="T385" s="9"/>
      <c r="U385" s="9"/>
      <c r="V385" s="9"/>
      <c r="W385" s="9"/>
      <c r="X385" s="9"/>
      <c r="Y385" s="9"/>
      <c r="Z385" s="9"/>
      <c r="AA385" s="9"/>
      <c r="AB385" s="9" t="s">
        <v>5826</v>
      </c>
      <c r="AC385" s="9" t="s">
        <v>5827</v>
      </c>
      <c r="AD385" s="10" t="s">
        <v>283</v>
      </c>
      <c r="AE385" s="11">
        <v>43199</v>
      </c>
      <c r="AF385" s="11">
        <v>43377</v>
      </c>
      <c r="AG385" s="10">
        <f t="shared" si="91"/>
        <v>178</v>
      </c>
      <c r="AH385" s="10">
        <f t="shared" si="90"/>
        <v>180</v>
      </c>
      <c r="AI385" s="10">
        <f t="shared" si="2"/>
        <v>229</v>
      </c>
      <c r="AJ385" s="10" t="s">
        <v>5828</v>
      </c>
      <c r="AK385" s="12">
        <v>4</v>
      </c>
      <c r="AL385" s="10" t="s">
        <v>5829</v>
      </c>
      <c r="AM385" s="9"/>
      <c r="AN385" s="9"/>
      <c r="AO385" s="9"/>
      <c r="AP385" s="9"/>
      <c r="AQ385" s="9"/>
      <c r="AR385" s="9"/>
      <c r="AS385" s="9"/>
      <c r="AT385" s="9"/>
      <c r="AU385" s="9"/>
      <c r="AV385" s="10">
        <v>1</v>
      </c>
      <c r="AW385" s="9"/>
      <c r="AX385" s="9"/>
      <c r="AY385" s="9"/>
      <c r="AZ385" s="9"/>
      <c r="BA385" s="9"/>
      <c r="BB385" s="9"/>
      <c r="BC385" s="9"/>
      <c r="BD385" s="9"/>
      <c r="BE385" s="9"/>
      <c r="BF385" s="9"/>
      <c r="BG385" s="9"/>
      <c r="BH385" s="9"/>
      <c r="BI385" s="9"/>
      <c r="BJ385" s="10">
        <v>1</v>
      </c>
      <c r="BK385" s="9"/>
      <c r="BL385" s="9"/>
      <c r="BM385" s="10"/>
      <c r="BN385" s="10"/>
      <c r="BO385" s="10">
        <v>1</v>
      </c>
      <c r="BP385" s="10"/>
      <c r="BQ385" s="10"/>
      <c r="BR385" s="10"/>
      <c r="BS385" s="10"/>
      <c r="BT385" s="10"/>
      <c r="BU385" s="10"/>
      <c r="BV385" s="10"/>
      <c r="BW385" s="10"/>
      <c r="BX385" s="10"/>
      <c r="BY385" s="10">
        <v>1</v>
      </c>
      <c r="BZ385" s="10"/>
      <c r="CA385" s="10"/>
      <c r="CB385" s="10"/>
      <c r="CC385" s="10"/>
      <c r="CD385" s="10"/>
      <c r="CE385" s="10"/>
      <c r="CF385" s="10"/>
      <c r="CG385" s="10"/>
      <c r="CH385" s="10"/>
      <c r="CI385" s="10"/>
      <c r="CJ385" s="10"/>
      <c r="CK385" s="10"/>
      <c r="CL385" s="10"/>
      <c r="CM385" s="10"/>
      <c r="CN385" s="10"/>
      <c r="CO385" s="10"/>
      <c r="CP385" s="10" t="s">
        <v>89</v>
      </c>
      <c r="CQ385" s="10" t="s">
        <v>286</v>
      </c>
      <c r="CR385" s="10">
        <v>1</v>
      </c>
      <c r="CS385" s="10"/>
      <c r="CT385" s="10"/>
      <c r="CU385" s="10"/>
      <c r="CV385" s="10"/>
      <c r="CW385" s="10"/>
      <c r="CX385" s="10" t="s">
        <v>287</v>
      </c>
      <c r="CY385" s="10" t="s">
        <v>287</v>
      </c>
      <c r="CZ385" s="10" t="s">
        <v>288</v>
      </c>
      <c r="DA385" s="10" t="s">
        <v>289</v>
      </c>
      <c r="DB385" s="10" t="s">
        <v>429</v>
      </c>
      <c r="DC385" s="10" t="s">
        <v>283</v>
      </c>
      <c r="DD385" s="10" t="s">
        <v>5830</v>
      </c>
      <c r="DE385" s="10" t="s">
        <v>283</v>
      </c>
      <c r="DF385" s="10" t="s">
        <v>283</v>
      </c>
      <c r="DG385" s="10" t="s">
        <v>283</v>
      </c>
      <c r="DH385" s="10" t="s">
        <v>283</v>
      </c>
      <c r="DI385" s="10" t="s">
        <v>283</v>
      </c>
      <c r="DJ385" s="10" t="s">
        <v>283</v>
      </c>
      <c r="DK385" s="10" t="s">
        <v>283</v>
      </c>
      <c r="DL385" s="10" t="s">
        <v>116</v>
      </c>
      <c r="DM385" s="10" t="s">
        <v>116</v>
      </c>
      <c r="DN385" s="15"/>
      <c r="DO385" s="15"/>
      <c r="DP385" s="15"/>
      <c r="DQ385" s="15"/>
      <c r="DR385" s="15"/>
      <c r="DS385" s="15"/>
      <c r="DT385" s="14">
        <v>1</v>
      </c>
      <c r="DU385" s="15"/>
      <c r="DV385" s="15"/>
      <c r="DW385" s="15"/>
      <c r="DX385" s="15"/>
      <c r="DY385" s="15"/>
      <c r="DZ385" s="15"/>
      <c r="EA385" s="15"/>
      <c r="EB385" s="15"/>
      <c r="EC385" s="15"/>
      <c r="ED385" s="15"/>
      <c r="EE385" s="15"/>
      <c r="EF385" s="15"/>
      <c r="EG385" s="15"/>
      <c r="EH385" s="15"/>
      <c r="EI385" s="15"/>
      <c r="EJ385" s="15"/>
      <c r="EK385" s="15"/>
      <c r="EL385" s="15"/>
      <c r="EM385" s="15"/>
      <c r="EN385" s="15"/>
      <c r="EO385" s="15"/>
      <c r="EP385" s="15"/>
      <c r="EQ385" s="15"/>
      <c r="ER385" s="10" t="s">
        <v>5831</v>
      </c>
      <c r="ES385" s="10" t="s">
        <v>283</v>
      </c>
      <c r="ET385" s="10"/>
      <c r="EU385" s="10"/>
      <c r="EV385" s="10"/>
      <c r="EW385" s="10"/>
      <c r="EX385" s="10"/>
      <c r="EY385" s="10"/>
      <c r="EZ385" s="10"/>
      <c r="FA385" s="10"/>
      <c r="FB385" s="10"/>
      <c r="FC385" s="10"/>
      <c r="FD385" s="10"/>
      <c r="FE385" s="10"/>
      <c r="FF385" s="10"/>
      <c r="FG385" s="10"/>
      <c r="FH385" s="10"/>
      <c r="FI385" s="10"/>
      <c r="FJ385" s="10"/>
      <c r="FK385" s="10"/>
      <c r="FL385" s="10"/>
      <c r="FM385" s="13" t="s">
        <v>5832</v>
      </c>
      <c r="FN385" s="13" t="s">
        <v>166</v>
      </c>
      <c r="FO385" s="13"/>
      <c r="FP385" s="13"/>
      <c r="FQ385" s="13"/>
      <c r="FR385" s="13"/>
      <c r="FS385" s="13"/>
      <c r="FT385" s="13"/>
      <c r="FU385" s="13">
        <v>1</v>
      </c>
      <c r="FV385" s="13"/>
      <c r="FW385" s="13"/>
      <c r="FX385" s="13"/>
      <c r="FY385" s="13"/>
      <c r="FZ385" s="13"/>
      <c r="GA385" s="13"/>
      <c r="GB385" s="13"/>
      <c r="GC385" s="13"/>
      <c r="GD385" s="13"/>
      <c r="GE385" s="13"/>
      <c r="GF385" s="13"/>
      <c r="GG385" s="13"/>
      <c r="GH385" s="13"/>
      <c r="GI385" s="13"/>
      <c r="GJ385" s="13"/>
      <c r="GK385" s="13"/>
      <c r="GL385" s="13"/>
      <c r="GM385" s="13"/>
      <c r="GN385" s="13"/>
      <c r="GO385" s="13" t="s">
        <v>5833</v>
      </c>
      <c r="GP385" s="10" t="s">
        <v>283</v>
      </c>
      <c r="GQ385" s="10" t="s">
        <v>283</v>
      </c>
      <c r="GR385" s="10" t="s">
        <v>283</v>
      </c>
      <c r="GS385" s="10" t="s">
        <v>283</v>
      </c>
      <c r="GT385" s="10" t="s">
        <v>283</v>
      </c>
      <c r="GU385" s="10" t="s">
        <v>283</v>
      </c>
      <c r="GV385" s="10" t="s">
        <v>283</v>
      </c>
      <c r="GW385" s="10" t="s">
        <v>283</v>
      </c>
      <c r="GX385" s="10" t="s">
        <v>283</v>
      </c>
      <c r="GY385" s="10" t="s">
        <v>283</v>
      </c>
      <c r="GZ385" s="10" t="s">
        <v>283</v>
      </c>
      <c r="HA385" s="10" t="s">
        <v>283</v>
      </c>
      <c r="HB385" s="10" t="s">
        <v>283</v>
      </c>
      <c r="HC385" s="10" t="s">
        <v>283</v>
      </c>
      <c r="HD385" s="10" t="s">
        <v>205</v>
      </c>
      <c r="HE385" s="10"/>
      <c r="HF385" s="10"/>
      <c r="HG385" s="10"/>
      <c r="HH385" s="10"/>
      <c r="HI385" s="10">
        <v>1</v>
      </c>
      <c r="HJ385" s="10"/>
      <c r="HK385" s="10"/>
      <c r="HL385" s="10"/>
      <c r="HM385" s="10"/>
      <c r="HN385" s="10"/>
      <c r="HO385" s="10"/>
      <c r="HP385" s="10"/>
      <c r="HQ385" s="10"/>
      <c r="HR385" s="10"/>
      <c r="HS385" s="10"/>
      <c r="HT385" s="10"/>
      <c r="HU385" s="10"/>
      <c r="HV385" s="10"/>
      <c r="HW385" s="10"/>
      <c r="HX385" s="10"/>
      <c r="HY385" s="10"/>
      <c r="HZ385" s="10"/>
      <c r="IA385" s="10"/>
      <c r="IB385" s="10"/>
      <c r="IC385" s="10"/>
      <c r="ID385" s="10"/>
      <c r="IE385" s="10"/>
      <c r="IF385" s="10"/>
      <c r="IG385" s="10"/>
      <c r="IH385" s="10"/>
      <c r="II385" s="10"/>
      <c r="IJ385" s="10"/>
      <c r="IK385" s="10"/>
      <c r="IL385" s="10"/>
      <c r="IM385" s="10"/>
      <c r="IN385" s="10"/>
      <c r="IO385" s="10"/>
      <c r="IP385" s="10"/>
      <c r="IQ385" s="10"/>
      <c r="IR385" s="10"/>
      <c r="IS385" s="10"/>
      <c r="IT385" s="10"/>
      <c r="IU385" s="13" t="s">
        <v>5805</v>
      </c>
      <c r="IV385" s="10" t="s">
        <v>283</v>
      </c>
      <c r="IW385" s="10" t="s">
        <v>283</v>
      </c>
      <c r="IX385" s="10" t="s">
        <v>264</v>
      </c>
      <c r="IY385" s="10"/>
      <c r="IZ385" s="10"/>
      <c r="JA385" s="10"/>
      <c r="JB385" s="10"/>
      <c r="JC385" s="10"/>
      <c r="JD385" s="10"/>
      <c r="JE385" s="10"/>
      <c r="JF385" s="10"/>
      <c r="JG385" s="10"/>
      <c r="JH385" s="10"/>
      <c r="JI385" s="10"/>
      <c r="JJ385" s="10"/>
      <c r="JK385" s="10"/>
      <c r="JL385" s="10"/>
      <c r="JM385" s="10"/>
      <c r="JN385" s="10"/>
      <c r="JO385" s="10"/>
      <c r="JP385" s="10">
        <v>1</v>
      </c>
      <c r="JQ385" s="10"/>
      <c r="JR385" s="10"/>
      <c r="JS385" s="10"/>
      <c r="JT385" s="10"/>
      <c r="JU385" s="10"/>
      <c r="JV385" s="10" t="s">
        <v>287</v>
      </c>
      <c r="JW385" s="10" t="s">
        <v>283</v>
      </c>
      <c r="JX385" s="10" t="s">
        <v>283</v>
      </c>
      <c r="JY385" s="10" t="s">
        <v>283</v>
      </c>
      <c r="JZ385" s="9"/>
    </row>
    <row r="386" spans="1:286" ht="15.75" customHeight="1">
      <c r="A386" s="18" t="s">
        <v>5834</v>
      </c>
      <c r="B386" s="8">
        <v>43375</v>
      </c>
      <c r="C386" s="9" t="s">
        <v>5835</v>
      </c>
      <c r="D386" s="10">
        <v>1</v>
      </c>
      <c r="E386" s="11">
        <v>43267</v>
      </c>
      <c r="F386" s="10" t="s">
        <v>302</v>
      </c>
      <c r="G386" s="10" t="s">
        <v>323</v>
      </c>
      <c r="H386" s="9" t="s">
        <v>2412</v>
      </c>
      <c r="I386" s="9" t="s">
        <v>3065</v>
      </c>
      <c r="J386" s="10" t="s">
        <v>280</v>
      </c>
      <c r="K386" s="9" t="s">
        <v>281</v>
      </c>
      <c r="L386" s="9"/>
      <c r="M386" s="9"/>
      <c r="N386" s="9"/>
      <c r="O386" s="9"/>
      <c r="P386" s="10">
        <v>1</v>
      </c>
      <c r="Q386" s="9"/>
      <c r="R386" s="9"/>
      <c r="S386" s="9"/>
      <c r="T386" s="9"/>
      <c r="U386" s="9"/>
      <c r="V386" s="9"/>
      <c r="W386" s="9"/>
      <c r="X386" s="9"/>
      <c r="Y386" s="9"/>
      <c r="Z386" s="9"/>
      <c r="AA386" s="9"/>
      <c r="AB386" s="9" t="s">
        <v>5836</v>
      </c>
      <c r="AC386" s="9" t="s">
        <v>5837</v>
      </c>
      <c r="AD386" s="10" t="s">
        <v>283</v>
      </c>
      <c r="AE386" s="11">
        <v>43276</v>
      </c>
      <c r="AF386" s="11">
        <v>43369</v>
      </c>
      <c r="AG386" s="10">
        <f t="shared" si="91"/>
        <v>93</v>
      </c>
      <c r="AH386" s="10">
        <f t="shared" si="90"/>
        <v>102</v>
      </c>
      <c r="AI386" s="10">
        <f t="shared" si="2"/>
        <v>108</v>
      </c>
      <c r="AJ386" s="10" t="s">
        <v>685</v>
      </c>
      <c r="AK386" s="12">
        <v>1</v>
      </c>
      <c r="AL386" s="10" t="s">
        <v>347</v>
      </c>
      <c r="AM386" s="10">
        <v>1</v>
      </c>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t="s">
        <v>89</v>
      </c>
      <c r="CQ386" s="10" t="s">
        <v>286</v>
      </c>
      <c r="CR386" s="10">
        <v>1</v>
      </c>
      <c r="CS386" s="10"/>
      <c r="CT386" s="10"/>
      <c r="CU386" s="10"/>
      <c r="CV386" s="10"/>
      <c r="CW386" s="10"/>
      <c r="CX386" s="10" t="s">
        <v>287</v>
      </c>
      <c r="CY386" s="10" t="s">
        <v>287</v>
      </c>
      <c r="CZ386" s="10" t="s">
        <v>12</v>
      </c>
      <c r="DA386" s="10" t="s">
        <v>621</v>
      </c>
      <c r="DB386" s="10" t="s">
        <v>621</v>
      </c>
      <c r="DC386" s="10" t="s">
        <v>283</v>
      </c>
      <c r="DD386" s="13" t="s">
        <v>688</v>
      </c>
      <c r="DE386" s="10" t="s">
        <v>2051</v>
      </c>
      <c r="DF386" s="10" t="s">
        <v>283</v>
      </c>
      <c r="DG386" s="10" t="s">
        <v>283</v>
      </c>
      <c r="DH386" s="10" t="s">
        <v>283</v>
      </c>
      <c r="DI386" s="10" t="s">
        <v>283</v>
      </c>
      <c r="DJ386" s="10" t="s">
        <v>283</v>
      </c>
      <c r="DK386" s="10" t="s">
        <v>283</v>
      </c>
      <c r="DL386" s="10" t="s">
        <v>1007</v>
      </c>
      <c r="DM386" s="10" t="s">
        <v>115</v>
      </c>
      <c r="DN386" s="15"/>
      <c r="DO386" s="15"/>
      <c r="DP386" s="15"/>
      <c r="DQ386" s="15"/>
      <c r="DR386" s="15"/>
      <c r="DS386" s="14">
        <v>1</v>
      </c>
      <c r="DT386" s="15"/>
      <c r="DU386" s="15"/>
      <c r="DV386" s="15"/>
      <c r="DW386" s="15"/>
      <c r="DX386" s="15"/>
      <c r="DY386" s="15"/>
      <c r="DZ386" s="15"/>
      <c r="EA386" s="15"/>
      <c r="EB386" s="15"/>
      <c r="EC386" s="15"/>
      <c r="ED386" s="15"/>
      <c r="EE386" s="15"/>
      <c r="EF386" s="15"/>
      <c r="EG386" s="15"/>
      <c r="EH386" s="15"/>
      <c r="EI386" s="15"/>
      <c r="EJ386" s="15"/>
      <c r="EK386" s="15"/>
      <c r="EL386" s="15"/>
      <c r="EM386" s="15"/>
      <c r="EN386" s="15"/>
      <c r="EO386" s="15"/>
      <c r="EP386" s="15"/>
      <c r="EQ386" s="15"/>
      <c r="ER386" s="10" t="s">
        <v>283</v>
      </c>
      <c r="ES386" s="10" t="s">
        <v>283</v>
      </c>
      <c r="ET386" s="10"/>
      <c r="EU386" s="10"/>
      <c r="EV386" s="10"/>
      <c r="EW386" s="10"/>
      <c r="EX386" s="10"/>
      <c r="EY386" s="10"/>
      <c r="EZ386" s="10"/>
      <c r="FA386" s="10"/>
      <c r="FB386" s="10"/>
      <c r="FC386" s="10"/>
      <c r="FD386" s="10"/>
      <c r="FE386" s="10"/>
      <c r="FF386" s="10"/>
      <c r="FG386" s="10"/>
      <c r="FH386" s="10"/>
      <c r="FI386" s="10"/>
      <c r="FJ386" s="10"/>
      <c r="FK386" s="10"/>
      <c r="FL386" s="10"/>
      <c r="FM386" s="13" t="s">
        <v>5838</v>
      </c>
      <c r="FN386" s="13" t="s">
        <v>162</v>
      </c>
      <c r="FO386" s="13"/>
      <c r="FP386" s="13">
        <v>1</v>
      </c>
      <c r="FQ386" s="13"/>
      <c r="FR386" s="13"/>
      <c r="FS386" s="13"/>
      <c r="FT386" s="13"/>
      <c r="FU386" s="13"/>
      <c r="FV386" s="13"/>
      <c r="FW386" s="13"/>
      <c r="FX386" s="13"/>
      <c r="FY386" s="13"/>
      <c r="FZ386" s="13"/>
      <c r="GA386" s="13"/>
      <c r="GB386" s="13"/>
      <c r="GC386" s="13"/>
      <c r="GD386" s="13"/>
      <c r="GE386" s="13"/>
      <c r="GF386" s="13"/>
      <c r="GG386" s="13"/>
      <c r="GH386" s="13"/>
      <c r="GI386" s="13"/>
      <c r="GJ386" s="13"/>
      <c r="GK386" s="13"/>
      <c r="GL386" s="13"/>
      <c r="GM386" s="13"/>
      <c r="GN386" s="13"/>
      <c r="GO386" s="13" t="s">
        <v>5839</v>
      </c>
      <c r="GP386" s="10" t="s">
        <v>283</v>
      </c>
      <c r="GQ386" s="10" t="s">
        <v>283</v>
      </c>
      <c r="GR386" s="10" t="s">
        <v>283</v>
      </c>
      <c r="GS386" s="10" t="s">
        <v>283</v>
      </c>
      <c r="GT386" s="10" t="s">
        <v>283</v>
      </c>
      <c r="GU386" s="10" t="s">
        <v>283</v>
      </c>
      <c r="GV386" s="10" t="s">
        <v>283</v>
      </c>
      <c r="GW386" s="10" t="s">
        <v>283</v>
      </c>
      <c r="GX386" s="10" t="s">
        <v>283</v>
      </c>
      <c r="GY386" s="10" t="s">
        <v>283</v>
      </c>
      <c r="GZ386" s="10" t="s">
        <v>283</v>
      </c>
      <c r="HA386" s="10" t="s">
        <v>283</v>
      </c>
      <c r="HB386" s="10" t="s">
        <v>283</v>
      </c>
      <c r="HC386" s="10" t="s">
        <v>283</v>
      </c>
      <c r="HD386" s="10" t="s">
        <v>5840</v>
      </c>
      <c r="HE386" s="10"/>
      <c r="HF386" s="10"/>
      <c r="HG386" s="10"/>
      <c r="HH386" s="10">
        <v>1</v>
      </c>
      <c r="HI386" s="10"/>
      <c r="HJ386" s="10"/>
      <c r="HK386" s="10"/>
      <c r="HL386" s="10"/>
      <c r="HM386" s="10"/>
      <c r="HN386" s="10"/>
      <c r="HO386" s="10"/>
      <c r="HP386" s="10"/>
      <c r="HQ386" s="10"/>
      <c r="HR386" s="10"/>
      <c r="HS386" s="10"/>
      <c r="HT386" s="10"/>
      <c r="HU386" s="10"/>
      <c r="HV386" s="10"/>
      <c r="HW386" s="10"/>
      <c r="HX386" s="10"/>
      <c r="HY386" s="10"/>
      <c r="HZ386" s="10"/>
      <c r="IA386" s="10"/>
      <c r="IB386" s="10"/>
      <c r="IC386" s="10"/>
      <c r="ID386" s="10"/>
      <c r="IE386" s="10"/>
      <c r="IF386" s="10">
        <v>1</v>
      </c>
      <c r="IG386" s="10"/>
      <c r="IH386" s="10"/>
      <c r="II386" s="10"/>
      <c r="IJ386" s="10"/>
      <c r="IK386" s="10"/>
      <c r="IL386" s="10"/>
      <c r="IM386" s="10"/>
      <c r="IN386" s="10"/>
      <c r="IO386" s="10"/>
      <c r="IP386" s="10"/>
      <c r="IQ386" s="10"/>
      <c r="IR386" s="10"/>
      <c r="IS386" s="10"/>
      <c r="IT386" s="10"/>
      <c r="IU386" s="13" t="s">
        <v>553</v>
      </c>
      <c r="IV386" s="10" t="s">
        <v>283</v>
      </c>
      <c r="IW386" s="10" t="s">
        <v>283</v>
      </c>
      <c r="IX386" s="10" t="s">
        <v>264</v>
      </c>
      <c r="IY386" s="10"/>
      <c r="IZ386" s="10"/>
      <c r="JA386" s="10"/>
      <c r="JB386" s="10"/>
      <c r="JC386" s="10"/>
      <c r="JD386" s="10"/>
      <c r="JE386" s="10"/>
      <c r="JF386" s="10"/>
      <c r="JG386" s="10"/>
      <c r="JH386" s="10"/>
      <c r="JI386" s="10"/>
      <c r="JJ386" s="10"/>
      <c r="JK386" s="10"/>
      <c r="JL386" s="10"/>
      <c r="JM386" s="10"/>
      <c r="JN386" s="10"/>
      <c r="JO386" s="10"/>
      <c r="JP386" s="10">
        <v>1</v>
      </c>
      <c r="JQ386" s="10"/>
      <c r="JR386" s="10"/>
      <c r="JS386" s="10"/>
      <c r="JT386" s="10"/>
      <c r="JU386" s="10"/>
      <c r="JV386" s="10" t="s">
        <v>287</v>
      </c>
      <c r="JW386" s="10" t="s">
        <v>283</v>
      </c>
      <c r="JX386" s="10" t="s">
        <v>283</v>
      </c>
      <c r="JY386" s="10" t="s">
        <v>283</v>
      </c>
      <c r="JZ386" s="9"/>
    </row>
    <row r="387" spans="1:286" ht="15.75" customHeight="1">
      <c r="A387" s="7" t="s">
        <v>5841</v>
      </c>
      <c r="B387" s="8">
        <v>43405</v>
      </c>
      <c r="C387" s="9" t="s">
        <v>5842</v>
      </c>
      <c r="D387" s="10">
        <v>1</v>
      </c>
      <c r="E387" s="11">
        <v>42927</v>
      </c>
      <c r="F387" s="10">
        <v>26</v>
      </c>
      <c r="G387" s="10" t="s">
        <v>277</v>
      </c>
      <c r="H387" s="9" t="s">
        <v>2006</v>
      </c>
      <c r="I387" s="9" t="s">
        <v>2798</v>
      </c>
      <c r="J387" s="10" t="s">
        <v>280</v>
      </c>
      <c r="K387" s="9" t="s">
        <v>5843</v>
      </c>
      <c r="L387" s="9"/>
      <c r="M387" s="9"/>
      <c r="N387" s="9"/>
      <c r="O387" s="9"/>
      <c r="P387" s="9"/>
      <c r="Q387" s="9"/>
      <c r="R387" s="9"/>
      <c r="S387" s="9"/>
      <c r="T387" s="9"/>
      <c r="U387" s="9"/>
      <c r="V387" s="9"/>
      <c r="W387" s="9"/>
      <c r="X387" s="9"/>
      <c r="Y387" s="9"/>
      <c r="Z387" s="10">
        <v>1</v>
      </c>
      <c r="AA387" s="10"/>
      <c r="AB387" s="9" t="s">
        <v>5844</v>
      </c>
      <c r="AC387" s="9" t="s">
        <v>5845</v>
      </c>
      <c r="AD387" s="10" t="s">
        <v>283</v>
      </c>
      <c r="AE387" s="11">
        <v>42927</v>
      </c>
      <c r="AF387" s="11">
        <v>43399</v>
      </c>
      <c r="AG387" s="10">
        <f t="shared" si="91"/>
        <v>472</v>
      </c>
      <c r="AH387" s="10">
        <f t="shared" si="90"/>
        <v>472</v>
      </c>
      <c r="AI387" s="10">
        <f t="shared" si="2"/>
        <v>478</v>
      </c>
      <c r="AJ387" s="10" t="s">
        <v>5846</v>
      </c>
      <c r="AK387" s="12">
        <v>1</v>
      </c>
      <c r="AL387" s="10" t="s">
        <v>2326</v>
      </c>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10"/>
      <c r="BN387" s="10"/>
      <c r="BO387" s="10"/>
      <c r="BP387" s="10"/>
      <c r="BQ387" s="10"/>
      <c r="BR387" s="10"/>
      <c r="BS387" s="10"/>
      <c r="BT387" s="10"/>
      <c r="BU387" s="10"/>
      <c r="BV387" s="10"/>
      <c r="BW387" s="10"/>
      <c r="BX387" s="10"/>
      <c r="BY387" s="10"/>
      <c r="BZ387" s="10">
        <v>1</v>
      </c>
      <c r="CA387" s="10"/>
      <c r="CB387" s="10"/>
      <c r="CC387" s="10"/>
      <c r="CD387" s="10"/>
      <c r="CE387" s="10"/>
      <c r="CF387" s="10"/>
      <c r="CG387" s="10"/>
      <c r="CH387" s="10"/>
      <c r="CI387" s="10"/>
      <c r="CJ387" s="10"/>
      <c r="CK387" s="10"/>
      <c r="CL387" s="10"/>
      <c r="CM387" s="10"/>
      <c r="CN387" s="10"/>
      <c r="CO387" s="10"/>
      <c r="CP387" s="10" t="s">
        <v>90</v>
      </c>
      <c r="CQ387" s="10" t="s">
        <v>286</v>
      </c>
      <c r="CR387" s="10"/>
      <c r="CS387" s="10">
        <v>1</v>
      </c>
      <c r="CT387" s="10"/>
      <c r="CU387" s="10"/>
      <c r="CV387" s="10"/>
      <c r="CW387" s="10"/>
      <c r="CX387" s="10" t="s">
        <v>283</v>
      </c>
      <c r="CY387" s="10" t="s">
        <v>287</v>
      </c>
      <c r="CZ387" s="10" t="s">
        <v>596</v>
      </c>
      <c r="DA387" s="10" t="s">
        <v>158</v>
      </c>
      <c r="DB387" s="10" t="s">
        <v>158</v>
      </c>
      <c r="DC387" s="10" t="s">
        <v>283</v>
      </c>
      <c r="DD387" s="10" t="s">
        <v>5847</v>
      </c>
      <c r="DE387" s="10" t="s">
        <v>1786</v>
      </c>
      <c r="DF387" s="10" t="s">
        <v>283</v>
      </c>
      <c r="DG387" s="10" t="s">
        <v>283</v>
      </c>
      <c r="DH387" s="10" t="s">
        <v>283</v>
      </c>
      <c r="DI387" s="10" t="s">
        <v>283</v>
      </c>
      <c r="DJ387" s="10" t="s">
        <v>283</v>
      </c>
      <c r="DK387" s="10" t="s">
        <v>283</v>
      </c>
      <c r="DL387" s="10" t="s">
        <v>283</v>
      </c>
      <c r="DM387" s="10" t="s">
        <v>283</v>
      </c>
      <c r="DN387" s="15"/>
      <c r="DO387" s="15"/>
      <c r="DP387" s="15"/>
      <c r="DQ387" s="15"/>
      <c r="DR387" s="15"/>
      <c r="DS387" s="15"/>
      <c r="DT387" s="15"/>
      <c r="DU387" s="15"/>
      <c r="DV387" s="15"/>
      <c r="DW387" s="15"/>
      <c r="DX387" s="15"/>
      <c r="DY387" s="15"/>
      <c r="DZ387" s="15"/>
      <c r="EA387" s="15"/>
      <c r="EB387" s="15"/>
      <c r="EC387" s="15"/>
      <c r="ED387" s="15"/>
      <c r="EE387" s="15"/>
      <c r="EF387" s="15"/>
      <c r="EG387" s="15"/>
      <c r="EH387" s="15"/>
      <c r="EI387" s="15"/>
      <c r="EJ387" s="15"/>
      <c r="EK387" s="15"/>
      <c r="EL387" s="15"/>
      <c r="EM387" s="15"/>
      <c r="EN387" s="15"/>
      <c r="EO387" s="15"/>
      <c r="EP387" s="15"/>
      <c r="EQ387" s="15"/>
      <c r="ER387" s="10" t="s">
        <v>5848</v>
      </c>
      <c r="ES387" s="10" t="s">
        <v>3891</v>
      </c>
      <c r="ET387" s="10"/>
      <c r="EU387" s="10"/>
      <c r="EV387" s="10">
        <v>1</v>
      </c>
      <c r="EW387" s="10"/>
      <c r="EX387" s="10"/>
      <c r="EY387" s="10"/>
      <c r="EZ387" s="10"/>
      <c r="FA387" s="10"/>
      <c r="FB387" s="10"/>
      <c r="FC387" s="10"/>
      <c r="FD387" s="10"/>
      <c r="FE387" s="10"/>
      <c r="FF387" s="10"/>
      <c r="FG387" s="10"/>
      <c r="FH387" s="10">
        <v>1</v>
      </c>
      <c r="FI387" s="10"/>
      <c r="FJ387" s="10"/>
      <c r="FK387" s="10"/>
      <c r="FL387" s="10"/>
      <c r="FM387" s="10" t="s">
        <v>5849</v>
      </c>
      <c r="FN387" s="10" t="s">
        <v>5850</v>
      </c>
      <c r="FO387" s="10"/>
      <c r="FP387" s="10">
        <v>1</v>
      </c>
      <c r="FQ387" s="10"/>
      <c r="FR387" s="10"/>
      <c r="FS387" s="10"/>
      <c r="FT387" s="10"/>
      <c r="FU387" s="10"/>
      <c r="FV387" s="10"/>
      <c r="FW387" s="10"/>
      <c r="FX387" s="10"/>
      <c r="FY387" s="10"/>
      <c r="FZ387" s="10"/>
      <c r="GA387" s="10"/>
      <c r="GB387" s="10"/>
      <c r="GC387" s="10">
        <v>1</v>
      </c>
      <c r="GD387" s="10"/>
      <c r="GE387" s="10"/>
      <c r="GF387" s="10"/>
      <c r="GG387" s="10"/>
      <c r="GH387" s="10"/>
      <c r="GI387" s="10"/>
      <c r="GJ387" s="10"/>
      <c r="GK387" s="10"/>
      <c r="GL387" s="10"/>
      <c r="GM387" s="10"/>
      <c r="GN387" s="10"/>
      <c r="GO387" s="10" t="s">
        <v>5851</v>
      </c>
      <c r="GP387" s="10" t="s">
        <v>283</v>
      </c>
      <c r="GQ387" s="10" t="s">
        <v>283</v>
      </c>
      <c r="GR387" s="10" t="s">
        <v>283</v>
      </c>
      <c r="GS387" s="10" t="s">
        <v>283</v>
      </c>
      <c r="GT387" s="10" t="s">
        <v>283</v>
      </c>
      <c r="GU387" s="10" t="s">
        <v>283</v>
      </c>
      <c r="GV387" s="10" t="s">
        <v>283</v>
      </c>
      <c r="GW387" s="10" t="s">
        <v>283</v>
      </c>
      <c r="GX387" s="10" t="s">
        <v>283</v>
      </c>
      <c r="GY387" s="10" t="s">
        <v>283</v>
      </c>
      <c r="GZ387" s="10" t="s">
        <v>283</v>
      </c>
      <c r="HA387" s="10" t="s">
        <v>283</v>
      </c>
      <c r="HB387" s="10" t="s">
        <v>283</v>
      </c>
      <c r="HC387" s="10" t="s">
        <v>283</v>
      </c>
      <c r="HD387" s="10" t="s">
        <v>240</v>
      </c>
      <c r="HE387" s="10"/>
      <c r="HF387" s="10"/>
      <c r="HG387" s="10"/>
      <c r="HH387" s="10"/>
      <c r="HI387" s="10"/>
      <c r="HJ387" s="10"/>
      <c r="HK387" s="10"/>
      <c r="HL387" s="10"/>
      <c r="HM387" s="10"/>
      <c r="HN387" s="10"/>
      <c r="HO387" s="10"/>
      <c r="HP387" s="10"/>
      <c r="HQ387" s="10"/>
      <c r="HR387" s="10"/>
      <c r="HS387" s="10"/>
      <c r="HT387" s="10"/>
      <c r="HU387" s="10"/>
      <c r="HV387" s="10"/>
      <c r="HW387" s="10"/>
      <c r="HX387" s="10"/>
      <c r="HY387" s="10"/>
      <c r="HZ387" s="10"/>
      <c r="IA387" s="10"/>
      <c r="IB387" s="10"/>
      <c r="IC387" s="10"/>
      <c r="ID387" s="10"/>
      <c r="IE387" s="10"/>
      <c r="IF387" s="10"/>
      <c r="IG387" s="10"/>
      <c r="IH387" s="10"/>
      <c r="II387" s="10"/>
      <c r="IJ387" s="10"/>
      <c r="IK387" s="10"/>
      <c r="IL387" s="10"/>
      <c r="IM387" s="10"/>
      <c r="IN387" s="10"/>
      <c r="IO387" s="10"/>
      <c r="IP387" s="10"/>
      <c r="IQ387" s="10"/>
      <c r="IR387" s="10">
        <v>1</v>
      </c>
      <c r="IS387" s="10"/>
      <c r="IT387" s="10"/>
      <c r="IU387" s="10" t="s">
        <v>5852</v>
      </c>
      <c r="IV387" s="10" t="s">
        <v>4857</v>
      </c>
      <c r="IW387" s="10" t="s">
        <v>283</v>
      </c>
      <c r="IX387" s="10" t="s">
        <v>257</v>
      </c>
      <c r="IY387" s="10"/>
      <c r="IZ387" s="10"/>
      <c r="JA387" s="10"/>
      <c r="JB387" s="10"/>
      <c r="JC387" s="10"/>
      <c r="JD387" s="10"/>
      <c r="JE387" s="10"/>
      <c r="JF387" s="10"/>
      <c r="JG387" s="10"/>
      <c r="JH387" s="10"/>
      <c r="JI387" s="10">
        <v>1</v>
      </c>
      <c r="JJ387" s="10"/>
      <c r="JK387" s="10"/>
      <c r="JL387" s="10"/>
      <c r="JM387" s="10"/>
      <c r="JN387" s="10"/>
      <c r="JO387" s="10"/>
      <c r="JP387" s="10"/>
      <c r="JQ387" s="10"/>
      <c r="JR387" s="10"/>
      <c r="JS387" s="10"/>
      <c r="JT387" s="10"/>
      <c r="JU387" s="10"/>
      <c r="JV387" s="10" t="s">
        <v>287</v>
      </c>
      <c r="JW387" s="10" t="s">
        <v>283</v>
      </c>
      <c r="JX387" s="10" t="s">
        <v>283</v>
      </c>
      <c r="JY387" s="10" t="s">
        <v>283</v>
      </c>
      <c r="JZ387" s="9"/>
    </row>
    <row r="388" spans="1:286" ht="15.75" customHeight="1">
      <c r="A388" s="7" t="s">
        <v>5853</v>
      </c>
      <c r="B388" s="8">
        <v>43409</v>
      </c>
      <c r="C388" s="9" t="s">
        <v>5854</v>
      </c>
      <c r="D388" s="10">
        <v>1</v>
      </c>
      <c r="E388" s="11">
        <v>42338</v>
      </c>
      <c r="F388" s="10">
        <v>34</v>
      </c>
      <c r="G388" s="10" t="s">
        <v>323</v>
      </c>
      <c r="H388" s="9" t="s">
        <v>5855</v>
      </c>
      <c r="I388" s="9" t="s">
        <v>2628</v>
      </c>
      <c r="J388" s="10" t="s">
        <v>280</v>
      </c>
      <c r="K388" s="9" t="s">
        <v>4065</v>
      </c>
      <c r="L388" s="9"/>
      <c r="M388" s="9"/>
      <c r="N388" s="9"/>
      <c r="O388" s="9"/>
      <c r="P388" s="9"/>
      <c r="Q388" s="9"/>
      <c r="R388" s="10">
        <v>1</v>
      </c>
      <c r="S388" s="9"/>
      <c r="T388" s="9"/>
      <c r="U388" s="9"/>
      <c r="V388" s="9"/>
      <c r="W388" s="9"/>
      <c r="X388" s="9"/>
      <c r="Y388" s="10">
        <v>1</v>
      </c>
      <c r="Z388" s="9"/>
      <c r="AA388" s="9"/>
      <c r="AB388" s="9" t="s">
        <v>3610</v>
      </c>
      <c r="AC388" s="9" t="s">
        <v>5856</v>
      </c>
      <c r="AD388" s="10" t="s">
        <v>283</v>
      </c>
      <c r="AE388" s="11">
        <v>42342</v>
      </c>
      <c r="AF388" s="11">
        <v>43406</v>
      </c>
      <c r="AG388" s="10">
        <f t="shared" si="91"/>
        <v>1064</v>
      </c>
      <c r="AH388" s="10">
        <f t="shared" si="90"/>
        <v>1068</v>
      </c>
      <c r="AI388" s="10">
        <f t="shared" si="2"/>
        <v>1071</v>
      </c>
      <c r="AJ388" s="10" t="s">
        <v>363</v>
      </c>
      <c r="AK388" s="12">
        <v>1</v>
      </c>
      <c r="AL388" s="10" t="s">
        <v>609</v>
      </c>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10"/>
      <c r="BN388" s="10"/>
      <c r="BO388" s="10"/>
      <c r="BP388" s="10"/>
      <c r="BQ388" s="10"/>
      <c r="BR388" s="10"/>
      <c r="BS388" s="10"/>
      <c r="BT388" s="10"/>
      <c r="BU388" s="10"/>
      <c r="BV388" s="10"/>
      <c r="BW388" s="10"/>
      <c r="BX388" s="10"/>
      <c r="BY388" s="10"/>
      <c r="BZ388" s="10"/>
      <c r="CA388" s="10"/>
      <c r="CB388" s="10"/>
      <c r="CC388" s="10">
        <v>1</v>
      </c>
      <c r="CD388" s="10"/>
      <c r="CE388" s="10"/>
      <c r="CF388" s="10"/>
      <c r="CG388" s="10"/>
      <c r="CH388" s="10"/>
      <c r="CI388" s="10"/>
      <c r="CJ388" s="10"/>
      <c r="CK388" s="10"/>
      <c r="CL388" s="10"/>
      <c r="CM388" s="10"/>
      <c r="CN388" s="10"/>
      <c r="CO388" s="10"/>
      <c r="CP388" s="10" t="s">
        <v>90</v>
      </c>
      <c r="CQ388" s="10" t="s">
        <v>286</v>
      </c>
      <c r="CR388" s="10"/>
      <c r="CS388" s="10">
        <v>1</v>
      </c>
      <c r="CT388" s="10"/>
      <c r="CU388" s="10"/>
      <c r="CV388" s="10"/>
      <c r="CW388" s="10"/>
      <c r="CX388" s="10" t="s">
        <v>287</v>
      </c>
      <c r="CY388" s="10" t="s">
        <v>287</v>
      </c>
      <c r="CZ388" s="10" t="s">
        <v>620</v>
      </c>
      <c r="DA388" s="10" t="s">
        <v>289</v>
      </c>
      <c r="DB388" s="10" t="s">
        <v>290</v>
      </c>
      <c r="DC388" s="10" t="s">
        <v>283</v>
      </c>
      <c r="DD388" s="10" t="s">
        <v>492</v>
      </c>
      <c r="DE388" s="10" t="s">
        <v>365</v>
      </c>
      <c r="DF388" s="10" t="s">
        <v>283</v>
      </c>
      <c r="DG388" s="10" t="s">
        <v>283</v>
      </c>
      <c r="DH388" s="10" t="s">
        <v>283</v>
      </c>
      <c r="DI388" s="10" t="s">
        <v>283</v>
      </c>
      <c r="DJ388" s="10" t="s">
        <v>283</v>
      </c>
      <c r="DK388" s="10" t="s">
        <v>283</v>
      </c>
      <c r="DL388" s="10" t="s">
        <v>283</v>
      </c>
      <c r="DM388" s="10" t="s">
        <v>283</v>
      </c>
      <c r="DN388" s="15"/>
      <c r="DO388" s="15"/>
      <c r="DP388" s="15"/>
      <c r="DQ388" s="15"/>
      <c r="DR388" s="15"/>
      <c r="DS388" s="15"/>
      <c r="DT388" s="15"/>
      <c r="DU388" s="15"/>
      <c r="DV388" s="15"/>
      <c r="DW388" s="15"/>
      <c r="DX388" s="15"/>
      <c r="DY388" s="15"/>
      <c r="DZ388" s="15"/>
      <c r="EA388" s="15"/>
      <c r="EB388" s="15"/>
      <c r="EC388" s="15"/>
      <c r="ED388" s="15"/>
      <c r="EE388" s="15"/>
      <c r="EF388" s="15"/>
      <c r="EG388" s="15"/>
      <c r="EH388" s="15"/>
      <c r="EI388" s="15"/>
      <c r="EJ388" s="15"/>
      <c r="EK388" s="15"/>
      <c r="EL388" s="15"/>
      <c r="EM388" s="15"/>
      <c r="EN388" s="15"/>
      <c r="EO388" s="15"/>
      <c r="EP388" s="15"/>
      <c r="EQ388" s="15"/>
      <c r="ER388" s="10" t="s">
        <v>283</v>
      </c>
      <c r="ES388" s="10" t="s">
        <v>283</v>
      </c>
      <c r="ET388" s="10"/>
      <c r="EU388" s="10"/>
      <c r="EV388" s="10"/>
      <c r="EW388" s="10"/>
      <c r="EX388" s="10"/>
      <c r="EY388" s="10"/>
      <c r="EZ388" s="10"/>
      <c r="FA388" s="10"/>
      <c r="FB388" s="10"/>
      <c r="FC388" s="10"/>
      <c r="FD388" s="10"/>
      <c r="FE388" s="10"/>
      <c r="FF388" s="10"/>
      <c r="FG388" s="10"/>
      <c r="FH388" s="10"/>
      <c r="FI388" s="10"/>
      <c r="FJ388" s="10"/>
      <c r="FK388" s="10"/>
      <c r="FL388" s="10"/>
      <c r="FM388" s="10" t="s">
        <v>180</v>
      </c>
      <c r="FN388" s="10" t="s">
        <v>180</v>
      </c>
      <c r="FO388" s="10"/>
      <c r="FP388" s="10"/>
      <c r="FQ388" s="10"/>
      <c r="FR388" s="10"/>
      <c r="FS388" s="10"/>
      <c r="FT388" s="10"/>
      <c r="FU388" s="10"/>
      <c r="FV388" s="10"/>
      <c r="FW388" s="10"/>
      <c r="FX388" s="10"/>
      <c r="FY388" s="10"/>
      <c r="FZ388" s="10"/>
      <c r="GA388" s="10"/>
      <c r="GB388" s="10"/>
      <c r="GC388" s="10"/>
      <c r="GD388" s="10"/>
      <c r="GE388" s="10"/>
      <c r="GF388" s="10"/>
      <c r="GG388" s="10"/>
      <c r="GH388" s="10"/>
      <c r="GI388" s="10"/>
      <c r="GJ388" s="10">
        <v>1</v>
      </c>
      <c r="GK388" s="10"/>
      <c r="GL388" s="10"/>
      <c r="GM388" s="10"/>
      <c r="GN388" s="10"/>
      <c r="GO388" s="13" t="s">
        <v>5857</v>
      </c>
      <c r="GP388" s="10" t="s">
        <v>283</v>
      </c>
      <c r="GQ388" s="10" t="s">
        <v>283</v>
      </c>
      <c r="GR388" s="10" t="s">
        <v>283</v>
      </c>
      <c r="GS388" s="10" t="s">
        <v>283</v>
      </c>
      <c r="GT388" s="10" t="s">
        <v>283</v>
      </c>
      <c r="GU388" s="10" t="s">
        <v>283</v>
      </c>
      <c r="GV388" s="10" t="s">
        <v>283</v>
      </c>
      <c r="GW388" s="10" t="s">
        <v>283</v>
      </c>
      <c r="GX388" s="10" t="s">
        <v>283</v>
      </c>
      <c r="GY388" s="10" t="s">
        <v>283</v>
      </c>
      <c r="GZ388" s="10" t="s">
        <v>283</v>
      </c>
      <c r="HA388" s="10" t="s">
        <v>283</v>
      </c>
      <c r="HB388" s="10" t="s">
        <v>283</v>
      </c>
      <c r="HC388" s="10" t="s">
        <v>283</v>
      </c>
      <c r="HD388" s="10" t="s">
        <v>223</v>
      </c>
      <c r="HE388" s="10"/>
      <c r="HF388" s="10"/>
      <c r="HG388" s="10"/>
      <c r="HH388" s="10"/>
      <c r="HI388" s="10"/>
      <c r="HJ388" s="10"/>
      <c r="HK388" s="10"/>
      <c r="HL388" s="10"/>
      <c r="HM388" s="10"/>
      <c r="HN388" s="10"/>
      <c r="HO388" s="10"/>
      <c r="HP388" s="10"/>
      <c r="HQ388" s="10"/>
      <c r="HR388" s="10"/>
      <c r="HS388" s="10"/>
      <c r="HT388" s="10"/>
      <c r="HU388" s="10"/>
      <c r="HV388" s="10"/>
      <c r="HW388" s="10"/>
      <c r="HX388" s="10"/>
      <c r="HY388" s="10"/>
      <c r="HZ388" s="10"/>
      <c r="IA388" s="10">
        <v>1</v>
      </c>
      <c r="IB388" s="10"/>
      <c r="IC388" s="10"/>
      <c r="ID388" s="10"/>
      <c r="IE388" s="10"/>
      <c r="IF388" s="10"/>
      <c r="IG388" s="10"/>
      <c r="IH388" s="10"/>
      <c r="II388" s="10"/>
      <c r="IJ388" s="10"/>
      <c r="IK388" s="10"/>
      <c r="IL388" s="10"/>
      <c r="IM388" s="10"/>
      <c r="IN388" s="10"/>
      <c r="IO388" s="10"/>
      <c r="IP388" s="10"/>
      <c r="IQ388" s="10"/>
      <c r="IR388" s="10"/>
      <c r="IS388" s="10"/>
      <c r="IT388" s="10"/>
      <c r="IU388" s="13" t="s">
        <v>5858</v>
      </c>
      <c r="IV388" s="13" t="s">
        <v>299</v>
      </c>
      <c r="IW388" s="10" t="s">
        <v>283</v>
      </c>
      <c r="IX388" s="10" t="s">
        <v>262</v>
      </c>
      <c r="IY388" s="10"/>
      <c r="IZ388" s="10"/>
      <c r="JA388" s="10"/>
      <c r="JB388" s="10"/>
      <c r="JC388" s="10"/>
      <c r="JD388" s="10"/>
      <c r="JE388" s="10"/>
      <c r="JF388" s="10"/>
      <c r="JG388" s="10"/>
      <c r="JH388" s="10"/>
      <c r="JI388" s="10"/>
      <c r="JJ388" s="10"/>
      <c r="JK388" s="10"/>
      <c r="JL388" s="10"/>
      <c r="JM388" s="10"/>
      <c r="JN388" s="10">
        <v>1</v>
      </c>
      <c r="JO388" s="10"/>
      <c r="JP388" s="10"/>
      <c r="JQ388" s="10"/>
      <c r="JR388" s="10"/>
      <c r="JS388" s="10"/>
      <c r="JT388" s="10"/>
      <c r="JU388" s="10"/>
      <c r="JV388" s="10" t="s">
        <v>287</v>
      </c>
      <c r="JW388" s="10" t="s">
        <v>283</v>
      </c>
      <c r="JX388" s="10" t="s">
        <v>283</v>
      </c>
      <c r="JY388" s="10" t="s">
        <v>283</v>
      </c>
      <c r="JZ388" s="9"/>
    </row>
    <row r="389" spans="1:286" ht="15.75" customHeight="1">
      <c r="A389" s="7" t="s">
        <v>5859</v>
      </c>
      <c r="B389" s="8">
        <v>43416</v>
      </c>
      <c r="C389" s="9" t="s">
        <v>5860</v>
      </c>
      <c r="D389" s="10">
        <v>1</v>
      </c>
      <c r="E389" s="11">
        <v>43182</v>
      </c>
      <c r="F389" s="10" t="s">
        <v>302</v>
      </c>
      <c r="G389" s="10" t="s">
        <v>323</v>
      </c>
      <c r="H389" s="9" t="s">
        <v>5861</v>
      </c>
      <c r="I389" s="9" t="s">
        <v>3065</v>
      </c>
      <c r="J389" s="10" t="s">
        <v>280</v>
      </c>
      <c r="K389" s="9" t="s">
        <v>344</v>
      </c>
      <c r="L389" s="9"/>
      <c r="M389" s="9"/>
      <c r="N389" s="9"/>
      <c r="O389" s="9"/>
      <c r="P389" s="9"/>
      <c r="Q389" s="9"/>
      <c r="R389" s="10">
        <v>1</v>
      </c>
      <c r="S389" s="9"/>
      <c r="T389" s="9"/>
      <c r="U389" s="9"/>
      <c r="V389" s="9"/>
      <c r="W389" s="9"/>
      <c r="X389" s="9"/>
      <c r="Y389" s="9"/>
      <c r="Z389" s="9"/>
      <c r="AA389" s="9"/>
      <c r="AB389" s="9" t="s">
        <v>5862</v>
      </c>
      <c r="AC389" s="9" t="s">
        <v>5863</v>
      </c>
      <c r="AD389" s="10" t="s">
        <v>283</v>
      </c>
      <c r="AE389" s="11">
        <v>43187</v>
      </c>
      <c r="AF389" s="11">
        <v>43409</v>
      </c>
      <c r="AG389" s="10">
        <f t="shared" si="91"/>
        <v>222</v>
      </c>
      <c r="AH389" s="10">
        <f t="shared" si="90"/>
        <v>227</v>
      </c>
      <c r="AI389" s="10">
        <f t="shared" si="2"/>
        <v>234</v>
      </c>
      <c r="AJ389" s="10" t="s">
        <v>5864</v>
      </c>
      <c r="AK389" s="12">
        <v>1</v>
      </c>
      <c r="AL389" s="10" t="s">
        <v>86</v>
      </c>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1"/>
      <c r="BI389" s="11"/>
      <c r="BJ389" s="11"/>
      <c r="BK389" s="11"/>
      <c r="BL389" s="11"/>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t="s">
        <v>89</v>
      </c>
      <c r="CQ389" s="10" t="s">
        <v>286</v>
      </c>
      <c r="CR389" s="10">
        <v>1</v>
      </c>
      <c r="CS389" s="10"/>
      <c r="CT389" s="10"/>
      <c r="CU389" s="10"/>
      <c r="CV389" s="10"/>
      <c r="CW389" s="10"/>
      <c r="CX389" s="10" t="s">
        <v>287</v>
      </c>
      <c r="CY389" s="10" t="s">
        <v>287</v>
      </c>
      <c r="CZ389" s="10" t="s">
        <v>12</v>
      </c>
      <c r="DA389" s="10" t="s">
        <v>158</v>
      </c>
      <c r="DB389" s="10" t="s">
        <v>158</v>
      </c>
      <c r="DC389" s="10" t="s">
        <v>283</v>
      </c>
      <c r="DD389" s="10" t="s">
        <v>1955</v>
      </c>
      <c r="DE389" s="10" t="s">
        <v>5865</v>
      </c>
      <c r="DF389" s="10" t="s">
        <v>5758</v>
      </c>
      <c r="DG389" s="10" t="s">
        <v>283</v>
      </c>
      <c r="DH389" s="10" t="s">
        <v>283</v>
      </c>
      <c r="DI389" s="10" t="s">
        <v>283</v>
      </c>
      <c r="DJ389" s="10" t="s">
        <v>283</v>
      </c>
      <c r="DK389" s="10" t="s">
        <v>283</v>
      </c>
      <c r="DL389" s="10" t="s">
        <v>5866</v>
      </c>
      <c r="DM389" s="10" t="s">
        <v>5867</v>
      </c>
      <c r="DN389" s="15"/>
      <c r="DO389" s="15"/>
      <c r="DP389" s="15"/>
      <c r="DQ389" s="15"/>
      <c r="DR389" s="15"/>
      <c r="DS389" s="15">
        <v>1</v>
      </c>
      <c r="DT389" s="15"/>
      <c r="DU389" s="15"/>
      <c r="DV389" s="15"/>
      <c r="DW389" s="15"/>
      <c r="DX389" s="15"/>
      <c r="DY389" s="15"/>
      <c r="DZ389" s="15"/>
      <c r="EA389" s="15"/>
      <c r="EB389" s="15"/>
      <c r="EC389" s="15"/>
      <c r="ED389" s="14">
        <v>1</v>
      </c>
      <c r="EE389" s="15"/>
      <c r="EF389" s="15"/>
      <c r="EG389" s="15"/>
      <c r="EH389" s="15"/>
      <c r="EI389" s="15"/>
      <c r="EJ389" s="15"/>
      <c r="EK389" s="15"/>
      <c r="EL389" s="15"/>
      <c r="EM389" s="15"/>
      <c r="EN389" s="15"/>
      <c r="EO389" s="15"/>
      <c r="EP389" s="15"/>
      <c r="EQ389" s="15"/>
      <c r="ER389" s="10" t="s">
        <v>283</v>
      </c>
      <c r="ES389" s="10" t="s">
        <v>283</v>
      </c>
      <c r="ET389" s="10"/>
      <c r="EU389" s="10"/>
      <c r="EV389" s="10"/>
      <c r="EW389" s="10"/>
      <c r="EX389" s="10"/>
      <c r="EY389" s="10"/>
      <c r="EZ389" s="10"/>
      <c r="FA389" s="10"/>
      <c r="FB389" s="10"/>
      <c r="FC389" s="10"/>
      <c r="FD389" s="10"/>
      <c r="FE389" s="10"/>
      <c r="FF389" s="10"/>
      <c r="FG389" s="10"/>
      <c r="FH389" s="10"/>
      <c r="FI389" s="10"/>
      <c r="FJ389" s="10"/>
      <c r="FK389" s="10"/>
      <c r="FL389" s="10"/>
      <c r="FM389" s="10" t="s">
        <v>283</v>
      </c>
      <c r="FN389" s="10" t="s">
        <v>283</v>
      </c>
      <c r="FO389" s="10"/>
      <c r="FP389" s="10"/>
      <c r="FQ389" s="10"/>
      <c r="FR389" s="10"/>
      <c r="FS389" s="10"/>
      <c r="FT389" s="10"/>
      <c r="FU389" s="10"/>
      <c r="FV389" s="10"/>
      <c r="FW389" s="10"/>
      <c r="FX389" s="10"/>
      <c r="FY389" s="10"/>
      <c r="FZ389" s="10"/>
      <c r="GA389" s="10"/>
      <c r="GB389" s="10"/>
      <c r="GC389" s="10"/>
      <c r="GD389" s="10"/>
      <c r="GE389" s="10"/>
      <c r="GF389" s="10"/>
      <c r="GG389" s="10"/>
      <c r="GH389" s="10"/>
      <c r="GI389" s="10"/>
      <c r="GJ389" s="10"/>
      <c r="GK389" s="10"/>
      <c r="GL389" s="10"/>
      <c r="GM389" s="10"/>
      <c r="GN389" s="10"/>
      <c r="GO389" s="13" t="s">
        <v>5868</v>
      </c>
      <c r="GP389" s="13" t="s">
        <v>5869</v>
      </c>
      <c r="GQ389" s="13" t="s">
        <v>5870</v>
      </c>
      <c r="GR389" s="13" t="s">
        <v>5871</v>
      </c>
      <c r="GS389" s="13" t="s">
        <v>5872</v>
      </c>
      <c r="GT389" s="10" t="s">
        <v>283</v>
      </c>
      <c r="GU389" s="10" t="s">
        <v>283</v>
      </c>
      <c r="GV389" s="10" t="s">
        <v>283</v>
      </c>
      <c r="GW389" s="10" t="s">
        <v>283</v>
      </c>
      <c r="GX389" s="10" t="s">
        <v>283</v>
      </c>
      <c r="GY389" s="10" t="s">
        <v>283</v>
      </c>
      <c r="GZ389" s="10" t="s">
        <v>283</v>
      </c>
      <c r="HA389" s="10" t="s">
        <v>283</v>
      </c>
      <c r="HB389" s="10" t="s">
        <v>283</v>
      </c>
      <c r="HC389" s="10" t="s">
        <v>283</v>
      </c>
      <c r="HD389" s="10" t="s">
        <v>5873</v>
      </c>
      <c r="HE389" s="10"/>
      <c r="HF389" s="10"/>
      <c r="HG389" s="10"/>
      <c r="HH389" s="10"/>
      <c r="HI389" s="10"/>
      <c r="HJ389" s="10"/>
      <c r="HK389" s="10"/>
      <c r="HL389" s="10"/>
      <c r="HM389" s="10"/>
      <c r="HN389" s="10"/>
      <c r="HO389" s="10"/>
      <c r="HP389" s="10"/>
      <c r="HQ389" s="10"/>
      <c r="HR389" s="10"/>
      <c r="HS389" s="10"/>
      <c r="HT389" s="10"/>
      <c r="HU389" s="10"/>
      <c r="HV389" s="10"/>
      <c r="HW389" s="10"/>
      <c r="HX389" s="10"/>
      <c r="HY389" s="10"/>
      <c r="HZ389" s="10"/>
      <c r="IA389" s="10">
        <v>1</v>
      </c>
      <c r="IB389" s="10"/>
      <c r="IC389" s="10"/>
      <c r="ID389" s="10"/>
      <c r="IE389" s="10"/>
      <c r="IF389" s="10"/>
      <c r="IG389" s="10"/>
      <c r="IH389" s="10"/>
      <c r="II389" s="10"/>
      <c r="IJ389" s="10"/>
      <c r="IK389" s="10"/>
      <c r="IL389" s="10"/>
      <c r="IM389" s="10">
        <v>1</v>
      </c>
      <c r="IN389" s="10"/>
      <c r="IO389" s="10"/>
      <c r="IP389" s="10"/>
      <c r="IQ389" s="10"/>
      <c r="IR389" s="10"/>
      <c r="IS389" s="10"/>
      <c r="IT389" s="10">
        <v>1</v>
      </c>
      <c r="IU389" s="13" t="s">
        <v>5872</v>
      </c>
      <c r="IV389" s="13" t="s">
        <v>553</v>
      </c>
      <c r="IW389" s="10" t="s">
        <v>283</v>
      </c>
      <c r="IX389" s="10" t="s">
        <v>666</v>
      </c>
      <c r="IY389" s="10"/>
      <c r="IZ389" s="10"/>
      <c r="JA389" s="10"/>
      <c r="JB389" s="10"/>
      <c r="JC389" s="10"/>
      <c r="JD389" s="10"/>
      <c r="JE389" s="10"/>
      <c r="JF389" s="10"/>
      <c r="JG389" s="10"/>
      <c r="JH389" s="10"/>
      <c r="JI389" s="10"/>
      <c r="JJ389" s="10"/>
      <c r="JK389" s="10"/>
      <c r="JL389" s="10"/>
      <c r="JM389" s="10"/>
      <c r="JN389" s="10">
        <v>1</v>
      </c>
      <c r="JO389" s="10"/>
      <c r="JP389" s="10"/>
      <c r="JQ389" s="10"/>
      <c r="JR389" s="10"/>
      <c r="JS389" s="10">
        <v>1</v>
      </c>
      <c r="JT389" s="10"/>
      <c r="JU389" s="10"/>
      <c r="JV389" s="10" t="s">
        <v>287</v>
      </c>
      <c r="JW389" s="10" t="s">
        <v>283</v>
      </c>
      <c r="JX389" s="10" t="s">
        <v>283</v>
      </c>
      <c r="JY389" s="10" t="s">
        <v>283</v>
      </c>
      <c r="JZ389" s="10" t="s">
        <v>5874</v>
      </c>
    </row>
    <row r="390" spans="1:286" ht="15.75" customHeight="1">
      <c r="A390" s="18" t="s">
        <v>5875</v>
      </c>
      <c r="B390" s="8">
        <v>43417</v>
      </c>
      <c r="C390" s="9" t="s">
        <v>5876</v>
      </c>
      <c r="D390" s="10">
        <v>1</v>
      </c>
      <c r="E390" s="11">
        <v>42607</v>
      </c>
      <c r="F390" s="10">
        <v>24</v>
      </c>
      <c r="G390" s="10" t="s">
        <v>323</v>
      </c>
      <c r="H390" s="9" t="s">
        <v>4882</v>
      </c>
      <c r="I390" s="9" t="s">
        <v>1824</v>
      </c>
      <c r="J390" s="10" t="s">
        <v>280</v>
      </c>
      <c r="K390" s="9" t="s">
        <v>344</v>
      </c>
      <c r="L390" s="9"/>
      <c r="M390" s="9"/>
      <c r="N390" s="9"/>
      <c r="O390" s="9"/>
      <c r="P390" s="9"/>
      <c r="Q390" s="9"/>
      <c r="R390" s="10">
        <v>1</v>
      </c>
      <c r="S390" s="9"/>
      <c r="T390" s="9"/>
      <c r="U390" s="9"/>
      <c r="V390" s="9"/>
      <c r="W390" s="9"/>
      <c r="X390" s="9"/>
      <c r="Y390" s="9"/>
      <c r="Z390" s="9"/>
      <c r="AA390" s="9"/>
      <c r="AB390" s="9" t="s">
        <v>5877</v>
      </c>
      <c r="AC390" s="9" t="s">
        <v>5878</v>
      </c>
      <c r="AD390" s="10" t="s">
        <v>283</v>
      </c>
      <c r="AE390" s="11">
        <v>42619</v>
      </c>
      <c r="AF390" s="11">
        <v>43405</v>
      </c>
      <c r="AG390" s="10">
        <f t="shared" si="91"/>
        <v>786</v>
      </c>
      <c r="AH390" s="10">
        <f t="shared" si="90"/>
        <v>798</v>
      </c>
      <c r="AI390" s="10">
        <f t="shared" si="2"/>
        <v>810</v>
      </c>
      <c r="AJ390" s="10" t="s">
        <v>918</v>
      </c>
      <c r="AK390" s="12">
        <v>1</v>
      </c>
      <c r="AL390" s="10" t="s">
        <v>769</v>
      </c>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10">
        <v>1</v>
      </c>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t="s">
        <v>89</v>
      </c>
      <c r="CQ390" s="10" t="s">
        <v>286</v>
      </c>
      <c r="CR390" s="10">
        <v>1</v>
      </c>
      <c r="CS390" s="10"/>
      <c r="CT390" s="10"/>
      <c r="CU390" s="10"/>
      <c r="CV390" s="10"/>
      <c r="CW390" s="10"/>
      <c r="CX390" s="10" t="s">
        <v>287</v>
      </c>
      <c r="CY390" s="10" t="s">
        <v>287</v>
      </c>
      <c r="CZ390" s="10" t="s">
        <v>12</v>
      </c>
      <c r="DA390" s="10" t="s">
        <v>289</v>
      </c>
      <c r="DB390" s="10" t="s">
        <v>309</v>
      </c>
      <c r="DC390" s="13" t="s">
        <v>5879</v>
      </c>
      <c r="DD390" s="10" t="s">
        <v>5880</v>
      </c>
      <c r="DE390" s="10" t="s">
        <v>622</v>
      </c>
      <c r="DF390" s="13" t="s">
        <v>5881</v>
      </c>
      <c r="DG390" s="10" t="s">
        <v>283</v>
      </c>
      <c r="DH390" s="10" t="s">
        <v>283</v>
      </c>
      <c r="DI390" s="10" t="s">
        <v>283</v>
      </c>
      <c r="DJ390" s="10" t="s">
        <v>283</v>
      </c>
      <c r="DK390" s="10" t="s">
        <v>283</v>
      </c>
      <c r="DL390" s="10" t="s">
        <v>283</v>
      </c>
      <c r="DM390" s="10" t="s">
        <v>283</v>
      </c>
      <c r="DN390" s="15"/>
      <c r="DO390" s="15"/>
      <c r="DP390" s="15"/>
      <c r="DQ390" s="15"/>
      <c r="DR390" s="15"/>
      <c r="DS390" s="15"/>
      <c r="DT390" s="15"/>
      <c r="DU390" s="15"/>
      <c r="DV390" s="15"/>
      <c r="DW390" s="15"/>
      <c r="DX390" s="15"/>
      <c r="DY390" s="15"/>
      <c r="DZ390" s="15"/>
      <c r="EA390" s="15"/>
      <c r="EB390" s="15"/>
      <c r="EC390" s="15"/>
      <c r="ED390" s="15"/>
      <c r="EE390" s="15"/>
      <c r="EF390" s="15"/>
      <c r="EG390" s="15"/>
      <c r="EH390" s="15"/>
      <c r="EI390" s="15"/>
      <c r="EJ390" s="15"/>
      <c r="EK390" s="15"/>
      <c r="EL390" s="15"/>
      <c r="EM390" s="15"/>
      <c r="EN390" s="15"/>
      <c r="EO390" s="15"/>
      <c r="EP390" s="15"/>
      <c r="EQ390" s="15"/>
      <c r="ER390" s="10" t="s">
        <v>657</v>
      </c>
      <c r="ES390" s="10" t="s">
        <v>657</v>
      </c>
      <c r="ET390" s="10"/>
      <c r="EU390" s="10"/>
      <c r="EV390" s="10"/>
      <c r="EW390" s="10"/>
      <c r="EX390" s="10"/>
      <c r="EY390" s="10"/>
      <c r="EZ390" s="10"/>
      <c r="FA390" s="10"/>
      <c r="FB390" s="10"/>
      <c r="FC390" s="10"/>
      <c r="FD390" s="10"/>
      <c r="FE390" s="10"/>
      <c r="FF390" s="10"/>
      <c r="FG390" s="10"/>
      <c r="FH390" s="13">
        <v>1</v>
      </c>
      <c r="FI390" s="10"/>
      <c r="FJ390" s="10"/>
      <c r="FK390" s="10"/>
      <c r="FL390" s="10"/>
      <c r="FM390" s="10" t="s">
        <v>5882</v>
      </c>
      <c r="FN390" s="10" t="s">
        <v>173</v>
      </c>
      <c r="FO390" s="10"/>
      <c r="FP390" s="10"/>
      <c r="FQ390" s="10"/>
      <c r="FR390" s="10"/>
      <c r="FS390" s="10"/>
      <c r="FT390" s="10"/>
      <c r="FU390" s="10"/>
      <c r="FV390" s="10"/>
      <c r="FW390" s="10"/>
      <c r="FX390" s="10"/>
      <c r="FY390" s="10"/>
      <c r="FZ390" s="10"/>
      <c r="GA390" s="10"/>
      <c r="GB390" s="10"/>
      <c r="GC390" s="10">
        <v>1</v>
      </c>
      <c r="GD390" s="10"/>
      <c r="GE390" s="10"/>
      <c r="GF390" s="10"/>
      <c r="GG390" s="10"/>
      <c r="GH390" s="10"/>
      <c r="GI390" s="10"/>
      <c r="GJ390" s="10"/>
      <c r="GK390" s="10"/>
      <c r="GL390" s="10"/>
      <c r="GM390" s="10"/>
      <c r="GN390" s="10"/>
      <c r="GO390" s="13" t="s">
        <v>5883</v>
      </c>
      <c r="GP390" s="13" t="s">
        <v>5884</v>
      </c>
      <c r="GQ390" s="13" t="s">
        <v>5885</v>
      </c>
      <c r="GR390" s="13" t="s">
        <v>5886</v>
      </c>
      <c r="GS390" s="13" t="s">
        <v>5887</v>
      </c>
      <c r="GT390" s="13" t="s">
        <v>5888</v>
      </c>
      <c r="GU390" s="10" t="s">
        <v>283</v>
      </c>
      <c r="GV390" s="10" t="s">
        <v>283</v>
      </c>
      <c r="GW390" s="10" t="s">
        <v>283</v>
      </c>
      <c r="GX390" s="10" t="s">
        <v>283</v>
      </c>
      <c r="GY390" s="10" t="s">
        <v>283</v>
      </c>
      <c r="GZ390" s="10" t="s">
        <v>283</v>
      </c>
      <c r="HA390" s="10" t="s">
        <v>283</v>
      </c>
      <c r="HB390" s="10" t="s">
        <v>283</v>
      </c>
      <c r="HC390" s="10" t="s">
        <v>283</v>
      </c>
      <c r="HD390" s="10" t="s">
        <v>5889</v>
      </c>
      <c r="HE390" s="10"/>
      <c r="HF390" s="10"/>
      <c r="HG390" s="10"/>
      <c r="HH390" s="10"/>
      <c r="HI390" s="10"/>
      <c r="HJ390" s="10"/>
      <c r="HK390" s="10"/>
      <c r="HL390" s="10"/>
      <c r="HM390" s="10"/>
      <c r="HN390" s="10">
        <v>1</v>
      </c>
      <c r="HO390" s="10"/>
      <c r="HP390" s="10">
        <v>1</v>
      </c>
      <c r="HQ390" s="10">
        <v>1</v>
      </c>
      <c r="HR390" s="10"/>
      <c r="HS390" s="10"/>
      <c r="HT390" s="10">
        <v>1</v>
      </c>
      <c r="HU390" s="10"/>
      <c r="HV390" s="10"/>
      <c r="HW390" s="10"/>
      <c r="HX390" s="10"/>
      <c r="HY390" s="10"/>
      <c r="HZ390" s="10"/>
      <c r="IA390" s="10"/>
      <c r="IB390" s="10"/>
      <c r="IC390" s="10"/>
      <c r="ID390" s="10"/>
      <c r="IE390" s="10"/>
      <c r="IF390" s="10"/>
      <c r="IG390" s="10"/>
      <c r="IH390" s="10"/>
      <c r="II390" s="10">
        <v>1</v>
      </c>
      <c r="IJ390" s="10"/>
      <c r="IK390" s="10"/>
      <c r="IL390" s="10"/>
      <c r="IM390" s="10"/>
      <c r="IN390" s="10"/>
      <c r="IO390" s="10"/>
      <c r="IP390" s="10"/>
      <c r="IQ390" s="10"/>
      <c r="IR390" s="10"/>
      <c r="IS390" s="10"/>
      <c r="IT390" s="10">
        <v>1</v>
      </c>
      <c r="IU390" s="13" t="s">
        <v>1084</v>
      </c>
      <c r="IV390" s="13" t="s">
        <v>5883</v>
      </c>
      <c r="IW390" s="13" t="s">
        <v>5890</v>
      </c>
      <c r="IX390" s="10" t="s">
        <v>5891</v>
      </c>
      <c r="IY390" s="10"/>
      <c r="IZ390" s="10"/>
      <c r="JA390" s="10"/>
      <c r="JB390" s="10"/>
      <c r="JC390" s="10"/>
      <c r="JD390" s="10"/>
      <c r="JE390" s="10"/>
      <c r="JF390" s="10"/>
      <c r="JG390" s="10"/>
      <c r="JH390" s="10">
        <v>1</v>
      </c>
      <c r="JI390" s="10"/>
      <c r="JJ390" s="10"/>
      <c r="JK390" s="10"/>
      <c r="JL390" s="10">
        <v>1</v>
      </c>
      <c r="JM390" s="10"/>
      <c r="JN390" s="10"/>
      <c r="JO390" s="10"/>
      <c r="JP390" s="10"/>
      <c r="JQ390" s="10"/>
      <c r="JR390" s="10"/>
      <c r="JS390" s="10">
        <v>1</v>
      </c>
      <c r="JT390" s="10"/>
      <c r="JU390" s="10"/>
      <c r="JV390" s="10" t="s">
        <v>287</v>
      </c>
      <c r="JW390" s="10" t="s">
        <v>283</v>
      </c>
      <c r="JX390" s="10" t="s">
        <v>283</v>
      </c>
      <c r="JY390" s="10" t="s">
        <v>283</v>
      </c>
      <c r="JZ390" s="9"/>
    </row>
    <row r="391" spans="1:286" ht="15.75" customHeight="1">
      <c r="A391" s="7" t="s">
        <v>5892</v>
      </c>
      <c r="B391" s="8">
        <v>43420</v>
      </c>
      <c r="C391" s="9" t="s">
        <v>5893</v>
      </c>
      <c r="D391" s="10">
        <v>1</v>
      </c>
      <c r="E391" s="11">
        <v>43253</v>
      </c>
      <c r="F391" s="10">
        <v>33</v>
      </c>
      <c r="G391" s="10" t="s">
        <v>277</v>
      </c>
      <c r="H391" s="9" t="s">
        <v>386</v>
      </c>
      <c r="I391" s="9" t="s">
        <v>786</v>
      </c>
      <c r="J391" s="10" t="s">
        <v>280</v>
      </c>
      <c r="K391" s="9" t="s">
        <v>3066</v>
      </c>
      <c r="L391" s="9"/>
      <c r="M391" s="9"/>
      <c r="N391" s="9"/>
      <c r="O391" s="9"/>
      <c r="P391" s="9"/>
      <c r="Q391" s="9"/>
      <c r="R391" s="10">
        <v>1</v>
      </c>
      <c r="S391" s="9"/>
      <c r="T391" s="9"/>
      <c r="U391" s="9"/>
      <c r="V391" s="9"/>
      <c r="W391" s="9"/>
      <c r="X391" s="9"/>
      <c r="Y391" s="9"/>
      <c r="Z391" s="9"/>
      <c r="AA391" s="9"/>
      <c r="AB391" s="9" t="s">
        <v>3260</v>
      </c>
      <c r="AC391" s="9" t="s">
        <v>5894</v>
      </c>
      <c r="AD391" s="10" t="s">
        <v>283</v>
      </c>
      <c r="AE391" s="11">
        <v>43263</v>
      </c>
      <c r="AF391" s="11">
        <v>43419</v>
      </c>
      <c r="AG391" s="10">
        <f t="shared" si="91"/>
        <v>156</v>
      </c>
      <c r="AH391" s="10">
        <f t="shared" si="90"/>
        <v>166</v>
      </c>
      <c r="AI391" s="10">
        <f t="shared" si="2"/>
        <v>167</v>
      </c>
      <c r="AJ391" s="10" t="s">
        <v>993</v>
      </c>
      <c r="AK391" s="12">
        <v>1</v>
      </c>
      <c r="AL391" s="10" t="s">
        <v>70</v>
      </c>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10"/>
      <c r="BN391" s="10"/>
      <c r="BO391" s="10"/>
      <c r="BP391" s="10"/>
      <c r="BQ391" s="10"/>
      <c r="BR391" s="10"/>
      <c r="BS391" s="10"/>
      <c r="BT391" s="10"/>
      <c r="BU391" s="10"/>
      <c r="BV391" s="10"/>
      <c r="BW391" s="10"/>
      <c r="BX391" s="10"/>
      <c r="BY391" s="10">
        <v>1</v>
      </c>
      <c r="BZ391" s="10"/>
      <c r="CA391" s="10"/>
      <c r="CB391" s="10"/>
      <c r="CC391" s="10"/>
      <c r="CD391" s="10"/>
      <c r="CE391" s="10"/>
      <c r="CF391" s="10"/>
      <c r="CG391" s="10"/>
      <c r="CH391" s="10"/>
      <c r="CI391" s="10"/>
      <c r="CJ391" s="10"/>
      <c r="CK391" s="10"/>
      <c r="CL391" s="10"/>
      <c r="CM391" s="10"/>
      <c r="CN391" s="10"/>
      <c r="CO391" s="10"/>
      <c r="CP391" s="10" t="s">
        <v>89</v>
      </c>
      <c r="CQ391" s="10" t="s">
        <v>286</v>
      </c>
      <c r="CR391" s="10">
        <v>1</v>
      </c>
      <c r="CS391" s="10"/>
      <c r="CT391" s="10"/>
      <c r="CU391" s="10"/>
      <c r="CV391" s="10"/>
      <c r="CW391" s="10"/>
      <c r="CX391" s="10" t="s">
        <v>287</v>
      </c>
      <c r="CY391" s="10" t="s">
        <v>287</v>
      </c>
      <c r="CZ391" s="10" t="s">
        <v>12</v>
      </c>
      <c r="DA391" s="10" t="s">
        <v>289</v>
      </c>
      <c r="DB391" s="10" t="s">
        <v>412</v>
      </c>
      <c r="DC391" s="10" t="s">
        <v>283</v>
      </c>
      <c r="DD391" s="10" t="s">
        <v>5895</v>
      </c>
      <c r="DE391" s="10" t="s">
        <v>283</v>
      </c>
      <c r="DF391" s="10" t="s">
        <v>283</v>
      </c>
      <c r="DG391" s="10" t="s">
        <v>283</v>
      </c>
      <c r="DH391" s="10" t="s">
        <v>283</v>
      </c>
      <c r="DI391" s="10" t="s">
        <v>283</v>
      </c>
      <c r="DJ391" s="10" t="s">
        <v>283</v>
      </c>
      <c r="DK391" s="10" t="s">
        <v>283</v>
      </c>
      <c r="DL391" s="10" t="s">
        <v>5896</v>
      </c>
      <c r="DM391" s="10" t="s">
        <v>283</v>
      </c>
      <c r="DN391" s="15"/>
      <c r="DO391" s="15"/>
      <c r="DP391" s="15"/>
      <c r="DQ391" s="15"/>
      <c r="DR391" s="15"/>
      <c r="DS391" s="15"/>
      <c r="DT391" s="15"/>
      <c r="DU391" s="15"/>
      <c r="DV391" s="15"/>
      <c r="DW391" s="15"/>
      <c r="DX391" s="15"/>
      <c r="DY391" s="15"/>
      <c r="DZ391" s="15"/>
      <c r="EA391" s="15"/>
      <c r="EB391" s="15"/>
      <c r="EC391" s="15"/>
      <c r="ED391" s="15"/>
      <c r="EE391" s="15"/>
      <c r="EF391" s="15"/>
      <c r="EG391" s="15"/>
      <c r="EH391" s="15"/>
      <c r="EI391" s="15"/>
      <c r="EJ391" s="15"/>
      <c r="EK391" s="15"/>
      <c r="EL391" s="15"/>
      <c r="EM391" s="15"/>
      <c r="EN391" s="15"/>
      <c r="EO391" s="15"/>
      <c r="EP391" s="15"/>
      <c r="EQ391" s="15"/>
      <c r="ER391" s="10" t="s">
        <v>283</v>
      </c>
      <c r="ES391" s="10" t="s">
        <v>283</v>
      </c>
      <c r="ET391" s="10"/>
      <c r="EU391" s="10"/>
      <c r="EV391" s="10"/>
      <c r="EW391" s="10"/>
      <c r="EX391" s="10"/>
      <c r="EY391" s="10"/>
      <c r="EZ391" s="10"/>
      <c r="FA391" s="10"/>
      <c r="FB391" s="10"/>
      <c r="FC391" s="10"/>
      <c r="FD391" s="10"/>
      <c r="FE391" s="10"/>
      <c r="FF391" s="10"/>
      <c r="FG391" s="10"/>
      <c r="FH391" s="10"/>
      <c r="FI391" s="10"/>
      <c r="FJ391" s="10"/>
      <c r="FK391" s="10"/>
      <c r="FL391" s="10"/>
      <c r="FM391" s="10" t="s">
        <v>5897</v>
      </c>
      <c r="FN391" s="10" t="s">
        <v>166</v>
      </c>
      <c r="FO391" s="10"/>
      <c r="FP391" s="10"/>
      <c r="FQ391" s="10"/>
      <c r="FR391" s="10"/>
      <c r="FS391" s="10"/>
      <c r="FT391" s="10"/>
      <c r="FU391" s="13">
        <v>1</v>
      </c>
      <c r="FV391" s="10"/>
      <c r="FW391" s="10"/>
      <c r="FX391" s="10"/>
      <c r="FY391" s="10"/>
      <c r="FZ391" s="10"/>
      <c r="GA391" s="10"/>
      <c r="GB391" s="10"/>
      <c r="GC391" s="10"/>
      <c r="GD391" s="10"/>
      <c r="GE391" s="10"/>
      <c r="GF391" s="10"/>
      <c r="GG391" s="10"/>
      <c r="GH391" s="10"/>
      <c r="GI391" s="10"/>
      <c r="GJ391" s="10"/>
      <c r="GK391" s="10"/>
      <c r="GL391" s="10"/>
      <c r="GM391" s="10"/>
      <c r="GN391" s="10"/>
      <c r="GO391" s="10" t="s">
        <v>5898</v>
      </c>
      <c r="GP391" s="10" t="s">
        <v>5899</v>
      </c>
      <c r="GQ391" s="10" t="s">
        <v>5900</v>
      </c>
      <c r="GR391" s="10" t="s">
        <v>5901</v>
      </c>
      <c r="GS391" s="10" t="s">
        <v>283</v>
      </c>
      <c r="GT391" s="10" t="s">
        <v>283</v>
      </c>
      <c r="GU391" s="10" t="s">
        <v>283</v>
      </c>
      <c r="GV391" s="10" t="s">
        <v>283</v>
      </c>
      <c r="GW391" s="10" t="s">
        <v>283</v>
      </c>
      <c r="GX391" s="10" t="s">
        <v>283</v>
      </c>
      <c r="GY391" s="10" t="s">
        <v>283</v>
      </c>
      <c r="GZ391" s="10" t="s">
        <v>283</v>
      </c>
      <c r="HA391" s="10" t="s">
        <v>283</v>
      </c>
      <c r="HB391" s="10" t="s">
        <v>283</v>
      </c>
      <c r="HC391" s="10" t="s">
        <v>283</v>
      </c>
      <c r="HD391" s="10" t="s">
        <v>538</v>
      </c>
      <c r="HE391" s="10"/>
      <c r="HF391" s="10"/>
      <c r="HG391" s="10"/>
      <c r="HH391" s="10"/>
      <c r="HI391" s="10"/>
      <c r="HJ391" s="10"/>
      <c r="HK391" s="10"/>
      <c r="HL391" s="10"/>
      <c r="HM391" s="10"/>
      <c r="HN391" s="10"/>
      <c r="HO391" s="10"/>
      <c r="HP391" s="10">
        <v>1</v>
      </c>
      <c r="HQ391" s="10"/>
      <c r="HR391" s="10">
        <v>1</v>
      </c>
      <c r="HS391" s="10"/>
      <c r="HT391" s="10"/>
      <c r="HU391" s="10"/>
      <c r="HV391" s="10"/>
      <c r="HW391" s="10"/>
      <c r="HX391" s="10"/>
      <c r="HY391" s="10"/>
      <c r="HZ391" s="10"/>
      <c r="IA391" s="10"/>
      <c r="IB391" s="10"/>
      <c r="IC391" s="10"/>
      <c r="ID391" s="10"/>
      <c r="IE391" s="10"/>
      <c r="IF391" s="10"/>
      <c r="IG391" s="10"/>
      <c r="IH391" s="10"/>
      <c r="II391" s="10"/>
      <c r="IJ391" s="10"/>
      <c r="IK391" s="10"/>
      <c r="IL391" s="10"/>
      <c r="IM391" s="10"/>
      <c r="IN391" s="10"/>
      <c r="IO391" s="10"/>
      <c r="IP391" s="10"/>
      <c r="IQ391" s="10"/>
      <c r="IR391" s="10"/>
      <c r="IS391" s="10"/>
      <c r="IT391" s="10"/>
      <c r="IU391" s="10" t="s">
        <v>3045</v>
      </c>
      <c r="IV391" s="10" t="s">
        <v>283</v>
      </c>
      <c r="IW391" s="10" t="s">
        <v>283</v>
      </c>
      <c r="IX391" s="10" t="s">
        <v>264</v>
      </c>
      <c r="IY391" s="10"/>
      <c r="IZ391" s="10"/>
      <c r="JA391" s="10"/>
      <c r="JB391" s="10"/>
      <c r="JC391" s="10"/>
      <c r="JD391" s="10"/>
      <c r="JE391" s="10"/>
      <c r="JF391" s="10"/>
      <c r="JG391" s="10"/>
      <c r="JH391" s="10"/>
      <c r="JI391" s="10"/>
      <c r="JJ391" s="10"/>
      <c r="JK391" s="10"/>
      <c r="JL391" s="10"/>
      <c r="JM391" s="10"/>
      <c r="JN391" s="10"/>
      <c r="JO391" s="10"/>
      <c r="JP391" s="10">
        <v>1</v>
      </c>
      <c r="JQ391" s="10"/>
      <c r="JR391" s="10"/>
      <c r="JS391" s="10"/>
      <c r="JT391" s="10"/>
      <c r="JU391" s="10"/>
      <c r="JV391" s="10" t="s">
        <v>287</v>
      </c>
      <c r="JW391" s="10" t="s">
        <v>283</v>
      </c>
      <c r="JX391" s="10" t="s">
        <v>283</v>
      </c>
      <c r="JY391" s="10" t="s">
        <v>283</v>
      </c>
      <c r="JZ391" s="9"/>
    </row>
    <row r="392" spans="1:286" ht="15.75" customHeight="1">
      <c r="A392" s="7" t="s">
        <v>5902</v>
      </c>
      <c r="B392" s="8">
        <v>43420</v>
      </c>
      <c r="C392" s="9" t="s">
        <v>5903</v>
      </c>
      <c r="D392" s="10">
        <v>1</v>
      </c>
      <c r="E392" s="11">
        <v>43021</v>
      </c>
      <c r="F392" s="10">
        <v>79</v>
      </c>
      <c r="G392" s="10" t="s">
        <v>277</v>
      </c>
      <c r="H392" s="9" t="s">
        <v>718</v>
      </c>
      <c r="I392" s="9" t="s">
        <v>2289</v>
      </c>
      <c r="J392" s="10" t="s">
        <v>280</v>
      </c>
      <c r="K392" s="9" t="s">
        <v>344</v>
      </c>
      <c r="L392" s="9"/>
      <c r="M392" s="9"/>
      <c r="N392" s="9"/>
      <c r="O392" s="9"/>
      <c r="P392" s="9"/>
      <c r="Q392" s="9"/>
      <c r="R392" s="10">
        <v>1</v>
      </c>
      <c r="S392" s="9"/>
      <c r="T392" s="9"/>
      <c r="U392" s="9"/>
      <c r="V392" s="9"/>
      <c r="W392" s="9"/>
      <c r="X392" s="9"/>
      <c r="Y392" s="9"/>
      <c r="Z392" s="9"/>
      <c r="AA392" s="9"/>
      <c r="AB392" s="9" t="s">
        <v>5904</v>
      </c>
      <c r="AC392" s="9" t="s">
        <v>5905</v>
      </c>
      <c r="AD392" s="10" t="s">
        <v>283</v>
      </c>
      <c r="AE392" s="11">
        <v>43038</v>
      </c>
      <c r="AF392" s="11">
        <v>43419</v>
      </c>
      <c r="AG392" s="10">
        <f t="shared" si="91"/>
        <v>381</v>
      </c>
      <c r="AH392" s="10">
        <f t="shared" si="90"/>
        <v>398</v>
      </c>
      <c r="AI392" s="10">
        <f t="shared" si="2"/>
        <v>399</v>
      </c>
      <c r="AJ392" s="10" t="s">
        <v>1034</v>
      </c>
      <c r="AK392" s="12">
        <v>1</v>
      </c>
      <c r="AL392" s="10" t="s">
        <v>489</v>
      </c>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10"/>
      <c r="BN392" s="10"/>
      <c r="BO392" s="10"/>
      <c r="BP392" s="10">
        <v>1</v>
      </c>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t="s">
        <v>89</v>
      </c>
      <c r="CQ392" s="10" t="s">
        <v>286</v>
      </c>
      <c r="CR392" s="10">
        <v>1</v>
      </c>
      <c r="CS392" s="10"/>
      <c r="CT392" s="10"/>
      <c r="CU392" s="10"/>
      <c r="CV392" s="10"/>
      <c r="CW392" s="10"/>
      <c r="CX392" s="10" t="s">
        <v>287</v>
      </c>
      <c r="CY392" s="10" t="s">
        <v>287</v>
      </c>
      <c r="CZ392" s="10" t="s">
        <v>12</v>
      </c>
      <c r="DA392" s="10" t="s">
        <v>125</v>
      </c>
      <c r="DB392" s="10" t="s">
        <v>309</v>
      </c>
      <c r="DC392" s="13" t="s">
        <v>5906</v>
      </c>
      <c r="DD392" s="10" t="s">
        <v>5907</v>
      </c>
      <c r="DE392" s="10" t="s">
        <v>125</v>
      </c>
      <c r="DF392" s="10" t="s">
        <v>283</v>
      </c>
      <c r="DG392" s="10" t="s">
        <v>283</v>
      </c>
      <c r="DH392" s="10" t="s">
        <v>283</v>
      </c>
      <c r="DI392" s="10" t="s">
        <v>283</v>
      </c>
      <c r="DJ392" s="10" t="s">
        <v>283</v>
      </c>
      <c r="DK392" s="10" t="s">
        <v>283</v>
      </c>
      <c r="DL392" s="13" t="s">
        <v>5908</v>
      </c>
      <c r="DM392" s="13" t="s">
        <v>5909</v>
      </c>
      <c r="DN392" s="14"/>
      <c r="DO392" s="14"/>
      <c r="DP392" s="14"/>
      <c r="DQ392" s="14"/>
      <c r="DR392" s="14"/>
      <c r="DS392" s="14">
        <v>1</v>
      </c>
      <c r="DT392" s="14"/>
      <c r="DU392" s="14"/>
      <c r="DV392" s="14"/>
      <c r="DW392" s="14"/>
      <c r="DX392" s="14"/>
      <c r="DY392" s="14"/>
      <c r="DZ392" s="14"/>
      <c r="EA392" s="14"/>
      <c r="EB392" s="14"/>
      <c r="EC392" s="14">
        <v>1</v>
      </c>
      <c r="ED392" s="14"/>
      <c r="EE392" s="14"/>
      <c r="EF392" s="14"/>
      <c r="EG392" s="14"/>
      <c r="EH392" s="14"/>
      <c r="EI392" s="14"/>
      <c r="EJ392" s="14">
        <v>1</v>
      </c>
      <c r="EK392" s="14"/>
      <c r="EL392" s="14"/>
      <c r="EM392" s="14"/>
      <c r="EN392" s="14"/>
      <c r="EO392" s="14">
        <v>1</v>
      </c>
      <c r="EP392" s="14"/>
      <c r="EQ392" s="14"/>
      <c r="ER392" s="10" t="s">
        <v>283</v>
      </c>
      <c r="ES392" s="10" t="s">
        <v>283</v>
      </c>
      <c r="ET392" s="10"/>
      <c r="EU392" s="10"/>
      <c r="EV392" s="10"/>
      <c r="EW392" s="10"/>
      <c r="EX392" s="10"/>
      <c r="EY392" s="10"/>
      <c r="EZ392" s="10"/>
      <c r="FA392" s="10"/>
      <c r="FB392" s="10"/>
      <c r="FC392" s="10"/>
      <c r="FD392" s="10"/>
      <c r="FE392" s="10"/>
      <c r="FF392" s="10"/>
      <c r="FG392" s="10"/>
      <c r="FH392" s="10"/>
      <c r="FI392" s="10"/>
      <c r="FJ392" s="10"/>
      <c r="FK392" s="10"/>
      <c r="FL392" s="10"/>
      <c r="FM392" s="10" t="s">
        <v>4685</v>
      </c>
      <c r="FN392" s="10" t="s">
        <v>166</v>
      </c>
      <c r="FO392" s="10"/>
      <c r="FP392" s="10"/>
      <c r="FQ392" s="10"/>
      <c r="FR392" s="10"/>
      <c r="FS392" s="10"/>
      <c r="FT392" s="10"/>
      <c r="FU392" s="13">
        <v>1</v>
      </c>
      <c r="FV392" s="10"/>
      <c r="FW392" s="10"/>
      <c r="FX392" s="10"/>
      <c r="FY392" s="10"/>
      <c r="FZ392" s="10"/>
      <c r="GA392" s="10"/>
      <c r="GB392" s="10"/>
      <c r="GC392" s="10"/>
      <c r="GD392" s="10"/>
      <c r="GE392" s="10"/>
      <c r="GF392" s="10"/>
      <c r="GG392" s="10"/>
      <c r="GH392" s="10"/>
      <c r="GI392" s="10"/>
      <c r="GJ392" s="10"/>
      <c r="GK392" s="10"/>
      <c r="GL392" s="10"/>
      <c r="GM392" s="10"/>
      <c r="GN392" s="10"/>
      <c r="GO392" s="13" t="s">
        <v>5910</v>
      </c>
      <c r="GP392" s="13" t="s">
        <v>5911</v>
      </c>
      <c r="GQ392" s="13" t="s">
        <v>5912</v>
      </c>
      <c r="GR392" s="10" t="s">
        <v>283</v>
      </c>
      <c r="GS392" s="10" t="s">
        <v>283</v>
      </c>
      <c r="GT392" s="10" t="s">
        <v>283</v>
      </c>
      <c r="GU392" s="10" t="s">
        <v>283</v>
      </c>
      <c r="GV392" s="10" t="s">
        <v>283</v>
      </c>
      <c r="GW392" s="10" t="s">
        <v>283</v>
      </c>
      <c r="GX392" s="10" t="s">
        <v>283</v>
      </c>
      <c r="GY392" s="10" t="s">
        <v>283</v>
      </c>
      <c r="GZ392" s="10" t="s">
        <v>283</v>
      </c>
      <c r="HA392" s="10" t="s">
        <v>283</v>
      </c>
      <c r="HB392" s="10" t="s">
        <v>283</v>
      </c>
      <c r="HC392" s="10" t="s">
        <v>283</v>
      </c>
      <c r="HD392" s="10" t="s">
        <v>5913</v>
      </c>
      <c r="HE392" s="10"/>
      <c r="HF392" s="10"/>
      <c r="HG392" s="10"/>
      <c r="HH392" s="10"/>
      <c r="HI392" s="10"/>
      <c r="HJ392" s="10"/>
      <c r="HK392" s="10"/>
      <c r="HL392" s="10"/>
      <c r="HM392" s="10"/>
      <c r="HN392" s="10"/>
      <c r="HO392" s="10"/>
      <c r="HP392" s="10">
        <v>1</v>
      </c>
      <c r="HQ392" s="10"/>
      <c r="HR392" s="10">
        <v>1</v>
      </c>
      <c r="HS392" s="10"/>
      <c r="HT392" s="10"/>
      <c r="HU392" s="10"/>
      <c r="HV392" s="10"/>
      <c r="HW392" s="10"/>
      <c r="HX392" s="10"/>
      <c r="HY392" s="10"/>
      <c r="HZ392" s="10"/>
      <c r="IA392" s="10"/>
      <c r="IB392" s="10"/>
      <c r="IC392" s="10"/>
      <c r="ID392" s="10"/>
      <c r="IE392" s="10">
        <v>1</v>
      </c>
      <c r="IF392" s="10"/>
      <c r="IG392" s="10"/>
      <c r="IH392" s="10"/>
      <c r="II392" s="10"/>
      <c r="IJ392" s="10"/>
      <c r="IK392" s="10"/>
      <c r="IL392" s="10"/>
      <c r="IM392" s="10"/>
      <c r="IN392" s="10"/>
      <c r="IO392" s="10"/>
      <c r="IP392" s="10"/>
      <c r="IQ392" s="10"/>
      <c r="IR392" s="10"/>
      <c r="IS392" s="10"/>
      <c r="IT392" s="10"/>
      <c r="IU392" s="13" t="s">
        <v>5914</v>
      </c>
      <c r="IV392" s="10" t="s">
        <v>283</v>
      </c>
      <c r="IW392" s="10" t="s">
        <v>283</v>
      </c>
      <c r="IX392" s="10" t="s">
        <v>264</v>
      </c>
      <c r="IY392" s="10"/>
      <c r="IZ392" s="10"/>
      <c r="JA392" s="10"/>
      <c r="JB392" s="10"/>
      <c r="JC392" s="10"/>
      <c r="JD392" s="10"/>
      <c r="JE392" s="10"/>
      <c r="JF392" s="10"/>
      <c r="JG392" s="10"/>
      <c r="JH392" s="10"/>
      <c r="JI392" s="10"/>
      <c r="JJ392" s="10"/>
      <c r="JK392" s="10"/>
      <c r="JL392" s="10"/>
      <c r="JM392" s="10"/>
      <c r="JN392" s="10"/>
      <c r="JO392" s="10"/>
      <c r="JP392" s="10">
        <v>1</v>
      </c>
      <c r="JQ392" s="10"/>
      <c r="JR392" s="10"/>
      <c r="JS392" s="10"/>
      <c r="JT392" s="10"/>
      <c r="JU392" s="10"/>
      <c r="JV392" s="10" t="s">
        <v>287</v>
      </c>
      <c r="JW392" s="10" t="s">
        <v>283</v>
      </c>
      <c r="JX392" s="10" t="s">
        <v>283</v>
      </c>
      <c r="JY392" s="10" t="s">
        <v>283</v>
      </c>
      <c r="JZ392" s="9"/>
    </row>
    <row r="393" spans="1:286" ht="15.75" customHeight="1">
      <c r="A393" s="7" t="s">
        <v>5915</v>
      </c>
      <c r="B393" s="8">
        <v>43424</v>
      </c>
      <c r="C393" s="9" t="s">
        <v>5916</v>
      </c>
      <c r="D393" s="10">
        <v>1</v>
      </c>
      <c r="E393" s="11">
        <v>42772</v>
      </c>
      <c r="F393" s="10" t="s">
        <v>302</v>
      </c>
      <c r="G393" s="10" t="s">
        <v>323</v>
      </c>
      <c r="H393" s="9" t="s">
        <v>5917</v>
      </c>
      <c r="I393" s="9" t="s">
        <v>1648</v>
      </c>
      <c r="J393" s="10" t="s">
        <v>280</v>
      </c>
      <c r="K393" s="9" t="s">
        <v>5519</v>
      </c>
      <c r="L393" s="10">
        <v>1</v>
      </c>
      <c r="M393" s="10"/>
      <c r="N393" s="10"/>
      <c r="O393" s="10"/>
      <c r="P393" s="10"/>
      <c r="Q393" s="10"/>
      <c r="R393" s="10"/>
      <c r="S393" s="10"/>
      <c r="T393" s="10"/>
      <c r="U393" s="10"/>
      <c r="V393" s="10"/>
      <c r="W393" s="10"/>
      <c r="X393" s="10"/>
      <c r="Y393" s="10"/>
      <c r="Z393" s="10"/>
      <c r="AA393" s="10"/>
      <c r="AB393" s="9" t="s">
        <v>5918</v>
      </c>
      <c r="AC393" s="9" t="s">
        <v>5919</v>
      </c>
      <c r="AD393" s="10" t="s">
        <v>283</v>
      </c>
      <c r="AE393" s="11">
        <v>42773</v>
      </c>
      <c r="AF393" s="11">
        <v>43398</v>
      </c>
      <c r="AG393" s="10">
        <f t="shared" si="91"/>
        <v>625</v>
      </c>
      <c r="AH393" s="10">
        <f t="shared" si="90"/>
        <v>626</v>
      </c>
      <c r="AI393" s="10">
        <f t="shared" si="2"/>
        <v>652</v>
      </c>
      <c r="AJ393" s="10" t="s">
        <v>5920</v>
      </c>
      <c r="AK393" s="12">
        <v>1</v>
      </c>
      <c r="AL393" s="10" t="s">
        <v>2326</v>
      </c>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10"/>
      <c r="BN393" s="10"/>
      <c r="BO393" s="10"/>
      <c r="BP393" s="10"/>
      <c r="BQ393" s="10"/>
      <c r="BR393" s="10"/>
      <c r="BS393" s="10"/>
      <c r="BT393" s="10"/>
      <c r="BU393" s="10"/>
      <c r="BV393" s="10"/>
      <c r="BW393" s="10"/>
      <c r="BX393" s="10"/>
      <c r="BY393" s="10"/>
      <c r="BZ393" s="10">
        <v>1</v>
      </c>
      <c r="CA393" s="10"/>
      <c r="CB393" s="10"/>
      <c r="CC393" s="10"/>
      <c r="CD393" s="10"/>
      <c r="CE393" s="10"/>
      <c r="CF393" s="10"/>
      <c r="CG393" s="10"/>
      <c r="CH393" s="10"/>
      <c r="CI393" s="10"/>
      <c r="CJ393" s="10"/>
      <c r="CK393" s="10"/>
      <c r="CL393" s="10"/>
      <c r="CM393" s="10"/>
      <c r="CN393" s="10"/>
      <c r="CO393" s="10"/>
      <c r="CP393" s="10" t="s">
        <v>90</v>
      </c>
      <c r="CQ393" s="10" t="s">
        <v>286</v>
      </c>
      <c r="CR393" s="10"/>
      <c r="CS393" s="10">
        <v>1</v>
      </c>
      <c r="CT393" s="10"/>
      <c r="CU393" s="10"/>
      <c r="CV393" s="10"/>
      <c r="CW393" s="10"/>
      <c r="CX393" s="10" t="s">
        <v>283</v>
      </c>
      <c r="CY393" s="10" t="s">
        <v>287</v>
      </c>
      <c r="CZ393" s="10" t="s">
        <v>5523</v>
      </c>
      <c r="DA393" s="10" t="s">
        <v>5332</v>
      </c>
      <c r="DB393" s="10" t="s">
        <v>429</v>
      </c>
      <c r="DC393" s="10" t="s">
        <v>283</v>
      </c>
      <c r="DD393" s="10" t="s">
        <v>5921</v>
      </c>
      <c r="DE393" s="10" t="s">
        <v>283</v>
      </c>
      <c r="DF393" s="10" t="s">
        <v>283</v>
      </c>
      <c r="DG393" s="10" t="s">
        <v>283</v>
      </c>
      <c r="DH393" s="10" t="s">
        <v>283</v>
      </c>
      <c r="DI393" s="10" t="s">
        <v>283</v>
      </c>
      <c r="DJ393" s="10" t="s">
        <v>283</v>
      </c>
      <c r="DK393" s="10" t="s">
        <v>283</v>
      </c>
      <c r="DL393" s="10" t="s">
        <v>283</v>
      </c>
      <c r="DM393" s="10" t="s">
        <v>283</v>
      </c>
      <c r="DN393" s="15"/>
      <c r="DO393" s="15"/>
      <c r="DP393" s="15"/>
      <c r="DQ393" s="15"/>
      <c r="DR393" s="15"/>
      <c r="DS393" s="15"/>
      <c r="DT393" s="15"/>
      <c r="DU393" s="15"/>
      <c r="DV393" s="15"/>
      <c r="DW393" s="15"/>
      <c r="DX393" s="15"/>
      <c r="DY393" s="15"/>
      <c r="DZ393" s="15"/>
      <c r="EA393" s="15"/>
      <c r="EB393" s="15"/>
      <c r="EC393" s="15"/>
      <c r="ED393" s="15"/>
      <c r="EE393" s="15"/>
      <c r="EF393" s="15"/>
      <c r="EG393" s="15"/>
      <c r="EH393" s="15"/>
      <c r="EI393" s="15"/>
      <c r="EJ393" s="15"/>
      <c r="EK393" s="15"/>
      <c r="EL393" s="15"/>
      <c r="EM393" s="15"/>
      <c r="EN393" s="15"/>
      <c r="EO393" s="15"/>
      <c r="EP393" s="15"/>
      <c r="EQ393" s="15"/>
      <c r="ER393" s="10" t="s">
        <v>283</v>
      </c>
      <c r="ES393" s="10" t="s">
        <v>283</v>
      </c>
      <c r="ET393" s="10"/>
      <c r="EU393" s="10"/>
      <c r="EV393" s="10"/>
      <c r="EW393" s="10"/>
      <c r="EX393" s="10"/>
      <c r="EY393" s="10"/>
      <c r="EZ393" s="10"/>
      <c r="FA393" s="10"/>
      <c r="FB393" s="10"/>
      <c r="FC393" s="10"/>
      <c r="FD393" s="10"/>
      <c r="FE393" s="10"/>
      <c r="FF393" s="10"/>
      <c r="FG393" s="10"/>
      <c r="FH393" s="10"/>
      <c r="FI393" s="10"/>
      <c r="FJ393" s="10"/>
      <c r="FK393" s="10"/>
      <c r="FL393" s="10"/>
      <c r="FM393" s="10" t="s">
        <v>283</v>
      </c>
      <c r="FN393" s="10" t="s">
        <v>283</v>
      </c>
      <c r="FO393" s="10"/>
      <c r="FP393" s="10"/>
      <c r="FQ393" s="10"/>
      <c r="FR393" s="10"/>
      <c r="FS393" s="10"/>
      <c r="FT393" s="10"/>
      <c r="FU393" s="10"/>
      <c r="FV393" s="10"/>
      <c r="FW393" s="10"/>
      <c r="FX393" s="10"/>
      <c r="FY393" s="10"/>
      <c r="FZ393" s="10"/>
      <c r="GA393" s="10"/>
      <c r="GB393" s="10"/>
      <c r="GC393" s="10"/>
      <c r="GD393" s="10"/>
      <c r="GE393" s="10"/>
      <c r="GF393" s="10"/>
      <c r="GG393" s="10"/>
      <c r="GH393" s="10"/>
      <c r="GI393" s="10"/>
      <c r="GJ393" s="10"/>
      <c r="GK393" s="10"/>
      <c r="GL393" s="10"/>
      <c r="GM393" s="10"/>
      <c r="GN393" s="10"/>
      <c r="GO393" s="10" t="s">
        <v>5922</v>
      </c>
      <c r="GP393" s="10" t="s">
        <v>5923</v>
      </c>
      <c r="GQ393" s="10" t="s">
        <v>283</v>
      </c>
      <c r="GR393" s="10" t="s">
        <v>283</v>
      </c>
      <c r="GS393" s="10" t="s">
        <v>283</v>
      </c>
      <c r="GT393" s="10" t="s">
        <v>283</v>
      </c>
      <c r="GU393" s="10" t="s">
        <v>283</v>
      </c>
      <c r="GV393" s="10" t="s">
        <v>283</v>
      </c>
      <c r="GW393" s="10" t="s">
        <v>283</v>
      </c>
      <c r="GX393" s="10" t="s">
        <v>283</v>
      </c>
      <c r="GY393" s="10" t="s">
        <v>283</v>
      </c>
      <c r="GZ393" s="10" t="s">
        <v>283</v>
      </c>
      <c r="HA393" s="10" t="s">
        <v>283</v>
      </c>
      <c r="HB393" s="10" t="s">
        <v>283</v>
      </c>
      <c r="HC393" s="10" t="s">
        <v>283</v>
      </c>
      <c r="HD393" s="10" t="s">
        <v>5924</v>
      </c>
      <c r="HE393" s="10"/>
      <c r="HF393" s="10"/>
      <c r="HG393" s="10"/>
      <c r="HH393" s="10"/>
      <c r="HI393" s="10"/>
      <c r="HJ393" s="10"/>
      <c r="HK393" s="10"/>
      <c r="HL393" s="10"/>
      <c r="HM393" s="10"/>
      <c r="HN393" s="10"/>
      <c r="HO393" s="10"/>
      <c r="HP393" s="10"/>
      <c r="HQ393" s="10"/>
      <c r="HR393" s="10"/>
      <c r="HS393" s="10"/>
      <c r="HT393" s="10"/>
      <c r="HU393" s="10"/>
      <c r="HV393" s="10"/>
      <c r="HW393" s="10"/>
      <c r="HX393" s="10"/>
      <c r="HY393" s="10"/>
      <c r="HZ393" s="10"/>
      <c r="IA393" s="10"/>
      <c r="IB393" s="10"/>
      <c r="IC393" s="10"/>
      <c r="ID393" s="10"/>
      <c r="IE393" s="10">
        <v>1</v>
      </c>
      <c r="IF393" s="10"/>
      <c r="IG393" s="10"/>
      <c r="IH393" s="10"/>
      <c r="II393" s="10"/>
      <c r="IJ393" s="10"/>
      <c r="IK393" s="10"/>
      <c r="IL393" s="10"/>
      <c r="IM393" s="10"/>
      <c r="IN393" s="10"/>
      <c r="IO393" s="10"/>
      <c r="IP393" s="10"/>
      <c r="IQ393" s="10"/>
      <c r="IR393" s="10"/>
      <c r="IS393" s="10"/>
      <c r="IT393" s="10">
        <v>1</v>
      </c>
      <c r="IU393" s="10" t="s">
        <v>1134</v>
      </c>
      <c r="IV393" s="10" t="s">
        <v>283</v>
      </c>
      <c r="IW393" s="10" t="s">
        <v>283</v>
      </c>
      <c r="IX393" s="10" t="s">
        <v>264</v>
      </c>
      <c r="IY393" s="10"/>
      <c r="IZ393" s="10"/>
      <c r="JA393" s="10"/>
      <c r="JB393" s="10"/>
      <c r="JC393" s="10"/>
      <c r="JD393" s="10"/>
      <c r="JE393" s="10"/>
      <c r="JF393" s="10"/>
      <c r="JG393" s="10"/>
      <c r="JH393" s="10"/>
      <c r="JI393" s="10"/>
      <c r="JJ393" s="10"/>
      <c r="JK393" s="10"/>
      <c r="JL393" s="10"/>
      <c r="JM393" s="10"/>
      <c r="JN393" s="10"/>
      <c r="JO393" s="10"/>
      <c r="JP393" s="10">
        <v>1</v>
      </c>
      <c r="JQ393" s="10"/>
      <c r="JR393" s="10"/>
      <c r="JS393" s="10"/>
      <c r="JT393" s="10"/>
      <c r="JU393" s="10"/>
      <c r="JV393" s="10" t="s">
        <v>287</v>
      </c>
      <c r="JW393" s="10" t="s">
        <v>283</v>
      </c>
      <c r="JX393" s="10" t="s">
        <v>283</v>
      </c>
      <c r="JY393" s="10" t="s">
        <v>283</v>
      </c>
      <c r="JZ393" s="9"/>
    </row>
    <row r="394" spans="1:286" ht="15.75" customHeight="1">
      <c r="A394" s="7" t="s">
        <v>5925</v>
      </c>
      <c r="B394" s="8">
        <v>43426</v>
      </c>
      <c r="C394" s="9" t="s">
        <v>5926</v>
      </c>
      <c r="D394" s="10">
        <v>1</v>
      </c>
      <c r="E394" s="11">
        <v>43209</v>
      </c>
      <c r="F394" s="10" t="s">
        <v>302</v>
      </c>
      <c r="G394" s="10" t="s">
        <v>323</v>
      </c>
      <c r="H394" s="9" t="s">
        <v>4129</v>
      </c>
      <c r="I394" s="9" t="s">
        <v>901</v>
      </c>
      <c r="J394" s="10" t="s">
        <v>280</v>
      </c>
      <c r="K394" s="9" t="s">
        <v>4946</v>
      </c>
      <c r="L394" s="9"/>
      <c r="M394" s="9"/>
      <c r="N394" s="9"/>
      <c r="O394" s="9"/>
      <c r="P394" s="9"/>
      <c r="Q394" s="9"/>
      <c r="R394" s="10">
        <v>1</v>
      </c>
      <c r="S394" s="10">
        <v>1</v>
      </c>
      <c r="T394" s="9"/>
      <c r="U394" s="9"/>
      <c r="V394" s="9"/>
      <c r="W394" s="9"/>
      <c r="X394" s="9"/>
      <c r="Y394" s="9"/>
      <c r="Z394" s="9"/>
      <c r="AA394" s="9"/>
      <c r="AB394" s="9" t="s">
        <v>2846</v>
      </c>
      <c r="AC394" s="9" t="s">
        <v>5927</v>
      </c>
      <c r="AD394" s="10" t="s">
        <v>283</v>
      </c>
      <c r="AE394" s="11">
        <v>43210</v>
      </c>
      <c r="AF394" s="11">
        <v>43405</v>
      </c>
      <c r="AG394" s="10">
        <f t="shared" si="91"/>
        <v>195</v>
      </c>
      <c r="AH394" s="10">
        <f t="shared" si="90"/>
        <v>196</v>
      </c>
      <c r="AI394" s="10">
        <f t="shared" si="2"/>
        <v>217</v>
      </c>
      <c r="AJ394" s="10" t="s">
        <v>5928</v>
      </c>
      <c r="AK394" s="12">
        <v>3</v>
      </c>
      <c r="AL394" s="10" t="s">
        <v>5929</v>
      </c>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v>1</v>
      </c>
      <c r="BK394" s="10"/>
      <c r="BL394" s="10"/>
      <c r="BM394" s="10"/>
      <c r="BN394" s="10"/>
      <c r="BO394" s="10">
        <v>1</v>
      </c>
      <c r="BP394" s="10"/>
      <c r="BQ394" s="10"/>
      <c r="BR394" s="10"/>
      <c r="BS394" s="10"/>
      <c r="BT394" s="10"/>
      <c r="BU394" s="10"/>
      <c r="BV394" s="10"/>
      <c r="BW394" s="10"/>
      <c r="BX394" s="10"/>
      <c r="BY394" s="10">
        <v>1</v>
      </c>
      <c r="BZ394" s="10"/>
      <c r="CA394" s="10"/>
      <c r="CB394" s="10"/>
      <c r="CC394" s="10"/>
      <c r="CD394" s="10"/>
      <c r="CE394" s="10"/>
      <c r="CF394" s="10"/>
      <c r="CG394" s="10"/>
      <c r="CH394" s="10"/>
      <c r="CI394" s="10"/>
      <c r="CJ394" s="10"/>
      <c r="CK394" s="10"/>
      <c r="CL394" s="10"/>
      <c r="CM394" s="10"/>
      <c r="CN394" s="10"/>
      <c r="CO394" s="10"/>
      <c r="CP394" s="10" t="s">
        <v>509</v>
      </c>
      <c r="CQ394" s="10" t="s">
        <v>286</v>
      </c>
      <c r="CR394" s="13">
        <v>1</v>
      </c>
      <c r="CS394" s="13">
        <v>1</v>
      </c>
      <c r="CT394" s="10"/>
      <c r="CU394" s="10"/>
      <c r="CV394" s="10"/>
      <c r="CW394" s="10"/>
      <c r="CX394" s="10" t="s">
        <v>287</v>
      </c>
      <c r="CY394" s="10" t="s">
        <v>287</v>
      </c>
      <c r="CZ394" s="10" t="s">
        <v>288</v>
      </c>
      <c r="DA394" s="10" t="s">
        <v>289</v>
      </c>
      <c r="DB394" s="10" t="s">
        <v>429</v>
      </c>
      <c r="DC394" s="10" t="s">
        <v>283</v>
      </c>
      <c r="DD394" s="10" t="s">
        <v>5930</v>
      </c>
      <c r="DE394" s="10" t="s">
        <v>5931</v>
      </c>
      <c r="DF394" s="10" t="s">
        <v>5932</v>
      </c>
      <c r="DG394" s="10" t="s">
        <v>283</v>
      </c>
      <c r="DH394" s="10" t="s">
        <v>283</v>
      </c>
      <c r="DI394" s="10" t="s">
        <v>283</v>
      </c>
      <c r="DJ394" s="10" t="s">
        <v>283</v>
      </c>
      <c r="DK394" s="10" t="s">
        <v>283</v>
      </c>
      <c r="DL394" s="10" t="s">
        <v>283</v>
      </c>
      <c r="DM394" s="10" t="s">
        <v>283</v>
      </c>
      <c r="DN394" s="15"/>
      <c r="DO394" s="15"/>
      <c r="DP394" s="15"/>
      <c r="DQ394" s="15"/>
      <c r="DR394" s="15"/>
      <c r="DS394" s="15"/>
      <c r="DT394" s="15"/>
      <c r="DU394" s="15"/>
      <c r="DV394" s="15"/>
      <c r="DW394" s="15"/>
      <c r="DX394" s="15"/>
      <c r="DY394" s="15"/>
      <c r="DZ394" s="15"/>
      <c r="EA394" s="15"/>
      <c r="EB394" s="15"/>
      <c r="EC394" s="15"/>
      <c r="ED394" s="15"/>
      <c r="EE394" s="15"/>
      <c r="EF394" s="15"/>
      <c r="EG394" s="15"/>
      <c r="EH394" s="15"/>
      <c r="EI394" s="15"/>
      <c r="EJ394" s="15"/>
      <c r="EK394" s="15"/>
      <c r="EL394" s="15"/>
      <c r="EM394" s="15"/>
      <c r="EN394" s="15"/>
      <c r="EO394" s="15"/>
      <c r="EP394" s="15"/>
      <c r="EQ394" s="15"/>
      <c r="ER394" s="10" t="s">
        <v>5933</v>
      </c>
      <c r="ES394" s="10" t="s">
        <v>142</v>
      </c>
      <c r="ET394" s="10"/>
      <c r="EU394" s="10">
        <v>1</v>
      </c>
      <c r="EV394" s="10"/>
      <c r="EW394" s="10"/>
      <c r="EX394" s="10"/>
      <c r="EY394" s="10"/>
      <c r="EZ394" s="10"/>
      <c r="FA394" s="10"/>
      <c r="FB394" s="10"/>
      <c r="FC394" s="10"/>
      <c r="FD394" s="10"/>
      <c r="FE394" s="10"/>
      <c r="FF394" s="10"/>
      <c r="FG394" s="10"/>
      <c r="FH394" s="10"/>
      <c r="FI394" s="10"/>
      <c r="FJ394" s="10"/>
      <c r="FK394" s="10"/>
      <c r="FL394" s="10"/>
      <c r="FM394" s="10" t="s">
        <v>283</v>
      </c>
      <c r="FN394" s="10" t="s">
        <v>283</v>
      </c>
      <c r="FO394" s="10"/>
      <c r="FP394" s="10"/>
      <c r="FQ394" s="10"/>
      <c r="FR394" s="10"/>
      <c r="FS394" s="10"/>
      <c r="FT394" s="10"/>
      <c r="FU394" s="10"/>
      <c r="FV394" s="10"/>
      <c r="FW394" s="10"/>
      <c r="FX394" s="10"/>
      <c r="FY394" s="10"/>
      <c r="FZ394" s="10"/>
      <c r="GA394" s="10"/>
      <c r="GB394" s="10"/>
      <c r="GC394" s="10"/>
      <c r="GD394" s="10"/>
      <c r="GE394" s="10"/>
      <c r="GF394" s="10"/>
      <c r="GG394" s="10"/>
      <c r="GH394" s="10"/>
      <c r="GI394" s="10"/>
      <c r="GJ394" s="10"/>
      <c r="GK394" s="10"/>
      <c r="GL394" s="10"/>
      <c r="GM394" s="10"/>
      <c r="GN394" s="10"/>
      <c r="GO394" s="13" t="s">
        <v>5934</v>
      </c>
      <c r="GP394" s="13" t="s">
        <v>5935</v>
      </c>
      <c r="GQ394" s="13" t="s">
        <v>5936</v>
      </c>
      <c r="GR394" s="10" t="s">
        <v>283</v>
      </c>
      <c r="GS394" s="10" t="s">
        <v>283</v>
      </c>
      <c r="GT394" s="10" t="s">
        <v>283</v>
      </c>
      <c r="GU394" s="10" t="s">
        <v>283</v>
      </c>
      <c r="GV394" s="10" t="s">
        <v>283</v>
      </c>
      <c r="GW394" s="10" t="s">
        <v>283</v>
      </c>
      <c r="GX394" s="10" t="s">
        <v>283</v>
      </c>
      <c r="GY394" s="10" t="s">
        <v>283</v>
      </c>
      <c r="GZ394" s="10" t="s">
        <v>283</v>
      </c>
      <c r="HA394" s="10" t="s">
        <v>283</v>
      </c>
      <c r="HB394" s="10" t="s">
        <v>283</v>
      </c>
      <c r="HC394" s="10" t="s">
        <v>283</v>
      </c>
      <c r="HD394" s="10" t="s">
        <v>5937</v>
      </c>
      <c r="HE394" s="10"/>
      <c r="HF394" s="10"/>
      <c r="HG394" s="10"/>
      <c r="HH394" s="10"/>
      <c r="HI394" s="10"/>
      <c r="HJ394" s="10"/>
      <c r="HK394" s="10"/>
      <c r="HL394" s="10"/>
      <c r="HM394" s="10"/>
      <c r="HN394" s="10"/>
      <c r="HO394" s="10"/>
      <c r="HP394" s="10">
        <v>1</v>
      </c>
      <c r="HQ394" s="10"/>
      <c r="HR394" s="10"/>
      <c r="HS394" s="10"/>
      <c r="HT394" s="10">
        <v>1</v>
      </c>
      <c r="HU394" s="10"/>
      <c r="HV394" s="10"/>
      <c r="HW394" s="10"/>
      <c r="HX394" s="10"/>
      <c r="HY394" s="10"/>
      <c r="HZ394" s="10"/>
      <c r="IA394" s="10"/>
      <c r="IB394" s="10"/>
      <c r="IC394" s="10"/>
      <c r="ID394" s="10"/>
      <c r="IE394" s="10"/>
      <c r="IF394" s="10"/>
      <c r="IG394" s="10"/>
      <c r="IH394" s="10"/>
      <c r="II394" s="10"/>
      <c r="IJ394" s="10"/>
      <c r="IK394" s="10"/>
      <c r="IL394" s="10"/>
      <c r="IM394" s="10"/>
      <c r="IN394" s="10"/>
      <c r="IO394" s="10"/>
      <c r="IP394" s="10"/>
      <c r="IQ394" s="10"/>
      <c r="IR394" s="10"/>
      <c r="IS394" s="10"/>
      <c r="IT394" s="10">
        <v>1</v>
      </c>
      <c r="IU394" s="10" t="s">
        <v>1134</v>
      </c>
      <c r="IV394" s="10" t="s">
        <v>283</v>
      </c>
      <c r="IW394" s="10" t="s">
        <v>283</v>
      </c>
      <c r="IX394" s="10" t="s">
        <v>264</v>
      </c>
      <c r="IY394" s="10"/>
      <c r="IZ394" s="10"/>
      <c r="JA394" s="10"/>
      <c r="JB394" s="10"/>
      <c r="JC394" s="10"/>
      <c r="JD394" s="10"/>
      <c r="JE394" s="10"/>
      <c r="JF394" s="10"/>
      <c r="JG394" s="10"/>
      <c r="JH394" s="10"/>
      <c r="JI394" s="10"/>
      <c r="JJ394" s="10"/>
      <c r="JK394" s="10"/>
      <c r="JL394" s="10"/>
      <c r="JM394" s="10"/>
      <c r="JN394" s="10"/>
      <c r="JO394" s="10"/>
      <c r="JP394" s="10">
        <v>1</v>
      </c>
      <c r="JQ394" s="10"/>
      <c r="JR394" s="10"/>
      <c r="JS394" s="10"/>
      <c r="JT394" s="10"/>
      <c r="JU394" s="10"/>
      <c r="JV394" s="10" t="s">
        <v>287</v>
      </c>
      <c r="JW394" s="10" t="s">
        <v>283</v>
      </c>
      <c r="JX394" s="10" t="s">
        <v>283</v>
      </c>
      <c r="JY394" s="10"/>
      <c r="JZ394" s="10" t="s">
        <v>5938</v>
      </c>
    </row>
    <row r="395" spans="1:286" ht="15.75" customHeight="1">
      <c r="A395" s="7" t="s">
        <v>5939</v>
      </c>
      <c r="B395" s="8">
        <v>43313</v>
      </c>
      <c r="C395" s="9" t="s">
        <v>5940</v>
      </c>
      <c r="D395" s="10">
        <v>1</v>
      </c>
      <c r="E395" s="11">
        <v>43035</v>
      </c>
      <c r="F395" s="10">
        <v>26</v>
      </c>
      <c r="G395" s="10" t="s">
        <v>323</v>
      </c>
      <c r="H395" s="9" t="s">
        <v>5917</v>
      </c>
      <c r="I395" s="9" t="s">
        <v>683</v>
      </c>
      <c r="J395" s="10" t="s">
        <v>280</v>
      </c>
      <c r="K395" s="9" t="s">
        <v>1436</v>
      </c>
      <c r="L395" s="9"/>
      <c r="M395" s="9"/>
      <c r="N395" s="9"/>
      <c r="O395" s="9"/>
      <c r="P395" s="9"/>
      <c r="Q395" s="9"/>
      <c r="R395" s="9"/>
      <c r="S395" s="9"/>
      <c r="T395" s="9"/>
      <c r="U395" s="9"/>
      <c r="V395" s="9"/>
      <c r="W395" s="9"/>
      <c r="X395" s="9"/>
      <c r="Y395" s="10">
        <v>1</v>
      </c>
      <c r="Z395" s="9"/>
      <c r="AA395" s="9"/>
      <c r="AB395" s="9" t="s">
        <v>5941</v>
      </c>
      <c r="AC395" s="9" t="s">
        <v>5942</v>
      </c>
      <c r="AD395" s="10" t="s">
        <v>283</v>
      </c>
      <c r="AE395" s="11">
        <v>43038</v>
      </c>
      <c r="AF395" s="11">
        <v>43301</v>
      </c>
      <c r="AG395" s="10">
        <f t="shared" si="91"/>
        <v>263</v>
      </c>
      <c r="AH395" s="10">
        <f t="shared" si="90"/>
        <v>266</v>
      </c>
      <c r="AI395" s="10">
        <f t="shared" si="2"/>
        <v>278</v>
      </c>
      <c r="AJ395" s="10" t="s">
        <v>5943</v>
      </c>
      <c r="AK395" s="12">
        <v>1</v>
      </c>
      <c r="AL395" s="10" t="s">
        <v>2326</v>
      </c>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v>1</v>
      </c>
      <c r="CA395" s="10"/>
      <c r="CB395" s="10"/>
      <c r="CC395" s="10"/>
      <c r="CD395" s="10"/>
      <c r="CE395" s="10"/>
      <c r="CF395" s="10"/>
      <c r="CG395" s="10"/>
      <c r="CH395" s="10"/>
      <c r="CI395" s="10"/>
      <c r="CJ395" s="10"/>
      <c r="CK395" s="10"/>
      <c r="CL395" s="10"/>
      <c r="CM395" s="10"/>
      <c r="CN395" s="10"/>
      <c r="CO395" s="10"/>
      <c r="CP395" s="10" t="s">
        <v>90</v>
      </c>
      <c r="CQ395" s="10" t="s">
        <v>286</v>
      </c>
      <c r="CR395" s="10"/>
      <c r="CS395" s="10">
        <v>1</v>
      </c>
      <c r="CT395" s="10"/>
      <c r="CU395" s="10"/>
      <c r="CV395" s="10"/>
      <c r="CW395" s="10"/>
      <c r="CX395" s="10" t="s">
        <v>283</v>
      </c>
      <c r="CY395" s="10" t="s">
        <v>287</v>
      </c>
      <c r="CZ395" s="10" t="s">
        <v>12</v>
      </c>
      <c r="DA395" s="10" t="s">
        <v>289</v>
      </c>
      <c r="DB395" s="10" t="s">
        <v>309</v>
      </c>
      <c r="DC395" s="10" t="s">
        <v>5944</v>
      </c>
      <c r="DD395" s="10" t="s">
        <v>1280</v>
      </c>
      <c r="DE395" s="10" t="s">
        <v>5945</v>
      </c>
      <c r="DF395" s="10" t="s">
        <v>5946</v>
      </c>
      <c r="DG395" s="10" t="s">
        <v>283</v>
      </c>
      <c r="DH395" s="10" t="s">
        <v>283</v>
      </c>
      <c r="DI395" s="10" t="s">
        <v>283</v>
      </c>
      <c r="DJ395" s="10" t="s">
        <v>283</v>
      </c>
      <c r="DK395" s="10" t="s">
        <v>283</v>
      </c>
      <c r="DL395" s="10" t="s">
        <v>5947</v>
      </c>
      <c r="DM395" s="10" t="s">
        <v>115</v>
      </c>
      <c r="DN395" s="15"/>
      <c r="DO395" s="15"/>
      <c r="DP395" s="15"/>
      <c r="DQ395" s="15"/>
      <c r="DR395" s="15"/>
      <c r="DS395" s="14">
        <v>1</v>
      </c>
      <c r="DT395" s="15"/>
      <c r="DU395" s="15"/>
      <c r="DV395" s="15"/>
      <c r="DW395" s="15"/>
      <c r="DX395" s="15"/>
      <c r="DY395" s="15"/>
      <c r="DZ395" s="15"/>
      <c r="EA395" s="15"/>
      <c r="EB395" s="15"/>
      <c r="EC395" s="15"/>
      <c r="ED395" s="15"/>
      <c r="EE395" s="15"/>
      <c r="EF395" s="15"/>
      <c r="EG395" s="15"/>
      <c r="EH395" s="15"/>
      <c r="EI395" s="15"/>
      <c r="EJ395" s="15"/>
      <c r="EK395" s="15"/>
      <c r="EL395" s="15"/>
      <c r="EM395" s="15"/>
      <c r="EN395" s="15"/>
      <c r="EO395" s="15"/>
      <c r="EP395" s="15"/>
      <c r="EQ395" s="15"/>
      <c r="ER395" s="10" t="s">
        <v>283</v>
      </c>
      <c r="ES395" s="10" t="s">
        <v>283</v>
      </c>
      <c r="ET395" s="10"/>
      <c r="EU395" s="10"/>
      <c r="EV395" s="10"/>
      <c r="EW395" s="10"/>
      <c r="EX395" s="10"/>
      <c r="EY395" s="10"/>
      <c r="EZ395" s="10"/>
      <c r="FA395" s="10"/>
      <c r="FB395" s="10"/>
      <c r="FC395" s="10"/>
      <c r="FD395" s="10"/>
      <c r="FE395" s="10"/>
      <c r="FF395" s="10"/>
      <c r="FG395" s="10"/>
      <c r="FH395" s="10"/>
      <c r="FI395" s="10"/>
      <c r="FJ395" s="10"/>
      <c r="FK395" s="10"/>
      <c r="FL395" s="10"/>
      <c r="FM395" s="13" t="s">
        <v>5948</v>
      </c>
      <c r="FN395" s="13" t="s">
        <v>166</v>
      </c>
      <c r="FO395" s="13"/>
      <c r="FP395" s="13"/>
      <c r="FQ395" s="13"/>
      <c r="FR395" s="13"/>
      <c r="FS395" s="13"/>
      <c r="FT395" s="13"/>
      <c r="FU395" s="13">
        <v>1</v>
      </c>
      <c r="FV395" s="13"/>
      <c r="FW395" s="13"/>
      <c r="FX395" s="13"/>
      <c r="FY395" s="13"/>
      <c r="FZ395" s="13"/>
      <c r="GA395" s="13"/>
      <c r="GB395" s="13"/>
      <c r="GC395" s="13"/>
      <c r="GD395" s="13"/>
      <c r="GE395" s="13"/>
      <c r="GF395" s="13"/>
      <c r="GG395" s="13"/>
      <c r="GH395" s="13"/>
      <c r="GI395" s="13"/>
      <c r="GJ395" s="13"/>
      <c r="GK395" s="13"/>
      <c r="GL395" s="13"/>
      <c r="GM395" s="13"/>
      <c r="GN395" s="13"/>
      <c r="GO395" s="10" t="s">
        <v>5949</v>
      </c>
      <c r="GP395" s="10" t="s">
        <v>5950</v>
      </c>
      <c r="GQ395" s="10" t="s">
        <v>5951</v>
      </c>
      <c r="GR395" s="10" t="s">
        <v>283</v>
      </c>
      <c r="GS395" s="10" t="s">
        <v>283</v>
      </c>
      <c r="GT395" s="10" t="s">
        <v>283</v>
      </c>
      <c r="GU395" s="10" t="s">
        <v>283</v>
      </c>
      <c r="GV395" s="10" t="s">
        <v>283</v>
      </c>
      <c r="GW395" s="10" t="s">
        <v>283</v>
      </c>
      <c r="GX395" s="10" t="s">
        <v>283</v>
      </c>
      <c r="GY395" s="10" t="s">
        <v>283</v>
      </c>
      <c r="GZ395" s="10" t="s">
        <v>283</v>
      </c>
      <c r="HA395" s="10" t="s">
        <v>283</v>
      </c>
      <c r="HB395" s="10" t="s">
        <v>283</v>
      </c>
      <c r="HC395" s="10" t="s">
        <v>283</v>
      </c>
      <c r="HD395" s="10" t="s">
        <v>214</v>
      </c>
      <c r="HE395" s="10"/>
      <c r="HF395" s="10"/>
      <c r="HG395" s="10"/>
      <c r="HH395" s="10"/>
      <c r="HI395" s="10"/>
      <c r="HJ395" s="10"/>
      <c r="HK395" s="10"/>
      <c r="HL395" s="10"/>
      <c r="HM395" s="10"/>
      <c r="HN395" s="10"/>
      <c r="HO395" s="10"/>
      <c r="HP395" s="10"/>
      <c r="HQ395" s="10"/>
      <c r="HR395" s="10">
        <v>1</v>
      </c>
      <c r="HS395" s="10"/>
      <c r="HT395" s="10"/>
      <c r="HU395" s="10"/>
      <c r="HV395" s="10"/>
      <c r="HW395" s="10"/>
      <c r="HX395" s="10"/>
      <c r="HY395" s="10"/>
      <c r="HZ395" s="10"/>
      <c r="IA395" s="10"/>
      <c r="IB395" s="10"/>
      <c r="IC395" s="10"/>
      <c r="ID395" s="10"/>
      <c r="IE395" s="10"/>
      <c r="IF395" s="10"/>
      <c r="IG395" s="10"/>
      <c r="IH395" s="10"/>
      <c r="II395" s="10"/>
      <c r="IJ395" s="10"/>
      <c r="IK395" s="10"/>
      <c r="IL395" s="10"/>
      <c r="IM395" s="10"/>
      <c r="IN395" s="10"/>
      <c r="IO395" s="10"/>
      <c r="IP395" s="10"/>
      <c r="IQ395" s="10"/>
      <c r="IR395" s="10"/>
      <c r="IS395" s="10"/>
      <c r="IT395" s="10"/>
      <c r="IU395" s="10" t="s">
        <v>696</v>
      </c>
      <c r="IV395" s="10" t="s">
        <v>283</v>
      </c>
      <c r="IW395" s="10" t="s">
        <v>283</v>
      </c>
      <c r="IX395" s="10" t="s">
        <v>264</v>
      </c>
      <c r="IY395" s="10"/>
      <c r="IZ395" s="10"/>
      <c r="JA395" s="10"/>
      <c r="JB395" s="10"/>
      <c r="JC395" s="10"/>
      <c r="JD395" s="10"/>
      <c r="JE395" s="10"/>
      <c r="JF395" s="10"/>
      <c r="JG395" s="10"/>
      <c r="JH395" s="10"/>
      <c r="JI395" s="10"/>
      <c r="JJ395" s="10"/>
      <c r="JK395" s="10"/>
      <c r="JL395" s="10"/>
      <c r="JM395" s="10"/>
      <c r="JN395" s="10"/>
      <c r="JO395" s="10"/>
      <c r="JP395" s="10">
        <v>1</v>
      </c>
      <c r="JQ395" s="10"/>
      <c r="JR395" s="10"/>
      <c r="JS395" s="10"/>
      <c r="JT395" s="10"/>
      <c r="JU395" s="10"/>
      <c r="JV395" s="10" t="s">
        <v>287</v>
      </c>
      <c r="JW395" s="10" t="s">
        <v>283</v>
      </c>
      <c r="JX395" s="10" t="s">
        <v>283</v>
      </c>
      <c r="JY395" s="10" t="s">
        <v>283</v>
      </c>
      <c r="JZ395" s="10" t="s">
        <v>5952</v>
      </c>
    </row>
    <row r="396" spans="1:286" ht="15.75" customHeight="1">
      <c r="A396" s="7" t="s">
        <v>5953</v>
      </c>
      <c r="B396" s="8">
        <v>43452</v>
      </c>
      <c r="C396" s="9" t="s">
        <v>5954</v>
      </c>
      <c r="D396" s="10">
        <v>1</v>
      </c>
      <c r="E396" s="11">
        <v>43164</v>
      </c>
      <c r="F396" s="10" t="s">
        <v>302</v>
      </c>
      <c r="G396" s="10" t="s">
        <v>323</v>
      </c>
      <c r="H396" s="9" t="s">
        <v>3127</v>
      </c>
      <c r="I396" s="9" t="s">
        <v>375</v>
      </c>
      <c r="J396" s="10" t="s">
        <v>280</v>
      </c>
      <c r="K396" s="9" t="s">
        <v>5955</v>
      </c>
      <c r="L396" s="9"/>
      <c r="M396" s="9"/>
      <c r="N396" s="9"/>
      <c r="O396" s="9"/>
      <c r="P396" s="9"/>
      <c r="Q396" s="9"/>
      <c r="R396" s="9"/>
      <c r="S396" s="9"/>
      <c r="T396" s="9"/>
      <c r="U396" s="9"/>
      <c r="V396" s="9"/>
      <c r="W396" s="9"/>
      <c r="X396" s="9"/>
      <c r="Y396" s="10">
        <v>1</v>
      </c>
      <c r="Z396" s="10">
        <v>1</v>
      </c>
      <c r="AA396" s="10"/>
      <c r="AB396" s="9" t="s">
        <v>5956</v>
      </c>
      <c r="AC396" s="9" t="s">
        <v>5957</v>
      </c>
      <c r="AD396" s="10" t="s">
        <v>283</v>
      </c>
      <c r="AE396" s="11">
        <v>43168</v>
      </c>
      <c r="AF396" s="11">
        <v>43448</v>
      </c>
      <c r="AG396" s="10">
        <f t="shared" si="91"/>
        <v>280</v>
      </c>
      <c r="AH396" s="10">
        <f t="shared" si="90"/>
        <v>284</v>
      </c>
      <c r="AI396" s="10">
        <f t="shared" si="2"/>
        <v>288</v>
      </c>
      <c r="AJ396" s="10" t="s">
        <v>50</v>
      </c>
      <c r="AK396" s="12">
        <v>1</v>
      </c>
      <c r="AL396" s="10" t="s">
        <v>50</v>
      </c>
      <c r="AM396" s="10"/>
      <c r="AN396" s="10"/>
      <c r="AO396" s="10"/>
      <c r="AP396" s="10"/>
      <c r="AQ396" s="10"/>
      <c r="AR396" s="10"/>
      <c r="AS396" s="10"/>
      <c r="AT396" s="10"/>
      <c r="AU396" s="10"/>
      <c r="AV396" s="10"/>
      <c r="AW396" s="10"/>
      <c r="AX396" s="10"/>
      <c r="AY396" s="10"/>
      <c r="AZ396" s="10"/>
      <c r="BA396" s="10"/>
      <c r="BB396" s="10"/>
      <c r="BC396" s="10"/>
      <c r="BD396" s="10"/>
      <c r="BE396" s="10">
        <v>1</v>
      </c>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t="s">
        <v>89</v>
      </c>
      <c r="CQ396" s="10" t="s">
        <v>286</v>
      </c>
      <c r="CR396" s="10">
        <v>1</v>
      </c>
      <c r="CS396" s="10"/>
      <c r="CT396" s="10"/>
      <c r="CU396" s="10"/>
      <c r="CV396" s="10"/>
      <c r="CW396" s="10"/>
      <c r="CX396" s="10" t="s">
        <v>287</v>
      </c>
      <c r="CY396" s="10" t="s">
        <v>287</v>
      </c>
      <c r="CZ396" s="10" t="s">
        <v>620</v>
      </c>
      <c r="DA396" s="10" t="s">
        <v>158</v>
      </c>
      <c r="DB396" s="10" t="s">
        <v>158</v>
      </c>
      <c r="DC396" s="10" t="s">
        <v>5958</v>
      </c>
      <c r="DD396" s="10" t="s">
        <v>5959</v>
      </c>
      <c r="DE396" s="10" t="s">
        <v>283</v>
      </c>
      <c r="DF396" s="10" t="s">
        <v>283</v>
      </c>
      <c r="DG396" s="10" t="s">
        <v>283</v>
      </c>
      <c r="DH396" s="10" t="s">
        <v>283</v>
      </c>
      <c r="DI396" s="10" t="s">
        <v>283</v>
      </c>
      <c r="DJ396" s="10" t="s">
        <v>283</v>
      </c>
      <c r="DK396" s="10" t="s">
        <v>283</v>
      </c>
      <c r="DL396" s="10" t="s">
        <v>5960</v>
      </c>
      <c r="DM396" s="10" t="s">
        <v>117</v>
      </c>
      <c r="DN396" s="15"/>
      <c r="DO396" s="15"/>
      <c r="DP396" s="15"/>
      <c r="DQ396" s="15"/>
      <c r="DR396" s="15"/>
      <c r="DS396" s="15"/>
      <c r="DT396" s="15"/>
      <c r="DU396" s="15">
        <v>1</v>
      </c>
      <c r="DV396" s="15"/>
      <c r="DW396" s="15"/>
      <c r="DX396" s="15"/>
      <c r="DY396" s="15"/>
      <c r="DZ396" s="15"/>
      <c r="EA396" s="15"/>
      <c r="EB396" s="15"/>
      <c r="EC396" s="15"/>
      <c r="ED396" s="15"/>
      <c r="EE396" s="15"/>
      <c r="EF396" s="15"/>
      <c r="EG396" s="15"/>
      <c r="EH396" s="15"/>
      <c r="EI396" s="15"/>
      <c r="EJ396" s="15"/>
      <c r="EK396" s="15"/>
      <c r="EL396" s="15"/>
      <c r="EM396" s="15"/>
      <c r="EN396" s="15"/>
      <c r="EO396" s="15"/>
      <c r="EP396" s="15"/>
      <c r="EQ396" s="15"/>
      <c r="ER396" s="10" t="s">
        <v>5961</v>
      </c>
      <c r="ES396" s="10" t="s">
        <v>158</v>
      </c>
      <c r="ET396" s="10"/>
      <c r="EU396" s="10"/>
      <c r="EV396" s="10"/>
      <c r="EW396" s="10"/>
      <c r="EX396" s="10"/>
      <c r="EY396" s="10"/>
      <c r="EZ396" s="10"/>
      <c r="FA396" s="10"/>
      <c r="FB396" s="10"/>
      <c r="FC396" s="10"/>
      <c r="FD396" s="10"/>
      <c r="FE396" s="10"/>
      <c r="FF396" s="10"/>
      <c r="FG396" s="10"/>
      <c r="FH396" s="10"/>
      <c r="FI396" s="10"/>
      <c r="FJ396" s="10"/>
      <c r="FK396" s="10">
        <v>1</v>
      </c>
      <c r="FL396" s="10"/>
      <c r="FM396" s="10" t="s">
        <v>180</v>
      </c>
      <c r="FN396" s="10" t="s">
        <v>180</v>
      </c>
      <c r="FO396" s="10"/>
      <c r="FP396" s="10"/>
      <c r="FQ396" s="10"/>
      <c r="FR396" s="10"/>
      <c r="FS396" s="10"/>
      <c r="FT396" s="10"/>
      <c r="FU396" s="10"/>
      <c r="FV396" s="10"/>
      <c r="FW396" s="10"/>
      <c r="FX396" s="10"/>
      <c r="FY396" s="10"/>
      <c r="FZ396" s="10"/>
      <c r="GA396" s="10"/>
      <c r="GB396" s="10"/>
      <c r="GC396" s="10"/>
      <c r="GD396" s="10"/>
      <c r="GE396" s="10"/>
      <c r="GF396" s="10"/>
      <c r="GG396" s="10"/>
      <c r="GH396" s="10"/>
      <c r="GI396" s="10"/>
      <c r="GJ396" s="10">
        <v>1</v>
      </c>
      <c r="GK396" s="10"/>
      <c r="GL396" s="10"/>
      <c r="GM396" s="10"/>
      <c r="GN396" s="10"/>
      <c r="GO396" s="10" t="s">
        <v>5962</v>
      </c>
      <c r="GP396" s="10" t="s">
        <v>5963</v>
      </c>
      <c r="GQ396" s="10" t="s">
        <v>5964</v>
      </c>
      <c r="GR396" s="10" t="s">
        <v>5965</v>
      </c>
      <c r="GS396" s="10" t="s">
        <v>283</v>
      </c>
      <c r="GT396" s="10" t="s">
        <v>283</v>
      </c>
      <c r="GU396" s="10" t="s">
        <v>283</v>
      </c>
      <c r="GV396" s="10" t="s">
        <v>283</v>
      </c>
      <c r="GW396" s="10" t="s">
        <v>283</v>
      </c>
      <c r="GX396" s="10" t="s">
        <v>283</v>
      </c>
      <c r="GY396" s="10" t="s">
        <v>283</v>
      </c>
      <c r="GZ396" s="10" t="s">
        <v>283</v>
      </c>
      <c r="HA396" s="10" t="s">
        <v>283</v>
      </c>
      <c r="HB396" s="10" t="s">
        <v>283</v>
      </c>
      <c r="HC396" s="10" t="s">
        <v>283</v>
      </c>
      <c r="HD396" s="10" t="s">
        <v>5966</v>
      </c>
      <c r="HE396" s="10"/>
      <c r="HF396" s="10"/>
      <c r="HG396" s="10"/>
      <c r="HH396" s="10"/>
      <c r="HI396" s="10"/>
      <c r="HJ396" s="10"/>
      <c r="HK396" s="10"/>
      <c r="HL396" s="10"/>
      <c r="HM396" s="10"/>
      <c r="HN396" s="10"/>
      <c r="HO396" s="10"/>
      <c r="HP396" s="10">
        <v>1</v>
      </c>
      <c r="HQ396" s="10"/>
      <c r="HR396" s="10">
        <v>1</v>
      </c>
      <c r="HS396" s="10"/>
      <c r="HT396" s="10"/>
      <c r="HU396" s="10"/>
      <c r="HV396" s="10"/>
      <c r="HW396" s="10"/>
      <c r="HX396" s="10"/>
      <c r="HY396" s="10"/>
      <c r="HZ396" s="10"/>
      <c r="IA396" s="10"/>
      <c r="IB396" s="10"/>
      <c r="IC396" s="10"/>
      <c r="ID396" s="10"/>
      <c r="IE396" s="10"/>
      <c r="IF396" s="10"/>
      <c r="IG396" s="10"/>
      <c r="IH396" s="10"/>
      <c r="II396" s="10"/>
      <c r="IJ396" s="10"/>
      <c r="IK396" s="10"/>
      <c r="IL396" s="10"/>
      <c r="IM396" s="10"/>
      <c r="IN396" s="10"/>
      <c r="IO396" s="10"/>
      <c r="IP396" s="10">
        <v>1</v>
      </c>
      <c r="IQ396" s="10"/>
      <c r="IR396" s="10"/>
      <c r="IS396" s="10"/>
      <c r="IT396" s="10"/>
      <c r="IU396" s="10" t="s">
        <v>696</v>
      </c>
      <c r="IV396" s="10" t="s">
        <v>283</v>
      </c>
      <c r="IW396" s="10" t="s">
        <v>283</v>
      </c>
      <c r="IX396" s="10" t="s">
        <v>264</v>
      </c>
      <c r="IY396" s="10"/>
      <c r="IZ396" s="10"/>
      <c r="JA396" s="10"/>
      <c r="JB396" s="10"/>
      <c r="JC396" s="10"/>
      <c r="JD396" s="10"/>
      <c r="JE396" s="10"/>
      <c r="JF396" s="10"/>
      <c r="JG396" s="10"/>
      <c r="JH396" s="10"/>
      <c r="JI396" s="10"/>
      <c r="JJ396" s="10"/>
      <c r="JK396" s="10"/>
      <c r="JL396" s="10"/>
      <c r="JM396" s="10"/>
      <c r="JN396" s="10"/>
      <c r="JO396" s="10"/>
      <c r="JP396" s="10">
        <v>1</v>
      </c>
      <c r="JQ396" s="10"/>
      <c r="JR396" s="10"/>
      <c r="JS396" s="10"/>
      <c r="JT396" s="10"/>
      <c r="JU396" s="10"/>
      <c r="JV396" s="10" t="s">
        <v>287</v>
      </c>
      <c r="JW396" s="10" t="s">
        <v>283</v>
      </c>
      <c r="JX396" s="10" t="s">
        <v>283</v>
      </c>
      <c r="JY396" s="10" t="s">
        <v>283</v>
      </c>
      <c r="JZ396" s="9"/>
    </row>
    <row r="397" spans="1:286" ht="15.75" customHeight="1">
      <c r="A397" s="7" t="s">
        <v>5967</v>
      </c>
      <c r="B397" s="8">
        <v>43452</v>
      </c>
      <c r="C397" s="9" t="s">
        <v>5968</v>
      </c>
      <c r="D397" s="10">
        <v>1</v>
      </c>
      <c r="E397" s="11">
        <v>43175</v>
      </c>
      <c r="F397" s="10">
        <v>33</v>
      </c>
      <c r="G397" s="10" t="s">
        <v>277</v>
      </c>
      <c r="H397" s="9" t="s">
        <v>4739</v>
      </c>
      <c r="I397" s="9" t="s">
        <v>4740</v>
      </c>
      <c r="J397" s="10" t="s">
        <v>280</v>
      </c>
      <c r="K397" s="9" t="s">
        <v>5969</v>
      </c>
      <c r="L397" s="9"/>
      <c r="M397" s="10">
        <v>1</v>
      </c>
      <c r="N397" s="9"/>
      <c r="O397" s="9"/>
      <c r="P397" s="9"/>
      <c r="Q397" s="9"/>
      <c r="R397" s="10">
        <v>1</v>
      </c>
      <c r="S397" s="10">
        <v>1</v>
      </c>
      <c r="T397" s="9"/>
      <c r="U397" s="9"/>
      <c r="V397" s="9"/>
      <c r="W397" s="9"/>
      <c r="X397" s="9"/>
      <c r="Y397" s="9"/>
      <c r="Z397" s="9"/>
      <c r="AA397" s="9"/>
      <c r="AB397" s="9" t="s">
        <v>5970</v>
      </c>
      <c r="AC397" s="9" t="s">
        <v>5971</v>
      </c>
      <c r="AD397" s="10" t="s">
        <v>283</v>
      </c>
      <c r="AE397" s="11">
        <v>43175</v>
      </c>
      <c r="AF397" s="11">
        <v>43438</v>
      </c>
      <c r="AG397" s="10">
        <f t="shared" si="91"/>
        <v>263</v>
      </c>
      <c r="AH397" s="10">
        <f t="shared" si="90"/>
        <v>263</v>
      </c>
      <c r="AI397" s="10">
        <f t="shared" si="2"/>
        <v>277</v>
      </c>
      <c r="AJ397" s="10" t="s">
        <v>5972</v>
      </c>
      <c r="AK397" s="12">
        <v>3</v>
      </c>
      <c r="AL397" s="10" t="s">
        <v>5973</v>
      </c>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v>1</v>
      </c>
      <c r="BK397" s="10"/>
      <c r="BL397" s="10">
        <v>1</v>
      </c>
      <c r="BM397" s="10">
        <v>1</v>
      </c>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t="s">
        <v>89</v>
      </c>
      <c r="CQ397" s="10" t="s">
        <v>286</v>
      </c>
      <c r="CR397" s="10">
        <v>1</v>
      </c>
      <c r="CS397" s="10"/>
      <c r="CT397" s="10"/>
      <c r="CU397" s="10"/>
      <c r="CV397" s="10"/>
      <c r="CW397" s="10"/>
      <c r="CX397" s="10" t="s">
        <v>287</v>
      </c>
      <c r="CY397" s="10" t="s">
        <v>287</v>
      </c>
      <c r="CZ397" s="10" t="s">
        <v>288</v>
      </c>
      <c r="DA397" s="10" t="s">
        <v>158</v>
      </c>
      <c r="DB397" s="10" t="s">
        <v>158</v>
      </c>
      <c r="DC397" s="10" t="s">
        <v>283</v>
      </c>
      <c r="DD397" s="10" t="s">
        <v>3849</v>
      </c>
      <c r="DE397" s="10" t="s">
        <v>283</v>
      </c>
      <c r="DF397" s="10" t="s">
        <v>283</v>
      </c>
      <c r="DG397" s="10" t="s">
        <v>283</v>
      </c>
      <c r="DH397" s="10" t="s">
        <v>283</v>
      </c>
      <c r="DI397" s="10" t="s">
        <v>283</v>
      </c>
      <c r="DJ397" s="10" t="s">
        <v>283</v>
      </c>
      <c r="DK397" s="10" t="s">
        <v>283</v>
      </c>
      <c r="DL397" s="10" t="s">
        <v>283</v>
      </c>
      <c r="DM397" s="10" t="s">
        <v>283</v>
      </c>
      <c r="DN397" s="15"/>
      <c r="DO397" s="15"/>
      <c r="DP397" s="15"/>
      <c r="DQ397" s="15"/>
      <c r="DR397" s="15"/>
      <c r="DS397" s="15"/>
      <c r="DT397" s="15"/>
      <c r="DU397" s="15"/>
      <c r="DV397" s="15"/>
      <c r="DW397" s="15"/>
      <c r="DX397" s="15"/>
      <c r="DY397" s="15"/>
      <c r="DZ397" s="15"/>
      <c r="EA397" s="15"/>
      <c r="EB397" s="15"/>
      <c r="EC397" s="15"/>
      <c r="ED397" s="15"/>
      <c r="EE397" s="15"/>
      <c r="EF397" s="15"/>
      <c r="EG397" s="15"/>
      <c r="EH397" s="15"/>
      <c r="EI397" s="15"/>
      <c r="EJ397" s="15"/>
      <c r="EK397" s="15"/>
      <c r="EL397" s="15"/>
      <c r="EM397" s="15"/>
      <c r="EN397" s="15"/>
      <c r="EO397" s="15"/>
      <c r="EP397" s="15"/>
      <c r="EQ397" s="15"/>
      <c r="ER397" s="10" t="s">
        <v>5974</v>
      </c>
      <c r="ES397" s="10" t="s">
        <v>5975</v>
      </c>
      <c r="ET397" s="10"/>
      <c r="EU397" s="10"/>
      <c r="EV397" s="10"/>
      <c r="EW397" s="10"/>
      <c r="EX397" s="10"/>
      <c r="EY397" s="10"/>
      <c r="EZ397" s="10"/>
      <c r="FA397" s="10"/>
      <c r="FB397" s="10"/>
      <c r="FC397" s="10"/>
      <c r="FD397" s="10"/>
      <c r="FE397" s="10"/>
      <c r="FF397" s="10"/>
      <c r="FG397" s="10"/>
      <c r="FH397" s="10"/>
      <c r="FI397" s="10"/>
      <c r="FJ397" s="10"/>
      <c r="FK397" s="10">
        <v>1</v>
      </c>
      <c r="FL397" s="10">
        <v>1</v>
      </c>
      <c r="FM397" s="10" t="s">
        <v>5976</v>
      </c>
      <c r="FN397" s="10" t="s">
        <v>5977</v>
      </c>
      <c r="FO397" s="10"/>
      <c r="FP397" s="10"/>
      <c r="FQ397" s="10"/>
      <c r="FR397" s="10"/>
      <c r="FS397" s="10"/>
      <c r="FT397" s="10"/>
      <c r="FU397" s="10">
        <v>1</v>
      </c>
      <c r="FV397" s="10"/>
      <c r="FW397" s="10"/>
      <c r="FX397" s="10"/>
      <c r="FY397" s="10"/>
      <c r="FZ397" s="10"/>
      <c r="GA397" s="10"/>
      <c r="GB397" s="10"/>
      <c r="GC397" s="10"/>
      <c r="GD397" s="10"/>
      <c r="GE397" s="10"/>
      <c r="GF397" s="10">
        <v>1</v>
      </c>
      <c r="GG397" s="10"/>
      <c r="GH397" s="10"/>
      <c r="GI397" s="10"/>
      <c r="GJ397" s="10"/>
      <c r="GK397" s="10"/>
      <c r="GL397" s="10"/>
      <c r="GM397" s="10"/>
      <c r="GN397" s="10"/>
      <c r="GO397" s="10" t="s">
        <v>5978</v>
      </c>
      <c r="GP397" s="10" t="s">
        <v>5979</v>
      </c>
      <c r="GQ397" s="10" t="s">
        <v>5980</v>
      </c>
      <c r="GR397" s="10" t="s">
        <v>5981</v>
      </c>
      <c r="GS397" s="10" t="s">
        <v>5982</v>
      </c>
      <c r="GT397" s="10" t="s">
        <v>5983</v>
      </c>
      <c r="GU397" s="10" t="s">
        <v>5984</v>
      </c>
      <c r="GV397" s="10" t="s">
        <v>283</v>
      </c>
      <c r="GW397" s="10" t="s">
        <v>283</v>
      </c>
      <c r="GX397" s="10" t="s">
        <v>283</v>
      </c>
      <c r="GY397" s="10" t="s">
        <v>283</v>
      </c>
      <c r="GZ397" s="10" t="s">
        <v>283</v>
      </c>
      <c r="HA397" s="10" t="s">
        <v>283</v>
      </c>
      <c r="HB397" s="10" t="s">
        <v>283</v>
      </c>
      <c r="HC397" s="10" t="s">
        <v>283</v>
      </c>
      <c r="HD397" s="10" t="s">
        <v>5985</v>
      </c>
      <c r="HE397" s="10"/>
      <c r="HF397" s="10"/>
      <c r="HG397" s="10"/>
      <c r="HH397" s="10"/>
      <c r="HI397" s="10"/>
      <c r="HJ397" s="10"/>
      <c r="HK397" s="10"/>
      <c r="HL397" s="10"/>
      <c r="HM397" s="10"/>
      <c r="HN397" s="10"/>
      <c r="HO397" s="10"/>
      <c r="HP397" s="10"/>
      <c r="HQ397" s="10"/>
      <c r="HR397" s="10"/>
      <c r="HS397" s="10"/>
      <c r="HT397" s="10"/>
      <c r="HU397" s="10"/>
      <c r="HV397" s="10"/>
      <c r="HW397" s="10"/>
      <c r="HX397" s="10"/>
      <c r="HY397" s="10"/>
      <c r="HZ397" s="10"/>
      <c r="IA397" s="10"/>
      <c r="IB397" s="10"/>
      <c r="IC397" s="10"/>
      <c r="ID397" s="10"/>
      <c r="IE397" s="10"/>
      <c r="IF397" s="10"/>
      <c r="IG397" s="10"/>
      <c r="IH397" s="10"/>
      <c r="II397" s="10"/>
      <c r="IJ397" s="10"/>
      <c r="IK397" s="10">
        <v>1</v>
      </c>
      <c r="IL397" s="10"/>
      <c r="IM397" s="10"/>
      <c r="IN397" s="10"/>
      <c r="IO397" s="10"/>
      <c r="IP397" s="10"/>
      <c r="IQ397" s="10">
        <v>1</v>
      </c>
      <c r="IR397" s="10"/>
      <c r="IS397" s="10"/>
      <c r="IT397" s="10"/>
      <c r="IU397" s="10" t="s">
        <v>1134</v>
      </c>
      <c r="IV397" s="10" t="s">
        <v>283</v>
      </c>
      <c r="IW397" s="10" t="s">
        <v>283</v>
      </c>
      <c r="IX397" s="10" t="s">
        <v>264</v>
      </c>
      <c r="IY397" s="10"/>
      <c r="IZ397" s="10"/>
      <c r="JA397" s="10"/>
      <c r="JB397" s="10"/>
      <c r="JC397" s="10"/>
      <c r="JD397" s="10"/>
      <c r="JE397" s="10"/>
      <c r="JF397" s="10"/>
      <c r="JG397" s="10"/>
      <c r="JH397" s="10"/>
      <c r="JI397" s="10"/>
      <c r="JJ397" s="10"/>
      <c r="JK397" s="10"/>
      <c r="JL397" s="10"/>
      <c r="JM397" s="10"/>
      <c r="JN397" s="10"/>
      <c r="JO397" s="10"/>
      <c r="JP397" s="10">
        <v>1</v>
      </c>
      <c r="JQ397" s="10"/>
      <c r="JR397" s="10"/>
      <c r="JS397" s="10"/>
      <c r="JT397" s="10"/>
      <c r="JU397" s="10"/>
      <c r="JV397" s="10" t="s">
        <v>287</v>
      </c>
      <c r="JW397" s="10" t="s">
        <v>283</v>
      </c>
      <c r="JX397" s="10" t="s">
        <v>283</v>
      </c>
      <c r="JY397" s="10" t="s">
        <v>283</v>
      </c>
      <c r="JZ397" s="9"/>
    </row>
    <row r="398" spans="1:286" ht="15.75" customHeight="1">
      <c r="A398" s="7" t="s">
        <v>5986</v>
      </c>
      <c r="B398" s="8">
        <v>43455</v>
      </c>
      <c r="C398" s="9" t="s">
        <v>5987</v>
      </c>
      <c r="D398" s="10">
        <v>1</v>
      </c>
      <c r="E398" s="11">
        <v>43254</v>
      </c>
      <c r="F398" s="10" t="s">
        <v>302</v>
      </c>
      <c r="G398" s="10" t="s">
        <v>277</v>
      </c>
      <c r="H398" s="9" t="s">
        <v>4129</v>
      </c>
      <c r="I398" s="9" t="s">
        <v>901</v>
      </c>
      <c r="J398" s="10" t="s">
        <v>280</v>
      </c>
      <c r="K398" s="9" t="s">
        <v>5843</v>
      </c>
      <c r="L398" s="9"/>
      <c r="M398" s="9"/>
      <c r="N398" s="9"/>
      <c r="O398" s="9"/>
      <c r="P398" s="9"/>
      <c r="Q398" s="9"/>
      <c r="R398" s="9"/>
      <c r="S398" s="9"/>
      <c r="T398" s="9"/>
      <c r="U398" s="9"/>
      <c r="V398" s="9"/>
      <c r="W398" s="9"/>
      <c r="X398" s="9"/>
      <c r="Y398" s="9"/>
      <c r="Z398" s="10">
        <v>1</v>
      </c>
      <c r="AA398" s="10"/>
      <c r="AB398" s="9" t="s">
        <v>5988</v>
      </c>
      <c r="AC398" s="9" t="s">
        <v>5989</v>
      </c>
      <c r="AD398" s="10" t="s">
        <v>283</v>
      </c>
      <c r="AE398" s="11">
        <v>43255</v>
      </c>
      <c r="AF398" s="11">
        <v>43448</v>
      </c>
      <c r="AG398" s="10">
        <f t="shared" si="91"/>
        <v>193</v>
      </c>
      <c r="AH398" s="10">
        <f t="shared" si="90"/>
        <v>194</v>
      </c>
      <c r="AI398" s="10">
        <f t="shared" si="2"/>
        <v>201</v>
      </c>
      <c r="AJ398" s="10" t="s">
        <v>5990</v>
      </c>
      <c r="AK398" s="12">
        <v>2</v>
      </c>
      <c r="AL398" s="10" t="s">
        <v>1106</v>
      </c>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0"/>
      <c r="BN398" s="10"/>
      <c r="BO398" s="10"/>
      <c r="BP398" s="10"/>
      <c r="BQ398" s="10"/>
      <c r="BR398" s="10"/>
      <c r="BS398" s="10"/>
      <c r="BT398" s="10"/>
      <c r="BU398" s="10"/>
      <c r="BV398" s="10"/>
      <c r="BW398" s="10"/>
      <c r="BX398" s="10"/>
      <c r="BY398" s="10">
        <v>1</v>
      </c>
      <c r="BZ398" s="10"/>
      <c r="CA398" s="10"/>
      <c r="CB398" s="10"/>
      <c r="CC398" s="10"/>
      <c r="CD398" s="10"/>
      <c r="CE398" s="10"/>
      <c r="CF398" s="10"/>
      <c r="CG398" s="10"/>
      <c r="CH398" s="10"/>
      <c r="CI398" s="10"/>
      <c r="CJ398" s="10"/>
      <c r="CK398" s="10"/>
      <c r="CL398" s="10"/>
      <c r="CM398" s="10"/>
      <c r="CN398" s="10"/>
      <c r="CO398" s="10">
        <v>1</v>
      </c>
      <c r="CP398" s="10" t="s">
        <v>5991</v>
      </c>
      <c r="CQ398" s="10" t="s">
        <v>286</v>
      </c>
      <c r="CR398" s="10">
        <v>1</v>
      </c>
      <c r="CS398" s="10"/>
      <c r="CT398" s="10"/>
      <c r="CU398" s="10"/>
      <c r="CV398" s="10">
        <v>1</v>
      </c>
      <c r="CW398" s="10"/>
      <c r="CX398" s="10" t="s">
        <v>287</v>
      </c>
      <c r="CY398" s="10" t="s">
        <v>287</v>
      </c>
      <c r="CZ398" s="10" t="s">
        <v>288</v>
      </c>
      <c r="DA398" s="10" t="s">
        <v>158</v>
      </c>
      <c r="DB398" s="10" t="s">
        <v>158</v>
      </c>
      <c r="DC398" s="10" t="s">
        <v>283</v>
      </c>
      <c r="DD398" s="10" t="s">
        <v>5992</v>
      </c>
      <c r="DE398" s="10" t="s">
        <v>283</v>
      </c>
      <c r="DF398" s="10" t="s">
        <v>283</v>
      </c>
      <c r="DG398" s="10" t="s">
        <v>283</v>
      </c>
      <c r="DH398" s="10" t="s">
        <v>283</v>
      </c>
      <c r="DI398" s="10" t="s">
        <v>283</v>
      </c>
      <c r="DJ398" s="10" t="s">
        <v>283</v>
      </c>
      <c r="DK398" s="10" t="s">
        <v>283</v>
      </c>
      <c r="DL398" s="10" t="s">
        <v>283</v>
      </c>
      <c r="DM398" s="10" t="s">
        <v>283</v>
      </c>
      <c r="DN398" s="15"/>
      <c r="DO398" s="15"/>
      <c r="DP398" s="15"/>
      <c r="DQ398" s="15"/>
      <c r="DR398" s="15"/>
      <c r="DS398" s="15"/>
      <c r="DT398" s="15"/>
      <c r="DU398" s="15"/>
      <c r="DV398" s="15"/>
      <c r="DW398" s="15"/>
      <c r="DX398" s="15"/>
      <c r="DY398" s="15"/>
      <c r="DZ398" s="15"/>
      <c r="EA398" s="15"/>
      <c r="EB398" s="15"/>
      <c r="EC398" s="15"/>
      <c r="ED398" s="15"/>
      <c r="EE398" s="15"/>
      <c r="EF398" s="15"/>
      <c r="EG398" s="15"/>
      <c r="EH398" s="15"/>
      <c r="EI398" s="15"/>
      <c r="EJ398" s="15"/>
      <c r="EK398" s="15"/>
      <c r="EL398" s="15"/>
      <c r="EM398" s="15"/>
      <c r="EN398" s="15"/>
      <c r="EO398" s="15"/>
      <c r="EP398" s="15"/>
      <c r="EQ398" s="15"/>
      <c r="ER398" s="10" t="s">
        <v>283</v>
      </c>
      <c r="ES398" s="10" t="s">
        <v>283</v>
      </c>
      <c r="ET398" s="10"/>
      <c r="EU398" s="10"/>
      <c r="EV398" s="10"/>
      <c r="EW398" s="10"/>
      <c r="EX398" s="10"/>
      <c r="EY398" s="10"/>
      <c r="EZ398" s="10"/>
      <c r="FA398" s="10"/>
      <c r="FB398" s="10"/>
      <c r="FC398" s="10"/>
      <c r="FD398" s="10"/>
      <c r="FE398" s="10"/>
      <c r="FF398" s="10"/>
      <c r="FG398" s="10"/>
      <c r="FH398" s="10"/>
      <c r="FI398" s="10"/>
      <c r="FJ398" s="10"/>
      <c r="FK398" s="10"/>
      <c r="FL398" s="10"/>
      <c r="FM398" s="10" t="s">
        <v>5993</v>
      </c>
      <c r="FN398" s="10" t="s">
        <v>164</v>
      </c>
      <c r="FO398" s="10"/>
      <c r="FP398" s="10"/>
      <c r="FQ398" s="10"/>
      <c r="FR398" s="10"/>
      <c r="FS398" s="10">
        <v>1</v>
      </c>
      <c r="FT398" s="10"/>
      <c r="FU398" s="10"/>
      <c r="FV398" s="10"/>
      <c r="FW398" s="10"/>
      <c r="FX398" s="10"/>
      <c r="FY398" s="10"/>
      <c r="FZ398" s="10"/>
      <c r="GA398" s="10"/>
      <c r="GB398" s="10"/>
      <c r="GC398" s="10"/>
      <c r="GD398" s="10"/>
      <c r="GE398" s="10"/>
      <c r="GF398" s="10"/>
      <c r="GG398" s="10"/>
      <c r="GH398" s="10"/>
      <c r="GI398" s="10"/>
      <c r="GJ398" s="10"/>
      <c r="GK398" s="10"/>
      <c r="GL398" s="10"/>
      <c r="GM398" s="10"/>
      <c r="GN398" s="10"/>
      <c r="GO398" s="63" t="s">
        <v>5994</v>
      </c>
      <c r="GP398" s="10" t="s">
        <v>283</v>
      </c>
      <c r="GQ398" s="10" t="s">
        <v>283</v>
      </c>
      <c r="GR398" s="10" t="s">
        <v>283</v>
      </c>
      <c r="GS398" s="10" t="s">
        <v>283</v>
      </c>
      <c r="GT398" s="10" t="s">
        <v>283</v>
      </c>
      <c r="GU398" s="10" t="s">
        <v>283</v>
      </c>
      <c r="GV398" s="10" t="s">
        <v>283</v>
      </c>
      <c r="GW398" s="10" t="s">
        <v>283</v>
      </c>
      <c r="GX398" s="10" t="s">
        <v>283</v>
      </c>
      <c r="GY398" s="10" t="s">
        <v>283</v>
      </c>
      <c r="GZ398" s="10" t="s">
        <v>283</v>
      </c>
      <c r="HA398" s="10" t="s">
        <v>283</v>
      </c>
      <c r="HB398" s="10" t="s">
        <v>283</v>
      </c>
      <c r="HC398" s="10" t="s">
        <v>283</v>
      </c>
      <c r="HD398" s="10" t="s">
        <v>235</v>
      </c>
      <c r="HE398" s="10"/>
      <c r="HF398" s="10"/>
      <c r="HG398" s="10"/>
      <c r="HH398" s="10"/>
      <c r="HI398" s="10"/>
      <c r="HJ398" s="10"/>
      <c r="HK398" s="10"/>
      <c r="HL398" s="10"/>
      <c r="HM398" s="10"/>
      <c r="HN398" s="10"/>
      <c r="HO398" s="10"/>
      <c r="HP398" s="10"/>
      <c r="HQ398" s="10"/>
      <c r="HR398" s="10"/>
      <c r="HS398" s="10"/>
      <c r="HT398" s="10"/>
      <c r="HU398" s="10"/>
      <c r="HV398" s="10"/>
      <c r="HW398" s="10"/>
      <c r="HX398" s="10"/>
      <c r="HY398" s="10"/>
      <c r="HZ398" s="10"/>
      <c r="IA398" s="10"/>
      <c r="IB398" s="10"/>
      <c r="IC398" s="10"/>
      <c r="ID398" s="10"/>
      <c r="IE398" s="10"/>
      <c r="IF398" s="10"/>
      <c r="IG398" s="10"/>
      <c r="IH398" s="10"/>
      <c r="II398" s="10"/>
      <c r="IJ398" s="10"/>
      <c r="IK398" s="10"/>
      <c r="IL398" s="10"/>
      <c r="IM398" s="10">
        <v>1</v>
      </c>
      <c r="IN398" s="10"/>
      <c r="IO398" s="10"/>
      <c r="IP398" s="10"/>
      <c r="IQ398" s="10"/>
      <c r="IR398" s="10"/>
      <c r="IS398" s="10"/>
      <c r="IT398" s="10"/>
      <c r="IU398" s="10" t="s">
        <v>1134</v>
      </c>
      <c r="IV398" s="10" t="s">
        <v>283</v>
      </c>
      <c r="IW398" s="10" t="s">
        <v>283</v>
      </c>
      <c r="IX398" s="10" t="s">
        <v>264</v>
      </c>
      <c r="IY398" s="10"/>
      <c r="IZ398" s="10"/>
      <c r="JA398" s="10"/>
      <c r="JB398" s="10"/>
      <c r="JC398" s="10"/>
      <c r="JD398" s="10"/>
      <c r="JE398" s="10"/>
      <c r="JF398" s="10"/>
      <c r="JG398" s="10"/>
      <c r="JH398" s="10"/>
      <c r="JI398" s="10"/>
      <c r="JJ398" s="10"/>
      <c r="JK398" s="10"/>
      <c r="JL398" s="10"/>
      <c r="JM398" s="10"/>
      <c r="JN398" s="10"/>
      <c r="JO398" s="10"/>
      <c r="JP398" s="10">
        <v>1</v>
      </c>
      <c r="JQ398" s="10"/>
      <c r="JR398" s="10"/>
      <c r="JS398" s="10"/>
      <c r="JT398" s="10"/>
      <c r="JU398" s="10"/>
      <c r="JV398" s="10" t="s">
        <v>287</v>
      </c>
      <c r="JW398" s="10" t="s">
        <v>283</v>
      </c>
      <c r="JX398" s="10" t="s">
        <v>283</v>
      </c>
      <c r="JY398" s="10" t="s">
        <v>283</v>
      </c>
      <c r="JZ398" s="10" t="s">
        <v>5995</v>
      </c>
    </row>
    <row r="399" spans="1:286" ht="15.75" customHeight="1">
      <c r="A399" s="7" t="s">
        <v>5996</v>
      </c>
      <c r="B399" s="8">
        <v>43465</v>
      </c>
      <c r="C399" s="9" t="s">
        <v>5997</v>
      </c>
      <c r="D399" s="10">
        <v>1</v>
      </c>
      <c r="E399" s="11">
        <v>43211</v>
      </c>
      <c r="F399" s="10" t="s">
        <v>302</v>
      </c>
      <c r="G399" s="10" t="s">
        <v>277</v>
      </c>
      <c r="H399" s="9" t="s">
        <v>5861</v>
      </c>
      <c r="I399" s="9" t="s">
        <v>3065</v>
      </c>
      <c r="J399" s="10" t="s">
        <v>280</v>
      </c>
      <c r="K399" s="9" t="s">
        <v>344</v>
      </c>
      <c r="L399" s="9"/>
      <c r="M399" s="9"/>
      <c r="N399" s="9"/>
      <c r="O399" s="9"/>
      <c r="P399" s="9"/>
      <c r="Q399" s="9"/>
      <c r="R399" s="10">
        <v>1</v>
      </c>
      <c r="S399" s="9"/>
      <c r="T399" s="9"/>
      <c r="U399" s="9"/>
      <c r="V399" s="9"/>
      <c r="W399" s="9"/>
      <c r="X399" s="9"/>
      <c r="Y399" s="9"/>
      <c r="Z399" s="9"/>
      <c r="AA399" s="9"/>
      <c r="AB399" s="9" t="s">
        <v>5998</v>
      </c>
      <c r="AC399" s="9" t="s">
        <v>5999</v>
      </c>
      <c r="AD399" s="10" t="s">
        <v>283</v>
      </c>
      <c r="AE399" s="11">
        <v>43404</v>
      </c>
      <c r="AF399" s="11">
        <v>43448</v>
      </c>
      <c r="AG399" s="10">
        <f t="shared" si="91"/>
        <v>44</v>
      </c>
      <c r="AH399" s="10">
        <f t="shared" si="90"/>
        <v>237</v>
      </c>
      <c r="AI399" s="10">
        <f t="shared" si="2"/>
        <v>254</v>
      </c>
      <c r="AJ399" s="10" t="s">
        <v>6000</v>
      </c>
      <c r="AK399" s="12">
        <v>2</v>
      </c>
      <c r="AL399" s="10" t="s">
        <v>950</v>
      </c>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v>2</v>
      </c>
      <c r="BZ399" s="10"/>
      <c r="CA399" s="10"/>
      <c r="CB399" s="10"/>
      <c r="CC399" s="10"/>
      <c r="CD399" s="10"/>
      <c r="CE399" s="10"/>
      <c r="CF399" s="10"/>
      <c r="CG399" s="10"/>
      <c r="CH399" s="10"/>
      <c r="CI399" s="10"/>
      <c r="CJ399" s="10"/>
      <c r="CK399" s="10"/>
      <c r="CL399" s="10"/>
      <c r="CM399" s="10"/>
      <c r="CN399" s="10"/>
      <c r="CO399" s="10"/>
      <c r="CP399" s="10" t="s">
        <v>89</v>
      </c>
      <c r="CQ399" s="10" t="s">
        <v>286</v>
      </c>
      <c r="CR399" s="10">
        <v>1</v>
      </c>
      <c r="CS399" s="10"/>
      <c r="CT399" s="10"/>
      <c r="CU399" s="10"/>
      <c r="CV399" s="10"/>
      <c r="CW399" s="10"/>
      <c r="CX399" s="10" t="s">
        <v>287</v>
      </c>
      <c r="CY399" s="10" t="s">
        <v>287</v>
      </c>
      <c r="CZ399" s="10" t="s">
        <v>288</v>
      </c>
      <c r="DA399" s="10" t="s">
        <v>289</v>
      </c>
      <c r="DB399" s="10" t="s">
        <v>429</v>
      </c>
      <c r="DC399" s="10" t="s">
        <v>283</v>
      </c>
      <c r="DD399" s="10" t="s">
        <v>1603</v>
      </c>
      <c r="DE399" s="10" t="s">
        <v>6001</v>
      </c>
      <c r="DF399" s="10" t="s">
        <v>6002</v>
      </c>
      <c r="DG399" s="10" t="s">
        <v>6003</v>
      </c>
      <c r="DH399" s="10" t="s">
        <v>6004</v>
      </c>
      <c r="DI399" s="10" t="s">
        <v>283</v>
      </c>
      <c r="DJ399" s="10" t="s">
        <v>283</v>
      </c>
      <c r="DK399" s="10" t="s">
        <v>283</v>
      </c>
      <c r="DL399" s="10" t="s">
        <v>6005</v>
      </c>
      <c r="DM399" s="10" t="s">
        <v>6006</v>
      </c>
      <c r="DN399" s="15"/>
      <c r="DO399" s="15"/>
      <c r="DP399" s="15"/>
      <c r="DQ399" s="15"/>
      <c r="DR399" s="15"/>
      <c r="DS399" s="15"/>
      <c r="DT399" s="15"/>
      <c r="DU399" s="15"/>
      <c r="DV399" s="15"/>
      <c r="DW399" s="15"/>
      <c r="DX399" s="15"/>
      <c r="DY399" s="15"/>
      <c r="DZ399" s="15"/>
      <c r="EA399" s="15"/>
      <c r="EB399" s="15"/>
      <c r="EC399" s="15"/>
      <c r="ED399" s="15">
        <v>1</v>
      </c>
      <c r="EE399" s="15"/>
      <c r="EF399" s="15">
        <v>1</v>
      </c>
      <c r="EG399" s="15"/>
      <c r="EH399" s="15"/>
      <c r="EI399" s="15"/>
      <c r="EJ399" s="15"/>
      <c r="EK399" s="15"/>
      <c r="EL399" s="15"/>
      <c r="EM399" s="15"/>
      <c r="EN399" s="15"/>
      <c r="EO399" s="15"/>
      <c r="EP399" s="15">
        <v>1</v>
      </c>
      <c r="EQ399" s="15"/>
      <c r="ER399" s="10" t="s">
        <v>283</v>
      </c>
      <c r="ES399" s="10" t="s">
        <v>283</v>
      </c>
      <c r="ET399" s="10"/>
      <c r="EU399" s="10"/>
      <c r="EV399" s="10"/>
      <c r="EW399" s="10"/>
      <c r="EX399" s="10"/>
      <c r="EY399" s="10"/>
      <c r="EZ399" s="10"/>
      <c r="FA399" s="10"/>
      <c r="FB399" s="10"/>
      <c r="FC399" s="10"/>
      <c r="FD399" s="10"/>
      <c r="FE399" s="10"/>
      <c r="FF399" s="10"/>
      <c r="FG399" s="10"/>
      <c r="FH399" s="10"/>
      <c r="FI399" s="10"/>
      <c r="FJ399" s="10"/>
      <c r="FK399" s="10"/>
      <c r="FL399" s="10"/>
      <c r="FM399" s="10" t="s">
        <v>283</v>
      </c>
      <c r="FN399" s="10" t="s">
        <v>283</v>
      </c>
      <c r="FO399" s="10"/>
      <c r="FP399" s="10"/>
      <c r="FQ399" s="10"/>
      <c r="FR399" s="10"/>
      <c r="FS399" s="10"/>
      <c r="FT399" s="10"/>
      <c r="FU399" s="10"/>
      <c r="FV399" s="10"/>
      <c r="FW399" s="10"/>
      <c r="FX399" s="10"/>
      <c r="FY399" s="10"/>
      <c r="FZ399" s="10"/>
      <c r="GA399" s="10"/>
      <c r="GB399" s="10"/>
      <c r="GC399" s="10"/>
      <c r="GD399" s="10"/>
      <c r="GE399" s="10"/>
      <c r="GF399" s="10"/>
      <c r="GG399" s="10"/>
      <c r="GH399" s="10"/>
      <c r="GI399" s="10"/>
      <c r="GJ399" s="10"/>
      <c r="GK399" s="10"/>
      <c r="GL399" s="10"/>
      <c r="GM399" s="10"/>
      <c r="GN399" s="10"/>
      <c r="GO399" s="13" t="s">
        <v>6007</v>
      </c>
      <c r="GP399" s="13" t="s">
        <v>6008</v>
      </c>
      <c r="GQ399" s="13" t="s">
        <v>6009</v>
      </c>
      <c r="GR399" s="10" t="s">
        <v>283</v>
      </c>
      <c r="GS399" s="10" t="s">
        <v>283</v>
      </c>
      <c r="GT399" s="10" t="s">
        <v>283</v>
      </c>
      <c r="GU399" s="10" t="s">
        <v>283</v>
      </c>
      <c r="GV399" s="10" t="s">
        <v>283</v>
      </c>
      <c r="GW399" s="10" t="s">
        <v>283</v>
      </c>
      <c r="GX399" s="10" t="s">
        <v>283</v>
      </c>
      <c r="GY399" s="10" t="s">
        <v>283</v>
      </c>
      <c r="GZ399" s="10" t="s">
        <v>283</v>
      </c>
      <c r="HA399" s="10" t="s">
        <v>283</v>
      </c>
      <c r="HB399" s="10" t="s">
        <v>283</v>
      </c>
      <c r="HC399" s="10" t="s">
        <v>283</v>
      </c>
      <c r="HD399" s="10" t="s">
        <v>6010</v>
      </c>
      <c r="HE399" s="10"/>
      <c r="HF399" s="10"/>
      <c r="HG399" s="10"/>
      <c r="HH399" s="10"/>
      <c r="HI399" s="10"/>
      <c r="HJ399" s="10"/>
      <c r="HK399" s="10"/>
      <c r="HL399" s="10"/>
      <c r="HM399" s="10"/>
      <c r="HN399" s="10"/>
      <c r="HO399" s="10"/>
      <c r="HP399" s="10">
        <v>1</v>
      </c>
      <c r="HQ399" s="10"/>
      <c r="HR399" s="10"/>
      <c r="HS399" s="10"/>
      <c r="HT399" s="10"/>
      <c r="HU399" s="10"/>
      <c r="HV399" s="10"/>
      <c r="HW399" s="10"/>
      <c r="HX399" s="10"/>
      <c r="HY399" s="10"/>
      <c r="HZ399" s="10"/>
      <c r="IA399" s="10"/>
      <c r="IB399" s="10"/>
      <c r="IC399" s="10"/>
      <c r="ID399" s="10"/>
      <c r="IE399" s="10">
        <v>1</v>
      </c>
      <c r="IF399" s="10"/>
      <c r="IG399" s="10"/>
      <c r="IH399" s="10"/>
      <c r="II399" s="10"/>
      <c r="IJ399" s="10"/>
      <c r="IK399" s="10"/>
      <c r="IL399" s="10"/>
      <c r="IM399" s="10"/>
      <c r="IN399" s="10"/>
      <c r="IO399" s="10"/>
      <c r="IP399" s="10"/>
      <c r="IQ399" s="10"/>
      <c r="IR399" s="10"/>
      <c r="IS399" s="10"/>
      <c r="IT399" s="10"/>
      <c r="IU399" s="13" t="s">
        <v>1084</v>
      </c>
      <c r="IV399" s="10" t="s">
        <v>283</v>
      </c>
      <c r="IW399" s="10" t="s">
        <v>283</v>
      </c>
      <c r="IX399" s="10" t="s">
        <v>264</v>
      </c>
      <c r="IY399" s="10"/>
      <c r="IZ399" s="10"/>
      <c r="JA399" s="10"/>
      <c r="JB399" s="10"/>
      <c r="JC399" s="10"/>
      <c r="JD399" s="10"/>
      <c r="JE399" s="10"/>
      <c r="JF399" s="10"/>
      <c r="JG399" s="10"/>
      <c r="JH399" s="10"/>
      <c r="JI399" s="10"/>
      <c r="JJ399" s="10"/>
      <c r="JK399" s="10"/>
      <c r="JL399" s="10"/>
      <c r="JM399" s="10"/>
      <c r="JN399" s="10"/>
      <c r="JO399" s="10"/>
      <c r="JP399" s="10">
        <v>1</v>
      </c>
      <c r="JQ399" s="10"/>
      <c r="JR399" s="10"/>
      <c r="JS399" s="10"/>
      <c r="JT399" s="10"/>
      <c r="JU399" s="10"/>
      <c r="JV399" s="10" t="s">
        <v>287</v>
      </c>
      <c r="JW399" s="10" t="s">
        <v>283</v>
      </c>
      <c r="JX399" s="10" t="s">
        <v>283</v>
      </c>
      <c r="JY399" s="10" t="s">
        <v>283</v>
      </c>
      <c r="JZ399" s="10" t="s">
        <v>6011</v>
      </c>
    </row>
    <row r="400" spans="1:286" ht="15.75" customHeight="1">
      <c r="A400" s="7" t="s">
        <v>6012</v>
      </c>
      <c r="B400" s="8">
        <v>43377</v>
      </c>
      <c r="C400" s="9" t="s">
        <v>6013</v>
      </c>
      <c r="D400" s="10">
        <v>1</v>
      </c>
      <c r="E400" s="11">
        <v>43323</v>
      </c>
      <c r="F400" s="10" t="s">
        <v>302</v>
      </c>
      <c r="G400" s="10" t="s">
        <v>323</v>
      </c>
      <c r="H400" s="9" t="s">
        <v>3127</v>
      </c>
      <c r="I400" s="9" t="s">
        <v>375</v>
      </c>
      <c r="J400" s="10" t="s">
        <v>280</v>
      </c>
      <c r="K400" s="9" t="s">
        <v>4312</v>
      </c>
      <c r="L400" s="9"/>
      <c r="M400" s="9"/>
      <c r="N400" s="9"/>
      <c r="O400" s="9"/>
      <c r="P400" s="9"/>
      <c r="Q400" s="9"/>
      <c r="R400" s="9"/>
      <c r="S400" s="10">
        <v>1</v>
      </c>
      <c r="T400" s="9"/>
      <c r="U400" s="9"/>
      <c r="V400" s="9"/>
      <c r="W400" s="9"/>
      <c r="X400" s="9"/>
      <c r="Y400" s="9"/>
      <c r="Z400" s="10">
        <v>1</v>
      </c>
      <c r="AA400" s="9"/>
      <c r="AB400" s="9" t="s">
        <v>6014</v>
      </c>
      <c r="AC400" s="9" t="s">
        <v>6015</v>
      </c>
      <c r="AD400" s="10" t="s">
        <v>283</v>
      </c>
      <c r="AE400" s="11">
        <v>43335</v>
      </c>
      <c r="AF400" s="11">
        <v>43438</v>
      </c>
      <c r="AG400" s="10">
        <f t="shared" si="91"/>
        <v>103</v>
      </c>
      <c r="AH400" s="10">
        <f t="shared" si="90"/>
        <v>115</v>
      </c>
      <c r="AI400" s="10">
        <f t="shared" si="2"/>
        <v>54</v>
      </c>
      <c r="AJ400" s="10" t="s">
        <v>6016</v>
      </c>
      <c r="AK400" s="12">
        <v>1</v>
      </c>
      <c r="AL400" s="10" t="s">
        <v>70</v>
      </c>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v>1</v>
      </c>
      <c r="BZ400" s="10"/>
      <c r="CA400" s="10"/>
      <c r="CB400" s="10"/>
      <c r="CC400" s="10"/>
      <c r="CD400" s="10"/>
      <c r="CE400" s="10"/>
      <c r="CF400" s="10"/>
      <c r="CG400" s="10"/>
      <c r="CH400" s="10"/>
      <c r="CI400" s="10"/>
      <c r="CJ400" s="10"/>
      <c r="CK400" s="10"/>
      <c r="CL400" s="10"/>
      <c r="CM400" s="10"/>
      <c r="CN400" s="10"/>
      <c r="CO400" s="10"/>
      <c r="CP400" s="10" t="s">
        <v>329</v>
      </c>
      <c r="CQ400" s="13" t="s">
        <v>852</v>
      </c>
      <c r="CR400" s="10"/>
      <c r="CS400" s="10"/>
      <c r="CT400" s="10"/>
      <c r="CU400" s="10"/>
      <c r="CV400" s="10"/>
      <c r="CW400" s="10"/>
      <c r="CX400" s="10" t="s">
        <v>283</v>
      </c>
      <c r="CY400" s="10" t="s">
        <v>287</v>
      </c>
      <c r="CZ400" s="10" t="s">
        <v>288</v>
      </c>
      <c r="DA400" s="10" t="s">
        <v>158</v>
      </c>
      <c r="DB400" s="10" t="s">
        <v>309</v>
      </c>
      <c r="DC400" s="13" t="s">
        <v>6017</v>
      </c>
      <c r="DD400" s="10" t="s">
        <v>6018</v>
      </c>
      <c r="DE400" s="10" t="s">
        <v>6019</v>
      </c>
      <c r="DF400" s="10" t="s">
        <v>283</v>
      </c>
      <c r="DG400" s="10" t="s">
        <v>283</v>
      </c>
      <c r="DH400" s="10" t="s">
        <v>283</v>
      </c>
      <c r="DI400" s="10" t="s">
        <v>283</v>
      </c>
      <c r="DJ400" s="10" t="s">
        <v>283</v>
      </c>
      <c r="DK400" s="10" t="s">
        <v>283</v>
      </c>
      <c r="DL400" s="10" t="s">
        <v>283</v>
      </c>
      <c r="DM400" s="10" t="s">
        <v>283</v>
      </c>
      <c r="DN400" s="15"/>
      <c r="DO400" s="15"/>
      <c r="DP400" s="15"/>
      <c r="DQ400" s="15"/>
      <c r="DR400" s="15"/>
      <c r="DS400" s="15"/>
      <c r="DT400" s="15"/>
      <c r="DU400" s="15"/>
      <c r="DV400" s="15"/>
      <c r="DW400" s="15"/>
      <c r="DX400" s="15"/>
      <c r="DY400" s="15"/>
      <c r="DZ400" s="15"/>
      <c r="EA400" s="15"/>
      <c r="EB400" s="15"/>
      <c r="EC400" s="15"/>
      <c r="ED400" s="15"/>
      <c r="EE400" s="15"/>
      <c r="EF400" s="15"/>
      <c r="EG400" s="15"/>
      <c r="EH400" s="15"/>
      <c r="EI400" s="15"/>
      <c r="EJ400" s="15"/>
      <c r="EK400" s="15"/>
      <c r="EL400" s="15"/>
      <c r="EM400" s="15"/>
      <c r="EN400" s="15"/>
      <c r="EO400" s="15"/>
      <c r="EP400" s="15"/>
      <c r="EQ400" s="15"/>
      <c r="ER400" s="10" t="s">
        <v>283</v>
      </c>
      <c r="ES400" s="10" t="s">
        <v>283</v>
      </c>
      <c r="ET400" s="10"/>
      <c r="EU400" s="10"/>
      <c r="EV400" s="10"/>
      <c r="EW400" s="10"/>
      <c r="EX400" s="10"/>
      <c r="EY400" s="10"/>
      <c r="EZ400" s="10"/>
      <c r="FA400" s="10"/>
      <c r="FB400" s="10"/>
      <c r="FC400" s="10"/>
      <c r="FD400" s="10"/>
      <c r="FE400" s="10"/>
      <c r="FF400" s="10"/>
      <c r="FG400" s="10"/>
      <c r="FH400" s="10"/>
      <c r="FI400" s="10"/>
      <c r="FJ400" s="10"/>
      <c r="FK400" s="10"/>
      <c r="FL400" s="10"/>
      <c r="FM400" s="10" t="s">
        <v>6020</v>
      </c>
      <c r="FN400" s="10" t="s">
        <v>6021</v>
      </c>
      <c r="FO400" s="10"/>
      <c r="FP400" s="10"/>
      <c r="FQ400" s="10"/>
      <c r="FR400" s="10"/>
      <c r="FS400" s="10"/>
      <c r="FT400" s="10"/>
      <c r="FU400" s="10"/>
      <c r="FV400" s="10"/>
      <c r="FW400" s="10"/>
      <c r="FX400" s="10"/>
      <c r="FY400" s="10"/>
      <c r="FZ400" s="10"/>
      <c r="GA400" s="10"/>
      <c r="GB400" s="10"/>
      <c r="GC400" s="10">
        <v>1</v>
      </c>
      <c r="GD400" s="10"/>
      <c r="GE400" s="10"/>
      <c r="GF400" s="10"/>
      <c r="GG400" s="10"/>
      <c r="GH400" s="10">
        <v>1</v>
      </c>
      <c r="GI400" s="10"/>
      <c r="GJ400" s="10"/>
      <c r="GK400" s="10"/>
      <c r="GL400" s="10"/>
      <c r="GM400" s="10"/>
      <c r="GN400" s="10"/>
      <c r="GO400" s="13" t="s">
        <v>6022</v>
      </c>
      <c r="GP400" s="13" t="s">
        <v>6023</v>
      </c>
      <c r="GQ400" s="13" t="s">
        <v>6024</v>
      </c>
      <c r="GR400" s="13" t="s">
        <v>6025</v>
      </c>
      <c r="GS400" s="10" t="s">
        <v>283</v>
      </c>
      <c r="GT400" s="10" t="s">
        <v>283</v>
      </c>
      <c r="GU400" s="10" t="s">
        <v>283</v>
      </c>
      <c r="GV400" s="10" t="s">
        <v>283</v>
      </c>
      <c r="GW400" s="10" t="s">
        <v>283</v>
      </c>
      <c r="GX400" s="10" t="s">
        <v>283</v>
      </c>
      <c r="GY400" s="10" t="s">
        <v>283</v>
      </c>
      <c r="GZ400" s="10" t="s">
        <v>283</v>
      </c>
      <c r="HA400" s="10" t="s">
        <v>283</v>
      </c>
      <c r="HB400" s="10" t="s">
        <v>283</v>
      </c>
      <c r="HC400" s="10" t="s">
        <v>283</v>
      </c>
      <c r="HD400" s="10" t="s">
        <v>2673</v>
      </c>
      <c r="HE400" s="10"/>
      <c r="HF400" s="10"/>
      <c r="HG400" s="10"/>
      <c r="HH400" s="10"/>
      <c r="HI400" s="10"/>
      <c r="HJ400" s="10"/>
      <c r="HK400" s="10"/>
      <c r="HL400" s="10"/>
      <c r="HM400" s="10"/>
      <c r="HN400" s="10"/>
      <c r="HO400" s="10"/>
      <c r="HP400" s="10"/>
      <c r="HQ400" s="10"/>
      <c r="HR400" s="10"/>
      <c r="HS400" s="10"/>
      <c r="HT400" s="10"/>
      <c r="HU400" s="10"/>
      <c r="HV400" s="10"/>
      <c r="HW400" s="10"/>
      <c r="HX400" s="10"/>
      <c r="HY400" s="10"/>
      <c r="HZ400" s="10"/>
      <c r="IA400" s="10"/>
      <c r="IB400" s="10"/>
      <c r="IC400" s="10"/>
      <c r="ID400" s="10"/>
      <c r="IE400" s="10"/>
      <c r="IF400" s="10">
        <v>1</v>
      </c>
      <c r="IG400" s="10"/>
      <c r="IH400" s="10"/>
      <c r="II400" s="10"/>
      <c r="IJ400" s="10"/>
      <c r="IK400" s="10"/>
      <c r="IL400" s="10"/>
      <c r="IM400" s="10"/>
      <c r="IN400" s="10"/>
      <c r="IO400" s="10"/>
      <c r="IP400" s="10"/>
      <c r="IQ400" s="10"/>
      <c r="IR400" s="10"/>
      <c r="IS400" s="10"/>
      <c r="IT400" s="10"/>
      <c r="IU400" s="13" t="s">
        <v>434</v>
      </c>
      <c r="IV400" s="10" t="s">
        <v>283</v>
      </c>
      <c r="IW400" s="10" t="s">
        <v>283</v>
      </c>
      <c r="IX400" s="10" t="s">
        <v>264</v>
      </c>
      <c r="IY400" s="10"/>
      <c r="IZ400" s="10"/>
      <c r="JA400" s="10"/>
      <c r="JB400" s="10"/>
      <c r="JC400" s="10"/>
      <c r="JD400" s="10"/>
      <c r="JE400" s="10"/>
      <c r="JF400" s="10"/>
      <c r="JG400" s="10"/>
      <c r="JH400" s="10"/>
      <c r="JI400" s="10"/>
      <c r="JJ400" s="10"/>
      <c r="JK400" s="10"/>
      <c r="JL400" s="10"/>
      <c r="JM400" s="10"/>
      <c r="JN400" s="10"/>
      <c r="JO400" s="10"/>
      <c r="JP400" s="10">
        <v>1</v>
      </c>
      <c r="JQ400" s="10"/>
      <c r="JR400" s="10"/>
      <c r="JS400" s="10"/>
      <c r="JT400" s="10"/>
      <c r="JU400" s="10"/>
      <c r="JV400" s="10" t="s">
        <v>287</v>
      </c>
      <c r="JW400" s="10" t="s">
        <v>283</v>
      </c>
      <c r="JX400" s="10" t="s">
        <v>283</v>
      </c>
      <c r="JY400" s="10" t="s">
        <v>283</v>
      </c>
      <c r="JZ400" s="10" t="s">
        <v>6026</v>
      </c>
    </row>
    <row r="401" spans="1:286" ht="15.75" customHeight="1">
      <c r="A401" s="7" t="s">
        <v>6027</v>
      </c>
      <c r="B401" s="8">
        <v>43417</v>
      </c>
      <c r="C401" s="9" t="s">
        <v>5876</v>
      </c>
      <c r="D401" s="10">
        <v>1</v>
      </c>
      <c r="E401" s="11">
        <v>42607</v>
      </c>
      <c r="F401" s="10">
        <v>24</v>
      </c>
      <c r="G401" s="10" t="s">
        <v>323</v>
      </c>
      <c r="H401" s="9" t="s">
        <v>4882</v>
      </c>
      <c r="I401" s="9" t="s">
        <v>1824</v>
      </c>
      <c r="J401" s="10" t="s">
        <v>280</v>
      </c>
      <c r="K401" s="10" t="s">
        <v>6028</v>
      </c>
      <c r="L401" s="9"/>
      <c r="M401" s="9"/>
      <c r="N401" s="9"/>
      <c r="O401" s="9"/>
      <c r="P401" s="9"/>
      <c r="Q401" s="9"/>
      <c r="R401" s="10">
        <v>1</v>
      </c>
      <c r="S401" s="10">
        <v>1</v>
      </c>
      <c r="T401" s="9"/>
      <c r="U401" s="9"/>
      <c r="V401" s="9"/>
      <c r="W401" s="9"/>
      <c r="X401" s="9"/>
      <c r="Y401" s="9"/>
      <c r="Z401" s="9"/>
      <c r="AA401" s="9"/>
      <c r="AB401" s="9" t="s">
        <v>5904</v>
      </c>
      <c r="AC401" s="9" t="s">
        <v>6029</v>
      </c>
      <c r="AD401" s="10" t="s">
        <v>283</v>
      </c>
      <c r="AE401" s="11">
        <v>42588</v>
      </c>
      <c r="AF401" s="11">
        <v>43405</v>
      </c>
      <c r="AG401" s="10">
        <f t="shared" si="91"/>
        <v>817</v>
      </c>
      <c r="AH401" s="10">
        <f t="shared" si="90"/>
        <v>798</v>
      </c>
      <c r="AI401" s="10">
        <f t="shared" si="2"/>
        <v>810</v>
      </c>
      <c r="AJ401" s="10" t="s">
        <v>918</v>
      </c>
      <c r="AK401" s="12">
        <v>1</v>
      </c>
      <c r="AL401" s="10" t="s">
        <v>769</v>
      </c>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v>1</v>
      </c>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t="s">
        <v>89</v>
      </c>
      <c r="CQ401" s="10" t="s">
        <v>286</v>
      </c>
      <c r="CR401" s="10">
        <v>1</v>
      </c>
      <c r="CS401" s="10"/>
      <c r="CT401" s="10"/>
      <c r="CU401" s="10"/>
      <c r="CV401" s="10"/>
      <c r="CW401" s="10"/>
      <c r="CX401" s="10" t="s">
        <v>287</v>
      </c>
      <c r="CY401" s="10" t="s">
        <v>287</v>
      </c>
      <c r="CZ401" s="10" t="s">
        <v>3624</v>
      </c>
      <c r="DA401" s="10" t="s">
        <v>289</v>
      </c>
      <c r="DB401" s="10" t="s">
        <v>309</v>
      </c>
      <c r="DC401" s="13" t="s">
        <v>5879</v>
      </c>
      <c r="DD401" s="10" t="s">
        <v>5880</v>
      </c>
      <c r="DE401" s="10" t="s">
        <v>622</v>
      </c>
      <c r="DF401" s="10" t="s">
        <v>6030</v>
      </c>
      <c r="DG401" s="10" t="s">
        <v>283</v>
      </c>
      <c r="DH401" s="10" t="s">
        <v>283</v>
      </c>
      <c r="DI401" s="10" t="s">
        <v>283</v>
      </c>
      <c r="DJ401" s="10" t="s">
        <v>283</v>
      </c>
      <c r="DK401" s="10" t="s">
        <v>283</v>
      </c>
      <c r="DL401" s="10" t="s">
        <v>283</v>
      </c>
      <c r="DM401" s="10" t="s">
        <v>283</v>
      </c>
      <c r="DN401" s="15"/>
      <c r="DO401" s="15"/>
      <c r="DP401" s="15"/>
      <c r="DQ401" s="15"/>
      <c r="DR401" s="15"/>
      <c r="DS401" s="15"/>
      <c r="DT401" s="15"/>
      <c r="DU401" s="15"/>
      <c r="DV401" s="15"/>
      <c r="DW401" s="15"/>
      <c r="DX401" s="15"/>
      <c r="DY401" s="15"/>
      <c r="DZ401" s="15"/>
      <c r="EA401" s="15"/>
      <c r="EB401" s="15"/>
      <c r="EC401" s="15"/>
      <c r="ED401" s="15"/>
      <c r="EE401" s="15"/>
      <c r="EF401" s="15"/>
      <c r="EG401" s="15"/>
      <c r="EH401" s="15"/>
      <c r="EI401" s="15"/>
      <c r="EJ401" s="15"/>
      <c r="EK401" s="15"/>
      <c r="EL401" s="15"/>
      <c r="EM401" s="15"/>
      <c r="EN401" s="15"/>
      <c r="EO401" s="15"/>
      <c r="EP401" s="15"/>
      <c r="EQ401" s="15"/>
      <c r="ER401" s="10" t="s">
        <v>657</v>
      </c>
      <c r="ES401" s="10" t="s">
        <v>657</v>
      </c>
      <c r="ET401" s="10"/>
      <c r="EU401" s="10"/>
      <c r="EV401" s="10"/>
      <c r="EW401" s="10"/>
      <c r="EX401" s="10"/>
      <c r="EY401" s="10"/>
      <c r="EZ401" s="10"/>
      <c r="FA401" s="10"/>
      <c r="FB401" s="10"/>
      <c r="FC401" s="10"/>
      <c r="FD401" s="10"/>
      <c r="FE401" s="10"/>
      <c r="FF401" s="10"/>
      <c r="FG401" s="10"/>
      <c r="FH401" s="13">
        <v>1</v>
      </c>
      <c r="FI401" s="10"/>
      <c r="FJ401" s="10"/>
      <c r="FK401" s="10"/>
      <c r="FL401" s="10"/>
      <c r="FM401" s="10" t="s">
        <v>6031</v>
      </c>
      <c r="FN401" s="10" t="s">
        <v>173</v>
      </c>
      <c r="FO401" s="10"/>
      <c r="FP401" s="10"/>
      <c r="FQ401" s="10"/>
      <c r="FR401" s="10"/>
      <c r="FS401" s="10"/>
      <c r="FT401" s="10"/>
      <c r="FU401" s="10"/>
      <c r="FV401" s="10"/>
      <c r="FW401" s="10"/>
      <c r="FX401" s="10"/>
      <c r="FY401" s="10"/>
      <c r="FZ401" s="10"/>
      <c r="GA401" s="10"/>
      <c r="GB401" s="10"/>
      <c r="GC401" s="10">
        <v>1</v>
      </c>
      <c r="GD401" s="10"/>
      <c r="GE401" s="10"/>
      <c r="GF401" s="10"/>
      <c r="GG401" s="10"/>
      <c r="GH401" s="10"/>
      <c r="GI401" s="10"/>
      <c r="GJ401" s="10"/>
      <c r="GK401" s="10"/>
      <c r="GL401" s="10"/>
      <c r="GM401" s="10"/>
      <c r="GN401" s="10"/>
      <c r="GO401" s="13" t="s">
        <v>5883</v>
      </c>
      <c r="GP401" s="13" t="s">
        <v>5884</v>
      </c>
      <c r="GQ401" s="13" t="s">
        <v>5885</v>
      </c>
      <c r="GR401" s="13" t="s">
        <v>5886</v>
      </c>
      <c r="GS401" s="13" t="s">
        <v>5887</v>
      </c>
      <c r="GT401" s="13" t="s">
        <v>5888</v>
      </c>
      <c r="GU401" s="10" t="s">
        <v>283</v>
      </c>
      <c r="GV401" s="10" t="s">
        <v>283</v>
      </c>
      <c r="GW401" s="10" t="s">
        <v>283</v>
      </c>
      <c r="GX401" s="10" t="s">
        <v>283</v>
      </c>
      <c r="GY401" s="10" t="s">
        <v>283</v>
      </c>
      <c r="GZ401" s="10" t="s">
        <v>283</v>
      </c>
      <c r="HA401" s="10" t="s">
        <v>283</v>
      </c>
      <c r="HB401" s="10" t="s">
        <v>283</v>
      </c>
      <c r="HC401" s="10" t="s">
        <v>283</v>
      </c>
      <c r="HD401" s="10" t="s">
        <v>5889</v>
      </c>
      <c r="HE401" s="10"/>
      <c r="HF401" s="10"/>
      <c r="HG401" s="10"/>
      <c r="HH401" s="10"/>
      <c r="HI401" s="10"/>
      <c r="HJ401" s="10"/>
      <c r="HK401" s="10"/>
      <c r="HL401" s="10"/>
      <c r="HM401" s="10"/>
      <c r="HN401" s="10">
        <v>1</v>
      </c>
      <c r="HO401" s="10"/>
      <c r="HP401" s="10">
        <v>1</v>
      </c>
      <c r="HQ401" s="10">
        <v>1</v>
      </c>
      <c r="HR401" s="10"/>
      <c r="HS401" s="10"/>
      <c r="HT401" s="10">
        <v>1</v>
      </c>
      <c r="HU401" s="10"/>
      <c r="HV401" s="10"/>
      <c r="HW401" s="10"/>
      <c r="HX401" s="10"/>
      <c r="HY401" s="10"/>
      <c r="HZ401" s="10"/>
      <c r="IA401" s="10"/>
      <c r="IB401" s="10"/>
      <c r="IC401" s="10"/>
      <c r="ID401" s="10"/>
      <c r="IE401" s="10"/>
      <c r="IF401" s="10"/>
      <c r="IG401" s="10"/>
      <c r="IH401" s="10"/>
      <c r="II401" s="10">
        <v>1</v>
      </c>
      <c r="IJ401" s="10"/>
      <c r="IK401" s="10"/>
      <c r="IL401" s="10"/>
      <c r="IM401" s="10"/>
      <c r="IN401" s="10"/>
      <c r="IO401" s="10"/>
      <c r="IP401" s="10"/>
      <c r="IQ401" s="10"/>
      <c r="IR401" s="10"/>
      <c r="IS401" s="10"/>
      <c r="IT401" s="10">
        <v>1</v>
      </c>
      <c r="IU401" s="13" t="s">
        <v>1084</v>
      </c>
      <c r="IV401" s="13" t="s">
        <v>6032</v>
      </c>
      <c r="IW401" s="13" t="s">
        <v>5887</v>
      </c>
      <c r="IX401" s="10" t="s">
        <v>5891</v>
      </c>
      <c r="IY401" s="10"/>
      <c r="IZ401" s="10"/>
      <c r="JA401" s="10"/>
      <c r="JB401" s="10"/>
      <c r="JC401" s="10"/>
      <c r="JD401" s="10"/>
      <c r="JE401" s="10"/>
      <c r="JF401" s="10"/>
      <c r="JG401" s="10"/>
      <c r="JH401" s="10">
        <v>1</v>
      </c>
      <c r="JI401" s="10"/>
      <c r="JJ401" s="10"/>
      <c r="JK401" s="10"/>
      <c r="JL401" s="10">
        <v>1</v>
      </c>
      <c r="JM401" s="10"/>
      <c r="JN401" s="10"/>
      <c r="JO401" s="10"/>
      <c r="JP401" s="10"/>
      <c r="JQ401" s="10"/>
      <c r="JR401" s="10"/>
      <c r="JS401" s="10">
        <v>1</v>
      </c>
      <c r="JT401" s="10"/>
      <c r="JU401" s="10"/>
      <c r="JV401" s="10" t="s">
        <v>490</v>
      </c>
      <c r="JW401" s="18" t="s">
        <v>5875</v>
      </c>
      <c r="JX401" s="10" t="s">
        <v>6033</v>
      </c>
      <c r="JY401" s="10" t="s">
        <v>283</v>
      </c>
      <c r="JZ401" s="9"/>
    </row>
    <row r="402" spans="1:286" ht="15.75" customHeight="1">
      <c r="A402" s="7" t="s">
        <v>6034</v>
      </c>
      <c r="B402" s="8">
        <v>43475</v>
      </c>
      <c r="C402" s="9" t="s">
        <v>6035</v>
      </c>
      <c r="D402" s="10">
        <v>1</v>
      </c>
      <c r="E402" s="11">
        <v>42570</v>
      </c>
      <c r="F402" s="10" t="s">
        <v>302</v>
      </c>
      <c r="G402" s="10" t="s">
        <v>277</v>
      </c>
      <c r="H402" s="9" t="s">
        <v>6036</v>
      </c>
      <c r="I402" s="9" t="s">
        <v>469</v>
      </c>
      <c r="J402" s="10" t="s">
        <v>280</v>
      </c>
      <c r="K402" s="9" t="s">
        <v>1436</v>
      </c>
      <c r="L402" s="9"/>
      <c r="M402" s="9"/>
      <c r="N402" s="9"/>
      <c r="O402" s="9"/>
      <c r="P402" s="9"/>
      <c r="Q402" s="9"/>
      <c r="R402" s="9"/>
      <c r="S402" s="9"/>
      <c r="T402" s="9"/>
      <c r="U402" s="9"/>
      <c r="V402" s="9"/>
      <c r="W402" s="9"/>
      <c r="X402" s="9"/>
      <c r="Y402" s="10">
        <v>1</v>
      </c>
      <c r="Z402" s="9"/>
      <c r="AA402" s="9"/>
      <c r="AB402" s="9" t="s">
        <v>6037</v>
      </c>
      <c r="AC402" s="9" t="s">
        <v>6038</v>
      </c>
      <c r="AD402" s="10" t="s">
        <v>283</v>
      </c>
      <c r="AE402" s="11">
        <v>42580</v>
      </c>
      <c r="AF402" s="11">
        <v>43432</v>
      </c>
      <c r="AG402" s="10">
        <f t="shared" si="91"/>
        <v>852</v>
      </c>
      <c r="AH402" s="10">
        <f t="shared" si="90"/>
        <v>862</v>
      </c>
      <c r="AI402" s="10">
        <f t="shared" si="2"/>
        <v>905</v>
      </c>
      <c r="AJ402" s="10" t="s">
        <v>6039</v>
      </c>
      <c r="AK402" s="12">
        <v>2</v>
      </c>
      <c r="AL402" s="10" t="s">
        <v>6040</v>
      </c>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v>1</v>
      </c>
      <c r="BR402" s="10"/>
      <c r="BS402" s="10"/>
      <c r="BT402" s="10"/>
      <c r="BU402" s="10"/>
      <c r="BV402" s="10"/>
      <c r="BW402" s="10"/>
      <c r="BX402" s="10"/>
      <c r="BY402" s="10"/>
      <c r="BZ402" s="10"/>
      <c r="CA402" s="10"/>
      <c r="CB402" s="10"/>
      <c r="CC402" s="10"/>
      <c r="CD402" s="10"/>
      <c r="CE402" s="10"/>
      <c r="CF402" s="10">
        <v>1</v>
      </c>
      <c r="CG402" s="10"/>
      <c r="CH402" s="10"/>
      <c r="CI402" s="10"/>
      <c r="CJ402" s="10"/>
      <c r="CK402" s="10"/>
      <c r="CL402" s="10"/>
      <c r="CM402" s="10"/>
      <c r="CN402" s="10"/>
      <c r="CO402" s="10"/>
      <c r="CP402" s="10" t="s">
        <v>90</v>
      </c>
      <c r="CQ402" s="10" t="s">
        <v>286</v>
      </c>
      <c r="CR402" s="10"/>
      <c r="CS402" s="10">
        <v>1</v>
      </c>
      <c r="CT402" s="10"/>
      <c r="CU402" s="10"/>
      <c r="CV402" s="10"/>
      <c r="CW402" s="10"/>
      <c r="CX402" s="10" t="s">
        <v>287</v>
      </c>
      <c r="CY402" s="10" t="s">
        <v>287</v>
      </c>
      <c r="CZ402" s="10" t="s">
        <v>620</v>
      </c>
      <c r="DA402" s="10" t="s">
        <v>3146</v>
      </c>
      <c r="DB402" s="10" t="s">
        <v>309</v>
      </c>
      <c r="DC402" s="10" t="s">
        <v>6041</v>
      </c>
      <c r="DD402" s="10" t="s">
        <v>6042</v>
      </c>
      <c r="DE402" s="10" t="s">
        <v>6043</v>
      </c>
      <c r="DF402" s="10" t="s">
        <v>6044</v>
      </c>
      <c r="DG402" s="10" t="s">
        <v>6045</v>
      </c>
      <c r="DH402" s="10" t="s">
        <v>283</v>
      </c>
      <c r="DI402" s="10" t="s">
        <v>283</v>
      </c>
      <c r="DJ402" s="10" t="s">
        <v>283</v>
      </c>
      <c r="DK402" s="10" t="s">
        <v>283</v>
      </c>
      <c r="DL402" s="10" t="s">
        <v>283</v>
      </c>
      <c r="DM402" s="10" t="s">
        <v>283</v>
      </c>
      <c r="DN402" s="15"/>
      <c r="DO402" s="15"/>
      <c r="DP402" s="15"/>
      <c r="DQ402" s="15"/>
      <c r="DR402" s="15"/>
      <c r="DS402" s="15"/>
      <c r="DT402" s="15"/>
      <c r="DU402" s="15"/>
      <c r="DV402" s="15"/>
      <c r="DW402" s="15"/>
      <c r="DX402" s="15"/>
      <c r="DY402" s="15"/>
      <c r="DZ402" s="15"/>
      <c r="EA402" s="15"/>
      <c r="EB402" s="15"/>
      <c r="EC402" s="15"/>
      <c r="ED402" s="15"/>
      <c r="EE402" s="15"/>
      <c r="EF402" s="15"/>
      <c r="EG402" s="15"/>
      <c r="EH402" s="15"/>
      <c r="EI402" s="15"/>
      <c r="EJ402" s="15"/>
      <c r="EK402" s="15"/>
      <c r="EL402" s="15"/>
      <c r="EM402" s="15"/>
      <c r="EN402" s="15"/>
      <c r="EO402" s="15"/>
      <c r="EP402" s="15"/>
      <c r="EQ402" s="15"/>
      <c r="ER402" s="10" t="s">
        <v>283</v>
      </c>
      <c r="ES402" s="10" t="s">
        <v>283</v>
      </c>
      <c r="ET402" s="10"/>
      <c r="EU402" s="10"/>
      <c r="EV402" s="10"/>
      <c r="EW402" s="10"/>
      <c r="EX402" s="10"/>
      <c r="EY402" s="10"/>
      <c r="EZ402" s="10"/>
      <c r="FA402" s="10"/>
      <c r="FB402" s="10"/>
      <c r="FC402" s="10"/>
      <c r="FD402" s="10"/>
      <c r="FE402" s="10"/>
      <c r="FF402" s="10"/>
      <c r="FG402" s="10"/>
      <c r="FH402" s="10"/>
      <c r="FI402" s="10"/>
      <c r="FJ402" s="10"/>
      <c r="FK402" s="10"/>
      <c r="FL402" s="10"/>
      <c r="FM402" s="10" t="s">
        <v>6046</v>
      </c>
      <c r="FN402" s="10" t="s">
        <v>1841</v>
      </c>
      <c r="FO402" s="10"/>
      <c r="FP402" s="10"/>
      <c r="FQ402" s="10"/>
      <c r="FR402" s="10"/>
      <c r="FS402" s="10"/>
      <c r="FT402" s="10"/>
      <c r="FU402" s="10">
        <v>1</v>
      </c>
      <c r="FV402" s="10"/>
      <c r="FW402" s="10"/>
      <c r="FX402" s="10"/>
      <c r="FY402" s="10"/>
      <c r="FZ402" s="10"/>
      <c r="GA402" s="10"/>
      <c r="GB402" s="10"/>
      <c r="GC402" s="10"/>
      <c r="GD402" s="10"/>
      <c r="GE402" s="10"/>
      <c r="GF402" s="10"/>
      <c r="GG402" s="10"/>
      <c r="GH402" s="10"/>
      <c r="GI402" s="10"/>
      <c r="GJ402" s="10">
        <v>1</v>
      </c>
      <c r="GK402" s="10"/>
      <c r="GL402" s="10"/>
      <c r="GM402" s="10"/>
      <c r="GN402" s="10"/>
      <c r="GO402" s="10" t="s">
        <v>6047</v>
      </c>
      <c r="GP402" s="10" t="s">
        <v>6048</v>
      </c>
      <c r="GQ402" s="10" t="s">
        <v>6049</v>
      </c>
      <c r="GR402" s="10" t="s">
        <v>6050</v>
      </c>
      <c r="GS402" s="10" t="s">
        <v>6051</v>
      </c>
      <c r="GT402" s="10" t="s">
        <v>6052</v>
      </c>
      <c r="GU402" s="10" t="s">
        <v>6053</v>
      </c>
      <c r="GV402" s="10" t="s">
        <v>283</v>
      </c>
      <c r="GW402" s="10" t="s">
        <v>283</v>
      </c>
      <c r="GX402" s="10" t="s">
        <v>283</v>
      </c>
      <c r="GY402" s="10" t="s">
        <v>283</v>
      </c>
      <c r="GZ402" s="10" t="s">
        <v>283</v>
      </c>
      <c r="HA402" s="10" t="s">
        <v>283</v>
      </c>
      <c r="HB402" s="10" t="s">
        <v>283</v>
      </c>
      <c r="HC402" s="10" t="s">
        <v>283</v>
      </c>
      <c r="HD402" s="10" t="s">
        <v>6054</v>
      </c>
      <c r="HE402" s="10"/>
      <c r="HF402" s="10"/>
      <c r="HG402" s="10"/>
      <c r="HH402" s="10"/>
      <c r="HI402" s="10"/>
      <c r="HJ402" s="10"/>
      <c r="HK402" s="10"/>
      <c r="HL402" s="10"/>
      <c r="HM402" s="10"/>
      <c r="HN402" s="10"/>
      <c r="HO402" s="10"/>
      <c r="HP402" s="10"/>
      <c r="HQ402" s="10"/>
      <c r="HR402" s="10"/>
      <c r="HS402" s="10"/>
      <c r="HT402" s="10"/>
      <c r="HU402" s="10"/>
      <c r="HV402" s="10"/>
      <c r="HW402" s="10"/>
      <c r="HX402" s="10"/>
      <c r="HY402" s="10"/>
      <c r="HZ402" s="10"/>
      <c r="IA402" s="10">
        <v>1</v>
      </c>
      <c r="IB402" s="10"/>
      <c r="IC402" s="10"/>
      <c r="ID402" s="10"/>
      <c r="IE402" s="10"/>
      <c r="IF402" s="10"/>
      <c r="IG402" s="10"/>
      <c r="IH402" s="25">
        <v>1</v>
      </c>
      <c r="II402" s="10"/>
      <c r="IJ402" s="10"/>
      <c r="IK402" s="10"/>
      <c r="IL402" s="10"/>
      <c r="IM402" s="10"/>
      <c r="IN402" s="10"/>
      <c r="IO402" s="10"/>
      <c r="IP402" s="10"/>
      <c r="IQ402" s="10"/>
      <c r="IR402" s="10"/>
      <c r="IS402" s="10"/>
      <c r="IT402" s="10">
        <v>1</v>
      </c>
      <c r="IU402" s="10" t="s">
        <v>2318</v>
      </c>
      <c r="IV402" s="10" t="s">
        <v>283</v>
      </c>
      <c r="IW402" s="10" t="s">
        <v>283</v>
      </c>
      <c r="IX402" s="10" t="s">
        <v>264</v>
      </c>
      <c r="IY402" s="10"/>
      <c r="IZ402" s="10"/>
      <c r="JA402" s="10"/>
      <c r="JB402" s="10"/>
      <c r="JC402" s="10"/>
      <c r="JD402" s="10"/>
      <c r="JE402" s="10"/>
      <c r="JF402" s="10"/>
      <c r="JG402" s="10"/>
      <c r="JH402" s="10"/>
      <c r="JI402" s="10"/>
      <c r="JJ402" s="10"/>
      <c r="JK402" s="10"/>
      <c r="JL402" s="10"/>
      <c r="JM402" s="10"/>
      <c r="JN402" s="10"/>
      <c r="JO402" s="10"/>
      <c r="JP402" s="10">
        <v>1</v>
      </c>
      <c r="JQ402" s="10"/>
      <c r="JR402" s="10"/>
      <c r="JS402" s="10"/>
      <c r="JT402" s="10"/>
      <c r="JU402" s="10"/>
      <c r="JV402" s="10" t="s">
        <v>287</v>
      </c>
      <c r="JW402" s="10" t="s">
        <v>283</v>
      </c>
      <c r="JX402" s="10" t="s">
        <v>283</v>
      </c>
      <c r="JY402" s="10" t="s">
        <v>283</v>
      </c>
      <c r="JZ402" s="9"/>
    </row>
    <row r="403" spans="1:286" ht="15.75" customHeight="1">
      <c r="A403" s="7" t="s">
        <v>6055</v>
      </c>
      <c r="B403" s="8">
        <v>43476</v>
      </c>
      <c r="C403" s="9" t="s">
        <v>6056</v>
      </c>
      <c r="D403" s="10">
        <v>1</v>
      </c>
      <c r="E403" s="11">
        <v>43185</v>
      </c>
      <c r="F403" s="10" t="s">
        <v>302</v>
      </c>
      <c r="G403" s="10" t="s">
        <v>323</v>
      </c>
      <c r="H403" s="9" t="s">
        <v>2723</v>
      </c>
      <c r="I403" s="9" t="s">
        <v>375</v>
      </c>
      <c r="J403" s="10" t="s">
        <v>280</v>
      </c>
      <c r="K403" s="9" t="s">
        <v>1436</v>
      </c>
      <c r="L403" s="9"/>
      <c r="M403" s="9"/>
      <c r="N403" s="9"/>
      <c r="O403" s="9"/>
      <c r="P403" s="9"/>
      <c r="Q403" s="9"/>
      <c r="R403" s="9"/>
      <c r="S403" s="9"/>
      <c r="T403" s="9"/>
      <c r="U403" s="9"/>
      <c r="V403" s="9"/>
      <c r="W403" s="9"/>
      <c r="X403" s="9"/>
      <c r="Y403" s="10">
        <v>1</v>
      </c>
      <c r="Z403" s="9"/>
      <c r="AA403" s="9"/>
      <c r="AB403" s="9" t="s">
        <v>6057</v>
      </c>
      <c r="AC403" s="9" t="s">
        <v>6058</v>
      </c>
      <c r="AD403" s="10" t="s">
        <v>283</v>
      </c>
      <c r="AE403" s="11">
        <v>43196</v>
      </c>
      <c r="AF403" s="11">
        <v>43475</v>
      </c>
      <c r="AG403" s="10">
        <f t="shared" si="91"/>
        <v>279</v>
      </c>
      <c r="AH403" s="10">
        <f t="shared" si="90"/>
        <v>290</v>
      </c>
      <c r="AI403" s="10">
        <f t="shared" si="2"/>
        <v>291</v>
      </c>
      <c r="AJ403" s="10" t="s">
        <v>6059</v>
      </c>
      <c r="AK403" s="12">
        <v>2</v>
      </c>
      <c r="AL403" s="10" t="s">
        <v>4260</v>
      </c>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v>1</v>
      </c>
      <c r="BZ403" s="10">
        <v>1</v>
      </c>
      <c r="CA403" s="10"/>
      <c r="CB403" s="10"/>
      <c r="CC403" s="10"/>
      <c r="CD403" s="10"/>
      <c r="CE403" s="10"/>
      <c r="CF403" s="10"/>
      <c r="CG403" s="10"/>
      <c r="CH403" s="10"/>
      <c r="CI403" s="10"/>
      <c r="CJ403" s="10"/>
      <c r="CK403" s="10"/>
      <c r="CL403" s="10"/>
      <c r="CM403" s="10"/>
      <c r="CN403" s="10"/>
      <c r="CO403" s="10"/>
      <c r="CP403" s="10" t="s">
        <v>509</v>
      </c>
      <c r="CQ403" s="10" t="s">
        <v>286</v>
      </c>
      <c r="CR403" s="13">
        <v>1</v>
      </c>
      <c r="CS403" s="13">
        <v>1</v>
      </c>
      <c r="CT403" s="10"/>
      <c r="CU403" s="10"/>
      <c r="CV403" s="10"/>
      <c r="CW403" s="10"/>
      <c r="CX403" s="10" t="s">
        <v>287</v>
      </c>
      <c r="CY403" s="10" t="s">
        <v>287</v>
      </c>
      <c r="CZ403" s="10" t="s">
        <v>620</v>
      </c>
      <c r="DA403" s="10" t="s">
        <v>289</v>
      </c>
      <c r="DB403" s="10" t="s">
        <v>309</v>
      </c>
      <c r="DC403" s="13" t="s">
        <v>6060</v>
      </c>
      <c r="DD403" s="10" t="s">
        <v>1745</v>
      </c>
      <c r="DE403" s="10" t="s">
        <v>1077</v>
      </c>
      <c r="DF403" s="10" t="s">
        <v>6061</v>
      </c>
      <c r="DG403" s="10" t="s">
        <v>283</v>
      </c>
      <c r="DH403" s="10" t="s">
        <v>283</v>
      </c>
      <c r="DI403" s="10" t="s">
        <v>283</v>
      </c>
      <c r="DJ403" s="10" t="s">
        <v>283</v>
      </c>
      <c r="DK403" s="10" t="s">
        <v>283</v>
      </c>
      <c r="DL403" s="10" t="s">
        <v>6062</v>
      </c>
      <c r="DM403" s="10" t="s">
        <v>283</v>
      </c>
      <c r="DN403" s="15"/>
      <c r="DO403" s="15"/>
      <c r="DP403" s="15"/>
      <c r="DQ403" s="15"/>
      <c r="DR403" s="15"/>
      <c r="DS403" s="15"/>
      <c r="DT403" s="15"/>
      <c r="DU403" s="15"/>
      <c r="DV403" s="15"/>
      <c r="DW403" s="15"/>
      <c r="DX403" s="15"/>
      <c r="DY403" s="15"/>
      <c r="DZ403" s="15"/>
      <c r="EA403" s="15"/>
      <c r="EB403" s="15"/>
      <c r="EC403" s="15"/>
      <c r="ED403" s="15"/>
      <c r="EE403" s="15"/>
      <c r="EF403" s="15"/>
      <c r="EG403" s="15"/>
      <c r="EH403" s="15"/>
      <c r="EI403" s="15"/>
      <c r="EJ403" s="15"/>
      <c r="EK403" s="15"/>
      <c r="EL403" s="15"/>
      <c r="EM403" s="15"/>
      <c r="EN403" s="15"/>
      <c r="EO403" s="15"/>
      <c r="EP403" s="15"/>
      <c r="EQ403" s="15"/>
      <c r="ER403" s="10" t="s">
        <v>283</v>
      </c>
      <c r="ES403" s="10" t="s">
        <v>283</v>
      </c>
      <c r="ET403" s="10"/>
      <c r="EU403" s="10"/>
      <c r="EV403" s="10"/>
      <c r="EW403" s="10"/>
      <c r="EX403" s="10"/>
      <c r="EY403" s="10"/>
      <c r="EZ403" s="10"/>
      <c r="FA403" s="10"/>
      <c r="FB403" s="10"/>
      <c r="FC403" s="10"/>
      <c r="FD403" s="10"/>
      <c r="FE403" s="10"/>
      <c r="FF403" s="10"/>
      <c r="FG403" s="10"/>
      <c r="FH403" s="10"/>
      <c r="FI403" s="10"/>
      <c r="FJ403" s="10"/>
      <c r="FK403" s="10"/>
      <c r="FL403" s="10"/>
      <c r="FM403" s="10" t="s">
        <v>180</v>
      </c>
      <c r="FN403" s="10" t="s">
        <v>180</v>
      </c>
      <c r="FO403" s="10"/>
      <c r="FP403" s="10"/>
      <c r="FQ403" s="10"/>
      <c r="FR403" s="10"/>
      <c r="FS403" s="10"/>
      <c r="FT403" s="10"/>
      <c r="FU403" s="10"/>
      <c r="FV403" s="10"/>
      <c r="FW403" s="10"/>
      <c r="FX403" s="10"/>
      <c r="FY403" s="10"/>
      <c r="FZ403" s="10"/>
      <c r="GA403" s="10"/>
      <c r="GB403" s="10"/>
      <c r="GC403" s="10"/>
      <c r="GD403" s="10"/>
      <c r="GE403" s="10"/>
      <c r="GF403" s="10"/>
      <c r="GG403" s="10"/>
      <c r="GH403" s="10"/>
      <c r="GI403" s="10"/>
      <c r="GJ403" s="10">
        <v>1</v>
      </c>
      <c r="GK403" s="10"/>
      <c r="GL403" s="10"/>
      <c r="GM403" s="10"/>
      <c r="GN403" s="10"/>
      <c r="GO403" s="10" t="s">
        <v>6063</v>
      </c>
      <c r="GP403" s="10" t="s">
        <v>6064</v>
      </c>
      <c r="GQ403" s="10" t="s">
        <v>283</v>
      </c>
      <c r="GR403" s="10" t="s">
        <v>283</v>
      </c>
      <c r="GS403" s="10" t="s">
        <v>283</v>
      </c>
      <c r="GT403" s="10" t="s">
        <v>283</v>
      </c>
      <c r="GU403" s="10" t="s">
        <v>283</v>
      </c>
      <c r="GV403" s="10" t="s">
        <v>283</v>
      </c>
      <c r="GW403" s="10" t="s">
        <v>283</v>
      </c>
      <c r="GX403" s="10" t="s">
        <v>283</v>
      </c>
      <c r="GY403" s="10" t="s">
        <v>283</v>
      </c>
      <c r="GZ403" s="10" t="s">
        <v>283</v>
      </c>
      <c r="HA403" s="10" t="s">
        <v>283</v>
      </c>
      <c r="HB403" s="10" t="s">
        <v>283</v>
      </c>
      <c r="HC403" s="10" t="s">
        <v>283</v>
      </c>
      <c r="HD403" s="10" t="s">
        <v>214</v>
      </c>
      <c r="HE403" s="10"/>
      <c r="HF403" s="10"/>
      <c r="HG403" s="10"/>
      <c r="HH403" s="10"/>
      <c r="HI403" s="10"/>
      <c r="HJ403" s="10"/>
      <c r="HK403" s="10"/>
      <c r="HL403" s="10"/>
      <c r="HM403" s="10"/>
      <c r="HN403" s="10"/>
      <c r="HO403" s="10"/>
      <c r="HP403" s="10"/>
      <c r="HQ403" s="10"/>
      <c r="HR403" s="10">
        <v>1</v>
      </c>
      <c r="HS403" s="10"/>
      <c r="HT403" s="10"/>
      <c r="HU403" s="10"/>
      <c r="HV403" s="10"/>
      <c r="HW403" s="10"/>
      <c r="HX403" s="10"/>
      <c r="HY403" s="10"/>
      <c r="HZ403" s="10"/>
      <c r="IA403" s="10"/>
      <c r="IB403" s="10"/>
      <c r="IC403" s="10"/>
      <c r="ID403" s="10"/>
      <c r="IE403" s="10"/>
      <c r="IF403" s="10"/>
      <c r="IG403" s="10"/>
      <c r="IH403" s="10"/>
      <c r="II403" s="10"/>
      <c r="IJ403" s="10"/>
      <c r="IK403" s="10"/>
      <c r="IL403" s="10"/>
      <c r="IM403" s="10"/>
      <c r="IN403" s="10"/>
      <c r="IO403" s="10"/>
      <c r="IP403" s="10"/>
      <c r="IQ403" s="10"/>
      <c r="IR403" s="10"/>
      <c r="IS403" s="10"/>
      <c r="IT403" s="10"/>
      <c r="IU403" s="10" t="s">
        <v>299</v>
      </c>
      <c r="IV403" s="10" t="s">
        <v>283</v>
      </c>
      <c r="IW403" s="10" t="s">
        <v>283</v>
      </c>
      <c r="IX403" s="10" t="s">
        <v>264</v>
      </c>
      <c r="IY403" s="10"/>
      <c r="IZ403" s="10"/>
      <c r="JA403" s="10"/>
      <c r="JB403" s="10"/>
      <c r="JC403" s="10"/>
      <c r="JD403" s="10"/>
      <c r="JE403" s="10"/>
      <c r="JF403" s="10"/>
      <c r="JG403" s="10"/>
      <c r="JH403" s="10"/>
      <c r="JI403" s="10"/>
      <c r="JJ403" s="10"/>
      <c r="JK403" s="10"/>
      <c r="JL403" s="10"/>
      <c r="JM403" s="10"/>
      <c r="JN403" s="10"/>
      <c r="JO403" s="10"/>
      <c r="JP403" s="10">
        <v>1</v>
      </c>
      <c r="JQ403" s="10"/>
      <c r="JR403" s="10"/>
      <c r="JS403" s="10"/>
      <c r="JT403" s="10"/>
      <c r="JU403" s="10"/>
      <c r="JV403" s="10" t="s">
        <v>287</v>
      </c>
      <c r="JW403" s="10" t="s">
        <v>283</v>
      </c>
      <c r="JX403" s="10" t="s">
        <v>283</v>
      </c>
      <c r="JY403" s="10" t="s">
        <v>283</v>
      </c>
      <c r="JZ403" s="9"/>
    </row>
    <row r="404" spans="1:286" ht="15.75" customHeight="1">
      <c r="A404" s="7" t="s">
        <v>6065</v>
      </c>
      <c r="B404" s="8">
        <v>43476</v>
      </c>
      <c r="C404" s="9" t="s">
        <v>6066</v>
      </c>
      <c r="D404" s="10">
        <v>1</v>
      </c>
      <c r="E404" s="11">
        <v>43321</v>
      </c>
      <c r="F404" s="10" t="s">
        <v>302</v>
      </c>
      <c r="G404" s="10" t="s">
        <v>277</v>
      </c>
      <c r="H404" s="9" t="s">
        <v>4129</v>
      </c>
      <c r="I404" s="9" t="s">
        <v>901</v>
      </c>
      <c r="J404" s="10" t="s">
        <v>280</v>
      </c>
      <c r="K404" s="9" t="s">
        <v>6067</v>
      </c>
      <c r="L404" s="9"/>
      <c r="M404" s="10">
        <v>1</v>
      </c>
      <c r="N404" s="9"/>
      <c r="O404" s="9"/>
      <c r="P404" s="10">
        <v>1</v>
      </c>
      <c r="Q404" s="9"/>
      <c r="R404" s="9"/>
      <c r="S404" s="9"/>
      <c r="T404" s="9"/>
      <c r="U404" s="9"/>
      <c r="V404" s="9"/>
      <c r="W404" s="9"/>
      <c r="X404" s="9"/>
      <c r="Y404" s="9"/>
      <c r="Z404" s="9"/>
      <c r="AA404" s="9"/>
      <c r="AB404" s="9" t="s">
        <v>6068</v>
      </c>
      <c r="AC404" s="9" t="s">
        <v>6069</v>
      </c>
      <c r="AD404" s="10" t="s">
        <v>283</v>
      </c>
      <c r="AE404" s="11">
        <v>43322</v>
      </c>
      <c r="AF404" s="11">
        <v>43469</v>
      </c>
      <c r="AG404" s="10">
        <f t="shared" si="91"/>
        <v>147</v>
      </c>
      <c r="AH404" s="10">
        <f t="shared" si="90"/>
        <v>148</v>
      </c>
      <c r="AI404" s="10">
        <f t="shared" si="2"/>
        <v>155</v>
      </c>
      <c r="AJ404" s="10" t="s">
        <v>6070</v>
      </c>
      <c r="AK404" s="12">
        <v>3</v>
      </c>
      <c r="AL404" s="10" t="s">
        <v>6071</v>
      </c>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v>1</v>
      </c>
      <c r="BM404" s="10"/>
      <c r="BN404" s="10"/>
      <c r="BO404" s="10">
        <v>1</v>
      </c>
      <c r="BP404" s="10"/>
      <c r="BQ404" s="10"/>
      <c r="BR404" s="10"/>
      <c r="BS404" s="10"/>
      <c r="BT404" s="10"/>
      <c r="BU404" s="10"/>
      <c r="BV404" s="10"/>
      <c r="BW404" s="10"/>
      <c r="BX404" s="10"/>
      <c r="BY404" s="10">
        <v>1</v>
      </c>
      <c r="BZ404" s="10"/>
      <c r="CA404" s="10"/>
      <c r="CB404" s="10"/>
      <c r="CC404" s="10"/>
      <c r="CD404" s="10"/>
      <c r="CE404" s="10"/>
      <c r="CF404" s="10"/>
      <c r="CG404" s="10"/>
      <c r="CH404" s="10"/>
      <c r="CI404" s="10"/>
      <c r="CJ404" s="10"/>
      <c r="CK404" s="10"/>
      <c r="CL404" s="10"/>
      <c r="CM404" s="10"/>
      <c r="CN404" s="10"/>
      <c r="CO404" s="10"/>
      <c r="CP404" s="10" t="s">
        <v>89</v>
      </c>
      <c r="CQ404" s="10" t="s">
        <v>286</v>
      </c>
      <c r="CR404" s="10">
        <v>1</v>
      </c>
      <c r="CS404" s="10"/>
      <c r="CT404" s="10"/>
      <c r="CU404" s="10"/>
      <c r="CV404" s="10"/>
      <c r="CW404" s="10"/>
      <c r="CX404" s="10" t="s">
        <v>287</v>
      </c>
      <c r="CY404" s="10" t="s">
        <v>287</v>
      </c>
      <c r="CZ404" s="10" t="s">
        <v>288</v>
      </c>
      <c r="DA404" s="10" t="s">
        <v>289</v>
      </c>
      <c r="DB404" s="10" t="s">
        <v>429</v>
      </c>
      <c r="DC404" s="10" t="s">
        <v>283</v>
      </c>
      <c r="DD404" s="10" t="s">
        <v>5992</v>
      </c>
      <c r="DE404" s="10" t="s">
        <v>6072</v>
      </c>
      <c r="DF404" s="10" t="s">
        <v>6073</v>
      </c>
      <c r="DG404" s="10" t="s">
        <v>6074</v>
      </c>
      <c r="DH404" s="10" t="s">
        <v>283</v>
      </c>
      <c r="DI404" s="10" t="s">
        <v>283</v>
      </c>
      <c r="DJ404" s="10" t="s">
        <v>283</v>
      </c>
      <c r="DK404" s="10" t="s">
        <v>283</v>
      </c>
      <c r="DL404" s="10" t="s">
        <v>6075</v>
      </c>
      <c r="DM404" s="10" t="s">
        <v>6076</v>
      </c>
      <c r="DN404" s="15"/>
      <c r="DO404" s="15"/>
      <c r="DP404" s="15"/>
      <c r="DQ404" s="15"/>
      <c r="DR404" s="15"/>
      <c r="DS404" s="15"/>
      <c r="DT404" s="14">
        <v>1</v>
      </c>
      <c r="DU404" s="15"/>
      <c r="DV404" s="15"/>
      <c r="DW404" s="15"/>
      <c r="DX404" s="15"/>
      <c r="DY404" s="15"/>
      <c r="DZ404" s="15"/>
      <c r="EA404" s="15"/>
      <c r="EB404" s="15"/>
      <c r="EC404" s="15"/>
      <c r="ED404" s="15"/>
      <c r="EE404" s="15">
        <v>1</v>
      </c>
      <c r="EF404" s="15"/>
      <c r="EG404" s="15"/>
      <c r="EH404" s="15"/>
      <c r="EI404" s="15"/>
      <c r="EJ404" s="15"/>
      <c r="EK404" s="15"/>
      <c r="EL404" s="15"/>
      <c r="EM404" s="15"/>
      <c r="EN404" s="15"/>
      <c r="EO404" s="15"/>
      <c r="EP404" s="15"/>
      <c r="EQ404" s="15"/>
      <c r="ER404" s="10" t="s">
        <v>283</v>
      </c>
      <c r="ES404" s="10" t="s">
        <v>283</v>
      </c>
      <c r="ET404" s="10"/>
      <c r="EU404" s="10"/>
      <c r="EV404" s="10"/>
      <c r="EW404" s="10"/>
      <c r="EX404" s="10"/>
      <c r="EY404" s="10"/>
      <c r="EZ404" s="10"/>
      <c r="FA404" s="10"/>
      <c r="FB404" s="10"/>
      <c r="FC404" s="10"/>
      <c r="FD404" s="10"/>
      <c r="FE404" s="10"/>
      <c r="FF404" s="10"/>
      <c r="FG404" s="10"/>
      <c r="FH404" s="10"/>
      <c r="FI404" s="10"/>
      <c r="FJ404" s="10"/>
      <c r="FK404" s="10"/>
      <c r="FL404" s="10"/>
      <c r="FM404" s="13" t="s">
        <v>6077</v>
      </c>
      <c r="FN404" s="13" t="s">
        <v>6078</v>
      </c>
      <c r="FO404" s="13"/>
      <c r="FP404" s="13"/>
      <c r="FQ404" s="13"/>
      <c r="FR404" s="13"/>
      <c r="FS404" s="13"/>
      <c r="FT404" s="13"/>
      <c r="FU404" s="13">
        <v>1</v>
      </c>
      <c r="FV404" s="13"/>
      <c r="FW404" s="13"/>
      <c r="FX404" s="13"/>
      <c r="FY404" s="13"/>
      <c r="FZ404" s="13"/>
      <c r="GA404" s="13"/>
      <c r="GB404" s="13"/>
      <c r="GC404" s="13"/>
      <c r="GD404" s="13"/>
      <c r="GE404" s="13"/>
      <c r="GF404" s="13"/>
      <c r="GG404" s="13"/>
      <c r="GH404" s="13"/>
      <c r="GI404" s="13">
        <v>1</v>
      </c>
      <c r="GJ404" s="13"/>
      <c r="GK404" s="13"/>
      <c r="GL404" s="13"/>
      <c r="GM404" s="13"/>
      <c r="GN404" s="13"/>
      <c r="GO404" s="13" t="s">
        <v>6079</v>
      </c>
      <c r="GP404" s="13" t="s">
        <v>6080</v>
      </c>
      <c r="GQ404" s="13" t="s">
        <v>6081</v>
      </c>
      <c r="GR404" s="13" t="s">
        <v>6082</v>
      </c>
      <c r="GS404" s="13" t="s">
        <v>6083</v>
      </c>
      <c r="GT404" s="10" t="s">
        <v>283</v>
      </c>
      <c r="GU404" s="10" t="s">
        <v>283</v>
      </c>
      <c r="GV404" s="10" t="s">
        <v>283</v>
      </c>
      <c r="GW404" s="10" t="s">
        <v>283</v>
      </c>
      <c r="GX404" s="10" t="s">
        <v>283</v>
      </c>
      <c r="GY404" s="10" t="s">
        <v>283</v>
      </c>
      <c r="GZ404" s="10" t="s">
        <v>283</v>
      </c>
      <c r="HA404" s="10" t="s">
        <v>283</v>
      </c>
      <c r="HB404" s="10" t="s">
        <v>283</v>
      </c>
      <c r="HC404" s="10" t="s">
        <v>283</v>
      </c>
      <c r="HD404" s="10" t="s">
        <v>6084</v>
      </c>
      <c r="HE404" s="10"/>
      <c r="HF404" s="10"/>
      <c r="HG404" s="10"/>
      <c r="HH404" s="10"/>
      <c r="HI404" s="10">
        <v>1</v>
      </c>
      <c r="HJ404" s="10"/>
      <c r="HK404" s="10"/>
      <c r="HL404" s="10"/>
      <c r="HM404" s="10"/>
      <c r="HN404" s="10"/>
      <c r="HO404" s="10"/>
      <c r="HP404" s="10">
        <v>1</v>
      </c>
      <c r="HQ404" s="10"/>
      <c r="HR404" s="10"/>
      <c r="HS404" s="10"/>
      <c r="HT404" s="10"/>
      <c r="HU404" s="10"/>
      <c r="HV404" s="10"/>
      <c r="HW404" s="10"/>
      <c r="HX404" s="10"/>
      <c r="HY404" s="10"/>
      <c r="HZ404" s="10"/>
      <c r="IA404" s="10"/>
      <c r="IB404" s="10"/>
      <c r="IC404" s="10"/>
      <c r="ID404" s="10"/>
      <c r="IE404" s="10"/>
      <c r="IF404" s="10"/>
      <c r="IG404" s="10"/>
      <c r="IH404" s="10"/>
      <c r="II404" s="10"/>
      <c r="IJ404" s="10"/>
      <c r="IK404" s="10"/>
      <c r="IL404" s="10"/>
      <c r="IM404" s="10"/>
      <c r="IN404" s="10">
        <v>1</v>
      </c>
      <c r="IO404" s="10"/>
      <c r="IP404" s="10"/>
      <c r="IQ404" s="10"/>
      <c r="IR404" s="10"/>
      <c r="IS404" s="10"/>
      <c r="IT404" s="10"/>
      <c r="IU404" s="13" t="s">
        <v>6085</v>
      </c>
      <c r="IV404" s="10" t="s">
        <v>283</v>
      </c>
      <c r="IW404" s="10" t="s">
        <v>283</v>
      </c>
      <c r="IX404" s="10" t="s">
        <v>264</v>
      </c>
      <c r="IY404" s="10"/>
      <c r="IZ404" s="10"/>
      <c r="JA404" s="10"/>
      <c r="JB404" s="10"/>
      <c r="JC404" s="10"/>
      <c r="JD404" s="10"/>
      <c r="JE404" s="10"/>
      <c r="JF404" s="10"/>
      <c r="JG404" s="10"/>
      <c r="JH404" s="10"/>
      <c r="JI404" s="10"/>
      <c r="JJ404" s="10"/>
      <c r="JK404" s="10"/>
      <c r="JL404" s="10"/>
      <c r="JM404" s="10"/>
      <c r="JN404" s="10"/>
      <c r="JO404" s="10"/>
      <c r="JP404" s="10">
        <v>1</v>
      </c>
      <c r="JQ404" s="10"/>
      <c r="JR404" s="10"/>
      <c r="JS404" s="10"/>
      <c r="JT404" s="10"/>
      <c r="JU404" s="10"/>
      <c r="JV404" s="10" t="s">
        <v>287</v>
      </c>
      <c r="JW404" s="10" t="s">
        <v>283</v>
      </c>
      <c r="JX404" s="10" t="s">
        <v>283</v>
      </c>
      <c r="JY404" s="10" t="s">
        <v>283</v>
      </c>
      <c r="JZ404" s="9"/>
    </row>
    <row r="405" spans="1:286" ht="15.75" customHeight="1">
      <c r="A405" s="7" t="s">
        <v>6086</v>
      </c>
      <c r="B405" s="8">
        <v>43476</v>
      </c>
      <c r="C405" s="9" t="s">
        <v>6087</v>
      </c>
      <c r="D405" s="10">
        <v>1</v>
      </c>
      <c r="E405" s="11">
        <v>43190</v>
      </c>
      <c r="F405" s="10">
        <v>90</v>
      </c>
      <c r="G405" s="10" t="s">
        <v>277</v>
      </c>
      <c r="H405" s="9" t="s">
        <v>1554</v>
      </c>
      <c r="I405" s="9" t="s">
        <v>1138</v>
      </c>
      <c r="J405" s="10" t="s">
        <v>280</v>
      </c>
      <c r="K405" s="9" t="s">
        <v>344</v>
      </c>
      <c r="L405" s="9"/>
      <c r="M405" s="9"/>
      <c r="N405" s="9"/>
      <c r="O405" s="9"/>
      <c r="P405" s="9"/>
      <c r="Q405" s="9"/>
      <c r="R405" s="10">
        <v>1</v>
      </c>
      <c r="S405" s="9"/>
      <c r="T405" s="9"/>
      <c r="U405" s="9"/>
      <c r="V405" s="9"/>
      <c r="W405" s="9"/>
      <c r="X405" s="9"/>
      <c r="Y405" s="9"/>
      <c r="Z405" s="9"/>
      <c r="AA405" s="9"/>
      <c r="AB405" s="9" t="s">
        <v>6088</v>
      </c>
      <c r="AC405" s="9" t="s">
        <v>6089</v>
      </c>
      <c r="AD405" s="10" t="s">
        <v>283</v>
      </c>
      <c r="AE405" s="11">
        <v>43209</v>
      </c>
      <c r="AF405" s="11">
        <v>43397</v>
      </c>
      <c r="AG405" s="10">
        <f t="shared" si="91"/>
        <v>188</v>
      </c>
      <c r="AH405" s="10">
        <f t="shared" si="90"/>
        <v>207</v>
      </c>
      <c r="AI405" s="10">
        <f t="shared" si="2"/>
        <v>286</v>
      </c>
      <c r="AJ405" s="42" t="s">
        <v>6090</v>
      </c>
      <c r="AK405" s="12">
        <v>1</v>
      </c>
      <c r="AL405" s="10" t="s">
        <v>769</v>
      </c>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v>1</v>
      </c>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t="s">
        <v>89</v>
      </c>
      <c r="CQ405" s="10" t="s">
        <v>286</v>
      </c>
      <c r="CR405" s="10">
        <v>1</v>
      </c>
      <c r="CS405" s="10"/>
      <c r="CT405" s="10"/>
      <c r="CU405" s="10"/>
      <c r="CV405" s="10"/>
      <c r="CW405" s="10"/>
      <c r="CX405" s="10" t="s">
        <v>287</v>
      </c>
      <c r="CY405" s="10" t="s">
        <v>287</v>
      </c>
      <c r="CZ405" s="10" t="s">
        <v>12</v>
      </c>
      <c r="DA405" s="10" t="s">
        <v>621</v>
      </c>
      <c r="DB405" s="10" t="s">
        <v>309</v>
      </c>
      <c r="DC405" s="13" t="s">
        <v>6091</v>
      </c>
      <c r="DD405" s="10" t="s">
        <v>4359</v>
      </c>
      <c r="DE405" s="10" t="s">
        <v>121</v>
      </c>
      <c r="DF405" s="10" t="s">
        <v>6004</v>
      </c>
      <c r="DG405" s="10" t="s">
        <v>6092</v>
      </c>
      <c r="DH405" s="10" t="s">
        <v>6093</v>
      </c>
      <c r="DI405" s="10" t="s">
        <v>6094</v>
      </c>
      <c r="DJ405" s="10" t="s">
        <v>6095</v>
      </c>
      <c r="DK405" s="10" t="s">
        <v>6096</v>
      </c>
      <c r="DL405" s="13" t="s">
        <v>6097</v>
      </c>
      <c r="DM405" s="13" t="s">
        <v>6098</v>
      </c>
      <c r="DN405" s="14"/>
      <c r="DO405" s="14"/>
      <c r="DP405" s="14"/>
      <c r="DQ405" s="14"/>
      <c r="DR405" s="14"/>
      <c r="DS405" s="14"/>
      <c r="DT405" s="14"/>
      <c r="DU405" s="14"/>
      <c r="DV405" s="14"/>
      <c r="DW405" s="14"/>
      <c r="DX405" s="14"/>
      <c r="DY405" s="14">
        <v>1</v>
      </c>
      <c r="DZ405" s="14">
        <v>1</v>
      </c>
      <c r="EA405" s="14"/>
      <c r="EB405" s="14"/>
      <c r="EC405" s="14"/>
      <c r="ED405" s="14">
        <v>1</v>
      </c>
      <c r="EE405" s="14"/>
      <c r="EF405" s="14"/>
      <c r="EG405" s="14"/>
      <c r="EH405" s="14"/>
      <c r="EI405" s="14"/>
      <c r="EJ405" s="14"/>
      <c r="EK405" s="14"/>
      <c r="EL405" s="14"/>
      <c r="EM405" s="14"/>
      <c r="EN405" s="14"/>
      <c r="EO405" s="14"/>
      <c r="EP405" s="14"/>
      <c r="EQ405" s="14"/>
      <c r="ER405" s="10" t="s">
        <v>283</v>
      </c>
      <c r="ES405" s="10" t="s">
        <v>283</v>
      </c>
      <c r="ET405" s="10"/>
      <c r="EU405" s="10"/>
      <c r="EV405" s="10"/>
      <c r="EW405" s="10"/>
      <c r="EX405" s="10"/>
      <c r="EY405" s="10"/>
      <c r="EZ405" s="10"/>
      <c r="FA405" s="10"/>
      <c r="FB405" s="10"/>
      <c r="FC405" s="10"/>
      <c r="FD405" s="10"/>
      <c r="FE405" s="10"/>
      <c r="FF405" s="10"/>
      <c r="FG405" s="10"/>
      <c r="FH405" s="10"/>
      <c r="FI405" s="10"/>
      <c r="FJ405" s="10"/>
      <c r="FK405" s="10"/>
      <c r="FL405" s="10"/>
      <c r="FM405" s="10" t="s">
        <v>283</v>
      </c>
      <c r="FN405" s="10" t="s">
        <v>283</v>
      </c>
      <c r="FO405" s="10"/>
      <c r="FP405" s="10"/>
      <c r="FQ405" s="10"/>
      <c r="FR405" s="10"/>
      <c r="FS405" s="10"/>
      <c r="FT405" s="10"/>
      <c r="FU405" s="10"/>
      <c r="FV405" s="10"/>
      <c r="FW405" s="10"/>
      <c r="FX405" s="10"/>
      <c r="FY405" s="10"/>
      <c r="FZ405" s="10"/>
      <c r="GA405" s="10"/>
      <c r="GB405" s="10"/>
      <c r="GC405" s="10"/>
      <c r="GD405" s="10"/>
      <c r="GE405" s="10"/>
      <c r="GF405" s="10"/>
      <c r="GG405" s="10"/>
      <c r="GH405" s="10"/>
      <c r="GI405" s="10"/>
      <c r="GJ405" s="10"/>
      <c r="GK405" s="10"/>
      <c r="GL405" s="10"/>
      <c r="GM405" s="10"/>
      <c r="GN405" s="10"/>
      <c r="GO405" s="13" t="s">
        <v>6099</v>
      </c>
      <c r="GP405" s="10" t="s">
        <v>283</v>
      </c>
      <c r="GQ405" s="10" t="s">
        <v>283</v>
      </c>
      <c r="GR405" s="10" t="s">
        <v>283</v>
      </c>
      <c r="GS405" s="10" t="s">
        <v>283</v>
      </c>
      <c r="GT405" s="10" t="s">
        <v>283</v>
      </c>
      <c r="GU405" s="10" t="s">
        <v>283</v>
      </c>
      <c r="GV405" s="10" t="s">
        <v>283</v>
      </c>
      <c r="GW405" s="10" t="s">
        <v>283</v>
      </c>
      <c r="GX405" s="10" t="s">
        <v>283</v>
      </c>
      <c r="GY405" s="10" t="s">
        <v>283</v>
      </c>
      <c r="GZ405" s="10" t="s">
        <v>283</v>
      </c>
      <c r="HA405" s="10" t="s">
        <v>283</v>
      </c>
      <c r="HB405" s="10" t="s">
        <v>283</v>
      </c>
      <c r="HC405" s="10" t="s">
        <v>283</v>
      </c>
      <c r="HD405" s="10" t="s">
        <v>227</v>
      </c>
      <c r="HE405" s="10"/>
      <c r="HF405" s="10"/>
      <c r="HG405" s="10"/>
      <c r="HH405" s="10"/>
      <c r="HI405" s="10"/>
      <c r="HJ405" s="10"/>
      <c r="HK405" s="10"/>
      <c r="HL405" s="10"/>
      <c r="HM405" s="10"/>
      <c r="HN405" s="10"/>
      <c r="HO405" s="10"/>
      <c r="HP405" s="10"/>
      <c r="HQ405" s="10"/>
      <c r="HR405" s="10"/>
      <c r="HS405" s="10"/>
      <c r="HT405" s="10"/>
      <c r="HU405" s="10"/>
      <c r="HV405" s="10"/>
      <c r="HW405" s="10"/>
      <c r="HX405" s="10"/>
      <c r="HY405" s="10"/>
      <c r="HZ405" s="10"/>
      <c r="IA405" s="10"/>
      <c r="IB405" s="10"/>
      <c r="IC405" s="10"/>
      <c r="ID405" s="10"/>
      <c r="IE405" s="10">
        <v>1</v>
      </c>
      <c r="IF405" s="10"/>
      <c r="IG405" s="10"/>
      <c r="IH405" s="10"/>
      <c r="II405" s="10"/>
      <c r="IJ405" s="10"/>
      <c r="IK405" s="10"/>
      <c r="IL405" s="10"/>
      <c r="IM405" s="10"/>
      <c r="IN405" s="10"/>
      <c r="IO405" s="10"/>
      <c r="IP405" s="10"/>
      <c r="IQ405" s="10"/>
      <c r="IR405" s="10"/>
      <c r="IS405" s="10"/>
      <c r="IT405" s="10"/>
      <c r="IU405" s="13" t="s">
        <v>434</v>
      </c>
      <c r="IV405" s="10" t="s">
        <v>283</v>
      </c>
      <c r="IW405" s="10" t="s">
        <v>283</v>
      </c>
      <c r="IX405" s="10" t="s">
        <v>264</v>
      </c>
      <c r="IY405" s="10"/>
      <c r="IZ405" s="10"/>
      <c r="JA405" s="10"/>
      <c r="JB405" s="10"/>
      <c r="JC405" s="10"/>
      <c r="JD405" s="10"/>
      <c r="JE405" s="10"/>
      <c r="JF405" s="10"/>
      <c r="JG405" s="10"/>
      <c r="JH405" s="10"/>
      <c r="JI405" s="10"/>
      <c r="JJ405" s="10"/>
      <c r="JK405" s="10"/>
      <c r="JL405" s="10"/>
      <c r="JM405" s="10"/>
      <c r="JN405" s="10"/>
      <c r="JO405" s="10"/>
      <c r="JP405" s="10">
        <v>1</v>
      </c>
      <c r="JQ405" s="10"/>
      <c r="JR405" s="10"/>
      <c r="JS405" s="10"/>
      <c r="JT405" s="10"/>
      <c r="JU405" s="10"/>
      <c r="JV405" s="10" t="s">
        <v>287</v>
      </c>
      <c r="JW405" s="10" t="s">
        <v>283</v>
      </c>
      <c r="JX405" s="10" t="s">
        <v>283</v>
      </c>
      <c r="JY405" s="10" t="s">
        <v>283</v>
      </c>
      <c r="JZ405" s="9"/>
    </row>
    <row r="406" spans="1:286" ht="15.75" customHeight="1">
      <c r="A406" s="7" t="s">
        <v>6100</v>
      </c>
      <c r="B406" s="8">
        <v>43480</v>
      </c>
      <c r="C406" s="9" t="s">
        <v>6101</v>
      </c>
      <c r="D406" s="10">
        <v>1</v>
      </c>
      <c r="E406" s="11">
        <v>42988</v>
      </c>
      <c r="F406" s="10" t="s">
        <v>302</v>
      </c>
      <c r="G406" s="10" t="s">
        <v>277</v>
      </c>
      <c r="H406" s="9" t="s">
        <v>4404</v>
      </c>
      <c r="I406" s="9" t="s">
        <v>4453</v>
      </c>
      <c r="J406" s="10" t="s">
        <v>280</v>
      </c>
      <c r="K406" s="9" t="s">
        <v>916</v>
      </c>
      <c r="L406" s="9"/>
      <c r="M406" s="9"/>
      <c r="N406" s="32">
        <v>1</v>
      </c>
      <c r="O406" s="9"/>
      <c r="P406" s="9"/>
      <c r="Q406" s="9"/>
      <c r="R406" s="9"/>
      <c r="S406" s="9"/>
      <c r="T406" s="9"/>
      <c r="U406" s="9"/>
      <c r="V406" s="9"/>
      <c r="W406" s="9"/>
      <c r="X406" s="9"/>
      <c r="Y406" s="9"/>
      <c r="Z406" s="9"/>
      <c r="AA406" s="9"/>
      <c r="AB406" s="9" t="s">
        <v>6102</v>
      </c>
      <c r="AC406" s="9" t="s">
        <v>6103</v>
      </c>
      <c r="AD406" s="10" t="s">
        <v>283</v>
      </c>
      <c r="AE406" s="10" t="s">
        <v>329</v>
      </c>
      <c r="AF406" s="11">
        <v>43004</v>
      </c>
      <c r="AG406" s="10" t="s">
        <v>329</v>
      </c>
      <c r="AH406" s="10">
        <f t="shared" si="90"/>
        <v>16</v>
      </c>
      <c r="AI406" s="10">
        <f t="shared" si="2"/>
        <v>492</v>
      </c>
      <c r="AJ406" s="10" t="s">
        <v>3507</v>
      </c>
      <c r="AK406" s="12">
        <v>1</v>
      </c>
      <c r="AL406" s="10" t="s">
        <v>347</v>
      </c>
      <c r="AM406" s="10">
        <v>1</v>
      </c>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t="s">
        <v>89</v>
      </c>
      <c r="CQ406" s="10" t="s">
        <v>286</v>
      </c>
      <c r="CR406" s="10">
        <v>1</v>
      </c>
      <c r="CS406" s="10"/>
      <c r="CT406" s="10"/>
      <c r="CU406" s="10"/>
      <c r="CV406" s="10"/>
      <c r="CW406" s="10"/>
      <c r="CX406" s="10" t="s">
        <v>287</v>
      </c>
      <c r="CY406" s="10" t="s">
        <v>490</v>
      </c>
      <c r="CZ406" s="10" t="s">
        <v>12</v>
      </c>
      <c r="DA406" s="10" t="s">
        <v>120</v>
      </c>
      <c r="DB406" s="10" t="s">
        <v>309</v>
      </c>
      <c r="DC406" s="13" t="s">
        <v>6104</v>
      </c>
      <c r="DD406" s="10" t="s">
        <v>6105</v>
      </c>
      <c r="DE406" s="10" t="s">
        <v>5847</v>
      </c>
      <c r="DF406" s="10" t="s">
        <v>146</v>
      </c>
      <c r="DG406" s="10" t="s">
        <v>6106</v>
      </c>
      <c r="DH406" s="10" t="s">
        <v>1717</v>
      </c>
      <c r="DI406" s="10" t="s">
        <v>283</v>
      </c>
      <c r="DJ406" s="10" t="s">
        <v>283</v>
      </c>
      <c r="DK406" s="10" t="s">
        <v>283</v>
      </c>
      <c r="DL406" s="10" t="s">
        <v>6107</v>
      </c>
      <c r="DM406" s="10" t="s">
        <v>2044</v>
      </c>
      <c r="DN406" s="15"/>
      <c r="DO406" s="15"/>
      <c r="DP406" s="15"/>
      <c r="DQ406" s="15"/>
      <c r="DR406" s="15"/>
      <c r="DS406" s="15">
        <v>1</v>
      </c>
      <c r="DT406" s="15"/>
      <c r="DU406" s="15"/>
      <c r="DV406" s="15"/>
      <c r="DW406" s="15"/>
      <c r="DX406" s="15">
        <v>1</v>
      </c>
      <c r="DY406" s="15"/>
      <c r="DZ406" s="15"/>
      <c r="EA406" s="15"/>
      <c r="EB406" s="15"/>
      <c r="EC406" s="15"/>
      <c r="ED406" s="15"/>
      <c r="EE406" s="15"/>
      <c r="EF406" s="15"/>
      <c r="EG406" s="15"/>
      <c r="EH406" s="15"/>
      <c r="EI406" s="15"/>
      <c r="EJ406" s="15"/>
      <c r="EK406" s="15"/>
      <c r="EL406" s="15"/>
      <c r="EM406" s="15"/>
      <c r="EN406" s="15"/>
      <c r="EO406" s="15"/>
      <c r="EP406" s="15"/>
      <c r="EQ406" s="15"/>
      <c r="ER406" s="10" t="s">
        <v>146</v>
      </c>
      <c r="ES406" s="10" t="s">
        <v>146</v>
      </c>
      <c r="ET406" s="10"/>
      <c r="EU406" s="10"/>
      <c r="EV406" s="10"/>
      <c r="EW406" s="10"/>
      <c r="EX406" s="10"/>
      <c r="EY406" s="10">
        <v>1</v>
      </c>
      <c r="EZ406" s="10"/>
      <c r="FA406" s="10"/>
      <c r="FB406" s="10"/>
      <c r="FC406" s="10"/>
      <c r="FD406" s="10"/>
      <c r="FE406" s="10"/>
      <c r="FF406" s="10"/>
      <c r="FG406" s="10"/>
      <c r="FH406" s="10"/>
      <c r="FI406" s="10"/>
      <c r="FJ406" s="10"/>
      <c r="FK406" s="10"/>
      <c r="FL406" s="10"/>
      <c r="FM406" s="10" t="s">
        <v>283</v>
      </c>
      <c r="FN406" s="10" t="s">
        <v>283</v>
      </c>
      <c r="FO406" s="10"/>
      <c r="FP406" s="10"/>
      <c r="FQ406" s="10"/>
      <c r="FR406" s="10"/>
      <c r="FS406" s="10"/>
      <c r="FT406" s="10"/>
      <c r="FU406" s="10"/>
      <c r="FV406" s="10"/>
      <c r="FW406" s="10"/>
      <c r="FX406" s="10"/>
      <c r="FY406" s="10"/>
      <c r="FZ406" s="10"/>
      <c r="GA406" s="10"/>
      <c r="GB406" s="10"/>
      <c r="GC406" s="10"/>
      <c r="GD406" s="10"/>
      <c r="GE406" s="10"/>
      <c r="GF406" s="10"/>
      <c r="GG406" s="10"/>
      <c r="GH406" s="10"/>
      <c r="GI406" s="10"/>
      <c r="GJ406" s="10"/>
      <c r="GK406" s="10"/>
      <c r="GL406" s="10"/>
      <c r="GM406" s="10"/>
      <c r="GN406" s="10"/>
      <c r="GO406" s="10" t="s">
        <v>6108</v>
      </c>
      <c r="GP406" s="10" t="s">
        <v>6109</v>
      </c>
      <c r="GQ406" s="10" t="s">
        <v>6110</v>
      </c>
      <c r="GR406" s="10" t="s">
        <v>283</v>
      </c>
      <c r="GS406" s="10" t="s">
        <v>283</v>
      </c>
      <c r="GT406" s="10" t="s">
        <v>283</v>
      </c>
      <c r="GU406" s="10" t="s">
        <v>283</v>
      </c>
      <c r="GV406" s="10" t="s">
        <v>283</v>
      </c>
      <c r="GW406" s="10" t="s">
        <v>283</v>
      </c>
      <c r="GX406" s="10" t="s">
        <v>283</v>
      </c>
      <c r="GY406" s="10" t="s">
        <v>283</v>
      </c>
      <c r="GZ406" s="10" t="s">
        <v>283</v>
      </c>
      <c r="HA406" s="10" t="s">
        <v>283</v>
      </c>
      <c r="HB406" s="10" t="s">
        <v>283</v>
      </c>
      <c r="HC406" s="10" t="s">
        <v>283</v>
      </c>
      <c r="HD406" s="10" t="s">
        <v>209</v>
      </c>
      <c r="HE406" s="10"/>
      <c r="HF406" s="10"/>
      <c r="HG406" s="10"/>
      <c r="HH406" s="10"/>
      <c r="HI406" s="10"/>
      <c r="HJ406" s="10"/>
      <c r="HK406" s="10"/>
      <c r="HL406" s="10"/>
      <c r="HM406" s="10">
        <v>1</v>
      </c>
      <c r="HN406" s="10"/>
      <c r="HO406" s="10"/>
      <c r="HP406" s="10"/>
      <c r="HQ406" s="10"/>
      <c r="HR406" s="10"/>
      <c r="HS406" s="10"/>
      <c r="HT406" s="10"/>
      <c r="HU406" s="10"/>
      <c r="HV406" s="10"/>
      <c r="HW406" s="10"/>
      <c r="HX406" s="10"/>
      <c r="HY406" s="10"/>
      <c r="HZ406" s="10"/>
      <c r="IA406" s="10"/>
      <c r="IB406" s="10"/>
      <c r="IC406" s="10"/>
      <c r="ID406" s="10"/>
      <c r="IE406" s="10"/>
      <c r="IF406" s="10"/>
      <c r="IG406" s="10"/>
      <c r="IH406" s="10"/>
      <c r="II406" s="10"/>
      <c r="IJ406" s="10"/>
      <c r="IK406" s="10"/>
      <c r="IL406" s="10"/>
      <c r="IM406" s="10"/>
      <c r="IN406" s="10"/>
      <c r="IO406" s="10"/>
      <c r="IP406" s="10"/>
      <c r="IQ406" s="10"/>
      <c r="IR406" s="10"/>
      <c r="IS406" s="10"/>
      <c r="IT406" s="10"/>
      <c r="IU406" s="10" t="s">
        <v>1084</v>
      </c>
      <c r="IV406" s="10" t="s">
        <v>283</v>
      </c>
      <c r="IW406" s="10" t="s">
        <v>283</v>
      </c>
      <c r="IX406" s="10" t="s">
        <v>264</v>
      </c>
      <c r="IY406" s="10"/>
      <c r="IZ406" s="10"/>
      <c r="JA406" s="10"/>
      <c r="JB406" s="10"/>
      <c r="JC406" s="10"/>
      <c r="JD406" s="10"/>
      <c r="JE406" s="10"/>
      <c r="JF406" s="10"/>
      <c r="JG406" s="10"/>
      <c r="JH406" s="10"/>
      <c r="JI406" s="10"/>
      <c r="JJ406" s="10"/>
      <c r="JK406" s="10"/>
      <c r="JL406" s="10"/>
      <c r="JM406" s="10"/>
      <c r="JN406" s="10"/>
      <c r="JO406" s="10"/>
      <c r="JP406" s="10">
        <v>1</v>
      </c>
      <c r="JQ406" s="10"/>
      <c r="JR406" s="10"/>
      <c r="JS406" s="10"/>
      <c r="JT406" s="10"/>
      <c r="JU406" s="10"/>
      <c r="JV406" s="10" t="s">
        <v>287</v>
      </c>
      <c r="JW406" s="10" t="s">
        <v>283</v>
      </c>
      <c r="JX406" s="10" t="s">
        <v>283</v>
      </c>
      <c r="JY406" s="10" t="s">
        <v>283</v>
      </c>
      <c r="JZ406" s="9"/>
    </row>
    <row r="407" spans="1:286" ht="15.75" customHeight="1">
      <c r="A407" s="7" t="s">
        <v>6111</v>
      </c>
      <c r="B407" s="8">
        <v>43486</v>
      </c>
      <c r="C407" s="9" t="s">
        <v>6112</v>
      </c>
      <c r="D407" s="10">
        <v>1</v>
      </c>
      <c r="E407" s="11">
        <v>43190</v>
      </c>
      <c r="F407" s="10" t="s">
        <v>302</v>
      </c>
      <c r="G407" s="10" t="s">
        <v>323</v>
      </c>
      <c r="H407" s="9" t="s">
        <v>2723</v>
      </c>
      <c r="I407" s="9" t="s">
        <v>375</v>
      </c>
      <c r="J407" s="10" t="s">
        <v>280</v>
      </c>
      <c r="K407" s="9" t="s">
        <v>4946</v>
      </c>
      <c r="L407" s="9"/>
      <c r="M407" s="9"/>
      <c r="N407" s="9"/>
      <c r="O407" s="9"/>
      <c r="P407" s="9"/>
      <c r="Q407" s="9"/>
      <c r="R407" s="10">
        <v>1</v>
      </c>
      <c r="S407" s="10">
        <v>1</v>
      </c>
      <c r="T407" s="9"/>
      <c r="U407" s="9"/>
      <c r="V407" s="9"/>
      <c r="W407" s="9"/>
      <c r="X407" s="9"/>
      <c r="Y407" s="9"/>
      <c r="Z407" s="9"/>
      <c r="AA407" s="9"/>
      <c r="AB407" s="9" t="s">
        <v>6113</v>
      </c>
      <c r="AC407" s="9" t="s">
        <v>6114</v>
      </c>
      <c r="AD407" s="10" t="s">
        <v>283</v>
      </c>
      <c r="AE407" s="11">
        <v>43196</v>
      </c>
      <c r="AF407" s="11">
        <v>43483</v>
      </c>
      <c r="AG407" s="10">
        <f>AF407-AE407</f>
        <v>287</v>
      </c>
      <c r="AH407" s="10">
        <f t="shared" si="90"/>
        <v>293</v>
      </c>
      <c r="AI407" s="10">
        <f t="shared" si="2"/>
        <v>296</v>
      </c>
      <c r="AJ407" s="10" t="s">
        <v>6115</v>
      </c>
      <c r="AK407" s="12">
        <v>1</v>
      </c>
      <c r="AL407" s="10" t="s">
        <v>86</v>
      </c>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v>1</v>
      </c>
      <c r="CP407" s="10" t="s">
        <v>90</v>
      </c>
      <c r="CQ407" s="10" t="s">
        <v>286</v>
      </c>
      <c r="CR407" s="10"/>
      <c r="CS407" s="10">
        <v>1</v>
      </c>
      <c r="CT407" s="10"/>
      <c r="CU407" s="10"/>
      <c r="CV407" s="10"/>
      <c r="CW407" s="10"/>
      <c r="CX407" s="10" t="s">
        <v>283</v>
      </c>
      <c r="CY407" s="10" t="s">
        <v>287</v>
      </c>
      <c r="CZ407" s="10" t="s">
        <v>12</v>
      </c>
      <c r="DA407" s="10" t="s">
        <v>289</v>
      </c>
      <c r="DB407" s="10" t="s">
        <v>412</v>
      </c>
      <c r="DC407" s="10" t="s">
        <v>6116</v>
      </c>
      <c r="DD407" s="10" t="s">
        <v>1955</v>
      </c>
      <c r="DE407" s="10" t="s">
        <v>6117</v>
      </c>
      <c r="DF407" s="10" t="s">
        <v>6118</v>
      </c>
      <c r="DG407" s="10" t="s">
        <v>6119</v>
      </c>
      <c r="DH407" s="10" t="s">
        <v>6120</v>
      </c>
      <c r="DI407" s="10" t="s">
        <v>6115</v>
      </c>
      <c r="DJ407" s="10" t="s">
        <v>283</v>
      </c>
      <c r="DK407" s="10" t="s">
        <v>283</v>
      </c>
      <c r="DL407" s="10" t="s">
        <v>6121</v>
      </c>
      <c r="DM407" s="10" t="s">
        <v>115</v>
      </c>
      <c r="DN407" s="15"/>
      <c r="DO407" s="15"/>
      <c r="DP407" s="15"/>
      <c r="DQ407" s="15"/>
      <c r="DR407" s="15"/>
      <c r="DS407" s="14">
        <v>1</v>
      </c>
      <c r="DT407" s="15"/>
      <c r="DU407" s="15"/>
      <c r="DV407" s="15"/>
      <c r="DW407" s="15"/>
      <c r="DX407" s="15"/>
      <c r="DY407" s="15"/>
      <c r="DZ407" s="15"/>
      <c r="EA407" s="15"/>
      <c r="EB407" s="15"/>
      <c r="EC407" s="15"/>
      <c r="ED407" s="15"/>
      <c r="EE407" s="15"/>
      <c r="EF407" s="15"/>
      <c r="EG407" s="15"/>
      <c r="EH407" s="15"/>
      <c r="EI407" s="15"/>
      <c r="EJ407" s="15"/>
      <c r="EK407" s="15"/>
      <c r="EL407" s="15"/>
      <c r="EM407" s="15"/>
      <c r="EN407" s="15"/>
      <c r="EO407" s="15"/>
      <c r="EP407" s="15"/>
      <c r="EQ407" s="15"/>
      <c r="ER407" s="10" t="s">
        <v>283</v>
      </c>
      <c r="ES407" s="10" t="s">
        <v>283</v>
      </c>
      <c r="ET407" s="10"/>
      <c r="EU407" s="10"/>
      <c r="EV407" s="10"/>
      <c r="EW407" s="10"/>
      <c r="EX407" s="10"/>
      <c r="EY407" s="10"/>
      <c r="EZ407" s="10"/>
      <c r="FA407" s="10"/>
      <c r="FB407" s="10"/>
      <c r="FC407" s="10"/>
      <c r="FD407" s="10"/>
      <c r="FE407" s="10"/>
      <c r="FF407" s="10"/>
      <c r="FG407" s="10"/>
      <c r="FH407" s="10"/>
      <c r="FI407" s="10"/>
      <c r="FJ407" s="10"/>
      <c r="FK407" s="10"/>
      <c r="FL407" s="10"/>
      <c r="FM407" s="10" t="s">
        <v>6122</v>
      </c>
      <c r="FN407" s="10" t="s">
        <v>166</v>
      </c>
      <c r="FO407" s="10"/>
      <c r="FP407" s="10"/>
      <c r="FQ407" s="10"/>
      <c r="FR407" s="10"/>
      <c r="FS407" s="10"/>
      <c r="FT407" s="10"/>
      <c r="FU407" s="13">
        <v>1</v>
      </c>
      <c r="FV407" s="10"/>
      <c r="FW407" s="10"/>
      <c r="FX407" s="10"/>
      <c r="FY407" s="10"/>
      <c r="FZ407" s="10"/>
      <c r="GA407" s="10"/>
      <c r="GB407" s="10"/>
      <c r="GC407" s="10"/>
      <c r="GD407" s="10"/>
      <c r="GE407" s="10"/>
      <c r="GF407" s="10"/>
      <c r="GG407" s="10"/>
      <c r="GH407" s="10"/>
      <c r="GI407" s="10"/>
      <c r="GJ407" s="10"/>
      <c r="GK407" s="10"/>
      <c r="GL407" s="10"/>
      <c r="GM407" s="10"/>
      <c r="GN407" s="10"/>
      <c r="GO407" s="10" t="s">
        <v>6123</v>
      </c>
      <c r="GP407" s="10" t="s">
        <v>6124</v>
      </c>
      <c r="GQ407" s="10" t="s">
        <v>6125</v>
      </c>
      <c r="GR407" s="10" t="s">
        <v>283</v>
      </c>
      <c r="GS407" s="10" t="s">
        <v>283</v>
      </c>
      <c r="GT407" s="10" t="s">
        <v>283</v>
      </c>
      <c r="GU407" s="10" t="s">
        <v>283</v>
      </c>
      <c r="GV407" s="10" t="s">
        <v>283</v>
      </c>
      <c r="GW407" s="10" t="s">
        <v>283</v>
      </c>
      <c r="GX407" s="10" t="s">
        <v>283</v>
      </c>
      <c r="GY407" s="10" t="s">
        <v>283</v>
      </c>
      <c r="GZ407" s="10" t="s">
        <v>283</v>
      </c>
      <c r="HA407" s="10" t="s">
        <v>283</v>
      </c>
      <c r="HB407" s="10" t="s">
        <v>283</v>
      </c>
      <c r="HC407" s="10" t="s">
        <v>283</v>
      </c>
      <c r="HD407" s="10" t="s">
        <v>6126</v>
      </c>
      <c r="HE407" s="10"/>
      <c r="HF407" s="10"/>
      <c r="HG407" s="10"/>
      <c r="HH407" s="10"/>
      <c r="HI407" s="10"/>
      <c r="HJ407" s="10"/>
      <c r="HK407" s="10"/>
      <c r="HL407" s="10"/>
      <c r="HM407" s="10"/>
      <c r="HN407" s="10"/>
      <c r="HO407" s="10"/>
      <c r="HP407" s="10"/>
      <c r="HQ407" s="10"/>
      <c r="HR407" s="10">
        <v>1</v>
      </c>
      <c r="HS407" s="10"/>
      <c r="HT407" s="10"/>
      <c r="HU407" s="10"/>
      <c r="HV407" s="10"/>
      <c r="HW407" s="10"/>
      <c r="HX407" s="10"/>
      <c r="HY407" s="10"/>
      <c r="HZ407" s="10"/>
      <c r="IA407" s="10"/>
      <c r="IB407" s="10"/>
      <c r="IC407" s="10"/>
      <c r="ID407" s="10"/>
      <c r="IE407" s="10"/>
      <c r="IF407" s="10"/>
      <c r="IG407" s="10"/>
      <c r="IH407" s="10"/>
      <c r="II407" s="10"/>
      <c r="IJ407" s="10"/>
      <c r="IK407" s="10"/>
      <c r="IL407" s="10">
        <v>1</v>
      </c>
      <c r="IM407" s="10"/>
      <c r="IN407" s="10"/>
      <c r="IO407" s="10"/>
      <c r="IP407" s="10"/>
      <c r="IQ407" s="10"/>
      <c r="IR407" s="10"/>
      <c r="IS407" s="10"/>
      <c r="IT407" s="10"/>
      <c r="IU407" s="10" t="s">
        <v>434</v>
      </c>
      <c r="IV407" s="10" t="s">
        <v>283</v>
      </c>
      <c r="IW407" s="10" t="s">
        <v>283</v>
      </c>
      <c r="IX407" s="10" t="s">
        <v>264</v>
      </c>
      <c r="IY407" s="10"/>
      <c r="IZ407" s="10"/>
      <c r="JA407" s="10"/>
      <c r="JB407" s="10"/>
      <c r="JC407" s="10"/>
      <c r="JD407" s="10"/>
      <c r="JE407" s="10"/>
      <c r="JF407" s="10"/>
      <c r="JG407" s="10"/>
      <c r="JH407" s="10"/>
      <c r="JI407" s="10"/>
      <c r="JJ407" s="10"/>
      <c r="JK407" s="10"/>
      <c r="JL407" s="10"/>
      <c r="JM407" s="10"/>
      <c r="JN407" s="10"/>
      <c r="JO407" s="10"/>
      <c r="JP407" s="10">
        <v>1</v>
      </c>
      <c r="JQ407" s="10"/>
      <c r="JR407" s="10"/>
      <c r="JS407" s="10"/>
      <c r="JT407" s="10"/>
      <c r="JU407" s="10"/>
      <c r="JV407" s="10" t="s">
        <v>287</v>
      </c>
      <c r="JW407" s="10" t="s">
        <v>283</v>
      </c>
      <c r="JX407" s="10" t="s">
        <v>283</v>
      </c>
      <c r="JY407" s="10" t="s">
        <v>283</v>
      </c>
      <c r="JZ407" s="10" t="s">
        <v>180</v>
      </c>
    </row>
    <row r="408" spans="1:286" ht="15.75" customHeight="1">
      <c r="A408" s="7" t="s">
        <v>6127</v>
      </c>
      <c r="B408" s="8">
        <v>43490</v>
      </c>
      <c r="C408" s="9" t="s">
        <v>6128</v>
      </c>
      <c r="D408" s="10">
        <v>1</v>
      </c>
      <c r="E408" s="11">
        <v>43222</v>
      </c>
      <c r="F408" s="10" t="s">
        <v>302</v>
      </c>
      <c r="G408" s="10" t="s">
        <v>323</v>
      </c>
      <c r="H408" s="9" t="s">
        <v>871</v>
      </c>
      <c r="I408" s="9" t="s">
        <v>872</v>
      </c>
      <c r="J408" s="10" t="s">
        <v>280</v>
      </c>
      <c r="K408" s="9" t="s">
        <v>6129</v>
      </c>
      <c r="L408" s="9"/>
      <c r="M408" s="9"/>
      <c r="N408" s="9"/>
      <c r="O408" s="9"/>
      <c r="P408" s="9"/>
      <c r="Q408" s="32">
        <v>1</v>
      </c>
      <c r="R408" s="9"/>
      <c r="S408" s="10">
        <v>1</v>
      </c>
      <c r="T408" s="9"/>
      <c r="U408" s="9"/>
      <c r="V408" s="9"/>
      <c r="W408" s="9"/>
      <c r="X408" s="9"/>
      <c r="Y408" s="9"/>
      <c r="Z408" s="9"/>
      <c r="AA408" s="9"/>
      <c r="AB408" s="9" t="s">
        <v>6130</v>
      </c>
      <c r="AC408" s="9" t="s">
        <v>6131</v>
      </c>
      <c r="AD408" s="10" t="s">
        <v>283</v>
      </c>
      <c r="AE408" s="11">
        <v>43473</v>
      </c>
      <c r="AF408" s="10" t="s">
        <v>329</v>
      </c>
      <c r="AG408" s="10" t="s">
        <v>329</v>
      </c>
      <c r="AH408" s="10" t="s">
        <v>283</v>
      </c>
      <c r="AI408" s="10">
        <f t="shared" si="2"/>
        <v>268</v>
      </c>
      <c r="AJ408" s="10" t="s">
        <v>6132</v>
      </c>
      <c r="AK408" s="12">
        <v>1</v>
      </c>
      <c r="AL408" s="10" t="s">
        <v>86</v>
      </c>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v>1</v>
      </c>
      <c r="CP408" s="10" t="s">
        <v>90</v>
      </c>
      <c r="CQ408" s="10" t="s">
        <v>286</v>
      </c>
      <c r="CR408" s="10"/>
      <c r="CS408" s="10">
        <v>1</v>
      </c>
      <c r="CT408" s="10"/>
      <c r="CU408" s="10"/>
      <c r="CV408" s="10"/>
      <c r="CW408" s="10"/>
      <c r="CX408" s="10" t="s">
        <v>283</v>
      </c>
      <c r="CY408" s="10" t="s">
        <v>287</v>
      </c>
      <c r="CZ408" s="10" t="s">
        <v>596</v>
      </c>
      <c r="DA408" s="10" t="s">
        <v>158</v>
      </c>
      <c r="DB408" s="10" t="s">
        <v>309</v>
      </c>
      <c r="DC408" s="10" t="s">
        <v>6133</v>
      </c>
      <c r="DD408" s="10" t="s">
        <v>3849</v>
      </c>
      <c r="DE408" s="10" t="s">
        <v>6134</v>
      </c>
      <c r="DF408" s="10" t="s">
        <v>1513</v>
      </c>
      <c r="DG408" s="10" t="s">
        <v>6135</v>
      </c>
      <c r="DH408" s="10" t="s">
        <v>283</v>
      </c>
      <c r="DI408" s="10" t="s">
        <v>283</v>
      </c>
      <c r="DJ408" s="10" t="s">
        <v>283</v>
      </c>
      <c r="DK408" s="10" t="s">
        <v>283</v>
      </c>
      <c r="DL408" s="10" t="s">
        <v>283</v>
      </c>
      <c r="DM408" s="10" t="s">
        <v>283</v>
      </c>
      <c r="DN408" s="15"/>
      <c r="DO408" s="15"/>
      <c r="DP408" s="15"/>
      <c r="DQ408" s="15"/>
      <c r="DR408" s="15"/>
      <c r="DS408" s="15"/>
      <c r="DT408" s="15"/>
      <c r="DU408" s="15"/>
      <c r="DV408" s="15"/>
      <c r="DW408" s="15"/>
      <c r="DX408" s="15"/>
      <c r="DY408" s="15"/>
      <c r="DZ408" s="15"/>
      <c r="EA408" s="15"/>
      <c r="EB408" s="15"/>
      <c r="EC408" s="15"/>
      <c r="ED408" s="15"/>
      <c r="EE408" s="15"/>
      <c r="EF408" s="15"/>
      <c r="EG408" s="15"/>
      <c r="EH408" s="15"/>
      <c r="EI408" s="15"/>
      <c r="EJ408" s="15"/>
      <c r="EK408" s="15"/>
      <c r="EL408" s="15"/>
      <c r="EM408" s="15"/>
      <c r="EN408" s="15"/>
      <c r="EO408" s="15"/>
      <c r="EP408" s="15"/>
      <c r="EQ408" s="15"/>
      <c r="ER408" s="10" t="s">
        <v>6136</v>
      </c>
      <c r="ES408" s="10" t="s">
        <v>3367</v>
      </c>
      <c r="ET408" s="10"/>
      <c r="EU408" s="10"/>
      <c r="EV408" s="10"/>
      <c r="EW408" s="10"/>
      <c r="EX408" s="10"/>
      <c r="EY408" s="10"/>
      <c r="EZ408" s="10">
        <v>1</v>
      </c>
      <c r="FA408" s="10"/>
      <c r="FB408" s="10"/>
      <c r="FC408" s="10"/>
      <c r="FD408" s="10"/>
      <c r="FE408" s="10"/>
      <c r="FF408" s="10"/>
      <c r="FG408" s="10"/>
      <c r="FH408" s="10">
        <v>1</v>
      </c>
      <c r="FI408" s="10"/>
      <c r="FJ408" s="10"/>
      <c r="FK408" s="10"/>
      <c r="FL408" s="10"/>
      <c r="FM408" s="10" t="s">
        <v>6137</v>
      </c>
      <c r="FN408" s="10" t="s">
        <v>6138</v>
      </c>
      <c r="FO408" s="10"/>
      <c r="FP408" s="10"/>
      <c r="FQ408" s="10"/>
      <c r="FR408" s="10"/>
      <c r="FS408" s="10"/>
      <c r="FT408" s="10"/>
      <c r="FU408" s="13">
        <v>1</v>
      </c>
      <c r="FV408" s="10"/>
      <c r="FW408" s="10"/>
      <c r="FX408" s="10"/>
      <c r="FY408" s="10"/>
      <c r="FZ408" s="10"/>
      <c r="GA408" s="10"/>
      <c r="GB408" s="10"/>
      <c r="GC408" s="10"/>
      <c r="GD408" s="10"/>
      <c r="GE408" s="10"/>
      <c r="GF408" s="10"/>
      <c r="GG408" s="10"/>
      <c r="GH408" s="10"/>
      <c r="GI408" s="10"/>
      <c r="GJ408" s="10"/>
      <c r="GK408" s="10"/>
      <c r="GL408" s="10"/>
      <c r="GM408" s="10"/>
      <c r="GN408" s="10"/>
      <c r="GO408" s="10" t="s">
        <v>6139</v>
      </c>
      <c r="GP408" s="10" t="s">
        <v>283</v>
      </c>
      <c r="GQ408" s="10" t="s">
        <v>283</v>
      </c>
      <c r="GR408" s="10" t="s">
        <v>283</v>
      </c>
      <c r="GS408" s="10" t="s">
        <v>283</v>
      </c>
      <c r="GT408" s="10" t="s">
        <v>283</v>
      </c>
      <c r="GU408" s="10" t="s">
        <v>283</v>
      </c>
      <c r="GV408" s="10" t="s">
        <v>283</v>
      </c>
      <c r="GW408" s="10" t="s">
        <v>283</v>
      </c>
      <c r="GX408" s="10" t="s">
        <v>283</v>
      </c>
      <c r="GY408" s="10" t="s">
        <v>283</v>
      </c>
      <c r="GZ408" s="10" t="s">
        <v>283</v>
      </c>
      <c r="HA408" s="10" t="s">
        <v>283</v>
      </c>
      <c r="HB408" s="10" t="s">
        <v>283</v>
      </c>
      <c r="HC408" s="10" t="s">
        <v>283</v>
      </c>
      <c r="HD408" s="10" t="s">
        <v>238</v>
      </c>
      <c r="HE408" s="10"/>
      <c r="HF408" s="10"/>
      <c r="HG408" s="10"/>
      <c r="HH408" s="10"/>
      <c r="HI408" s="10"/>
      <c r="HJ408" s="10"/>
      <c r="HK408" s="10"/>
      <c r="HL408" s="10"/>
      <c r="HM408" s="10"/>
      <c r="HN408" s="10"/>
      <c r="HO408" s="10"/>
      <c r="HP408" s="10"/>
      <c r="HQ408" s="10"/>
      <c r="HR408" s="10"/>
      <c r="HS408" s="10"/>
      <c r="HT408" s="10"/>
      <c r="HU408" s="10"/>
      <c r="HV408" s="10"/>
      <c r="HW408" s="10"/>
      <c r="HX408" s="10"/>
      <c r="HY408" s="10"/>
      <c r="HZ408" s="10"/>
      <c r="IA408" s="10"/>
      <c r="IB408" s="10"/>
      <c r="IC408" s="10"/>
      <c r="ID408" s="10"/>
      <c r="IE408" s="10"/>
      <c r="IF408" s="10"/>
      <c r="IG408" s="10"/>
      <c r="IH408" s="10"/>
      <c r="II408" s="10"/>
      <c r="IJ408" s="10"/>
      <c r="IK408" s="10"/>
      <c r="IL408" s="10"/>
      <c r="IM408" s="10"/>
      <c r="IN408" s="10"/>
      <c r="IO408" s="10"/>
      <c r="IP408" s="10">
        <v>1</v>
      </c>
      <c r="IQ408" s="10"/>
      <c r="IR408" s="10"/>
      <c r="IS408" s="10"/>
      <c r="IT408" s="10"/>
      <c r="IU408" s="10" t="s">
        <v>3164</v>
      </c>
      <c r="IV408" s="10" t="s">
        <v>283</v>
      </c>
      <c r="IW408" s="10" t="s">
        <v>283</v>
      </c>
      <c r="IX408" s="10" t="s">
        <v>264</v>
      </c>
      <c r="IY408" s="10"/>
      <c r="IZ408" s="10"/>
      <c r="JA408" s="10"/>
      <c r="JB408" s="10"/>
      <c r="JC408" s="10"/>
      <c r="JD408" s="10"/>
      <c r="JE408" s="10"/>
      <c r="JF408" s="10"/>
      <c r="JG408" s="10"/>
      <c r="JH408" s="10"/>
      <c r="JI408" s="10"/>
      <c r="JJ408" s="10"/>
      <c r="JK408" s="10"/>
      <c r="JL408" s="10"/>
      <c r="JM408" s="10"/>
      <c r="JN408" s="10"/>
      <c r="JO408" s="10"/>
      <c r="JP408" s="10">
        <v>1</v>
      </c>
      <c r="JQ408" s="10"/>
      <c r="JR408" s="10"/>
      <c r="JS408" s="10"/>
      <c r="JT408" s="10"/>
      <c r="JU408" s="10"/>
      <c r="JV408" s="10" t="s">
        <v>287</v>
      </c>
      <c r="JW408" s="10" t="s">
        <v>283</v>
      </c>
      <c r="JX408" s="10" t="s">
        <v>283</v>
      </c>
      <c r="JY408" s="10" t="s">
        <v>283</v>
      </c>
      <c r="JZ408" s="9"/>
    </row>
    <row r="409" spans="1:286" ht="15.75" customHeight="1">
      <c r="A409" s="7" t="s">
        <v>6140</v>
      </c>
      <c r="B409" s="8">
        <v>43493</v>
      </c>
      <c r="C409" s="9" t="s">
        <v>6141</v>
      </c>
      <c r="D409" s="10">
        <v>1</v>
      </c>
      <c r="E409" s="11">
        <v>43114</v>
      </c>
      <c r="F409" s="10">
        <v>19</v>
      </c>
      <c r="G409" s="10" t="s">
        <v>323</v>
      </c>
      <c r="H409" s="9" t="s">
        <v>6142</v>
      </c>
      <c r="I409" s="9" t="s">
        <v>901</v>
      </c>
      <c r="J409" s="10" t="s">
        <v>280</v>
      </c>
      <c r="K409" s="9" t="s">
        <v>344</v>
      </c>
      <c r="L409" s="9"/>
      <c r="M409" s="9"/>
      <c r="N409" s="9"/>
      <c r="O409" s="9"/>
      <c r="P409" s="9"/>
      <c r="Q409" s="9"/>
      <c r="R409" s="10">
        <v>1</v>
      </c>
      <c r="S409" s="9"/>
      <c r="T409" s="9"/>
      <c r="U409" s="9"/>
      <c r="V409" s="9"/>
      <c r="W409" s="9"/>
      <c r="X409" s="9"/>
      <c r="Y409" s="9"/>
      <c r="Z409" s="9"/>
      <c r="AA409" s="9"/>
      <c r="AB409" s="9" t="s">
        <v>2846</v>
      </c>
      <c r="AC409" s="9" t="s">
        <v>6143</v>
      </c>
      <c r="AD409" s="10" t="s">
        <v>283</v>
      </c>
      <c r="AE409" s="11">
        <v>43216</v>
      </c>
      <c r="AF409" s="11">
        <v>43474</v>
      </c>
      <c r="AG409" s="10">
        <f t="shared" ref="AG409:AG413" si="92">AF409-AE409</f>
        <v>258</v>
      </c>
      <c r="AH409" s="10">
        <f t="shared" ref="AH409:AH413" si="93">AF409-E409</f>
        <v>360</v>
      </c>
      <c r="AI409" s="10">
        <f t="shared" si="2"/>
        <v>379</v>
      </c>
      <c r="AJ409" s="10" t="s">
        <v>6144</v>
      </c>
      <c r="AK409" s="12">
        <v>2</v>
      </c>
      <c r="AL409" s="10" t="s">
        <v>6145</v>
      </c>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v>1</v>
      </c>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v>1</v>
      </c>
      <c r="CG409" s="10"/>
      <c r="CH409" s="10"/>
      <c r="CI409" s="10"/>
      <c r="CJ409" s="10"/>
      <c r="CK409" s="10"/>
      <c r="CL409" s="10"/>
      <c r="CM409" s="10"/>
      <c r="CN409" s="10"/>
      <c r="CO409" s="10"/>
      <c r="CP409" s="10" t="s">
        <v>509</v>
      </c>
      <c r="CQ409" s="10" t="s">
        <v>286</v>
      </c>
      <c r="CR409" s="13">
        <v>1</v>
      </c>
      <c r="CS409" s="13">
        <v>1</v>
      </c>
      <c r="CT409" s="10"/>
      <c r="CU409" s="10"/>
      <c r="CV409" s="10"/>
      <c r="CW409" s="10"/>
      <c r="CX409" s="10" t="s">
        <v>287</v>
      </c>
      <c r="CY409" s="10" t="s">
        <v>287</v>
      </c>
      <c r="CZ409" s="10" t="s">
        <v>288</v>
      </c>
      <c r="DA409" s="10" t="s">
        <v>289</v>
      </c>
      <c r="DB409" s="10" t="s">
        <v>412</v>
      </c>
      <c r="DC409" s="10" t="s">
        <v>283</v>
      </c>
      <c r="DD409" s="10" t="s">
        <v>6146</v>
      </c>
      <c r="DE409" s="10" t="s">
        <v>4235</v>
      </c>
      <c r="DF409" s="10" t="s">
        <v>6147</v>
      </c>
      <c r="DG409" s="10" t="s">
        <v>283</v>
      </c>
      <c r="DH409" s="10" t="s">
        <v>283</v>
      </c>
      <c r="DI409" s="10" t="s">
        <v>283</v>
      </c>
      <c r="DJ409" s="10" t="s">
        <v>283</v>
      </c>
      <c r="DK409" s="10" t="s">
        <v>283</v>
      </c>
      <c r="DL409" s="10" t="s">
        <v>283</v>
      </c>
      <c r="DM409" s="10" t="s">
        <v>283</v>
      </c>
      <c r="DN409" s="15"/>
      <c r="DO409" s="15"/>
      <c r="DP409" s="15"/>
      <c r="DQ409" s="15"/>
      <c r="DR409" s="15"/>
      <c r="DS409" s="15"/>
      <c r="DT409" s="15"/>
      <c r="DU409" s="15"/>
      <c r="DV409" s="15"/>
      <c r="DW409" s="15"/>
      <c r="DX409" s="15"/>
      <c r="DY409" s="15"/>
      <c r="DZ409" s="15"/>
      <c r="EA409" s="15"/>
      <c r="EB409" s="15"/>
      <c r="EC409" s="15"/>
      <c r="ED409" s="15"/>
      <c r="EE409" s="15"/>
      <c r="EF409" s="15"/>
      <c r="EG409" s="15"/>
      <c r="EH409" s="15"/>
      <c r="EI409" s="15"/>
      <c r="EJ409" s="15"/>
      <c r="EK409" s="15"/>
      <c r="EL409" s="15"/>
      <c r="EM409" s="15"/>
      <c r="EN409" s="15"/>
      <c r="EO409" s="15"/>
      <c r="EP409" s="15"/>
      <c r="EQ409" s="15"/>
      <c r="ER409" s="10" t="s">
        <v>657</v>
      </c>
      <c r="ES409" s="10" t="s">
        <v>657</v>
      </c>
      <c r="ET409" s="10"/>
      <c r="EU409" s="10"/>
      <c r="EV409" s="10"/>
      <c r="EW409" s="10"/>
      <c r="EX409" s="10"/>
      <c r="EY409" s="10"/>
      <c r="EZ409" s="10"/>
      <c r="FA409" s="10"/>
      <c r="FB409" s="10"/>
      <c r="FC409" s="10"/>
      <c r="FD409" s="10"/>
      <c r="FE409" s="10"/>
      <c r="FF409" s="10"/>
      <c r="FG409" s="10"/>
      <c r="FH409" s="13">
        <v>1</v>
      </c>
      <c r="FI409" s="10"/>
      <c r="FJ409" s="10"/>
      <c r="FK409" s="10"/>
      <c r="FL409" s="10"/>
      <c r="FM409" s="10" t="s">
        <v>6148</v>
      </c>
      <c r="FN409" s="10" t="s">
        <v>166</v>
      </c>
      <c r="FO409" s="10"/>
      <c r="FP409" s="10"/>
      <c r="FQ409" s="10"/>
      <c r="FR409" s="10"/>
      <c r="FS409" s="10"/>
      <c r="FT409" s="10"/>
      <c r="FU409" s="13">
        <v>1</v>
      </c>
      <c r="FV409" s="10"/>
      <c r="FW409" s="10"/>
      <c r="FX409" s="10"/>
      <c r="FY409" s="10"/>
      <c r="FZ409" s="10"/>
      <c r="GA409" s="10"/>
      <c r="GB409" s="10"/>
      <c r="GC409" s="10"/>
      <c r="GD409" s="10"/>
      <c r="GE409" s="10"/>
      <c r="GF409" s="10"/>
      <c r="GG409" s="10"/>
      <c r="GH409" s="10"/>
      <c r="GI409" s="10"/>
      <c r="GJ409" s="10"/>
      <c r="GK409" s="10"/>
      <c r="GL409" s="10"/>
      <c r="GM409" s="10"/>
      <c r="GN409" s="10"/>
      <c r="GO409" s="13" t="s">
        <v>6149</v>
      </c>
      <c r="GP409" s="10" t="s">
        <v>283</v>
      </c>
      <c r="GQ409" s="10" t="s">
        <v>283</v>
      </c>
      <c r="GR409" s="10" t="s">
        <v>283</v>
      </c>
      <c r="GS409" s="10" t="s">
        <v>283</v>
      </c>
      <c r="GT409" s="10" t="s">
        <v>283</v>
      </c>
      <c r="GU409" s="10" t="s">
        <v>283</v>
      </c>
      <c r="GV409" s="10" t="s">
        <v>283</v>
      </c>
      <c r="GW409" s="10" t="s">
        <v>283</v>
      </c>
      <c r="GX409" s="10" t="s">
        <v>283</v>
      </c>
      <c r="GY409" s="10" t="s">
        <v>283</v>
      </c>
      <c r="GZ409" s="10" t="s">
        <v>283</v>
      </c>
      <c r="HA409" s="10" t="s">
        <v>283</v>
      </c>
      <c r="HB409" s="10" t="s">
        <v>283</v>
      </c>
      <c r="HC409" s="10" t="s">
        <v>283</v>
      </c>
      <c r="HD409" s="10" t="s">
        <v>4172</v>
      </c>
      <c r="HE409" s="10"/>
      <c r="HF409" s="10"/>
      <c r="HG409" s="10"/>
      <c r="HH409" s="10">
        <v>1</v>
      </c>
      <c r="HI409" s="10"/>
      <c r="HJ409" s="10"/>
      <c r="HK409" s="10"/>
      <c r="HL409" s="10"/>
      <c r="HM409" s="10"/>
      <c r="HN409" s="10"/>
      <c r="HO409" s="10"/>
      <c r="HP409" s="10"/>
      <c r="HQ409" s="10"/>
      <c r="HR409" s="10"/>
      <c r="HS409" s="10"/>
      <c r="HT409" s="10"/>
      <c r="HU409" s="10"/>
      <c r="HV409" s="10"/>
      <c r="HW409" s="10"/>
      <c r="HX409" s="10"/>
      <c r="HY409" s="10"/>
      <c r="HZ409" s="10"/>
      <c r="IA409" s="10"/>
      <c r="IB409" s="10"/>
      <c r="IC409" s="10"/>
      <c r="ID409" s="10"/>
      <c r="IE409" s="10"/>
      <c r="IF409" s="10"/>
      <c r="IG409" s="10"/>
      <c r="IH409" s="10"/>
      <c r="II409" s="10"/>
      <c r="IJ409" s="10"/>
      <c r="IK409" s="10"/>
      <c r="IL409" s="10"/>
      <c r="IM409" s="10"/>
      <c r="IN409" s="10"/>
      <c r="IO409" s="10"/>
      <c r="IP409" s="10"/>
      <c r="IQ409" s="10">
        <v>1</v>
      </c>
      <c r="IR409" s="10"/>
      <c r="IS409" s="10"/>
      <c r="IT409" s="10"/>
      <c r="IU409" s="13" t="s">
        <v>6150</v>
      </c>
      <c r="IV409" s="10" t="s">
        <v>283</v>
      </c>
      <c r="IW409" s="10" t="s">
        <v>283</v>
      </c>
      <c r="IX409" s="10" t="s">
        <v>264</v>
      </c>
      <c r="IY409" s="10"/>
      <c r="IZ409" s="10"/>
      <c r="JA409" s="10"/>
      <c r="JB409" s="10"/>
      <c r="JC409" s="10"/>
      <c r="JD409" s="10"/>
      <c r="JE409" s="10"/>
      <c r="JF409" s="10"/>
      <c r="JG409" s="10"/>
      <c r="JH409" s="10"/>
      <c r="JI409" s="10"/>
      <c r="JJ409" s="10"/>
      <c r="JK409" s="10"/>
      <c r="JL409" s="10"/>
      <c r="JM409" s="10"/>
      <c r="JN409" s="10"/>
      <c r="JO409" s="10"/>
      <c r="JP409" s="10">
        <v>1</v>
      </c>
      <c r="JQ409" s="10"/>
      <c r="JR409" s="10"/>
      <c r="JS409" s="10"/>
      <c r="JT409" s="10"/>
      <c r="JU409" s="10"/>
      <c r="JV409" s="10" t="s">
        <v>287</v>
      </c>
      <c r="JW409" s="10" t="s">
        <v>283</v>
      </c>
      <c r="JX409" s="10" t="s">
        <v>283</v>
      </c>
      <c r="JY409" s="10" t="s">
        <v>283</v>
      </c>
      <c r="JZ409" s="9"/>
    </row>
    <row r="410" spans="1:286" ht="15.75" customHeight="1">
      <c r="A410" s="7" t="s">
        <v>6151</v>
      </c>
      <c r="B410" s="8">
        <v>43493</v>
      </c>
      <c r="C410" s="9" t="s">
        <v>6152</v>
      </c>
      <c r="D410" s="10">
        <v>1</v>
      </c>
      <c r="E410" s="11">
        <v>43337</v>
      </c>
      <c r="F410" s="10">
        <v>18</v>
      </c>
      <c r="G410" s="10" t="s">
        <v>323</v>
      </c>
      <c r="H410" s="9" t="s">
        <v>386</v>
      </c>
      <c r="I410" s="9" t="s">
        <v>786</v>
      </c>
      <c r="J410" s="10" t="s">
        <v>280</v>
      </c>
      <c r="K410" s="9" t="s">
        <v>606</v>
      </c>
      <c r="L410" s="9"/>
      <c r="M410" s="10">
        <v>1</v>
      </c>
      <c r="N410" s="9"/>
      <c r="O410" s="9"/>
      <c r="P410" s="9"/>
      <c r="Q410" s="9"/>
      <c r="R410" s="9"/>
      <c r="S410" s="9"/>
      <c r="T410" s="9"/>
      <c r="U410" s="9"/>
      <c r="V410" s="9"/>
      <c r="W410" s="9"/>
      <c r="X410" s="9"/>
      <c r="Y410" s="9"/>
      <c r="Z410" s="9"/>
      <c r="AA410" s="9"/>
      <c r="AB410" s="9" t="s">
        <v>6153</v>
      </c>
      <c r="AC410" s="9" t="s">
        <v>6154</v>
      </c>
      <c r="AD410" s="10" t="s">
        <v>283</v>
      </c>
      <c r="AE410" s="11">
        <v>43354</v>
      </c>
      <c r="AF410" s="11">
        <v>43493</v>
      </c>
      <c r="AG410" s="10">
        <f t="shared" si="92"/>
        <v>139</v>
      </c>
      <c r="AH410" s="10">
        <f t="shared" si="93"/>
        <v>156</v>
      </c>
      <c r="AI410" s="10">
        <f t="shared" si="2"/>
        <v>156</v>
      </c>
      <c r="AJ410" s="10" t="s">
        <v>363</v>
      </c>
      <c r="AK410" s="12">
        <v>1</v>
      </c>
      <c r="AL410" s="10" t="s">
        <v>609</v>
      </c>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v>1</v>
      </c>
      <c r="CD410" s="10"/>
      <c r="CE410" s="10"/>
      <c r="CF410" s="10"/>
      <c r="CG410" s="10"/>
      <c r="CH410" s="10"/>
      <c r="CI410" s="10"/>
      <c r="CJ410" s="10"/>
      <c r="CK410" s="10"/>
      <c r="CL410" s="10"/>
      <c r="CM410" s="10"/>
      <c r="CN410" s="10"/>
      <c r="CO410" s="10"/>
      <c r="CP410" s="10" t="s">
        <v>90</v>
      </c>
      <c r="CQ410" s="10" t="s">
        <v>286</v>
      </c>
      <c r="CR410" s="10"/>
      <c r="CS410" s="10">
        <v>1</v>
      </c>
      <c r="CT410" s="10"/>
      <c r="CU410" s="10"/>
      <c r="CV410" s="10"/>
      <c r="CW410" s="10"/>
      <c r="CX410" s="10" t="s">
        <v>283</v>
      </c>
      <c r="CY410" s="10" t="s">
        <v>287</v>
      </c>
      <c r="CZ410" s="10" t="s">
        <v>329</v>
      </c>
      <c r="DA410" s="10" t="s">
        <v>289</v>
      </c>
      <c r="DB410" s="10" t="s">
        <v>412</v>
      </c>
      <c r="DC410" s="10" t="s">
        <v>283</v>
      </c>
      <c r="DD410" s="10" t="s">
        <v>6155</v>
      </c>
      <c r="DE410" s="10" t="s">
        <v>283</v>
      </c>
      <c r="DF410" s="10" t="s">
        <v>283</v>
      </c>
      <c r="DG410" s="10" t="s">
        <v>283</v>
      </c>
      <c r="DH410" s="10" t="s">
        <v>283</v>
      </c>
      <c r="DI410" s="10" t="s">
        <v>283</v>
      </c>
      <c r="DJ410" s="10" t="s">
        <v>283</v>
      </c>
      <c r="DK410" s="10" t="s">
        <v>283</v>
      </c>
      <c r="DL410" s="10" t="s">
        <v>283</v>
      </c>
      <c r="DM410" s="10" t="s">
        <v>283</v>
      </c>
      <c r="DN410" s="15"/>
      <c r="DO410" s="15"/>
      <c r="DP410" s="15"/>
      <c r="DQ410" s="15"/>
      <c r="DR410" s="15"/>
      <c r="DS410" s="15"/>
      <c r="DT410" s="15"/>
      <c r="DU410" s="15"/>
      <c r="DV410" s="15"/>
      <c r="DW410" s="15"/>
      <c r="DX410" s="15"/>
      <c r="DY410" s="15"/>
      <c r="DZ410" s="15"/>
      <c r="EA410" s="15"/>
      <c r="EB410" s="15"/>
      <c r="EC410" s="15"/>
      <c r="ED410" s="15"/>
      <c r="EE410" s="15"/>
      <c r="EF410" s="15"/>
      <c r="EG410" s="15"/>
      <c r="EH410" s="15"/>
      <c r="EI410" s="15"/>
      <c r="EJ410" s="15"/>
      <c r="EK410" s="15"/>
      <c r="EL410" s="15"/>
      <c r="EM410" s="15"/>
      <c r="EN410" s="15"/>
      <c r="EO410" s="15"/>
      <c r="EP410" s="15"/>
      <c r="EQ410" s="15"/>
      <c r="ER410" s="10" t="s">
        <v>283</v>
      </c>
      <c r="ES410" s="10" t="s">
        <v>283</v>
      </c>
      <c r="ET410" s="10"/>
      <c r="EU410" s="10"/>
      <c r="EV410" s="10"/>
      <c r="EW410" s="10"/>
      <c r="EX410" s="10"/>
      <c r="EY410" s="10"/>
      <c r="EZ410" s="10"/>
      <c r="FA410" s="10"/>
      <c r="FB410" s="10"/>
      <c r="FC410" s="10"/>
      <c r="FD410" s="10"/>
      <c r="FE410" s="10"/>
      <c r="FF410" s="10"/>
      <c r="FG410" s="10"/>
      <c r="FH410" s="10"/>
      <c r="FI410" s="10"/>
      <c r="FJ410" s="10"/>
      <c r="FK410" s="10"/>
      <c r="FL410" s="10"/>
      <c r="FM410" s="10" t="s">
        <v>283</v>
      </c>
      <c r="FN410" s="10" t="s">
        <v>283</v>
      </c>
      <c r="FO410" s="10"/>
      <c r="FP410" s="10"/>
      <c r="FQ410" s="10"/>
      <c r="FR410" s="10"/>
      <c r="FS410" s="10"/>
      <c r="FT410" s="10"/>
      <c r="FU410" s="10"/>
      <c r="FV410" s="10"/>
      <c r="FW410" s="10"/>
      <c r="FX410" s="10"/>
      <c r="FY410" s="10"/>
      <c r="FZ410" s="10"/>
      <c r="GA410" s="10"/>
      <c r="GB410" s="10"/>
      <c r="GC410" s="10"/>
      <c r="GD410" s="10"/>
      <c r="GE410" s="10"/>
      <c r="GF410" s="10"/>
      <c r="GG410" s="10"/>
      <c r="GH410" s="10"/>
      <c r="GI410" s="10"/>
      <c r="GJ410" s="10"/>
      <c r="GK410" s="10"/>
      <c r="GL410" s="10"/>
      <c r="GM410" s="10"/>
      <c r="GN410" s="10"/>
      <c r="GO410" s="10" t="s">
        <v>6156</v>
      </c>
      <c r="GP410" s="10" t="s">
        <v>283</v>
      </c>
      <c r="GQ410" s="10" t="s">
        <v>283</v>
      </c>
      <c r="GR410" s="10" t="s">
        <v>283</v>
      </c>
      <c r="GS410" s="10" t="s">
        <v>283</v>
      </c>
      <c r="GT410" s="10" t="s">
        <v>283</v>
      </c>
      <c r="GU410" s="10" t="s">
        <v>283</v>
      </c>
      <c r="GV410" s="10" t="s">
        <v>283</v>
      </c>
      <c r="GW410" s="10" t="s">
        <v>283</v>
      </c>
      <c r="GX410" s="10" t="s">
        <v>283</v>
      </c>
      <c r="GY410" s="10" t="s">
        <v>283</v>
      </c>
      <c r="GZ410" s="10" t="s">
        <v>283</v>
      </c>
      <c r="HA410" s="10" t="s">
        <v>283</v>
      </c>
      <c r="HB410" s="10" t="s">
        <v>283</v>
      </c>
      <c r="HC410" s="10" t="s">
        <v>283</v>
      </c>
      <c r="HD410" s="10" t="s">
        <v>242</v>
      </c>
      <c r="HE410" s="10"/>
      <c r="HF410" s="10"/>
      <c r="HG410" s="10"/>
      <c r="HH410" s="10"/>
      <c r="HI410" s="10"/>
      <c r="HJ410" s="10"/>
      <c r="HK410" s="10"/>
      <c r="HL410" s="10"/>
      <c r="HM410" s="10"/>
      <c r="HN410" s="10"/>
      <c r="HO410" s="10"/>
      <c r="HP410" s="10"/>
      <c r="HQ410" s="10"/>
      <c r="HR410" s="10"/>
      <c r="HS410" s="10"/>
      <c r="HT410" s="10"/>
      <c r="HU410" s="10"/>
      <c r="HV410" s="10"/>
      <c r="HW410" s="10"/>
      <c r="HX410" s="10"/>
      <c r="HY410" s="10"/>
      <c r="HZ410" s="10"/>
      <c r="IA410" s="10"/>
      <c r="IB410" s="10"/>
      <c r="IC410" s="10"/>
      <c r="ID410" s="10"/>
      <c r="IE410" s="10"/>
      <c r="IF410" s="10"/>
      <c r="IG410" s="10"/>
      <c r="IH410" s="10"/>
      <c r="II410" s="10"/>
      <c r="IJ410" s="10"/>
      <c r="IK410" s="10"/>
      <c r="IL410" s="10"/>
      <c r="IM410" s="10"/>
      <c r="IN410" s="10"/>
      <c r="IO410" s="10"/>
      <c r="IP410" s="10"/>
      <c r="IQ410" s="10"/>
      <c r="IR410" s="10"/>
      <c r="IS410" s="10"/>
      <c r="IT410" s="10">
        <v>1</v>
      </c>
      <c r="IU410" s="10" t="s">
        <v>3045</v>
      </c>
      <c r="IV410" s="10" t="s">
        <v>283</v>
      </c>
      <c r="IW410" s="10" t="s">
        <v>283</v>
      </c>
      <c r="IX410" s="10" t="s">
        <v>264</v>
      </c>
      <c r="IY410" s="10"/>
      <c r="IZ410" s="10"/>
      <c r="JA410" s="10"/>
      <c r="JB410" s="10"/>
      <c r="JC410" s="10"/>
      <c r="JD410" s="10"/>
      <c r="JE410" s="10"/>
      <c r="JF410" s="10"/>
      <c r="JG410" s="10"/>
      <c r="JH410" s="10"/>
      <c r="JI410" s="10"/>
      <c r="JJ410" s="10"/>
      <c r="JK410" s="10"/>
      <c r="JL410" s="10"/>
      <c r="JM410" s="10"/>
      <c r="JN410" s="10"/>
      <c r="JO410" s="10"/>
      <c r="JP410" s="10">
        <v>1</v>
      </c>
      <c r="JQ410" s="10"/>
      <c r="JR410" s="10"/>
      <c r="JS410" s="10"/>
      <c r="JT410" s="10"/>
      <c r="JU410" s="10"/>
      <c r="JV410" s="10" t="s">
        <v>287</v>
      </c>
      <c r="JW410" s="10" t="s">
        <v>283</v>
      </c>
      <c r="JX410" s="10" t="s">
        <v>283</v>
      </c>
      <c r="JY410" s="10" t="s">
        <v>283</v>
      </c>
      <c r="JZ410" s="9"/>
    </row>
    <row r="411" spans="1:286" ht="15.75" customHeight="1">
      <c r="A411" s="7" t="s">
        <v>6157</v>
      </c>
      <c r="B411" s="8">
        <v>43128</v>
      </c>
      <c r="C411" s="9" t="s">
        <v>6158</v>
      </c>
      <c r="D411" s="10">
        <v>1</v>
      </c>
      <c r="E411" s="11">
        <v>43299</v>
      </c>
      <c r="F411" s="10">
        <v>49</v>
      </c>
      <c r="G411" s="10" t="s">
        <v>323</v>
      </c>
      <c r="H411" s="9" t="s">
        <v>6159</v>
      </c>
      <c r="I411" s="9" t="s">
        <v>453</v>
      </c>
      <c r="J411" s="10" t="s">
        <v>280</v>
      </c>
      <c r="K411" s="9" t="s">
        <v>6160</v>
      </c>
      <c r="L411" s="9"/>
      <c r="M411" s="9"/>
      <c r="N411" s="9"/>
      <c r="O411" s="9"/>
      <c r="P411" s="10">
        <v>1</v>
      </c>
      <c r="Q411" s="9"/>
      <c r="R411" s="9"/>
      <c r="S411" s="9"/>
      <c r="T411" s="9"/>
      <c r="U411" s="9"/>
      <c r="V411" s="9"/>
      <c r="W411" s="9"/>
      <c r="X411" s="9"/>
      <c r="Y411" s="9"/>
      <c r="Z411" s="9"/>
      <c r="AA411" s="9"/>
      <c r="AB411" s="9" t="s">
        <v>6161</v>
      </c>
      <c r="AC411" s="9" t="s">
        <v>6162</v>
      </c>
      <c r="AD411" s="10" t="s">
        <v>283</v>
      </c>
      <c r="AE411" s="11">
        <v>43300</v>
      </c>
      <c r="AF411" s="11">
        <v>43482</v>
      </c>
      <c r="AG411" s="10">
        <f t="shared" si="92"/>
        <v>182</v>
      </c>
      <c r="AH411" s="10">
        <f t="shared" si="93"/>
        <v>183</v>
      </c>
      <c r="AI411" s="10">
        <f t="shared" si="2"/>
        <v>-171</v>
      </c>
      <c r="AJ411" s="10" t="s">
        <v>6163</v>
      </c>
      <c r="AK411" s="12">
        <v>1</v>
      </c>
      <c r="AL411" s="10" t="s">
        <v>48</v>
      </c>
      <c r="AM411" s="10"/>
      <c r="AN411" s="10"/>
      <c r="AO411" s="10"/>
      <c r="AP411" s="10"/>
      <c r="AQ411" s="10"/>
      <c r="AR411" s="10"/>
      <c r="AS411" s="10"/>
      <c r="AT411" s="10"/>
      <c r="AU411" s="10"/>
      <c r="AV411" s="10"/>
      <c r="AW411" s="10"/>
      <c r="AX411" s="10"/>
      <c r="AY411" s="10"/>
      <c r="AZ411" s="10"/>
      <c r="BA411" s="10"/>
      <c r="BB411" s="10"/>
      <c r="BC411" s="10">
        <v>1</v>
      </c>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t="s">
        <v>89</v>
      </c>
      <c r="CQ411" s="10" t="s">
        <v>286</v>
      </c>
      <c r="CR411" s="10">
        <v>1</v>
      </c>
      <c r="CS411" s="10"/>
      <c r="CT411" s="10"/>
      <c r="CU411" s="10"/>
      <c r="CV411" s="10"/>
      <c r="CW411" s="10"/>
      <c r="CX411" s="10" t="s">
        <v>287</v>
      </c>
      <c r="CY411" s="10" t="s">
        <v>490</v>
      </c>
      <c r="CZ411" s="10" t="s">
        <v>288</v>
      </c>
      <c r="DA411" s="10" t="s">
        <v>2680</v>
      </c>
      <c r="DB411" s="10" t="s">
        <v>309</v>
      </c>
      <c r="DC411" s="10" t="s">
        <v>6164</v>
      </c>
      <c r="DD411" s="10" t="s">
        <v>6165</v>
      </c>
      <c r="DE411" s="10" t="s">
        <v>3770</v>
      </c>
      <c r="DF411" s="10" t="s">
        <v>6166</v>
      </c>
      <c r="DG411" s="10" t="s">
        <v>283</v>
      </c>
      <c r="DH411" s="10" t="s">
        <v>283</v>
      </c>
      <c r="DI411" s="10" t="s">
        <v>283</v>
      </c>
      <c r="DJ411" s="10" t="s">
        <v>283</v>
      </c>
      <c r="DK411" s="10" t="s">
        <v>283</v>
      </c>
      <c r="DL411" s="10" t="s">
        <v>6167</v>
      </c>
      <c r="DM411" s="10" t="s">
        <v>6168</v>
      </c>
      <c r="DN411" s="15"/>
      <c r="DO411" s="15"/>
      <c r="DP411" s="15"/>
      <c r="DQ411" s="15"/>
      <c r="DR411" s="15"/>
      <c r="DS411" s="15"/>
      <c r="DT411" s="15"/>
      <c r="DU411" s="15"/>
      <c r="DV411" s="15"/>
      <c r="DW411" s="15"/>
      <c r="DX411" s="15"/>
      <c r="DY411" s="15"/>
      <c r="DZ411" s="15"/>
      <c r="EA411" s="15"/>
      <c r="EB411" s="15">
        <v>1</v>
      </c>
      <c r="EC411" s="15"/>
      <c r="ED411" s="15"/>
      <c r="EE411" s="15"/>
      <c r="EF411" s="15"/>
      <c r="EG411" s="15"/>
      <c r="EH411" s="15">
        <v>1</v>
      </c>
      <c r="EI411" s="15"/>
      <c r="EJ411" s="15"/>
      <c r="EK411" s="15"/>
      <c r="EL411" s="15"/>
      <c r="EM411" s="15"/>
      <c r="EN411" s="15"/>
      <c r="EO411" s="15"/>
      <c r="EP411" s="15"/>
      <c r="EQ411" s="15"/>
      <c r="ER411" s="10" t="s">
        <v>283</v>
      </c>
      <c r="ES411" s="10" t="s">
        <v>283</v>
      </c>
      <c r="ET411" s="10"/>
      <c r="EU411" s="10"/>
      <c r="EV411" s="10"/>
      <c r="EW411" s="10"/>
      <c r="EX411" s="10"/>
      <c r="EY411" s="10"/>
      <c r="EZ411" s="10"/>
      <c r="FA411" s="10"/>
      <c r="FB411" s="10"/>
      <c r="FC411" s="10"/>
      <c r="FD411" s="10"/>
      <c r="FE411" s="10"/>
      <c r="FF411" s="10"/>
      <c r="FG411" s="10"/>
      <c r="FH411" s="10"/>
      <c r="FI411" s="10"/>
      <c r="FJ411" s="10"/>
      <c r="FK411" s="10"/>
      <c r="FL411" s="10"/>
      <c r="FM411" s="10" t="s">
        <v>6169</v>
      </c>
      <c r="FN411" s="10" t="s">
        <v>283</v>
      </c>
      <c r="FO411" s="10"/>
      <c r="FP411" s="10"/>
      <c r="FQ411" s="10"/>
      <c r="FR411" s="10"/>
      <c r="FS411" s="10"/>
      <c r="FT411" s="10"/>
      <c r="FU411" s="10"/>
      <c r="FV411" s="10"/>
      <c r="FW411" s="10"/>
      <c r="FX411" s="10"/>
      <c r="FY411" s="10"/>
      <c r="FZ411" s="10"/>
      <c r="GA411" s="10"/>
      <c r="GB411" s="10"/>
      <c r="GC411" s="10"/>
      <c r="GD411" s="10"/>
      <c r="GE411" s="10"/>
      <c r="GF411" s="10"/>
      <c r="GG411" s="10"/>
      <c r="GH411" s="10"/>
      <c r="GI411" s="10"/>
      <c r="GJ411" s="10"/>
      <c r="GK411" s="10"/>
      <c r="GL411" s="10"/>
      <c r="GM411" s="10"/>
      <c r="GN411" s="10"/>
      <c r="GO411" s="10" t="s">
        <v>6170</v>
      </c>
      <c r="GP411" s="10" t="s">
        <v>6171</v>
      </c>
      <c r="GQ411" s="10" t="s">
        <v>6172</v>
      </c>
      <c r="GR411" s="10" t="s">
        <v>6173</v>
      </c>
      <c r="GS411" s="10" t="s">
        <v>283</v>
      </c>
      <c r="GT411" s="10" t="s">
        <v>283</v>
      </c>
      <c r="GU411" s="10" t="s">
        <v>283</v>
      </c>
      <c r="GV411" s="10" t="s">
        <v>283</v>
      </c>
      <c r="GW411" s="10" t="s">
        <v>283</v>
      </c>
      <c r="GX411" s="10" t="s">
        <v>283</v>
      </c>
      <c r="GY411" s="10" t="s">
        <v>283</v>
      </c>
      <c r="GZ411" s="10" t="s">
        <v>283</v>
      </c>
      <c r="HA411" s="10" t="s">
        <v>283</v>
      </c>
      <c r="HB411" s="10" t="s">
        <v>283</v>
      </c>
      <c r="HC411" s="10" t="s">
        <v>283</v>
      </c>
      <c r="HD411" s="10" t="s">
        <v>242</v>
      </c>
      <c r="HE411" s="10"/>
      <c r="HF411" s="10"/>
      <c r="HG411" s="10"/>
      <c r="HH411" s="10"/>
      <c r="HI411" s="10"/>
      <c r="HJ411" s="10"/>
      <c r="HK411" s="10"/>
      <c r="HL411" s="10"/>
      <c r="HM411" s="10"/>
      <c r="HN411" s="10"/>
      <c r="HO411" s="10"/>
      <c r="HP411" s="10"/>
      <c r="HQ411" s="10"/>
      <c r="HR411" s="10"/>
      <c r="HS411" s="10"/>
      <c r="HT411" s="10"/>
      <c r="HU411" s="10"/>
      <c r="HV411" s="10"/>
      <c r="HW411" s="10"/>
      <c r="HX411" s="10"/>
      <c r="HY411" s="10"/>
      <c r="HZ411" s="10"/>
      <c r="IA411" s="10"/>
      <c r="IB411" s="10"/>
      <c r="IC411" s="10"/>
      <c r="ID411" s="10"/>
      <c r="IE411" s="10"/>
      <c r="IF411" s="10"/>
      <c r="IG411" s="10"/>
      <c r="IH411" s="10"/>
      <c r="II411" s="10"/>
      <c r="IJ411" s="10"/>
      <c r="IK411" s="10"/>
      <c r="IL411" s="10"/>
      <c r="IM411" s="10"/>
      <c r="IN411" s="10"/>
      <c r="IO411" s="10"/>
      <c r="IP411" s="10"/>
      <c r="IQ411" s="10"/>
      <c r="IR411" s="10"/>
      <c r="IS411" s="10"/>
      <c r="IT411" s="10">
        <v>1</v>
      </c>
      <c r="IU411" s="10" t="s">
        <v>6174</v>
      </c>
      <c r="IV411" s="10" t="s">
        <v>283</v>
      </c>
      <c r="IW411" s="10" t="s">
        <v>283</v>
      </c>
      <c r="IX411" s="10" t="s">
        <v>251</v>
      </c>
      <c r="IY411" s="10"/>
      <c r="IZ411" s="10"/>
      <c r="JA411" s="10"/>
      <c r="JB411" s="10"/>
      <c r="JC411" s="10">
        <v>1</v>
      </c>
      <c r="JD411" s="10"/>
      <c r="JE411" s="10"/>
      <c r="JF411" s="10"/>
      <c r="JG411" s="10"/>
      <c r="JH411" s="10"/>
      <c r="JI411" s="10"/>
      <c r="JJ411" s="10"/>
      <c r="JK411" s="10"/>
      <c r="JL411" s="10"/>
      <c r="JM411" s="10"/>
      <c r="JN411" s="10"/>
      <c r="JO411" s="10"/>
      <c r="JP411" s="10"/>
      <c r="JQ411" s="10"/>
      <c r="JR411" s="10"/>
      <c r="JS411" s="10"/>
      <c r="JT411" s="10"/>
      <c r="JU411" s="10"/>
      <c r="JV411" s="10" t="s">
        <v>287</v>
      </c>
      <c r="JW411" s="10" t="s">
        <v>283</v>
      </c>
      <c r="JX411" s="10" t="s">
        <v>283</v>
      </c>
      <c r="JY411" s="10" t="s">
        <v>283</v>
      </c>
      <c r="JZ411" s="10" t="s">
        <v>6175</v>
      </c>
    </row>
    <row r="412" spans="1:286" ht="15.75" customHeight="1">
      <c r="A412" s="7" t="s">
        <v>6176</v>
      </c>
      <c r="B412" s="8">
        <v>43496</v>
      </c>
      <c r="C412" s="9" t="s">
        <v>6177</v>
      </c>
      <c r="D412" s="10">
        <v>1</v>
      </c>
      <c r="E412" s="11">
        <v>43188</v>
      </c>
      <c r="F412" s="10" t="s">
        <v>302</v>
      </c>
      <c r="G412" s="10" t="s">
        <v>323</v>
      </c>
      <c r="H412" s="9" t="s">
        <v>2723</v>
      </c>
      <c r="I412" s="9" t="s">
        <v>375</v>
      </c>
      <c r="J412" s="10" t="s">
        <v>280</v>
      </c>
      <c r="K412" s="9" t="s">
        <v>2615</v>
      </c>
      <c r="L412" s="9"/>
      <c r="M412" s="10">
        <v>1</v>
      </c>
      <c r="N412" s="9"/>
      <c r="O412" s="9"/>
      <c r="P412" s="9"/>
      <c r="Q412" s="9"/>
      <c r="R412" s="9"/>
      <c r="S412" s="9"/>
      <c r="T412" s="9"/>
      <c r="U412" s="9"/>
      <c r="V412" s="9"/>
      <c r="W412" s="9"/>
      <c r="X412" s="9"/>
      <c r="Y412" s="10">
        <v>1</v>
      </c>
      <c r="Z412" s="9"/>
      <c r="AA412" s="9"/>
      <c r="AB412" s="9" t="s">
        <v>6178</v>
      </c>
      <c r="AC412" s="9" t="s">
        <v>6179</v>
      </c>
      <c r="AD412" s="10" t="s">
        <v>283</v>
      </c>
      <c r="AE412" s="11">
        <v>43196</v>
      </c>
      <c r="AF412" s="11">
        <v>43495</v>
      </c>
      <c r="AG412" s="10">
        <f t="shared" si="92"/>
        <v>299</v>
      </c>
      <c r="AH412" s="10">
        <f t="shared" si="93"/>
        <v>307</v>
      </c>
      <c r="AI412" s="10">
        <f t="shared" si="2"/>
        <v>308</v>
      </c>
      <c r="AJ412" s="10" t="s">
        <v>2326</v>
      </c>
      <c r="AK412" s="12">
        <v>1</v>
      </c>
      <c r="AL412" s="10" t="s">
        <v>2326</v>
      </c>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v>1</v>
      </c>
      <c r="CA412" s="10"/>
      <c r="CB412" s="10"/>
      <c r="CC412" s="10"/>
      <c r="CD412" s="10"/>
      <c r="CE412" s="10"/>
      <c r="CF412" s="10"/>
      <c r="CG412" s="10"/>
      <c r="CH412" s="10"/>
      <c r="CI412" s="10"/>
      <c r="CJ412" s="10"/>
      <c r="CK412" s="10"/>
      <c r="CL412" s="10"/>
      <c r="CM412" s="10"/>
      <c r="CN412" s="10"/>
      <c r="CO412" s="10"/>
      <c r="CP412" s="10" t="s">
        <v>90</v>
      </c>
      <c r="CQ412" s="10" t="s">
        <v>286</v>
      </c>
      <c r="CR412" s="10"/>
      <c r="CS412" s="10">
        <v>1</v>
      </c>
      <c r="CT412" s="10"/>
      <c r="CU412" s="10"/>
      <c r="CV412" s="10"/>
      <c r="CW412" s="10"/>
      <c r="CX412" s="10" t="s">
        <v>287</v>
      </c>
      <c r="CY412" s="10" t="s">
        <v>287</v>
      </c>
      <c r="CZ412" s="10" t="s">
        <v>620</v>
      </c>
      <c r="DA412" s="10" t="s">
        <v>289</v>
      </c>
      <c r="DB412" s="10" t="s">
        <v>412</v>
      </c>
      <c r="DC412" s="10" t="s">
        <v>283</v>
      </c>
      <c r="DD412" s="10" t="s">
        <v>6180</v>
      </c>
      <c r="DE412" s="10" t="s">
        <v>492</v>
      </c>
      <c r="DF412" s="10" t="s">
        <v>6181</v>
      </c>
      <c r="DG412" s="10" t="s">
        <v>283</v>
      </c>
      <c r="DH412" s="10" t="s">
        <v>283</v>
      </c>
      <c r="DI412" s="10" t="s">
        <v>283</v>
      </c>
      <c r="DJ412" s="10" t="s">
        <v>283</v>
      </c>
      <c r="DK412" s="10" t="s">
        <v>283</v>
      </c>
      <c r="DL412" s="10" t="s">
        <v>283</v>
      </c>
      <c r="DM412" s="10" t="s">
        <v>283</v>
      </c>
      <c r="DN412" s="15"/>
      <c r="DO412" s="15"/>
      <c r="DP412" s="15"/>
      <c r="DQ412" s="15"/>
      <c r="DR412" s="15"/>
      <c r="DS412" s="15"/>
      <c r="DT412" s="15"/>
      <c r="DU412" s="15"/>
      <c r="DV412" s="15"/>
      <c r="DW412" s="15"/>
      <c r="DX412" s="15"/>
      <c r="DY412" s="15"/>
      <c r="DZ412" s="15"/>
      <c r="EA412" s="15"/>
      <c r="EB412" s="15"/>
      <c r="EC412" s="15"/>
      <c r="ED412" s="15"/>
      <c r="EE412" s="15"/>
      <c r="EF412" s="15"/>
      <c r="EG412" s="15"/>
      <c r="EH412" s="15"/>
      <c r="EI412" s="15"/>
      <c r="EJ412" s="15"/>
      <c r="EK412" s="15"/>
      <c r="EL412" s="15"/>
      <c r="EM412" s="15"/>
      <c r="EN412" s="15"/>
      <c r="EO412" s="15"/>
      <c r="EP412" s="15"/>
      <c r="EQ412" s="15"/>
      <c r="ER412" s="10" t="s">
        <v>283</v>
      </c>
      <c r="ES412" s="10" t="s">
        <v>283</v>
      </c>
      <c r="ET412" s="10"/>
      <c r="EU412" s="10"/>
      <c r="EV412" s="10"/>
      <c r="EW412" s="10"/>
      <c r="EX412" s="10"/>
      <c r="EY412" s="10"/>
      <c r="EZ412" s="10"/>
      <c r="FA412" s="10"/>
      <c r="FB412" s="10"/>
      <c r="FC412" s="10"/>
      <c r="FD412" s="10"/>
      <c r="FE412" s="10"/>
      <c r="FF412" s="10"/>
      <c r="FG412" s="10"/>
      <c r="FH412" s="10"/>
      <c r="FI412" s="10"/>
      <c r="FJ412" s="10"/>
      <c r="FK412" s="10"/>
      <c r="FL412" s="10"/>
      <c r="FM412" s="10" t="s">
        <v>6182</v>
      </c>
      <c r="FN412" s="10" t="s">
        <v>1841</v>
      </c>
      <c r="FO412" s="10"/>
      <c r="FP412" s="10"/>
      <c r="FQ412" s="10"/>
      <c r="FR412" s="10"/>
      <c r="FS412" s="10"/>
      <c r="FT412" s="10"/>
      <c r="FU412" s="10">
        <v>1</v>
      </c>
      <c r="FV412" s="10"/>
      <c r="FW412" s="10"/>
      <c r="FX412" s="10"/>
      <c r="FY412" s="10"/>
      <c r="FZ412" s="10"/>
      <c r="GA412" s="10"/>
      <c r="GB412" s="10"/>
      <c r="GC412" s="10"/>
      <c r="GD412" s="10"/>
      <c r="GE412" s="10"/>
      <c r="GF412" s="10"/>
      <c r="GG412" s="10"/>
      <c r="GH412" s="10"/>
      <c r="GI412" s="10"/>
      <c r="GJ412" s="10">
        <v>1</v>
      </c>
      <c r="GK412" s="10"/>
      <c r="GL412" s="10"/>
      <c r="GM412" s="10"/>
      <c r="GN412" s="10"/>
      <c r="GO412" s="10" t="s">
        <v>6183</v>
      </c>
      <c r="GP412" s="10" t="s">
        <v>6184</v>
      </c>
      <c r="GQ412" s="10" t="s">
        <v>6185</v>
      </c>
      <c r="GR412" s="10" t="s">
        <v>283</v>
      </c>
      <c r="GS412" s="10" t="s">
        <v>283</v>
      </c>
      <c r="GT412" s="10" t="s">
        <v>283</v>
      </c>
      <c r="GU412" s="10" t="s">
        <v>283</v>
      </c>
      <c r="GV412" s="10" t="s">
        <v>283</v>
      </c>
      <c r="GW412" s="10" t="s">
        <v>283</v>
      </c>
      <c r="GX412" s="10" t="s">
        <v>283</v>
      </c>
      <c r="GY412" s="10" t="s">
        <v>283</v>
      </c>
      <c r="GZ412" s="10" t="s">
        <v>283</v>
      </c>
      <c r="HA412" s="10" t="s">
        <v>283</v>
      </c>
      <c r="HB412" s="10" t="s">
        <v>283</v>
      </c>
      <c r="HC412" s="10" t="s">
        <v>283</v>
      </c>
      <c r="HD412" s="10" t="s">
        <v>6186</v>
      </c>
      <c r="HE412" s="10"/>
      <c r="HF412" s="10"/>
      <c r="HG412" s="10"/>
      <c r="HH412" s="10"/>
      <c r="HI412" s="10"/>
      <c r="HJ412" s="10"/>
      <c r="HK412" s="10"/>
      <c r="HL412" s="10"/>
      <c r="HM412" s="10"/>
      <c r="HN412" s="10"/>
      <c r="HO412" s="10"/>
      <c r="HP412" s="10"/>
      <c r="HQ412" s="10"/>
      <c r="HR412" s="10"/>
      <c r="HS412" s="10"/>
      <c r="HT412" s="10"/>
      <c r="HU412" s="10"/>
      <c r="HV412" s="10"/>
      <c r="HW412" s="10"/>
      <c r="HX412" s="10"/>
      <c r="HY412" s="10">
        <v>1</v>
      </c>
      <c r="HZ412" s="10"/>
      <c r="IA412" s="10"/>
      <c r="IB412" s="10"/>
      <c r="IC412" s="10"/>
      <c r="ID412" s="10"/>
      <c r="IE412" s="10"/>
      <c r="IF412" s="10"/>
      <c r="IG412" s="10"/>
      <c r="IH412" s="10"/>
      <c r="II412" s="10"/>
      <c r="IJ412" s="10"/>
      <c r="IK412" s="10">
        <v>1</v>
      </c>
      <c r="IL412" s="10"/>
      <c r="IM412" s="10"/>
      <c r="IN412" s="10"/>
      <c r="IO412" s="10"/>
      <c r="IP412" s="10"/>
      <c r="IQ412" s="10"/>
      <c r="IR412" s="10"/>
      <c r="IS412" s="10"/>
      <c r="IT412" s="10"/>
      <c r="IU412" s="10" t="s">
        <v>299</v>
      </c>
      <c r="IV412" s="10" t="s">
        <v>283</v>
      </c>
      <c r="IW412" s="10" t="s">
        <v>283</v>
      </c>
      <c r="IX412" s="10" t="s">
        <v>264</v>
      </c>
      <c r="IY412" s="10"/>
      <c r="IZ412" s="10"/>
      <c r="JA412" s="10"/>
      <c r="JB412" s="10"/>
      <c r="JC412" s="10"/>
      <c r="JD412" s="10"/>
      <c r="JE412" s="10"/>
      <c r="JF412" s="10"/>
      <c r="JG412" s="10"/>
      <c r="JH412" s="10"/>
      <c r="JI412" s="10"/>
      <c r="JJ412" s="10"/>
      <c r="JK412" s="10"/>
      <c r="JL412" s="10"/>
      <c r="JM412" s="10"/>
      <c r="JN412" s="10"/>
      <c r="JO412" s="10"/>
      <c r="JP412" s="10">
        <v>1</v>
      </c>
      <c r="JQ412" s="10"/>
      <c r="JR412" s="10"/>
      <c r="JS412" s="10"/>
      <c r="JT412" s="10"/>
      <c r="JU412" s="10"/>
      <c r="JV412" s="10" t="s">
        <v>287</v>
      </c>
      <c r="JW412" s="10" t="s">
        <v>283</v>
      </c>
      <c r="JX412" s="10" t="s">
        <v>283</v>
      </c>
      <c r="JY412" s="10" t="s">
        <v>283</v>
      </c>
      <c r="JZ412" s="9"/>
    </row>
    <row r="413" spans="1:286" ht="15.75" customHeight="1">
      <c r="A413" s="7" t="s">
        <v>6187</v>
      </c>
      <c r="B413" s="8">
        <v>43507</v>
      </c>
      <c r="C413" s="9" t="s">
        <v>6188</v>
      </c>
      <c r="D413" s="10">
        <v>1</v>
      </c>
      <c r="E413" s="11">
        <v>43254</v>
      </c>
      <c r="F413" s="10">
        <v>47</v>
      </c>
      <c r="G413" s="10" t="s">
        <v>323</v>
      </c>
      <c r="H413" s="9" t="s">
        <v>5337</v>
      </c>
      <c r="I413" s="9" t="s">
        <v>5754</v>
      </c>
      <c r="J413" s="10" t="s">
        <v>280</v>
      </c>
      <c r="K413" s="9" t="s">
        <v>6189</v>
      </c>
      <c r="L413" s="9"/>
      <c r="M413" s="10">
        <v>1</v>
      </c>
      <c r="N413" s="9"/>
      <c r="O413" s="9"/>
      <c r="P413" s="9"/>
      <c r="Q413" s="9"/>
      <c r="R413" s="10">
        <v>1</v>
      </c>
      <c r="S413" s="10">
        <v>1</v>
      </c>
      <c r="T413" s="9"/>
      <c r="U413" s="9"/>
      <c r="V413" s="9"/>
      <c r="W413" s="9"/>
      <c r="X413" s="9"/>
      <c r="Y413" s="9"/>
      <c r="Z413" s="9"/>
      <c r="AA413" s="9"/>
      <c r="AB413" s="9" t="s">
        <v>6190</v>
      </c>
      <c r="AC413" s="9" t="s">
        <v>6191</v>
      </c>
      <c r="AD413" s="10" t="s">
        <v>283</v>
      </c>
      <c r="AE413" s="11">
        <v>43265</v>
      </c>
      <c r="AF413" s="11">
        <v>43504</v>
      </c>
      <c r="AG413" s="10">
        <f t="shared" si="92"/>
        <v>239</v>
      </c>
      <c r="AH413" s="10">
        <f t="shared" si="93"/>
        <v>250</v>
      </c>
      <c r="AI413" s="10">
        <f t="shared" si="2"/>
        <v>253</v>
      </c>
      <c r="AJ413" s="10" t="s">
        <v>6192</v>
      </c>
      <c r="AK413" s="12">
        <v>5</v>
      </c>
      <c r="AL413" s="10" t="s">
        <v>6193</v>
      </c>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v>1</v>
      </c>
      <c r="BK413" s="10"/>
      <c r="BL413" s="10">
        <v>1</v>
      </c>
      <c r="BM413" s="10"/>
      <c r="BN413" s="10"/>
      <c r="BO413" s="10">
        <v>1</v>
      </c>
      <c r="BP413" s="10"/>
      <c r="BQ413" s="10"/>
      <c r="BR413" s="10"/>
      <c r="BS413" s="10"/>
      <c r="BT413" s="10"/>
      <c r="BU413" s="10"/>
      <c r="BV413" s="10"/>
      <c r="BW413" s="10"/>
      <c r="BX413" s="10"/>
      <c r="BY413" s="10">
        <v>2</v>
      </c>
      <c r="BZ413" s="10"/>
      <c r="CA413" s="10"/>
      <c r="CB413" s="10"/>
      <c r="CC413" s="10"/>
      <c r="CD413" s="10"/>
      <c r="CE413" s="10"/>
      <c r="CF413" s="10"/>
      <c r="CG413" s="10"/>
      <c r="CH413" s="10"/>
      <c r="CI413" s="10"/>
      <c r="CJ413" s="10"/>
      <c r="CK413" s="10"/>
      <c r="CL413" s="10"/>
      <c r="CM413" s="10"/>
      <c r="CN413" s="10"/>
      <c r="CO413" s="10"/>
      <c r="CP413" s="10" t="s">
        <v>509</v>
      </c>
      <c r="CQ413" s="10" t="s">
        <v>286</v>
      </c>
      <c r="CR413" s="13">
        <v>1</v>
      </c>
      <c r="CS413" s="13">
        <v>1</v>
      </c>
      <c r="CT413" s="10"/>
      <c r="CU413" s="10"/>
      <c r="CV413" s="10"/>
      <c r="CW413" s="10"/>
      <c r="CX413" s="10" t="s">
        <v>283</v>
      </c>
      <c r="CY413" s="10" t="s">
        <v>287</v>
      </c>
      <c r="CZ413" s="10" t="s">
        <v>288</v>
      </c>
      <c r="DA413" s="10" t="s">
        <v>289</v>
      </c>
      <c r="DB413" s="10" t="s">
        <v>412</v>
      </c>
      <c r="DC413" s="10" t="s">
        <v>283</v>
      </c>
      <c r="DD413" s="10" t="s">
        <v>6194</v>
      </c>
      <c r="DE413" s="10" t="s">
        <v>6195</v>
      </c>
      <c r="DF413" s="10" t="s">
        <v>6196</v>
      </c>
      <c r="DG413" s="10" t="s">
        <v>147</v>
      </c>
      <c r="DH413" s="10" t="s">
        <v>142</v>
      </c>
      <c r="DI413" s="10" t="s">
        <v>6197</v>
      </c>
      <c r="DJ413" s="10" t="s">
        <v>6198</v>
      </c>
      <c r="DK413" s="10" t="s">
        <v>283</v>
      </c>
      <c r="DL413" s="10" t="s">
        <v>6199</v>
      </c>
      <c r="DM413" s="10" t="s">
        <v>6200</v>
      </c>
      <c r="DN413" s="15"/>
      <c r="DO413" s="15"/>
      <c r="DP413" s="15">
        <v>1</v>
      </c>
      <c r="DQ413" s="15"/>
      <c r="DR413" s="15"/>
      <c r="DS413" s="15"/>
      <c r="DT413" s="15"/>
      <c r="DU413" s="15"/>
      <c r="DV413" s="15"/>
      <c r="DW413" s="15"/>
      <c r="DX413" s="15"/>
      <c r="DY413" s="15"/>
      <c r="DZ413" s="15"/>
      <c r="EA413" s="15"/>
      <c r="EB413" s="15"/>
      <c r="EC413" s="15"/>
      <c r="ED413" s="15"/>
      <c r="EE413" s="15"/>
      <c r="EF413" s="15">
        <v>1</v>
      </c>
      <c r="EG413" s="15"/>
      <c r="EH413" s="15"/>
      <c r="EI413" s="15"/>
      <c r="EJ413" s="15"/>
      <c r="EK413" s="15"/>
      <c r="EL413" s="15"/>
      <c r="EM413" s="15"/>
      <c r="EN413" s="15"/>
      <c r="EO413" s="15"/>
      <c r="EP413" s="15"/>
      <c r="EQ413" s="15"/>
      <c r="ER413" s="10" t="s">
        <v>6201</v>
      </c>
      <c r="ES413" s="10" t="s">
        <v>1514</v>
      </c>
      <c r="ET413" s="10"/>
      <c r="EU413" s="10">
        <v>1</v>
      </c>
      <c r="EV413" s="10"/>
      <c r="EW413" s="10"/>
      <c r="EX413" s="10"/>
      <c r="EY413" s="10"/>
      <c r="EZ413" s="10">
        <v>1</v>
      </c>
      <c r="FA413" s="10"/>
      <c r="FB413" s="10"/>
      <c r="FC413" s="10"/>
      <c r="FD413" s="10"/>
      <c r="FE413" s="10"/>
      <c r="FF413" s="10"/>
      <c r="FG413" s="10"/>
      <c r="FH413" s="10"/>
      <c r="FI413" s="10"/>
      <c r="FJ413" s="10"/>
      <c r="FK413" s="10"/>
      <c r="FL413" s="10"/>
      <c r="FM413" s="10" t="s">
        <v>6202</v>
      </c>
      <c r="FN413" s="10" t="s">
        <v>166</v>
      </c>
      <c r="FO413" s="10"/>
      <c r="FP413" s="10"/>
      <c r="FQ413" s="10"/>
      <c r="FR413" s="10"/>
      <c r="FS413" s="10"/>
      <c r="FT413" s="10"/>
      <c r="FU413" s="13">
        <v>1</v>
      </c>
      <c r="FV413" s="10"/>
      <c r="FW413" s="10"/>
      <c r="FX413" s="10"/>
      <c r="FY413" s="10"/>
      <c r="FZ413" s="10"/>
      <c r="GA413" s="10"/>
      <c r="GB413" s="10"/>
      <c r="GC413" s="10"/>
      <c r="GD413" s="10"/>
      <c r="GE413" s="10"/>
      <c r="GF413" s="10"/>
      <c r="GG413" s="10"/>
      <c r="GH413" s="10"/>
      <c r="GI413" s="10"/>
      <c r="GJ413" s="10"/>
      <c r="GK413" s="10"/>
      <c r="GL413" s="10"/>
      <c r="GM413" s="10"/>
      <c r="GN413" s="10"/>
      <c r="GO413" s="10" t="s">
        <v>6203</v>
      </c>
      <c r="GP413" s="10" t="s">
        <v>6204</v>
      </c>
      <c r="GQ413" s="10" t="s">
        <v>6205</v>
      </c>
      <c r="GR413" s="10" t="s">
        <v>283</v>
      </c>
      <c r="GS413" s="10" t="s">
        <v>283</v>
      </c>
      <c r="GT413" s="10" t="s">
        <v>283</v>
      </c>
      <c r="GU413" s="10" t="s">
        <v>283</v>
      </c>
      <c r="GV413" s="10" t="s">
        <v>283</v>
      </c>
      <c r="GW413" s="10" t="s">
        <v>283</v>
      </c>
      <c r="GX413" s="10" t="s">
        <v>283</v>
      </c>
      <c r="GY413" s="10" t="s">
        <v>283</v>
      </c>
      <c r="GZ413" s="10" t="s">
        <v>283</v>
      </c>
      <c r="HA413" s="10" t="s">
        <v>283</v>
      </c>
      <c r="HB413" s="10" t="s">
        <v>283</v>
      </c>
      <c r="HC413" s="10" t="s">
        <v>283</v>
      </c>
      <c r="HD413" s="10" t="s">
        <v>233</v>
      </c>
      <c r="HE413" s="10"/>
      <c r="HF413" s="10"/>
      <c r="HG413" s="10"/>
      <c r="HH413" s="10"/>
      <c r="HI413" s="10"/>
      <c r="HJ413" s="10"/>
      <c r="HK413" s="10"/>
      <c r="HL413" s="10"/>
      <c r="HM413" s="10"/>
      <c r="HN413" s="10"/>
      <c r="HO413" s="10"/>
      <c r="HP413" s="10"/>
      <c r="HQ413" s="10"/>
      <c r="HR413" s="10"/>
      <c r="HS413" s="10"/>
      <c r="HT413" s="10"/>
      <c r="HU413" s="10"/>
      <c r="HV413" s="10"/>
      <c r="HW413" s="10"/>
      <c r="HX413" s="10"/>
      <c r="HY413" s="10"/>
      <c r="HZ413" s="10"/>
      <c r="IA413" s="10"/>
      <c r="IB413" s="10"/>
      <c r="IC413" s="10"/>
      <c r="ID413" s="10"/>
      <c r="IE413" s="10"/>
      <c r="IF413" s="10"/>
      <c r="IG413" s="10"/>
      <c r="IH413" s="10"/>
      <c r="II413" s="10"/>
      <c r="IJ413" s="10"/>
      <c r="IK413" s="10">
        <v>1</v>
      </c>
      <c r="IL413" s="10"/>
      <c r="IM413" s="10"/>
      <c r="IN413" s="10"/>
      <c r="IO413" s="10"/>
      <c r="IP413" s="10"/>
      <c r="IQ413" s="10"/>
      <c r="IR413" s="10"/>
      <c r="IS413" s="10"/>
      <c r="IT413" s="10"/>
      <c r="IU413" s="10" t="s">
        <v>6206</v>
      </c>
      <c r="IV413" s="10" t="s">
        <v>6207</v>
      </c>
      <c r="IW413" s="10" t="s">
        <v>6208</v>
      </c>
      <c r="IX413" s="10" t="s">
        <v>253</v>
      </c>
      <c r="IY413" s="10"/>
      <c r="IZ413" s="10"/>
      <c r="JA413" s="10"/>
      <c r="JB413" s="10"/>
      <c r="JC413" s="10"/>
      <c r="JD413" s="10"/>
      <c r="JE413" s="10">
        <v>1</v>
      </c>
      <c r="JF413" s="10"/>
      <c r="JG413" s="10"/>
      <c r="JH413" s="10"/>
      <c r="JI413" s="10"/>
      <c r="JJ413" s="10"/>
      <c r="JK413" s="10"/>
      <c r="JL413" s="10"/>
      <c r="JM413" s="10"/>
      <c r="JN413" s="10"/>
      <c r="JO413" s="10"/>
      <c r="JP413" s="10"/>
      <c r="JQ413" s="10"/>
      <c r="JR413" s="10"/>
      <c r="JS413" s="10"/>
      <c r="JT413" s="10"/>
      <c r="JU413" s="10"/>
      <c r="JV413" s="10" t="s">
        <v>287</v>
      </c>
      <c r="JW413" s="10" t="s">
        <v>283</v>
      </c>
      <c r="JX413" s="10" t="s">
        <v>283</v>
      </c>
      <c r="JY413" s="10" t="s">
        <v>283</v>
      </c>
      <c r="JZ413" s="9"/>
    </row>
    <row r="414" spans="1:286" ht="15.75" customHeight="1">
      <c r="A414" s="7" t="s">
        <v>6209</v>
      </c>
      <c r="B414" s="8">
        <v>43510</v>
      </c>
      <c r="C414" s="9" t="s">
        <v>6210</v>
      </c>
      <c r="D414" s="10">
        <v>1</v>
      </c>
      <c r="E414" s="10" t="s">
        <v>302</v>
      </c>
      <c r="F414" s="10" t="s">
        <v>302</v>
      </c>
      <c r="G414" s="10" t="s">
        <v>323</v>
      </c>
      <c r="H414" s="9" t="s">
        <v>6211</v>
      </c>
      <c r="I414" s="9" t="s">
        <v>3419</v>
      </c>
      <c r="J414" s="10" t="s">
        <v>280</v>
      </c>
      <c r="K414" s="9" t="s">
        <v>2615</v>
      </c>
      <c r="L414" s="9"/>
      <c r="M414" s="10">
        <v>1</v>
      </c>
      <c r="N414" s="9"/>
      <c r="O414" s="9"/>
      <c r="P414" s="9"/>
      <c r="Q414" s="9"/>
      <c r="R414" s="9"/>
      <c r="S414" s="9"/>
      <c r="T414" s="9"/>
      <c r="U414" s="9"/>
      <c r="V414" s="9"/>
      <c r="W414" s="9"/>
      <c r="X414" s="9"/>
      <c r="Y414" s="10">
        <v>1</v>
      </c>
      <c r="Z414" s="9"/>
      <c r="AA414" s="9"/>
      <c r="AB414" s="9" t="s">
        <v>6212</v>
      </c>
      <c r="AC414" s="9" t="s">
        <v>6213</v>
      </c>
      <c r="AD414" s="10" t="s">
        <v>283</v>
      </c>
      <c r="AE414" s="11">
        <v>43287</v>
      </c>
      <c r="AF414" s="11">
        <v>43144</v>
      </c>
      <c r="AG414" s="10" t="s">
        <v>329</v>
      </c>
      <c r="AH414" s="10" t="s">
        <v>283</v>
      </c>
      <c r="AI414" s="16" t="e">
        <f t="shared" si="2"/>
        <v>#VALUE!</v>
      </c>
      <c r="AJ414" s="10" t="s">
        <v>6214</v>
      </c>
      <c r="AK414" s="12">
        <v>1</v>
      </c>
      <c r="AL414" s="10" t="s">
        <v>70</v>
      </c>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v>1</v>
      </c>
      <c r="BZ414" s="10"/>
      <c r="CA414" s="10"/>
      <c r="CB414" s="10"/>
      <c r="CC414" s="10"/>
      <c r="CD414" s="10"/>
      <c r="CE414" s="10"/>
      <c r="CF414" s="10"/>
      <c r="CG414" s="10"/>
      <c r="CH414" s="10"/>
      <c r="CI414" s="10"/>
      <c r="CJ414" s="10"/>
      <c r="CK414" s="10"/>
      <c r="CL414" s="10"/>
      <c r="CM414" s="10"/>
      <c r="CN414" s="10"/>
      <c r="CO414" s="10"/>
      <c r="CP414" s="10" t="s">
        <v>90</v>
      </c>
      <c r="CQ414" s="10" t="s">
        <v>286</v>
      </c>
      <c r="CR414" s="10"/>
      <c r="CS414" s="10">
        <v>1</v>
      </c>
      <c r="CT414" s="10"/>
      <c r="CU414" s="10"/>
      <c r="CV414" s="10"/>
      <c r="CW414" s="10"/>
      <c r="CX414" s="10" t="s">
        <v>287</v>
      </c>
      <c r="CY414" s="10" t="s">
        <v>287</v>
      </c>
      <c r="CZ414" s="10" t="s">
        <v>12</v>
      </c>
      <c r="DA414" s="10" t="s">
        <v>289</v>
      </c>
      <c r="DB414" s="10" t="s">
        <v>412</v>
      </c>
      <c r="DC414" s="10" t="s">
        <v>283</v>
      </c>
      <c r="DD414" s="10" t="s">
        <v>6215</v>
      </c>
      <c r="DE414" s="10" t="s">
        <v>6216</v>
      </c>
      <c r="DF414" s="10" t="s">
        <v>283</v>
      </c>
      <c r="DG414" s="10" t="s">
        <v>283</v>
      </c>
      <c r="DH414" s="10" t="s">
        <v>283</v>
      </c>
      <c r="DI414" s="10" t="s">
        <v>283</v>
      </c>
      <c r="DJ414" s="10" t="s">
        <v>283</v>
      </c>
      <c r="DK414" s="10" t="s">
        <v>283</v>
      </c>
      <c r="DL414" s="10" t="s">
        <v>283</v>
      </c>
      <c r="DM414" s="10" t="s">
        <v>283</v>
      </c>
      <c r="DN414" s="15"/>
      <c r="DO414" s="15"/>
      <c r="DP414" s="15"/>
      <c r="DQ414" s="15"/>
      <c r="DR414" s="15"/>
      <c r="DS414" s="15"/>
      <c r="DT414" s="15"/>
      <c r="DU414" s="15"/>
      <c r="DV414" s="15"/>
      <c r="DW414" s="15"/>
      <c r="DX414" s="15"/>
      <c r="DY414" s="15"/>
      <c r="DZ414" s="15"/>
      <c r="EA414" s="15"/>
      <c r="EB414" s="15"/>
      <c r="EC414" s="15"/>
      <c r="ED414" s="15"/>
      <c r="EE414" s="15"/>
      <c r="EF414" s="15"/>
      <c r="EG414" s="15"/>
      <c r="EH414" s="15"/>
      <c r="EI414" s="15"/>
      <c r="EJ414" s="15"/>
      <c r="EK414" s="15"/>
      <c r="EL414" s="15"/>
      <c r="EM414" s="15"/>
      <c r="EN414" s="15"/>
      <c r="EO414" s="15"/>
      <c r="EP414" s="15"/>
      <c r="EQ414" s="15"/>
      <c r="ER414" s="10" t="s">
        <v>283</v>
      </c>
      <c r="ES414" s="10" t="s">
        <v>283</v>
      </c>
      <c r="ET414" s="10"/>
      <c r="EU414" s="10"/>
      <c r="EV414" s="10"/>
      <c r="EW414" s="10"/>
      <c r="EX414" s="10"/>
      <c r="EY414" s="10"/>
      <c r="EZ414" s="10"/>
      <c r="FA414" s="10"/>
      <c r="FB414" s="10"/>
      <c r="FC414" s="10"/>
      <c r="FD414" s="10"/>
      <c r="FE414" s="10"/>
      <c r="FF414" s="10"/>
      <c r="FG414" s="10"/>
      <c r="FH414" s="10"/>
      <c r="FI414" s="10"/>
      <c r="FJ414" s="10"/>
      <c r="FK414" s="10"/>
      <c r="FL414" s="10"/>
      <c r="FM414" s="10" t="s">
        <v>6217</v>
      </c>
      <c r="FN414" s="10" t="s">
        <v>180</v>
      </c>
      <c r="FO414" s="10"/>
      <c r="FP414" s="10"/>
      <c r="FQ414" s="10"/>
      <c r="FR414" s="10"/>
      <c r="FS414" s="10"/>
      <c r="FT414" s="10"/>
      <c r="FU414" s="10"/>
      <c r="FV414" s="10"/>
      <c r="FW414" s="10"/>
      <c r="FX414" s="10"/>
      <c r="FY414" s="10"/>
      <c r="FZ414" s="10"/>
      <c r="GA414" s="10"/>
      <c r="GB414" s="10"/>
      <c r="GC414" s="10"/>
      <c r="GD414" s="10"/>
      <c r="GE414" s="10"/>
      <c r="GF414" s="10"/>
      <c r="GG414" s="10"/>
      <c r="GH414" s="10"/>
      <c r="GI414" s="10"/>
      <c r="GJ414" s="10">
        <v>1</v>
      </c>
      <c r="GK414" s="10"/>
      <c r="GL414" s="10"/>
      <c r="GM414" s="10"/>
      <c r="GN414" s="10"/>
      <c r="GO414" s="64" t="s">
        <v>6218</v>
      </c>
      <c r="GP414" s="64" t="s">
        <v>6219</v>
      </c>
      <c r="GQ414" s="10" t="s">
        <v>283</v>
      </c>
      <c r="GR414" s="10" t="s">
        <v>283</v>
      </c>
      <c r="GS414" s="10" t="s">
        <v>283</v>
      </c>
      <c r="GT414" s="10" t="s">
        <v>283</v>
      </c>
      <c r="GU414" s="10" t="s">
        <v>283</v>
      </c>
      <c r="GV414" s="10" t="s">
        <v>283</v>
      </c>
      <c r="GW414" s="10" t="s">
        <v>283</v>
      </c>
      <c r="GX414" s="10" t="s">
        <v>283</v>
      </c>
      <c r="GY414" s="10" t="s">
        <v>283</v>
      </c>
      <c r="GZ414" s="10" t="s">
        <v>283</v>
      </c>
      <c r="HA414" s="10" t="s">
        <v>283</v>
      </c>
      <c r="HB414" s="10" t="s">
        <v>283</v>
      </c>
      <c r="HC414" s="10" t="s">
        <v>283</v>
      </c>
      <c r="HD414" s="10" t="s">
        <v>211</v>
      </c>
      <c r="HE414" s="10"/>
      <c r="HF414" s="10"/>
      <c r="HG414" s="10"/>
      <c r="HH414" s="10"/>
      <c r="HI414" s="10"/>
      <c r="HJ414" s="10"/>
      <c r="HK414" s="10"/>
      <c r="HL414" s="10"/>
      <c r="HM414" s="10"/>
      <c r="HN414" s="10"/>
      <c r="HO414" s="10">
        <v>1</v>
      </c>
      <c r="HP414" s="10"/>
      <c r="HQ414" s="10"/>
      <c r="HR414" s="10"/>
      <c r="HS414" s="10"/>
      <c r="HT414" s="10"/>
      <c r="HU414" s="10"/>
      <c r="HV414" s="10"/>
      <c r="HW414" s="10"/>
      <c r="HX414" s="10"/>
      <c r="HY414" s="10"/>
      <c r="HZ414" s="10"/>
      <c r="IA414" s="10"/>
      <c r="IB414" s="10"/>
      <c r="IC414" s="10"/>
      <c r="ID414" s="10"/>
      <c r="IE414" s="10"/>
      <c r="IF414" s="10"/>
      <c r="IG414" s="10"/>
      <c r="IH414" s="10"/>
      <c r="II414" s="10"/>
      <c r="IJ414" s="10"/>
      <c r="IK414" s="10"/>
      <c r="IL414" s="10"/>
      <c r="IM414" s="10"/>
      <c r="IN414" s="10"/>
      <c r="IO414" s="10"/>
      <c r="IP414" s="10"/>
      <c r="IQ414" s="10"/>
      <c r="IR414" s="10"/>
      <c r="IS414" s="10"/>
      <c r="IT414" s="10"/>
      <c r="IU414" s="65" t="s">
        <v>553</v>
      </c>
      <c r="IV414" s="10" t="s">
        <v>283</v>
      </c>
      <c r="IW414" s="10" t="s">
        <v>283</v>
      </c>
      <c r="IX414" s="10" t="s">
        <v>264</v>
      </c>
      <c r="IY414" s="10"/>
      <c r="IZ414" s="10"/>
      <c r="JA414" s="10"/>
      <c r="JB414" s="10"/>
      <c r="JC414" s="10"/>
      <c r="JD414" s="10"/>
      <c r="JE414" s="10"/>
      <c r="JF414" s="10"/>
      <c r="JG414" s="10"/>
      <c r="JH414" s="10"/>
      <c r="JI414" s="10"/>
      <c r="JJ414" s="10"/>
      <c r="JK414" s="10"/>
      <c r="JL414" s="10"/>
      <c r="JM414" s="10"/>
      <c r="JN414" s="10"/>
      <c r="JO414" s="10"/>
      <c r="JP414" s="10">
        <v>1</v>
      </c>
      <c r="JQ414" s="10"/>
      <c r="JR414" s="10"/>
      <c r="JS414" s="10"/>
      <c r="JT414" s="10"/>
      <c r="JU414" s="10"/>
      <c r="JV414" s="10" t="s">
        <v>287</v>
      </c>
      <c r="JW414" s="10" t="s">
        <v>283</v>
      </c>
      <c r="JX414" s="10" t="s">
        <v>283</v>
      </c>
      <c r="JY414" s="10" t="s">
        <v>283</v>
      </c>
      <c r="JZ414" s="9"/>
    </row>
    <row r="415" spans="1:286" ht="15.75" customHeight="1">
      <c r="A415" s="7" t="s">
        <v>6220</v>
      </c>
      <c r="B415" s="8">
        <v>43510</v>
      </c>
      <c r="C415" s="9" t="s">
        <v>6221</v>
      </c>
      <c r="D415" s="10">
        <v>1</v>
      </c>
      <c r="E415" s="11">
        <v>43376</v>
      </c>
      <c r="F415" s="10" t="s">
        <v>302</v>
      </c>
      <c r="G415" s="10" t="s">
        <v>323</v>
      </c>
      <c r="H415" s="9" t="s">
        <v>6222</v>
      </c>
      <c r="I415" s="9" t="s">
        <v>872</v>
      </c>
      <c r="J415" s="10" t="s">
        <v>280</v>
      </c>
      <c r="K415" s="9" t="s">
        <v>344</v>
      </c>
      <c r="L415" s="9"/>
      <c r="M415" s="9"/>
      <c r="N415" s="9"/>
      <c r="O415" s="9"/>
      <c r="P415" s="9"/>
      <c r="Q415" s="9"/>
      <c r="R415" s="10">
        <v>1</v>
      </c>
      <c r="S415" s="9"/>
      <c r="T415" s="9"/>
      <c r="U415" s="9"/>
      <c r="V415" s="9"/>
      <c r="W415" s="9"/>
      <c r="X415" s="9"/>
      <c r="Y415" s="9"/>
      <c r="Z415" s="9"/>
      <c r="AA415" s="9"/>
      <c r="AB415" s="9" t="s">
        <v>6223</v>
      </c>
      <c r="AC415" s="9" t="s">
        <v>6224</v>
      </c>
      <c r="AD415" s="10" t="s">
        <v>283</v>
      </c>
      <c r="AE415" s="11">
        <v>43385</v>
      </c>
      <c r="AF415" s="10" t="s">
        <v>329</v>
      </c>
      <c r="AG415" s="10" t="s">
        <v>329</v>
      </c>
      <c r="AH415" s="10" t="s">
        <v>283</v>
      </c>
      <c r="AI415" s="10">
        <f t="shared" si="2"/>
        <v>134</v>
      </c>
      <c r="AJ415" s="10" t="s">
        <v>347</v>
      </c>
      <c r="AK415" s="12">
        <v>1</v>
      </c>
      <c r="AL415" s="10" t="s">
        <v>347</v>
      </c>
      <c r="AM415" s="10">
        <v>1</v>
      </c>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t="s">
        <v>89</v>
      </c>
      <c r="CQ415" s="10" t="s">
        <v>286</v>
      </c>
      <c r="CR415" s="10">
        <v>1</v>
      </c>
      <c r="CS415" s="10"/>
      <c r="CT415" s="10"/>
      <c r="CU415" s="10"/>
      <c r="CV415" s="10"/>
      <c r="CW415" s="10"/>
      <c r="CX415" s="10" t="s">
        <v>287</v>
      </c>
      <c r="CY415" s="10" t="s">
        <v>287</v>
      </c>
      <c r="CZ415" s="10" t="s">
        <v>12</v>
      </c>
      <c r="DA415" s="10" t="s">
        <v>621</v>
      </c>
      <c r="DB415" s="10" t="s">
        <v>309</v>
      </c>
      <c r="DC415" s="13" t="s">
        <v>6225</v>
      </c>
      <c r="DD415" s="10" t="s">
        <v>6226</v>
      </c>
      <c r="DE415" s="10" t="s">
        <v>6227</v>
      </c>
      <c r="DF415" s="10" t="s">
        <v>6228</v>
      </c>
      <c r="DG415" s="10" t="s">
        <v>6229</v>
      </c>
      <c r="DH415" s="10" t="s">
        <v>1008</v>
      </c>
      <c r="DI415" s="10" t="s">
        <v>283</v>
      </c>
      <c r="DJ415" s="10" t="s">
        <v>283</v>
      </c>
      <c r="DK415" s="10" t="s">
        <v>283</v>
      </c>
      <c r="DL415" s="13" t="s">
        <v>6230</v>
      </c>
      <c r="DM415" s="10" t="s">
        <v>778</v>
      </c>
      <c r="DN415" s="15"/>
      <c r="DO415" s="15"/>
      <c r="DP415" s="15"/>
      <c r="DQ415" s="15"/>
      <c r="DR415" s="15"/>
      <c r="DS415" s="15">
        <v>1</v>
      </c>
      <c r="DT415" s="15"/>
      <c r="DU415" s="15">
        <v>1</v>
      </c>
      <c r="DV415" s="15"/>
      <c r="DW415" s="15"/>
      <c r="DX415" s="15"/>
      <c r="DY415" s="15"/>
      <c r="DZ415" s="15"/>
      <c r="EA415" s="15"/>
      <c r="EB415" s="15"/>
      <c r="EC415" s="15"/>
      <c r="ED415" s="15">
        <v>1</v>
      </c>
      <c r="EE415" s="15"/>
      <c r="EF415" s="15"/>
      <c r="EG415" s="15"/>
      <c r="EH415" s="15"/>
      <c r="EI415" s="15"/>
      <c r="EJ415" s="15"/>
      <c r="EK415" s="15"/>
      <c r="EL415" s="15"/>
      <c r="EM415" s="15"/>
      <c r="EN415" s="15"/>
      <c r="EO415" s="15"/>
      <c r="EP415" s="15"/>
      <c r="EQ415" s="15"/>
      <c r="ER415" s="10" t="s">
        <v>283</v>
      </c>
      <c r="ES415" s="10" t="s">
        <v>283</v>
      </c>
      <c r="ET415" s="10"/>
      <c r="EU415" s="10"/>
      <c r="EV415" s="10"/>
      <c r="EW415" s="10"/>
      <c r="EX415" s="10"/>
      <c r="EY415" s="10"/>
      <c r="EZ415" s="10"/>
      <c r="FA415" s="10"/>
      <c r="FB415" s="10"/>
      <c r="FC415" s="10"/>
      <c r="FD415" s="10"/>
      <c r="FE415" s="10"/>
      <c r="FF415" s="10"/>
      <c r="FG415" s="10"/>
      <c r="FH415" s="10"/>
      <c r="FI415" s="10"/>
      <c r="FJ415" s="10"/>
      <c r="FK415" s="10"/>
      <c r="FL415" s="10"/>
      <c r="FM415" s="10" t="s">
        <v>6231</v>
      </c>
      <c r="FN415" s="10" t="s">
        <v>283</v>
      </c>
      <c r="FO415" s="10"/>
      <c r="FP415" s="10"/>
      <c r="FQ415" s="10"/>
      <c r="FR415" s="10"/>
      <c r="FS415" s="10"/>
      <c r="FT415" s="10"/>
      <c r="FU415" s="10"/>
      <c r="FV415" s="10"/>
      <c r="FW415" s="10"/>
      <c r="FX415" s="10"/>
      <c r="FY415" s="10"/>
      <c r="FZ415" s="10"/>
      <c r="GA415" s="10"/>
      <c r="GB415" s="10"/>
      <c r="GC415" s="10"/>
      <c r="GD415" s="10"/>
      <c r="GE415" s="10"/>
      <c r="GF415" s="10"/>
      <c r="GG415" s="10"/>
      <c r="GH415" s="10"/>
      <c r="GI415" s="10"/>
      <c r="GJ415" s="10"/>
      <c r="GK415" s="10"/>
      <c r="GL415" s="10"/>
      <c r="GM415" s="10"/>
      <c r="GN415" s="10"/>
      <c r="GO415" s="13" t="s">
        <v>6232</v>
      </c>
      <c r="GP415" s="13" t="s">
        <v>6233</v>
      </c>
      <c r="GQ415" s="13" t="s">
        <v>6234</v>
      </c>
      <c r="GR415" s="10" t="s">
        <v>283</v>
      </c>
      <c r="GS415" s="10" t="s">
        <v>283</v>
      </c>
      <c r="GT415" s="10" t="s">
        <v>283</v>
      </c>
      <c r="GU415" s="10" t="s">
        <v>283</v>
      </c>
      <c r="GV415" s="10" t="s">
        <v>283</v>
      </c>
      <c r="GW415" s="10" t="s">
        <v>283</v>
      </c>
      <c r="GX415" s="10" t="s">
        <v>283</v>
      </c>
      <c r="GY415" s="10" t="s">
        <v>283</v>
      </c>
      <c r="GZ415" s="10" t="s">
        <v>283</v>
      </c>
      <c r="HA415" s="10" t="s">
        <v>283</v>
      </c>
      <c r="HB415" s="10" t="s">
        <v>283</v>
      </c>
      <c r="HC415" s="10" t="s">
        <v>283</v>
      </c>
      <c r="HD415" s="10" t="s">
        <v>6235</v>
      </c>
      <c r="HE415" s="10"/>
      <c r="HF415" s="10"/>
      <c r="HG415" s="10"/>
      <c r="HH415" s="10"/>
      <c r="HI415" s="10"/>
      <c r="HJ415" s="10"/>
      <c r="HK415" s="10"/>
      <c r="HL415" s="10"/>
      <c r="HM415" s="10"/>
      <c r="HN415" s="10"/>
      <c r="HO415" s="10"/>
      <c r="HP415" s="10"/>
      <c r="HQ415" s="10"/>
      <c r="HR415" s="10"/>
      <c r="HS415" s="10"/>
      <c r="HT415" s="10"/>
      <c r="HU415" s="10"/>
      <c r="HV415" s="10"/>
      <c r="HW415" s="10"/>
      <c r="HX415" s="10"/>
      <c r="HY415" s="10"/>
      <c r="HZ415" s="10"/>
      <c r="IA415" s="10"/>
      <c r="IB415" s="10"/>
      <c r="IC415" s="10"/>
      <c r="ID415" s="10"/>
      <c r="IE415" s="10">
        <v>1</v>
      </c>
      <c r="IF415" s="10"/>
      <c r="IG415" s="10"/>
      <c r="IH415" s="10"/>
      <c r="II415" s="10"/>
      <c r="IJ415" s="10"/>
      <c r="IK415" s="10">
        <v>1</v>
      </c>
      <c r="IL415" s="10"/>
      <c r="IM415" s="10"/>
      <c r="IN415" s="10"/>
      <c r="IO415" s="10"/>
      <c r="IP415" s="10"/>
      <c r="IQ415" s="10"/>
      <c r="IR415" s="10"/>
      <c r="IS415" s="10"/>
      <c r="IT415" s="10"/>
      <c r="IU415" s="13" t="s">
        <v>3164</v>
      </c>
      <c r="IV415" s="10" t="s">
        <v>283</v>
      </c>
      <c r="IW415" s="10" t="s">
        <v>283</v>
      </c>
      <c r="IX415" s="10" t="s">
        <v>264</v>
      </c>
      <c r="IY415" s="10"/>
      <c r="IZ415" s="10"/>
      <c r="JA415" s="10"/>
      <c r="JB415" s="10"/>
      <c r="JC415" s="10"/>
      <c r="JD415" s="10"/>
      <c r="JE415" s="10"/>
      <c r="JF415" s="10"/>
      <c r="JG415" s="10"/>
      <c r="JH415" s="10"/>
      <c r="JI415" s="10"/>
      <c r="JJ415" s="10"/>
      <c r="JK415" s="10"/>
      <c r="JL415" s="10"/>
      <c r="JM415" s="10"/>
      <c r="JN415" s="10"/>
      <c r="JO415" s="10"/>
      <c r="JP415" s="10">
        <v>1</v>
      </c>
      <c r="JQ415" s="10"/>
      <c r="JR415" s="10"/>
      <c r="JS415" s="10"/>
      <c r="JT415" s="10"/>
      <c r="JU415" s="10"/>
      <c r="JV415" s="10" t="s">
        <v>287</v>
      </c>
      <c r="JW415" s="10" t="s">
        <v>283</v>
      </c>
      <c r="JX415" s="10" t="s">
        <v>283</v>
      </c>
      <c r="JY415" s="10" t="s">
        <v>283</v>
      </c>
      <c r="JZ415" s="9"/>
    </row>
    <row r="416" spans="1:286" ht="15.75" customHeight="1">
      <c r="A416" s="7" t="s">
        <v>6236</v>
      </c>
      <c r="B416" s="8">
        <v>43479</v>
      </c>
      <c r="C416" s="9" t="s">
        <v>6237</v>
      </c>
      <c r="D416" s="10">
        <v>1</v>
      </c>
      <c r="E416" s="11">
        <v>43082</v>
      </c>
      <c r="F416" s="10" t="s">
        <v>302</v>
      </c>
      <c r="G416" s="10" t="s">
        <v>323</v>
      </c>
      <c r="H416" s="9" t="s">
        <v>4129</v>
      </c>
      <c r="I416" s="9" t="s">
        <v>901</v>
      </c>
      <c r="J416" s="10" t="s">
        <v>280</v>
      </c>
      <c r="K416" s="9" t="s">
        <v>4312</v>
      </c>
      <c r="L416" s="9"/>
      <c r="M416" s="9"/>
      <c r="N416" s="9"/>
      <c r="O416" s="9"/>
      <c r="P416" s="9"/>
      <c r="Q416" s="9"/>
      <c r="R416" s="9"/>
      <c r="S416" s="10">
        <v>1</v>
      </c>
      <c r="T416" s="9"/>
      <c r="U416" s="9"/>
      <c r="V416" s="9"/>
      <c r="W416" s="9"/>
      <c r="X416" s="9"/>
      <c r="Y416" s="9"/>
      <c r="Z416" s="10">
        <v>1</v>
      </c>
      <c r="AA416" s="9"/>
      <c r="AB416" s="9" t="s">
        <v>6238</v>
      </c>
      <c r="AC416" s="9" t="s">
        <v>6239</v>
      </c>
      <c r="AD416" s="10" t="s">
        <v>283</v>
      </c>
      <c r="AE416" s="11">
        <v>43083</v>
      </c>
      <c r="AF416" s="11">
        <v>43479</v>
      </c>
      <c r="AG416" s="10">
        <f t="shared" ref="AG416:AG418" si="94">AF416-AE416</f>
        <v>396</v>
      </c>
      <c r="AH416" s="10">
        <f t="shared" ref="AH416:AH419" si="95">AF416-E416</f>
        <v>397</v>
      </c>
      <c r="AI416" s="10">
        <f t="shared" si="2"/>
        <v>397</v>
      </c>
      <c r="AJ416" s="10" t="s">
        <v>6240</v>
      </c>
      <c r="AK416" s="12">
        <v>1</v>
      </c>
      <c r="AL416" s="10" t="s">
        <v>364</v>
      </c>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v>1</v>
      </c>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t="s">
        <v>90</v>
      </c>
      <c r="CQ416" s="10" t="s">
        <v>286</v>
      </c>
      <c r="CR416" s="10"/>
      <c r="CS416" s="10">
        <v>1</v>
      </c>
      <c r="CT416" s="10"/>
      <c r="CU416" s="10"/>
      <c r="CV416" s="10"/>
      <c r="CW416" s="10"/>
      <c r="CX416" s="10" t="s">
        <v>283</v>
      </c>
      <c r="CY416" s="10" t="s">
        <v>287</v>
      </c>
      <c r="CZ416" s="10" t="s">
        <v>288</v>
      </c>
      <c r="DA416" s="10" t="s">
        <v>158</v>
      </c>
      <c r="DB416" s="10" t="s">
        <v>158</v>
      </c>
      <c r="DC416" s="10" t="s">
        <v>283</v>
      </c>
      <c r="DD416" s="10" t="s">
        <v>3849</v>
      </c>
      <c r="DE416" s="10" t="s">
        <v>4235</v>
      </c>
      <c r="DF416" s="10" t="s">
        <v>283</v>
      </c>
      <c r="DG416" s="10" t="s">
        <v>283</v>
      </c>
      <c r="DH416" s="10" t="s">
        <v>283</v>
      </c>
      <c r="DI416" s="10" t="s">
        <v>283</v>
      </c>
      <c r="DJ416" s="10" t="s">
        <v>283</v>
      </c>
      <c r="DK416" s="10" t="s">
        <v>283</v>
      </c>
      <c r="DL416" s="13" t="s">
        <v>283</v>
      </c>
      <c r="DM416" s="13" t="s">
        <v>283</v>
      </c>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3" t="s">
        <v>6241</v>
      </c>
      <c r="ES416" s="10" t="s">
        <v>3367</v>
      </c>
      <c r="ET416" s="10"/>
      <c r="EU416" s="10"/>
      <c r="EV416" s="10"/>
      <c r="EW416" s="10"/>
      <c r="EX416" s="10"/>
      <c r="EY416" s="10"/>
      <c r="EZ416" s="10">
        <v>1</v>
      </c>
      <c r="FA416" s="10"/>
      <c r="FB416" s="10"/>
      <c r="FC416" s="10"/>
      <c r="FD416" s="10"/>
      <c r="FE416" s="10"/>
      <c r="FF416" s="10"/>
      <c r="FG416" s="10"/>
      <c r="FH416" s="10">
        <v>1</v>
      </c>
      <c r="FI416" s="10"/>
      <c r="FJ416" s="10"/>
      <c r="FK416" s="10"/>
      <c r="FL416" s="10"/>
      <c r="FM416" s="10" t="s">
        <v>6242</v>
      </c>
      <c r="FN416" s="10" t="s">
        <v>6243</v>
      </c>
      <c r="FO416" s="10"/>
      <c r="FP416" s="10"/>
      <c r="FQ416" s="10"/>
      <c r="FR416" s="10"/>
      <c r="FS416" s="10"/>
      <c r="FT416" s="10"/>
      <c r="FU416" s="13">
        <v>1</v>
      </c>
      <c r="FV416" s="10"/>
      <c r="FW416" s="10"/>
      <c r="FX416" s="10"/>
      <c r="FY416" s="10"/>
      <c r="FZ416" s="10"/>
      <c r="GA416" s="10"/>
      <c r="GB416" s="10"/>
      <c r="GC416" s="10"/>
      <c r="GD416" s="10"/>
      <c r="GE416" s="10"/>
      <c r="GF416" s="10"/>
      <c r="GG416" s="10"/>
      <c r="GH416" s="10"/>
      <c r="GI416" s="10"/>
      <c r="GJ416" s="10"/>
      <c r="GK416" s="10"/>
      <c r="GL416" s="10"/>
      <c r="GM416" s="10">
        <v>1</v>
      </c>
      <c r="GN416" s="10"/>
      <c r="GO416" s="13" t="s">
        <v>6244</v>
      </c>
      <c r="GP416" s="13" t="s">
        <v>6245</v>
      </c>
      <c r="GQ416" s="13" t="s">
        <v>6246</v>
      </c>
      <c r="GR416" s="13" t="s">
        <v>6247</v>
      </c>
      <c r="GS416" s="10" t="s">
        <v>283</v>
      </c>
      <c r="GT416" s="10" t="s">
        <v>283</v>
      </c>
      <c r="GU416" s="10" t="s">
        <v>283</v>
      </c>
      <c r="GV416" s="10" t="s">
        <v>283</v>
      </c>
      <c r="GW416" s="10" t="s">
        <v>283</v>
      </c>
      <c r="GX416" s="10" t="s">
        <v>283</v>
      </c>
      <c r="GY416" s="10" t="s">
        <v>283</v>
      </c>
      <c r="GZ416" s="10" t="s">
        <v>283</v>
      </c>
      <c r="HA416" s="10" t="s">
        <v>283</v>
      </c>
      <c r="HB416" s="10" t="s">
        <v>283</v>
      </c>
      <c r="HC416" s="10" t="s">
        <v>283</v>
      </c>
      <c r="HD416" s="10" t="s">
        <v>6248</v>
      </c>
      <c r="HE416" s="10"/>
      <c r="HF416" s="10"/>
      <c r="HG416" s="10"/>
      <c r="HH416" s="10"/>
      <c r="HI416" s="10"/>
      <c r="HJ416" s="10"/>
      <c r="HK416" s="10"/>
      <c r="HL416" s="10"/>
      <c r="HM416" s="10">
        <v>1</v>
      </c>
      <c r="HN416" s="10"/>
      <c r="HO416" s="10">
        <v>1</v>
      </c>
      <c r="HP416" s="10"/>
      <c r="HQ416" s="10"/>
      <c r="HR416" s="10"/>
      <c r="HS416" s="10"/>
      <c r="HT416" s="10"/>
      <c r="HU416" s="10"/>
      <c r="HV416" s="10"/>
      <c r="HW416" s="10"/>
      <c r="HX416" s="10"/>
      <c r="HY416" s="10"/>
      <c r="HZ416" s="10"/>
      <c r="IA416" s="10"/>
      <c r="IB416" s="10"/>
      <c r="IC416" s="10"/>
      <c r="ID416" s="10"/>
      <c r="IE416" s="10"/>
      <c r="IF416" s="10"/>
      <c r="IG416" s="10"/>
      <c r="IH416" s="10"/>
      <c r="II416" s="10"/>
      <c r="IJ416" s="10"/>
      <c r="IK416" s="10"/>
      <c r="IL416" s="10"/>
      <c r="IM416" s="10"/>
      <c r="IN416" s="10"/>
      <c r="IO416" s="10"/>
      <c r="IP416" s="10"/>
      <c r="IQ416" s="10"/>
      <c r="IR416" s="10"/>
      <c r="IS416" s="10"/>
      <c r="IT416" s="10">
        <v>1</v>
      </c>
      <c r="IU416" s="13" t="s">
        <v>6249</v>
      </c>
      <c r="IV416" s="10" t="s">
        <v>283</v>
      </c>
      <c r="IW416" s="10" t="s">
        <v>283</v>
      </c>
      <c r="IX416" s="10" t="s">
        <v>264</v>
      </c>
      <c r="IY416" s="10"/>
      <c r="IZ416" s="10"/>
      <c r="JA416" s="10"/>
      <c r="JB416" s="10"/>
      <c r="JC416" s="10"/>
      <c r="JD416" s="10"/>
      <c r="JE416" s="10"/>
      <c r="JF416" s="10"/>
      <c r="JG416" s="10"/>
      <c r="JH416" s="10"/>
      <c r="JI416" s="10"/>
      <c r="JJ416" s="10"/>
      <c r="JK416" s="10"/>
      <c r="JL416" s="10"/>
      <c r="JM416" s="10"/>
      <c r="JN416" s="10"/>
      <c r="JO416" s="10"/>
      <c r="JP416" s="10">
        <v>1</v>
      </c>
      <c r="JQ416" s="10"/>
      <c r="JR416" s="10"/>
      <c r="JS416" s="10"/>
      <c r="JT416" s="10"/>
      <c r="JU416" s="10"/>
      <c r="JV416" s="10" t="s">
        <v>287</v>
      </c>
      <c r="JW416" s="10" t="s">
        <v>283</v>
      </c>
      <c r="JX416" s="10" t="s">
        <v>283</v>
      </c>
      <c r="JY416" s="10" t="s">
        <v>283</v>
      </c>
      <c r="JZ416" s="9"/>
    </row>
    <row r="417" spans="1:286" ht="15.75" customHeight="1">
      <c r="A417" s="7" t="s">
        <v>6250</v>
      </c>
      <c r="B417" s="8">
        <v>43516</v>
      </c>
      <c r="C417" s="9" t="s">
        <v>6251</v>
      </c>
      <c r="D417" s="10">
        <v>1</v>
      </c>
      <c r="E417" s="11">
        <v>43192</v>
      </c>
      <c r="F417" s="10">
        <v>79</v>
      </c>
      <c r="G417" s="10" t="s">
        <v>323</v>
      </c>
      <c r="H417" s="9" t="s">
        <v>1755</v>
      </c>
      <c r="I417" s="9" t="s">
        <v>453</v>
      </c>
      <c r="J417" s="10" t="s">
        <v>280</v>
      </c>
      <c r="K417" s="9" t="s">
        <v>344</v>
      </c>
      <c r="L417" s="9"/>
      <c r="M417" s="9"/>
      <c r="N417" s="9"/>
      <c r="O417" s="9"/>
      <c r="P417" s="9"/>
      <c r="Q417" s="9"/>
      <c r="R417" s="10">
        <v>1</v>
      </c>
      <c r="S417" s="9"/>
      <c r="T417" s="9"/>
      <c r="U417" s="9"/>
      <c r="V417" s="9"/>
      <c r="W417" s="9"/>
      <c r="X417" s="9"/>
      <c r="Y417" s="9"/>
      <c r="Z417" s="9"/>
      <c r="AA417" s="9"/>
      <c r="AB417" s="9" t="s">
        <v>6252</v>
      </c>
      <c r="AC417" s="9" t="s">
        <v>6253</v>
      </c>
      <c r="AD417" s="10" t="s">
        <v>283</v>
      </c>
      <c r="AE417" s="11">
        <v>43376</v>
      </c>
      <c r="AF417" s="11">
        <v>43504</v>
      </c>
      <c r="AG417" s="10">
        <f t="shared" si="94"/>
        <v>128</v>
      </c>
      <c r="AH417" s="10">
        <f t="shared" si="95"/>
        <v>312</v>
      </c>
      <c r="AI417" s="10">
        <f t="shared" si="2"/>
        <v>324</v>
      </c>
      <c r="AJ417" s="10" t="s">
        <v>685</v>
      </c>
      <c r="AK417" s="12">
        <v>1</v>
      </c>
      <c r="AL417" s="10" t="s">
        <v>347</v>
      </c>
      <c r="AM417" s="10">
        <v>1</v>
      </c>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t="s">
        <v>89</v>
      </c>
      <c r="CQ417" s="10" t="s">
        <v>286</v>
      </c>
      <c r="CR417" s="10">
        <v>1</v>
      </c>
      <c r="CS417" s="10"/>
      <c r="CT417" s="10"/>
      <c r="CU417" s="10"/>
      <c r="CV417" s="10"/>
      <c r="CW417" s="10"/>
      <c r="CX417" s="10" t="s">
        <v>287</v>
      </c>
      <c r="CY417" s="10" t="s">
        <v>287</v>
      </c>
      <c r="CZ417" s="10" t="s">
        <v>12</v>
      </c>
      <c r="DA417" s="10" t="s">
        <v>289</v>
      </c>
      <c r="DB417" s="10" t="s">
        <v>309</v>
      </c>
      <c r="DC417" s="10" t="s">
        <v>6254</v>
      </c>
      <c r="DD417" s="10" t="s">
        <v>549</v>
      </c>
      <c r="DE417" s="10" t="s">
        <v>6255</v>
      </c>
      <c r="DF417" s="10" t="s">
        <v>4221</v>
      </c>
      <c r="DG417" s="10" t="s">
        <v>6004</v>
      </c>
      <c r="DH417" s="10" t="s">
        <v>624</v>
      </c>
      <c r="DI417" s="10" t="s">
        <v>4219</v>
      </c>
      <c r="DJ417" s="10" t="s">
        <v>6096</v>
      </c>
      <c r="DK417" s="10" t="s">
        <v>283</v>
      </c>
      <c r="DL417" s="10" t="s">
        <v>6256</v>
      </c>
      <c r="DM417" s="10" t="s">
        <v>5867</v>
      </c>
      <c r="DN417" s="15"/>
      <c r="DO417" s="15"/>
      <c r="DP417" s="15"/>
      <c r="DQ417" s="15"/>
      <c r="DR417" s="15"/>
      <c r="DS417" s="15">
        <v>1</v>
      </c>
      <c r="DT417" s="15"/>
      <c r="DU417" s="15"/>
      <c r="DV417" s="15"/>
      <c r="DW417" s="15"/>
      <c r="DX417" s="15"/>
      <c r="DY417" s="15"/>
      <c r="DZ417" s="15"/>
      <c r="EA417" s="15"/>
      <c r="EB417" s="15"/>
      <c r="EC417" s="15"/>
      <c r="ED417" s="14">
        <v>1</v>
      </c>
      <c r="EE417" s="15"/>
      <c r="EF417" s="15"/>
      <c r="EG417" s="15"/>
      <c r="EH417" s="15"/>
      <c r="EI417" s="15"/>
      <c r="EJ417" s="15"/>
      <c r="EK417" s="15"/>
      <c r="EL417" s="15"/>
      <c r="EM417" s="15"/>
      <c r="EN417" s="15"/>
      <c r="EO417" s="15"/>
      <c r="EP417" s="15"/>
      <c r="EQ417" s="15"/>
      <c r="ER417" s="10" t="s">
        <v>283</v>
      </c>
      <c r="ES417" s="10" t="s">
        <v>283</v>
      </c>
      <c r="ET417" s="10"/>
      <c r="EU417" s="10"/>
      <c r="EV417" s="10"/>
      <c r="EW417" s="10"/>
      <c r="EX417" s="10"/>
      <c r="EY417" s="10"/>
      <c r="EZ417" s="10"/>
      <c r="FA417" s="10"/>
      <c r="FB417" s="10"/>
      <c r="FC417" s="10"/>
      <c r="FD417" s="10"/>
      <c r="FE417" s="10"/>
      <c r="FF417" s="10"/>
      <c r="FG417" s="10"/>
      <c r="FH417" s="10"/>
      <c r="FI417" s="10"/>
      <c r="FJ417" s="10"/>
      <c r="FK417" s="10"/>
      <c r="FL417" s="10"/>
      <c r="FM417" s="10" t="s">
        <v>283</v>
      </c>
      <c r="FN417" s="10" t="s">
        <v>283</v>
      </c>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t="s">
        <v>6257</v>
      </c>
      <c r="GP417" s="10" t="s">
        <v>6258</v>
      </c>
      <c r="GQ417" s="10" t="s">
        <v>6259</v>
      </c>
      <c r="GR417" s="10" t="s">
        <v>6260</v>
      </c>
      <c r="GS417" s="10" t="s">
        <v>6261</v>
      </c>
      <c r="GT417" s="10" t="s">
        <v>283</v>
      </c>
      <c r="GU417" s="10" t="s">
        <v>283</v>
      </c>
      <c r="GV417" s="10" t="s">
        <v>283</v>
      </c>
      <c r="GW417" s="10" t="s">
        <v>283</v>
      </c>
      <c r="GX417" s="10" t="s">
        <v>283</v>
      </c>
      <c r="GY417" s="10" t="s">
        <v>283</v>
      </c>
      <c r="GZ417" s="10" t="s">
        <v>283</v>
      </c>
      <c r="HA417" s="10" t="s">
        <v>283</v>
      </c>
      <c r="HB417" s="13" t="s">
        <v>283</v>
      </c>
      <c r="HC417" s="10" t="s">
        <v>283</v>
      </c>
      <c r="HD417" s="10" t="s">
        <v>1533</v>
      </c>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v>1</v>
      </c>
      <c r="IC417" s="10"/>
      <c r="ID417" s="10"/>
      <c r="IE417" s="10"/>
      <c r="IF417" s="10"/>
      <c r="IG417" s="10"/>
      <c r="IH417" s="10"/>
      <c r="II417" s="10"/>
      <c r="IJ417" s="10"/>
      <c r="IK417" s="10"/>
      <c r="IL417" s="10"/>
      <c r="IM417" s="10"/>
      <c r="IN417" s="10"/>
      <c r="IO417" s="10"/>
      <c r="IP417" s="10"/>
      <c r="IQ417" s="10"/>
      <c r="IR417" s="10"/>
      <c r="IS417" s="10"/>
      <c r="IT417" s="10"/>
      <c r="IU417" s="10" t="s">
        <v>1134</v>
      </c>
      <c r="IV417" s="10" t="s">
        <v>283</v>
      </c>
      <c r="IW417" s="10" t="s">
        <v>283</v>
      </c>
      <c r="IX417" s="10" t="s">
        <v>264</v>
      </c>
      <c r="IY417" s="10"/>
      <c r="IZ417" s="10"/>
      <c r="JA417" s="10"/>
      <c r="JB417" s="10"/>
      <c r="JC417" s="10"/>
      <c r="JD417" s="10"/>
      <c r="JE417" s="10"/>
      <c r="JF417" s="10"/>
      <c r="JG417" s="10"/>
      <c r="JH417" s="10"/>
      <c r="JI417" s="10"/>
      <c r="JJ417" s="10"/>
      <c r="JK417" s="10"/>
      <c r="JL417" s="10"/>
      <c r="JM417" s="10"/>
      <c r="JN417" s="10"/>
      <c r="JO417" s="10"/>
      <c r="JP417" s="10">
        <v>1</v>
      </c>
      <c r="JQ417" s="10"/>
      <c r="JR417" s="10"/>
      <c r="JS417" s="10"/>
      <c r="JT417" s="10"/>
      <c r="JU417" s="10"/>
      <c r="JV417" s="10" t="s">
        <v>287</v>
      </c>
      <c r="JW417" s="10" t="s">
        <v>283</v>
      </c>
      <c r="JX417" s="10" t="s">
        <v>283</v>
      </c>
      <c r="JY417" s="10" t="s">
        <v>283</v>
      </c>
      <c r="JZ417" s="9"/>
    </row>
    <row r="418" spans="1:286" ht="15.75" customHeight="1">
      <c r="A418" s="7" t="s">
        <v>6262</v>
      </c>
      <c r="B418" s="8">
        <v>43517</v>
      </c>
      <c r="C418" s="9" t="s">
        <v>6263</v>
      </c>
      <c r="D418" s="10">
        <v>1</v>
      </c>
      <c r="E418" s="11">
        <v>42861</v>
      </c>
      <c r="F418" s="10">
        <v>44</v>
      </c>
      <c r="G418" s="10" t="s">
        <v>323</v>
      </c>
      <c r="H418" s="9" t="s">
        <v>4050</v>
      </c>
      <c r="I418" s="9" t="s">
        <v>4051</v>
      </c>
      <c r="J418" s="10" t="s">
        <v>280</v>
      </c>
      <c r="K418" s="9" t="s">
        <v>606</v>
      </c>
      <c r="L418" s="9"/>
      <c r="M418" s="10">
        <v>1</v>
      </c>
      <c r="N418" s="9"/>
      <c r="O418" s="9"/>
      <c r="P418" s="9"/>
      <c r="Q418" s="9"/>
      <c r="R418" s="9"/>
      <c r="S418" s="9"/>
      <c r="T418" s="9"/>
      <c r="U418" s="9"/>
      <c r="V418" s="9"/>
      <c r="W418" s="9"/>
      <c r="X418" s="9"/>
      <c r="Y418" s="9"/>
      <c r="Z418" s="9"/>
      <c r="AA418" s="9"/>
      <c r="AB418" s="9" t="s">
        <v>6264</v>
      </c>
      <c r="AC418" s="9" t="s">
        <v>6265</v>
      </c>
      <c r="AD418" s="10" t="s">
        <v>283</v>
      </c>
      <c r="AE418" s="11">
        <v>42867</v>
      </c>
      <c r="AF418" s="11">
        <v>43514</v>
      </c>
      <c r="AG418" s="10">
        <f t="shared" si="94"/>
        <v>647</v>
      </c>
      <c r="AH418" s="10">
        <f t="shared" si="95"/>
        <v>653</v>
      </c>
      <c r="AI418" s="10">
        <f t="shared" si="2"/>
        <v>656</v>
      </c>
      <c r="AJ418" s="10" t="s">
        <v>5615</v>
      </c>
      <c r="AK418" s="12">
        <v>1</v>
      </c>
      <c r="AL418" s="10" t="s">
        <v>77</v>
      </c>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v>1</v>
      </c>
      <c r="CG418" s="10"/>
      <c r="CH418" s="10"/>
      <c r="CI418" s="10"/>
      <c r="CJ418" s="10"/>
      <c r="CK418" s="10"/>
      <c r="CL418" s="10"/>
      <c r="CM418" s="10"/>
      <c r="CN418" s="10"/>
      <c r="CO418" s="10"/>
      <c r="CP418" s="10" t="s">
        <v>90</v>
      </c>
      <c r="CQ418" s="10" t="s">
        <v>286</v>
      </c>
      <c r="CR418" s="10"/>
      <c r="CS418" s="10">
        <v>1</v>
      </c>
      <c r="CT418" s="10"/>
      <c r="CU418" s="10"/>
      <c r="CV418" s="10"/>
      <c r="CW418" s="10"/>
      <c r="CX418" s="10" t="s">
        <v>283</v>
      </c>
      <c r="CY418" s="10" t="s">
        <v>287</v>
      </c>
      <c r="CZ418" s="10" t="s">
        <v>596</v>
      </c>
      <c r="DA418" s="10" t="s">
        <v>289</v>
      </c>
      <c r="DB418" s="10" t="s">
        <v>309</v>
      </c>
      <c r="DC418" s="10" t="s">
        <v>6266</v>
      </c>
      <c r="DD418" s="10" t="s">
        <v>6267</v>
      </c>
      <c r="DE418" s="10" t="s">
        <v>6268</v>
      </c>
      <c r="DF418" s="10" t="s">
        <v>283</v>
      </c>
      <c r="DG418" s="10" t="s">
        <v>283</v>
      </c>
      <c r="DH418" s="10" t="s">
        <v>283</v>
      </c>
      <c r="DI418" s="10" t="s">
        <v>283</v>
      </c>
      <c r="DJ418" s="10" t="s">
        <v>283</v>
      </c>
      <c r="DK418" s="10" t="s">
        <v>283</v>
      </c>
      <c r="DL418" s="10" t="s">
        <v>283</v>
      </c>
      <c r="DM418" s="10" t="s">
        <v>283</v>
      </c>
      <c r="DN418" s="15"/>
      <c r="DO418" s="15"/>
      <c r="DP418" s="15"/>
      <c r="DQ418" s="15"/>
      <c r="DR418" s="15"/>
      <c r="DS418" s="15"/>
      <c r="DT418" s="15"/>
      <c r="DU418" s="15"/>
      <c r="DV418" s="15"/>
      <c r="DW418" s="15"/>
      <c r="DX418" s="15"/>
      <c r="DY418" s="15"/>
      <c r="DZ418" s="15"/>
      <c r="EA418" s="15"/>
      <c r="EB418" s="15"/>
      <c r="EC418" s="15"/>
      <c r="ED418" s="15"/>
      <c r="EE418" s="15"/>
      <c r="EF418" s="15"/>
      <c r="EG418" s="15"/>
      <c r="EH418" s="15"/>
      <c r="EI418" s="15"/>
      <c r="EJ418" s="15"/>
      <c r="EK418" s="15"/>
      <c r="EL418" s="15"/>
      <c r="EM418" s="15"/>
      <c r="EN418" s="15"/>
      <c r="EO418" s="15"/>
      <c r="EP418" s="15"/>
      <c r="EQ418" s="15"/>
      <c r="ER418" s="10" t="s">
        <v>283</v>
      </c>
      <c r="ES418" s="10" t="s">
        <v>283</v>
      </c>
      <c r="ET418" s="10"/>
      <c r="EU418" s="10"/>
      <c r="EV418" s="10"/>
      <c r="EW418" s="10"/>
      <c r="EX418" s="10"/>
      <c r="EY418" s="10"/>
      <c r="EZ418" s="10"/>
      <c r="FA418" s="10"/>
      <c r="FB418" s="10"/>
      <c r="FC418" s="10"/>
      <c r="FD418" s="10"/>
      <c r="FE418" s="10"/>
      <c r="FF418" s="10"/>
      <c r="FG418" s="10"/>
      <c r="FH418" s="10"/>
      <c r="FI418" s="10"/>
      <c r="FJ418" s="10"/>
      <c r="FK418" s="10"/>
      <c r="FL418" s="10"/>
      <c r="FM418" s="10" t="s">
        <v>283</v>
      </c>
      <c r="FN418" s="10" t="s">
        <v>283</v>
      </c>
      <c r="FO418" s="10"/>
      <c r="FP418" s="10"/>
      <c r="FQ418" s="10"/>
      <c r="FR418" s="10"/>
      <c r="FS418" s="10"/>
      <c r="FT418" s="10"/>
      <c r="FU418" s="10"/>
      <c r="FV418" s="10"/>
      <c r="FW418" s="10"/>
      <c r="FX418" s="10"/>
      <c r="FY418" s="10"/>
      <c r="FZ418" s="10"/>
      <c r="GA418" s="10"/>
      <c r="GB418" s="10"/>
      <c r="GC418" s="10"/>
      <c r="GD418" s="10"/>
      <c r="GE418" s="10"/>
      <c r="GF418" s="10"/>
      <c r="GG418" s="10"/>
      <c r="GH418" s="10"/>
      <c r="GI418" s="10"/>
      <c r="GJ418" s="10"/>
      <c r="GK418" s="10"/>
      <c r="GL418" s="10"/>
      <c r="GM418" s="10"/>
      <c r="GN418" s="10"/>
      <c r="GO418" s="10" t="s">
        <v>6269</v>
      </c>
      <c r="GP418" s="10" t="s">
        <v>6270</v>
      </c>
      <c r="GQ418" s="10" t="s">
        <v>6271</v>
      </c>
      <c r="GR418" s="10" t="s">
        <v>283</v>
      </c>
      <c r="GS418" s="10" t="s">
        <v>283</v>
      </c>
      <c r="GT418" s="10" t="s">
        <v>283</v>
      </c>
      <c r="GU418" s="10" t="s">
        <v>283</v>
      </c>
      <c r="GV418" s="10" t="s">
        <v>283</v>
      </c>
      <c r="GW418" s="10" t="s">
        <v>283</v>
      </c>
      <c r="GX418" s="10" t="s">
        <v>283</v>
      </c>
      <c r="GY418" s="10" t="s">
        <v>283</v>
      </c>
      <c r="GZ418" s="10" t="s">
        <v>283</v>
      </c>
      <c r="HA418" s="10" t="s">
        <v>283</v>
      </c>
      <c r="HB418" s="10" t="s">
        <v>283</v>
      </c>
      <c r="HC418" s="10" t="s">
        <v>283</v>
      </c>
      <c r="HD418" s="10" t="s">
        <v>2564</v>
      </c>
      <c r="HE418" s="10"/>
      <c r="HF418" s="10"/>
      <c r="HG418" s="10"/>
      <c r="HH418" s="10">
        <v>1</v>
      </c>
      <c r="HI418" s="10"/>
      <c r="HJ418" s="10"/>
      <c r="HK418" s="10"/>
      <c r="HL418" s="10"/>
      <c r="HM418" s="10"/>
      <c r="HN418" s="10"/>
      <c r="HO418" s="10"/>
      <c r="HP418" s="10"/>
      <c r="HQ418" s="10"/>
      <c r="HR418" s="10"/>
      <c r="HS418" s="10"/>
      <c r="HT418" s="10"/>
      <c r="HU418" s="10"/>
      <c r="HV418" s="10"/>
      <c r="HW418" s="10"/>
      <c r="HX418" s="10"/>
      <c r="HY418" s="10"/>
      <c r="HZ418" s="10"/>
      <c r="IA418" s="10"/>
      <c r="IB418" s="10"/>
      <c r="IC418" s="10"/>
      <c r="ID418" s="10"/>
      <c r="IE418" s="10">
        <v>1</v>
      </c>
      <c r="IF418" s="10"/>
      <c r="IG418" s="10"/>
      <c r="IH418" s="10"/>
      <c r="II418" s="10"/>
      <c r="IJ418" s="10"/>
      <c r="IK418" s="10"/>
      <c r="IL418" s="10"/>
      <c r="IM418" s="10"/>
      <c r="IN418" s="10"/>
      <c r="IO418" s="10"/>
      <c r="IP418" s="10"/>
      <c r="IQ418" s="10"/>
      <c r="IR418" s="10"/>
      <c r="IS418" s="10"/>
      <c r="IT418" s="10"/>
      <c r="IU418" s="10" t="s">
        <v>4857</v>
      </c>
      <c r="IV418" s="10" t="s">
        <v>283</v>
      </c>
      <c r="IW418" s="10" t="s">
        <v>283</v>
      </c>
      <c r="IX418" s="10" t="s">
        <v>264</v>
      </c>
      <c r="IY418" s="10"/>
      <c r="IZ418" s="10"/>
      <c r="JA418" s="10"/>
      <c r="JB418" s="10"/>
      <c r="JC418" s="10"/>
      <c r="JD418" s="10"/>
      <c r="JE418" s="10"/>
      <c r="JF418" s="10"/>
      <c r="JG418" s="10"/>
      <c r="JH418" s="10"/>
      <c r="JI418" s="10"/>
      <c r="JJ418" s="10"/>
      <c r="JK418" s="10"/>
      <c r="JL418" s="10"/>
      <c r="JM418" s="10"/>
      <c r="JN418" s="10"/>
      <c r="JO418" s="10"/>
      <c r="JP418" s="10">
        <v>1</v>
      </c>
      <c r="JQ418" s="10"/>
      <c r="JR418" s="10"/>
      <c r="JS418" s="10"/>
      <c r="JT418" s="10"/>
      <c r="JU418" s="10"/>
      <c r="JV418" s="10" t="s">
        <v>287</v>
      </c>
      <c r="JW418" s="10" t="s">
        <v>283</v>
      </c>
      <c r="JX418" s="10" t="s">
        <v>283</v>
      </c>
      <c r="JY418" s="10" t="s">
        <v>283</v>
      </c>
      <c r="JZ418" s="9"/>
    </row>
    <row r="419" spans="1:286" ht="15.75" customHeight="1">
      <c r="A419" s="7" t="s">
        <v>6272</v>
      </c>
      <c r="B419" s="8">
        <v>43523</v>
      </c>
      <c r="C419" s="9" t="s">
        <v>6273</v>
      </c>
      <c r="D419" s="10">
        <v>1</v>
      </c>
      <c r="E419" s="11">
        <v>43171</v>
      </c>
      <c r="F419" s="10">
        <v>58</v>
      </c>
      <c r="G419" s="10" t="s">
        <v>277</v>
      </c>
      <c r="H419" s="9" t="s">
        <v>5026</v>
      </c>
      <c r="I419" s="9" t="s">
        <v>3549</v>
      </c>
      <c r="J419" s="10" t="s">
        <v>280</v>
      </c>
      <c r="K419" s="9" t="s">
        <v>6274</v>
      </c>
      <c r="L419" s="9"/>
      <c r="M419" s="9"/>
      <c r="N419" s="9"/>
      <c r="O419" s="9"/>
      <c r="P419" s="10">
        <v>1</v>
      </c>
      <c r="Q419" s="9"/>
      <c r="R419" s="9"/>
      <c r="S419" s="9"/>
      <c r="T419" s="9"/>
      <c r="U419" s="9"/>
      <c r="V419" s="9"/>
      <c r="W419" s="9"/>
      <c r="X419" s="9"/>
      <c r="Y419" s="9"/>
      <c r="Z419" s="9"/>
      <c r="AA419" s="9"/>
      <c r="AB419" s="9" t="s">
        <v>6275</v>
      </c>
      <c r="AC419" s="9" t="s">
        <v>6276</v>
      </c>
      <c r="AD419" s="10" t="s">
        <v>283</v>
      </c>
      <c r="AE419" s="10" t="s">
        <v>329</v>
      </c>
      <c r="AF419" s="11">
        <v>43480</v>
      </c>
      <c r="AG419" s="10" t="s">
        <v>329</v>
      </c>
      <c r="AH419" s="10">
        <f t="shared" si="95"/>
        <v>309</v>
      </c>
      <c r="AI419" s="10">
        <f t="shared" si="2"/>
        <v>352</v>
      </c>
      <c r="AJ419" s="10" t="s">
        <v>6277</v>
      </c>
      <c r="AK419" s="12">
        <v>2</v>
      </c>
      <c r="AL419" s="10" t="s">
        <v>1425</v>
      </c>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v>1</v>
      </c>
      <c r="BM419" s="10"/>
      <c r="BN419" s="10"/>
      <c r="BO419" s="10"/>
      <c r="BP419" s="10"/>
      <c r="BQ419" s="10"/>
      <c r="BR419" s="10"/>
      <c r="BS419" s="10"/>
      <c r="BT419" s="10"/>
      <c r="BU419" s="10"/>
      <c r="BV419" s="10"/>
      <c r="BW419" s="10"/>
      <c r="BX419" s="10"/>
      <c r="BY419" s="10">
        <v>1</v>
      </c>
      <c r="BZ419" s="10"/>
      <c r="CA419" s="10"/>
      <c r="CB419" s="10"/>
      <c r="CC419" s="10"/>
      <c r="CD419" s="10"/>
      <c r="CE419" s="10"/>
      <c r="CF419" s="10"/>
      <c r="CG419" s="10"/>
      <c r="CH419" s="10"/>
      <c r="CI419" s="10"/>
      <c r="CJ419" s="10"/>
      <c r="CK419" s="10"/>
      <c r="CL419" s="10"/>
      <c r="CM419" s="10"/>
      <c r="CN419" s="10"/>
      <c r="CO419" s="10"/>
      <c r="CP419" s="10" t="s">
        <v>89</v>
      </c>
      <c r="CQ419" s="10" t="s">
        <v>286</v>
      </c>
      <c r="CR419" s="10">
        <v>1</v>
      </c>
      <c r="CS419" s="10"/>
      <c r="CT419" s="10"/>
      <c r="CU419" s="10"/>
      <c r="CV419" s="10"/>
      <c r="CW419" s="10"/>
      <c r="CX419" s="10" t="s">
        <v>287</v>
      </c>
      <c r="CY419" s="10" t="s">
        <v>287</v>
      </c>
      <c r="CZ419" s="10" t="s">
        <v>288</v>
      </c>
      <c r="DA419" s="10" t="s">
        <v>289</v>
      </c>
      <c r="DB419" s="10" t="s">
        <v>309</v>
      </c>
      <c r="DC419" s="13" t="s">
        <v>6278</v>
      </c>
      <c r="DD419" s="10" t="s">
        <v>4359</v>
      </c>
      <c r="DE419" s="10" t="s">
        <v>6279</v>
      </c>
      <c r="DF419" s="10" t="s">
        <v>128</v>
      </c>
      <c r="DG419" s="10" t="s">
        <v>283</v>
      </c>
      <c r="DH419" s="10" t="s">
        <v>283</v>
      </c>
      <c r="DI419" s="10" t="s">
        <v>283</v>
      </c>
      <c r="DJ419" s="10" t="s">
        <v>283</v>
      </c>
      <c r="DK419" s="10" t="s">
        <v>283</v>
      </c>
      <c r="DL419" s="10" t="s">
        <v>6280</v>
      </c>
      <c r="DM419" s="10" t="s">
        <v>6281</v>
      </c>
      <c r="DN419" s="15">
        <v>1</v>
      </c>
      <c r="DO419" s="15"/>
      <c r="DP419" s="15">
        <v>1</v>
      </c>
      <c r="DQ419" s="15"/>
      <c r="DR419" s="15"/>
      <c r="DS419" s="15"/>
      <c r="DT419" s="15">
        <v>1</v>
      </c>
      <c r="DU419" s="15"/>
      <c r="DV419" s="15"/>
      <c r="DW419" s="15"/>
      <c r="DX419" s="15"/>
      <c r="DY419" s="15"/>
      <c r="DZ419" s="15"/>
      <c r="EA419" s="15"/>
      <c r="EB419" s="15"/>
      <c r="EC419" s="15"/>
      <c r="ED419" s="15"/>
      <c r="EE419" s="15"/>
      <c r="EF419" s="15">
        <v>1</v>
      </c>
      <c r="EG419" s="15"/>
      <c r="EH419" s="15"/>
      <c r="EI419" s="15"/>
      <c r="EJ419" s="15"/>
      <c r="EK419" s="15"/>
      <c r="EL419" s="15"/>
      <c r="EM419" s="15"/>
      <c r="EN419" s="15"/>
      <c r="EO419" s="15"/>
      <c r="EP419" s="15"/>
      <c r="EQ419" s="15"/>
      <c r="ER419" s="10" t="s">
        <v>283</v>
      </c>
      <c r="ES419" s="10" t="s">
        <v>283</v>
      </c>
      <c r="ET419" s="10"/>
      <c r="EU419" s="10"/>
      <c r="EV419" s="10"/>
      <c r="EW419" s="10"/>
      <c r="EX419" s="10"/>
      <c r="EY419" s="10"/>
      <c r="EZ419" s="10"/>
      <c r="FA419" s="10"/>
      <c r="FB419" s="10"/>
      <c r="FC419" s="10"/>
      <c r="FD419" s="10"/>
      <c r="FE419" s="10"/>
      <c r="FF419" s="10"/>
      <c r="FG419" s="10"/>
      <c r="FH419" s="10"/>
      <c r="FI419" s="10"/>
      <c r="FJ419" s="10"/>
      <c r="FK419" s="10"/>
      <c r="FL419" s="10"/>
      <c r="FM419" s="10" t="s">
        <v>283</v>
      </c>
      <c r="FN419" s="10" t="s">
        <v>283</v>
      </c>
      <c r="FO419" s="10"/>
      <c r="FP419" s="10"/>
      <c r="FQ419" s="10"/>
      <c r="FR419" s="10"/>
      <c r="FS419" s="10"/>
      <c r="FT419" s="10"/>
      <c r="FU419" s="10"/>
      <c r="FV419" s="10"/>
      <c r="FW419" s="10"/>
      <c r="FX419" s="10"/>
      <c r="FY419" s="10"/>
      <c r="FZ419" s="10"/>
      <c r="GA419" s="10"/>
      <c r="GB419" s="10"/>
      <c r="GC419" s="10"/>
      <c r="GD419" s="10"/>
      <c r="GE419" s="10"/>
      <c r="GF419" s="10"/>
      <c r="GG419" s="10"/>
      <c r="GH419" s="10"/>
      <c r="GI419" s="10"/>
      <c r="GJ419" s="10"/>
      <c r="GK419" s="10"/>
      <c r="GL419" s="10"/>
      <c r="GM419" s="10"/>
      <c r="GN419" s="10"/>
      <c r="GO419" s="13" t="s">
        <v>6282</v>
      </c>
      <c r="GP419" s="13" t="s">
        <v>6283</v>
      </c>
      <c r="GQ419" s="13" t="s">
        <v>6284</v>
      </c>
      <c r="GR419" s="13" t="s">
        <v>6285</v>
      </c>
      <c r="GS419" s="13" t="s">
        <v>6286</v>
      </c>
      <c r="GT419" s="10" t="s">
        <v>283</v>
      </c>
      <c r="GU419" s="10" t="s">
        <v>283</v>
      </c>
      <c r="GV419" s="10" t="s">
        <v>283</v>
      </c>
      <c r="GW419" s="10" t="s">
        <v>283</v>
      </c>
      <c r="GX419" s="10" t="s">
        <v>283</v>
      </c>
      <c r="GY419" s="10" t="s">
        <v>283</v>
      </c>
      <c r="GZ419" s="10" t="s">
        <v>283</v>
      </c>
      <c r="HA419" s="10" t="s">
        <v>283</v>
      </c>
      <c r="HB419" s="10" t="s">
        <v>283</v>
      </c>
      <c r="HC419" s="10" t="s">
        <v>283</v>
      </c>
      <c r="HD419" s="10" t="s">
        <v>6287</v>
      </c>
      <c r="HE419" s="10"/>
      <c r="HF419" s="10"/>
      <c r="HG419" s="10"/>
      <c r="HH419" s="10"/>
      <c r="HI419" s="10"/>
      <c r="HJ419" s="10"/>
      <c r="HK419" s="10"/>
      <c r="HL419" s="10"/>
      <c r="HM419" s="10"/>
      <c r="HN419" s="10"/>
      <c r="HO419" s="10"/>
      <c r="HP419" s="10">
        <v>1</v>
      </c>
      <c r="HQ419" s="10"/>
      <c r="HR419" s="10"/>
      <c r="HS419" s="10">
        <v>1</v>
      </c>
      <c r="HT419" s="10"/>
      <c r="HU419" s="10"/>
      <c r="HV419" s="10"/>
      <c r="HW419" s="10"/>
      <c r="HX419" s="10"/>
      <c r="HY419" s="10"/>
      <c r="HZ419" s="10"/>
      <c r="IA419" s="10"/>
      <c r="IB419" s="10"/>
      <c r="IC419" s="10"/>
      <c r="ID419" s="10"/>
      <c r="IE419" s="10"/>
      <c r="IF419" s="10"/>
      <c r="IG419" s="10"/>
      <c r="IH419" s="10"/>
      <c r="II419" s="10"/>
      <c r="IJ419" s="10"/>
      <c r="IK419" s="10"/>
      <c r="IL419" s="10"/>
      <c r="IM419" s="10"/>
      <c r="IN419" s="10"/>
      <c r="IO419" s="10"/>
      <c r="IP419" s="10"/>
      <c r="IQ419" s="10"/>
      <c r="IR419" s="10"/>
      <c r="IS419" s="10"/>
      <c r="IT419" s="10">
        <v>1</v>
      </c>
      <c r="IU419" s="13" t="s">
        <v>6286</v>
      </c>
      <c r="IV419" s="13" t="s">
        <v>5039</v>
      </c>
      <c r="IW419" s="10" t="s">
        <v>283</v>
      </c>
      <c r="IX419" s="10" t="s">
        <v>6288</v>
      </c>
      <c r="IY419" s="10"/>
      <c r="IZ419" s="10"/>
      <c r="JA419" s="10"/>
      <c r="JB419" s="10"/>
      <c r="JC419" s="10"/>
      <c r="JD419" s="10"/>
      <c r="JE419" s="10"/>
      <c r="JF419" s="10"/>
      <c r="JG419" s="10"/>
      <c r="JH419" s="10"/>
      <c r="JI419" s="10"/>
      <c r="JJ419" s="10"/>
      <c r="JK419" s="10"/>
      <c r="JL419" s="10"/>
      <c r="JM419" s="10"/>
      <c r="JN419" s="10"/>
      <c r="JO419" s="10"/>
      <c r="JP419" s="10"/>
      <c r="JQ419" s="10"/>
      <c r="JR419" s="10"/>
      <c r="JS419" s="10">
        <v>1</v>
      </c>
      <c r="JT419" s="10"/>
      <c r="JU419" s="10">
        <v>1</v>
      </c>
      <c r="JV419" s="10" t="s">
        <v>287</v>
      </c>
      <c r="JW419" s="10" t="s">
        <v>283</v>
      </c>
      <c r="JX419" s="10" t="s">
        <v>283</v>
      </c>
      <c r="JY419" s="10" t="s">
        <v>283</v>
      </c>
      <c r="JZ419" s="10"/>
    </row>
    <row r="420" spans="1:286" ht="15.75" customHeight="1">
      <c r="A420" s="7" t="s">
        <v>6289</v>
      </c>
      <c r="B420" s="8">
        <v>43520</v>
      </c>
      <c r="C420" s="9" t="s">
        <v>6290</v>
      </c>
      <c r="D420" s="10">
        <v>1</v>
      </c>
      <c r="E420" s="10" t="s">
        <v>302</v>
      </c>
      <c r="F420" s="10">
        <v>35</v>
      </c>
      <c r="G420" s="10" t="s">
        <v>277</v>
      </c>
      <c r="H420" s="9" t="s">
        <v>4202</v>
      </c>
      <c r="I420" s="9" t="s">
        <v>453</v>
      </c>
      <c r="J420" s="10" t="s">
        <v>280</v>
      </c>
      <c r="K420" s="9" t="s">
        <v>5843</v>
      </c>
      <c r="L420" s="9"/>
      <c r="M420" s="9"/>
      <c r="N420" s="9"/>
      <c r="O420" s="9"/>
      <c r="P420" s="9"/>
      <c r="Q420" s="9"/>
      <c r="R420" s="9"/>
      <c r="S420" s="9"/>
      <c r="T420" s="9"/>
      <c r="U420" s="9"/>
      <c r="V420" s="9"/>
      <c r="W420" s="9"/>
      <c r="X420" s="9"/>
      <c r="Y420" s="9"/>
      <c r="Z420" s="10">
        <v>1</v>
      </c>
      <c r="AA420" s="10"/>
      <c r="AB420" s="9" t="s">
        <v>6291</v>
      </c>
      <c r="AC420" s="9" t="s">
        <v>6292</v>
      </c>
      <c r="AD420" s="10" t="s">
        <v>283</v>
      </c>
      <c r="AE420" s="11">
        <v>43168</v>
      </c>
      <c r="AF420" s="11">
        <v>43434</v>
      </c>
      <c r="AG420" s="10">
        <f t="shared" ref="AG420:AG431" si="96">AF420-AE420</f>
        <v>266</v>
      </c>
      <c r="AH420" s="10" t="s">
        <v>283</v>
      </c>
      <c r="AI420" s="16" t="e">
        <f t="shared" si="2"/>
        <v>#VALUE!</v>
      </c>
      <c r="AJ420" s="10" t="s">
        <v>6293</v>
      </c>
      <c r="AK420" s="12">
        <v>2</v>
      </c>
      <c r="AL420" s="10" t="s">
        <v>6294</v>
      </c>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v>1</v>
      </c>
      <c r="CI420" s="10"/>
      <c r="CJ420" s="10">
        <v>1</v>
      </c>
      <c r="CK420" s="10"/>
      <c r="CL420" s="10"/>
      <c r="CM420" s="10"/>
      <c r="CN420" s="10"/>
      <c r="CO420" s="10"/>
      <c r="CP420" s="10" t="s">
        <v>6295</v>
      </c>
      <c r="CQ420" s="10" t="s">
        <v>286</v>
      </c>
      <c r="CR420" s="10"/>
      <c r="CS420" s="10">
        <v>1</v>
      </c>
      <c r="CT420" s="10"/>
      <c r="CU420" s="10"/>
      <c r="CV420" s="10"/>
      <c r="CW420" s="10"/>
      <c r="CX420" s="10" t="s">
        <v>287</v>
      </c>
      <c r="CY420" s="10" t="s">
        <v>287</v>
      </c>
      <c r="CZ420" s="10" t="s">
        <v>329</v>
      </c>
      <c r="DA420" s="10" t="s">
        <v>158</v>
      </c>
      <c r="DB420" s="10" t="s">
        <v>158</v>
      </c>
      <c r="DC420" s="10" t="s">
        <v>283</v>
      </c>
      <c r="DD420" s="10" t="s">
        <v>6296</v>
      </c>
      <c r="DE420" s="10" t="s">
        <v>6297</v>
      </c>
      <c r="DF420" s="10" t="s">
        <v>283</v>
      </c>
      <c r="DG420" s="10" t="s">
        <v>283</v>
      </c>
      <c r="DH420" s="10" t="s">
        <v>283</v>
      </c>
      <c r="DI420" s="10" t="s">
        <v>283</v>
      </c>
      <c r="DJ420" s="10" t="s">
        <v>283</v>
      </c>
      <c r="DK420" s="10" t="s">
        <v>283</v>
      </c>
      <c r="DL420" s="10" t="s">
        <v>4707</v>
      </c>
      <c r="DM420" s="10" t="s">
        <v>126</v>
      </c>
      <c r="DN420" s="15"/>
      <c r="DO420" s="15"/>
      <c r="DP420" s="15"/>
      <c r="DQ420" s="15"/>
      <c r="DR420" s="15"/>
      <c r="DS420" s="15"/>
      <c r="DT420" s="15"/>
      <c r="DU420" s="15"/>
      <c r="DV420" s="15"/>
      <c r="DW420" s="15"/>
      <c r="DX420" s="15"/>
      <c r="DY420" s="15"/>
      <c r="DZ420" s="15"/>
      <c r="EA420" s="15"/>
      <c r="EB420" s="15"/>
      <c r="EC420" s="15"/>
      <c r="ED420" s="14">
        <v>1</v>
      </c>
      <c r="EE420" s="15"/>
      <c r="EF420" s="15"/>
      <c r="EG420" s="15"/>
      <c r="EH420" s="15"/>
      <c r="EI420" s="15"/>
      <c r="EJ420" s="15"/>
      <c r="EK420" s="15"/>
      <c r="EL420" s="15"/>
      <c r="EM420" s="15"/>
      <c r="EN420" s="15"/>
      <c r="EO420" s="15"/>
      <c r="EP420" s="15"/>
      <c r="EQ420" s="15"/>
      <c r="ER420" s="10" t="s">
        <v>1884</v>
      </c>
      <c r="ES420" s="13" t="s">
        <v>1885</v>
      </c>
      <c r="ET420" s="13"/>
      <c r="EU420" s="13"/>
      <c r="EV420" s="13"/>
      <c r="EW420" s="13"/>
      <c r="EX420" s="13">
        <v>1</v>
      </c>
      <c r="EY420" s="13"/>
      <c r="EZ420" s="13"/>
      <c r="FA420" s="13"/>
      <c r="FB420" s="13"/>
      <c r="FC420" s="13"/>
      <c r="FD420" s="13"/>
      <c r="FE420" s="13"/>
      <c r="FF420" s="13"/>
      <c r="FG420" s="13"/>
      <c r="FH420" s="13"/>
      <c r="FI420" s="13"/>
      <c r="FJ420" s="13"/>
      <c r="FK420" s="13"/>
      <c r="FL420" s="13"/>
      <c r="FM420" s="10" t="s">
        <v>6298</v>
      </c>
      <c r="FN420" s="10" t="s">
        <v>166</v>
      </c>
      <c r="FO420" s="10"/>
      <c r="FP420" s="10"/>
      <c r="FQ420" s="10"/>
      <c r="FR420" s="10"/>
      <c r="FS420" s="10"/>
      <c r="FT420" s="10"/>
      <c r="FU420" s="13">
        <v>1</v>
      </c>
      <c r="FV420" s="10"/>
      <c r="FW420" s="10"/>
      <c r="FX420" s="10"/>
      <c r="FY420" s="10"/>
      <c r="FZ420" s="10"/>
      <c r="GA420" s="10"/>
      <c r="GB420" s="10"/>
      <c r="GC420" s="10"/>
      <c r="GD420" s="10"/>
      <c r="GE420" s="10"/>
      <c r="GF420" s="10"/>
      <c r="GG420" s="10"/>
      <c r="GH420" s="10"/>
      <c r="GI420" s="10"/>
      <c r="GJ420" s="10"/>
      <c r="GK420" s="10"/>
      <c r="GL420" s="10"/>
      <c r="GM420" s="10"/>
      <c r="GN420" s="10"/>
      <c r="GO420" s="10" t="s">
        <v>6299</v>
      </c>
      <c r="GP420" s="10" t="s">
        <v>283</v>
      </c>
      <c r="GQ420" s="10" t="s">
        <v>283</v>
      </c>
      <c r="GR420" s="10" t="s">
        <v>283</v>
      </c>
      <c r="GS420" s="10" t="s">
        <v>283</v>
      </c>
      <c r="GT420" s="10" t="s">
        <v>283</v>
      </c>
      <c r="GU420" s="10" t="s">
        <v>283</v>
      </c>
      <c r="GV420" s="10" t="s">
        <v>283</v>
      </c>
      <c r="GW420" s="10" t="s">
        <v>283</v>
      </c>
      <c r="GX420" s="10" t="s">
        <v>283</v>
      </c>
      <c r="GY420" s="10" t="s">
        <v>283</v>
      </c>
      <c r="GZ420" s="10" t="s">
        <v>283</v>
      </c>
      <c r="HA420" s="10" t="s">
        <v>283</v>
      </c>
      <c r="HB420" s="10" t="s">
        <v>283</v>
      </c>
      <c r="HC420" s="10" t="s">
        <v>283</v>
      </c>
      <c r="HD420" s="10" t="s">
        <v>242</v>
      </c>
      <c r="HE420" s="10"/>
      <c r="HF420" s="10"/>
      <c r="HG420" s="10"/>
      <c r="HH420" s="10"/>
      <c r="HI420" s="10"/>
      <c r="HJ420" s="10"/>
      <c r="HK420" s="10"/>
      <c r="HL420" s="10"/>
      <c r="HM420" s="10"/>
      <c r="HN420" s="10"/>
      <c r="HO420" s="10"/>
      <c r="HP420" s="10"/>
      <c r="HQ420" s="10"/>
      <c r="HR420" s="10"/>
      <c r="HS420" s="10"/>
      <c r="HT420" s="10"/>
      <c r="HU420" s="10"/>
      <c r="HV420" s="10"/>
      <c r="HW420" s="10"/>
      <c r="HX420" s="10"/>
      <c r="HY420" s="10"/>
      <c r="HZ420" s="10"/>
      <c r="IA420" s="10"/>
      <c r="IB420" s="10"/>
      <c r="IC420" s="10"/>
      <c r="ID420" s="10"/>
      <c r="IE420" s="10"/>
      <c r="IF420" s="10"/>
      <c r="IG420" s="10"/>
      <c r="IH420" s="10"/>
      <c r="II420" s="10"/>
      <c r="IJ420" s="10"/>
      <c r="IK420" s="10"/>
      <c r="IL420" s="10"/>
      <c r="IM420" s="10"/>
      <c r="IN420" s="10"/>
      <c r="IO420" s="10"/>
      <c r="IP420" s="10"/>
      <c r="IQ420" s="10"/>
      <c r="IR420" s="10"/>
      <c r="IS420" s="10"/>
      <c r="IT420" s="10">
        <v>1</v>
      </c>
      <c r="IU420" s="10" t="s">
        <v>4211</v>
      </c>
      <c r="IV420" s="10" t="s">
        <v>283</v>
      </c>
      <c r="IW420" s="10" t="s">
        <v>283</v>
      </c>
      <c r="IX420" s="10" t="s">
        <v>264</v>
      </c>
      <c r="IY420" s="10"/>
      <c r="IZ420" s="10"/>
      <c r="JA420" s="10"/>
      <c r="JB420" s="10"/>
      <c r="JC420" s="10"/>
      <c r="JD420" s="10"/>
      <c r="JE420" s="10"/>
      <c r="JF420" s="10"/>
      <c r="JG420" s="10"/>
      <c r="JH420" s="10"/>
      <c r="JI420" s="10"/>
      <c r="JJ420" s="10"/>
      <c r="JK420" s="10"/>
      <c r="JL420" s="10"/>
      <c r="JM420" s="10"/>
      <c r="JN420" s="10"/>
      <c r="JO420" s="10"/>
      <c r="JP420" s="10">
        <v>1</v>
      </c>
      <c r="JQ420" s="10"/>
      <c r="JR420" s="10"/>
      <c r="JS420" s="10"/>
      <c r="JT420" s="10"/>
      <c r="JU420" s="10"/>
      <c r="JV420" s="10" t="s">
        <v>287</v>
      </c>
      <c r="JW420" s="10" t="s">
        <v>283</v>
      </c>
      <c r="JX420" s="10" t="s">
        <v>283</v>
      </c>
      <c r="JY420" s="10" t="s">
        <v>283</v>
      </c>
      <c r="JZ420" s="9"/>
    </row>
    <row r="421" spans="1:286" ht="15.75" customHeight="1">
      <c r="A421" s="7" t="s">
        <v>6300</v>
      </c>
      <c r="B421" s="8">
        <v>43497</v>
      </c>
      <c r="C421" s="9" t="s">
        <v>6301</v>
      </c>
      <c r="D421" s="10">
        <v>1</v>
      </c>
      <c r="E421" s="11">
        <v>43330</v>
      </c>
      <c r="F421" s="10" t="s">
        <v>302</v>
      </c>
      <c r="G421" s="10" t="s">
        <v>323</v>
      </c>
      <c r="H421" s="9" t="s">
        <v>5687</v>
      </c>
      <c r="I421" s="9" t="s">
        <v>375</v>
      </c>
      <c r="J421" s="10" t="s">
        <v>280</v>
      </c>
      <c r="K421" s="9" t="s">
        <v>4946</v>
      </c>
      <c r="L421" s="9"/>
      <c r="M421" s="9"/>
      <c r="N421" s="9"/>
      <c r="O421" s="9"/>
      <c r="P421" s="9"/>
      <c r="Q421" s="9"/>
      <c r="R421" s="10">
        <v>1</v>
      </c>
      <c r="S421" s="10">
        <v>1</v>
      </c>
      <c r="T421" s="9"/>
      <c r="U421" s="9"/>
      <c r="V421" s="9"/>
      <c r="W421" s="9"/>
      <c r="X421" s="9"/>
      <c r="Y421" s="9"/>
      <c r="Z421" s="9"/>
      <c r="AA421" s="9"/>
      <c r="AB421" s="9" t="s">
        <v>6302</v>
      </c>
      <c r="AC421" s="9" t="s">
        <v>6303</v>
      </c>
      <c r="AD421" s="10" t="s">
        <v>283</v>
      </c>
      <c r="AE421" s="11">
        <v>43347</v>
      </c>
      <c r="AF421" s="11">
        <v>43509</v>
      </c>
      <c r="AG421" s="10">
        <f t="shared" si="96"/>
        <v>162</v>
      </c>
      <c r="AH421" s="10">
        <f t="shared" ref="AH421:AH423" si="97">AF421-E421</f>
        <v>179</v>
      </c>
      <c r="AI421" s="10">
        <f t="shared" si="2"/>
        <v>167</v>
      </c>
      <c r="AJ421" s="10" t="s">
        <v>411</v>
      </c>
      <c r="AK421" s="12">
        <v>1</v>
      </c>
      <c r="AL421" s="10" t="s">
        <v>70</v>
      </c>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v>1</v>
      </c>
      <c r="BZ421" s="10"/>
      <c r="CA421" s="10"/>
      <c r="CB421" s="10"/>
      <c r="CC421" s="10"/>
      <c r="CD421" s="10"/>
      <c r="CE421" s="10"/>
      <c r="CF421" s="10"/>
      <c r="CG421" s="10"/>
      <c r="CH421" s="10"/>
      <c r="CI421" s="10"/>
      <c r="CJ421" s="10"/>
      <c r="CK421" s="10"/>
      <c r="CL421" s="10"/>
      <c r="CM421" s="10"/>
      <c r="CN421" s="10"/>
      <c r="CO421" s="10"/>
      <c r="CP421" s="10" t="s">
        <v>90</v>
      </c>
      <c r="CQ421" s="10" t="s">
        <v>286</v>
      </c>
      <c r="CR421" s="10"/>
      <c r="CS421" s="10">
        <v>1</v>
      </c>
      <c r="CT421" s="10"/>
      <c r="CU421" s="10"/>
      <c r="CV421" s="10"/>
      <c r="CW421" s="10"/>
      <c r="CX421" s="10" t="s">
        <v>283</v>
      </c>
      <c r="CY421" s="10" t="s">
        <v>287</v>
      </c>
      <c r="CZ421" s="10" t="s">
        <v>3624</v>
      </c>
      <c r="DA421" s="10" t="s">
        <v>289</v>
      </c>
      <c r="DB421" s="10" t="s">
        <v>289</v>
      </c>
      <c r="DC421" s="10" t="s">
        <v>283</v>
      </c>
      <c r="DD421" s="10" t="s">
        <v>1772</v>
      </c>
      <c r="DE421" s="10" t="s">
        <v>6304</v>
      </c>
      <c r="DF421" s="10" t="s">
        <v>283</v>
      </c>
      <c r="DG421" s="10" t="s">
        <v>283</v>
      </c>
      <c r="DH421" s="10" t="s">
        <v>283</v>
      </c>
      <c r="DI421" s="10" t="s">
        <v>283</v>
      </c>
      <c r="DJ421" s="10" t="s">
        <v>283</v>
      </c>
      <c r="DK421" s="10" t="s">
        <v>283</v>
      </c>
      <c r="DL421" s="10" t="s">
        <v>283</v>
      </c>
      <c r="DM421" s="10" t="s">
        <v>283</v>
      </c>
      <c r="DN421" s="15"/>
      <c r="DO421" s="15"/>
      <c r="DP421" s="15"/>
      <c r="DQ421" s="15"/>
      <c r="DR421" s="15"/>
      <c r="DS421" s="15"/>
      <c r="DT421" s="15"/>
      <c r="DU421" s="15"/>
      <c r="DV421" s="15"/>
      <c r="DW421" s="15"/>
      <c r="DX421" s="15"/>
      <c r="DY421" s="15"/>
      <c r="DZ421" s="15"/>
      <c r="EA421" s="15"/>
      <c r="EB421" s="15"/>
      <c r="EC421" s="15"/>
      <c r="ED421" s="15"/>
      <c r="EE421" s="15"/>
      <c r="EF421" s="15"/>
      <c r="EG421" s="15"/>
      <c r="EH421" s="15"/>
      <c r="EI421" s="15"/>
      <c r="EJ421" s="15"/>
      <c r="EK421" s="15"/>
      <c r="EL421" s="15"/>
      <c r="EM421" s="15"/>
      <c r="EN421" s="15"/>
      <c r="EO421" s="15"/>
      <c r="EP421" s="15"/>
      <c r="EQ421" s="15"/>
      <c r="ER421" s="10" t="s">
        <v>283</v>
      </c>
      <c r="ES421" s="10" t="s">
        <v>283</v>
      </c>
      <c r="ET421" s="10"/>
      <c r="EU421" s="10"/>
      <c r="EV421" s="10"/>
      <c r="EW421" s="10"/>
      <c r="EX421" s="10"/>
      <c r="EY421" s="10"/>
      <c r="EZ421" s="10"/>
      <c r="FA421" s="10"/>
      <c r="FB421" s="10"/>
      <c r="FC421" s="10"/>
      <c r="FD421" s="10"/>
      <c r="FE421" s="10"/>
      <c r="FF421" s="10"/>
      <c r="FG421" s="10"/>
      <c r="FH421" s="10"/>
      <c r="FI421" s="10"/>
      <c r="FJ421" s="10"/>
      <c r="FK421" s="10"/>
      <c r="FL421" s="10"/>
      <c r="FM421" s="10" t="s">
        <v>6305</v>
      </c>
      <c r="FN421" s="10" t="s">
        <v>166</v>
      </c>
      <c r="FO421" s="10"/>
      <c r="FP421" s="10"/>
      <c r="FQ421" s="10"/>
      <c r="FR421" s="10"/>
      <c r="FS421" s="10"/>
      <c r="FT421" s="10"/>
      <c r="FU421" s="13">
        <v>1</v>
      </c>
      <c r="FV421" s="10"/>
      <c r="FW421" s="10"/>
      <c r="FX421" s="10"/>
      <c r="FY421" s="10"/>
      <c r="FZ421" s="10"/>
      <c r="GA421" s="10"/>
      <c r="GB421" s="10"/>
      <c r="GC421" s="10"/>
      <c r="GD421" s="10"/>
      <c r="GE421" s="10"/>
      <c r="GF421" s="10"/>
      <c r="GG421" s="10"/>
      <c r="GH421" s="10"/>
      <c r="GI421" s="10"/>
      <c r="GJ421" s="10"/>
      <c r="GK421" s="10"/>
      <c r="GL421" s="10"/>
      <c r="GM421" s="10"/>
      <c r="GN421" s="10"/>
      <c r="GO421" s="10" t="s">
        <v>6306</v>
      </c>
      <c r="GP421" s="10" t="s">
        <v>6307</v>
      </c>
      <c r="GQ421" s="10" t="s">
        <v>6308</v>
      </c>
      <c r="GR421" s="10" t="s">
        <v>6309</v>
      </c>
      <c r="GS421" s="10" t="s">
        <v>283</v>
      </c>
      <c r="GT421" s="10" t="s">
        <v>283</v>
      </c>
      <c r="GU421" s="10" t="s">
        <v>283</v>
      </c>
      <c r="GV421" s="10" t="s">
        <v>283</v>
      </c>
      <c r="GW421" s="10" t="s">
        <v>283</v>
      </c>
      <c r="GX421" s="10" t="s">
        <v>283</v>
      </c>
      <c r="GY421" s="10" t="s">
        <v>283</v>
      </c>
      <c r="GZ421" s="10" t="s">
        <v>283</v>
      </c>
      <c r="HA421" s="10" t="s">
        <v>283</v>
      </c>
      <c r="HB421" s="10" t="s">
        <v>283</v>
      </c>
      <c r="HC421" s="10" t="s">
        <v>283</v>
      </c>
      <c r="HD421" s="10" t="s">
        <v>5256</v>
      </c>
      <c r="HE421" s="10"/>
      <c r="HF421" s="10"/>
      <c r="HG421" s="10"/>
      <c r="HH421" s="10"/>
      <c r="HI421" s="10"/>
      <c r="HJ421" s="10"/>
      <c r="HK421" s="10"/>
      <c r="HL421" s="10"/>
      <c r="HM421" s="10"/>
      <c r="HN421" s="10"/>
      <c r="HO421" s="10"/>
      <c r="HP421" s="10"/>
      <c r="HQ421" s="10"/>
      <c r="HR421" s="10">
        <v>1</v>
      </c>
      <c r="HS421" s="10"/>
      <c r="HT421" s="10"/>
      <c r="HU421" s="10"/>
      <c r="HV421" s="10"/>
      <c r="HW421" s="10"/>
      <c r="HX421" s="10"/>
      <c r="HY421" s="10"/>
      <c r="HZ421" s="10"/>
      <c r="IA421" s="10"/>
      <c r="IB421" s="10"/>
      <c r="IC421" s="10"/>
      <c r="ID421" s="10"/>
      <c r="IE421" s="10"/>
      <c r="IF421" s="10"/>
      <c r="IG421" s="10"/>
      <c r="IH421" s="10"/>
      <c r="II421" s="10"/>
      <c r="IJ421" s="10"/>
      <c r="IK421" s="10"/>
      <c r="IL421" s="10"/>
      <c r="IM421" s="10">
        <v>1</v>
      </c>
      <c r="IN421" s="10"/>
      <c r="IO421" s="10"/>
      <c r="IP421" s="10"/>
      <c r="IQ421" s="10"/>
      <c r="IR421" s="10"/>
      <c r="IS421" s="10"/>
      <c r="IT421" s="10"/>
      <c r="IU421" s="10" t="s">
        <v>434</v>
      </c>
      <c r="IV421" s="10" t="s">
        <v>283</v>
      </c>
      <c r="IW421" s="10" t="s">
        <v>283</v>
      </c>
      <c r="IX421" s="10" t="s">
        <v>264</v>
      </c>
      <c r="IY421" s="10"/>
      <c r="IZ421" s="10"/>
      <c r="JA421" s="10"/>
      <c r="JB421" s="10"/>
      <c r="JC421" s="10"/>
      <c r="JD421" s="10"/>
      <c r="JE421" s="10"/>
      <c r="JF421" s="10"/>
      <c r="JG421" s="10"/>
      <c r="JH421" s="10"/>
      <c r="JI421" s="10"/>
      <c r="JJ421" s="10"/>
      <c r="JK421" s="10"/>
      <c r="JL421" s="10"/>
      <c r="JM421" s="10"/>
      <c r="JN421" s="10"/>
      <c r="JO421" s="10"/>
      <c r="JP421" s="10">
        <v>1</v>
      </c>
      <c r="JQ421" s="10"/>
      <c r="JR421" s="10"/>
      <c r="JS421" s="10"/>
      <c r="JT421" s="10"/>
      <c r="JU421" s="10"/>
      <c r="JV421" s="10" t="s">
        <v>287</v>
      </c>
      <c r="JW421" s="10" t="s">
        <v>283</v>
      </c>
      <c r="JX421" s="10" t="s">
        <v>283</v>
      </c>
      <c r="JY421" s="10" t="s">
        <v>283</v>
      </c>
      <c r="JZ421" s="9"/>
    </row>
    <row r="422" spans="1:286" ht="15.75" customHeight="1">
      <c r="A422" s="7" t="s">
        <v>6310</v>
      </c>
      <c r="B422" s="8">
        <v>43531</v>
      </c>
      <c r="C422" s="9" t="s">
        <v>6311</v>
      </c>
      <c r="D422" s="10">
        <v>1</v>
      </c>
      <c r="E422" s="11">
        <v>42923</v>
      </c>
      <c r="F422" s="10">
        <v>78</v>
      </c>
      <c r="G422" s="10" t="s">
        <v>323</v>
      </c>
      <c r="H422" s="9" t="s">
        <v>4286</v>
      </c>
      <c r="I422" s="9" t="s">
        <v>4287</v>
      </c>
      <c r="J422" s="10" t="s">
        <v>280</v>
      </c>
      <c r="K422" s="9" t="s">
        <v>344</v>
      </c>
      <c r="L422" s="9"/>
      <c r="M422" s="9"/>
      <c r="N422" s="9"/>
      <c r="O422" s="9"/>
      <c r="P422" s="9"/>
      <c r="Q422" s="9"/>
      <c r="R422" s="10">
        <v>1</v>
      </c>
      <c r="S422" s="9"/>
      <c r="T422" s="9"/>
      <c r="U422" s="9"/>
      <c r="V422" s="9"/>
      <c r="W422" s="9"/>
      <c r="X422" s="9"/>
      <c r="Y422" s="9"/>
      <c r="Z422" s="9"/>
      <c r="AA422" s="9"/>
      <c r="AB422" s="9" t="s">
        <v>2861</v>
      </c>
      <c r="AC422" s="9" t="s">
        <v>6312</v>
      </c>
      <c r="AD422" s="10" t="s">
        <v>283</v>
      </c>
      <c r="AE422" s="11">
        <v>43083</v>
      </c>
      <c r="AF422" s="11">
        <v>43524</v>
      </c>
      <c r="AG422" s="10">
        <f t="shared" si="96"/>
        <v>441</v>
      </c>
      <c r="AH422" s="10">
        <f t="shared" si="97"/>
        <v>601</v>
      </c>
      <c r="AI422" s="10">
        <f t="shared" si="2"/>
        <v>608</v>
      </c>
      <c r="AJ422" s="10" t="s">
        <v>1743</v>
      </c>
      <c r="AK422" s="12">
        <v>1</v>
      </c>
      <c r="AL422" s="10" t="s">
        <v>1178</v>
      </c>
      <c r="AM422" s="10"/>
      <c r="AN422" s="10"/>
      <c r="AO422" s="10"/>
      <c r="AP422" s="10"/>
      <c r="AQ422" s="10"/>
      <c r="AR422" s="10"/>
      <c r="AS422" s="10"/>
      <c r="AT422" s="10"/>
      <c r="AU422" s="10"/>
      <c r="AV422" s="10">
        <v>1</v>
      </c>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t="s">
        <v>89</v>
      </c>
      <c r="CQ422" s="10" t="s">
        <v>286</v>
      </c>
      <c r="CR422" s="10">
        <v>1</v>
      </c>
      <c r="CS422" s="10"/>
      <c r="CT422" s="10"/>
      <c r="CU422" s="10"/>
      <c r="CV422" s="10"/>
      <c r="CW422" s="10"/>
      <c r="CX422" s="10" t="s">
        <v>287</v>
      </c>
      <c r="CY422" s="10" t="s">
        <v>287</v>
      </c>
      <c r="CZ422" s="10" t="s">
        <v>12</v>
      </c>
      <c r="DA422" s="35" t="s">
        <v>621</v>
      </c>
      <c r="DB422" s="10" t="s">
        <v>621</v>
      </c>
      <c r="DC422" s="10" t="s">
        <v>283</v>
      </c>
      <c r="DD422" s="10" t="s">
        <v>4992</v>
      </c>
      <c r="DE422" s="10" t="s">
        <v>623</v>
      </c>
      <c r="DF422" s="10" t="s">
        <v>6313</v>
      </c>
      <c r="DG422" s="10" t="s">
        <v>117</v>
      </c>
      <c r="DH422" s="10" t="s">
        <v>283</v>
      </c>
      <c r="DI422" s="10" t="s">
        <v>283</v>
      </c>
      <c r="DJ422" s="10" t="s">
        <v>283</v>
      </c>
      <c r="DK422" s="10" t="s">
        <v>283</v>
      </c>
      <c r="DL422" s="10" t="s">
        <v>6314</v>
      </c>
      <c r="DM422" s="10" t="s">
        <v>6315</v>
      </c>
      <c r="DN422" s="15"/>
      <c r="DO422" s="15"/>
      <c r="DP422" s="15"/>
      <c r="DQ422" s="15"/>
      <c r="DR422" s="15"/>
      <c r="DS422" s="14">
        <v>1</v>
      </c>
      <c r="DT422" s="15"/>
      <c r="DU422" s="15">
        <v>1</v>
      </c>
      <c r="DV422" s="15"/>
      <c r="DW422" s="15"/>
      <c r="DX422" s="15"/>
      <c r="DY422" s="15"/>
      <c r="DZ422" s="15"/>
      <c r="EA422" s="15"/>
      <c r="EB422" s="15"/>
      <c r="EC422" s="15"/>
      <c r="ED422" s="15"/>
      <c r="EE422" s="15"/>
      <c r="EF422" s="15"/>
      <c r="EG422" s="15"/>
      <c r="EH422" s="15"/>
      <c r="EI422" s="15"/>
      <c r="EJ422" s="15"/>
      <c r="EK422" s="15"/>
      <c r="EL422" s="15"/>
      <c r="EM422" s="15"/>
      <c r="EN422" s="15"/>
      <c r="EO422" s="15"/>
      <c r="EP422" s="15"/>
      <c r="EQ422" s="15"/>
      <c r="ER422" s="10" t="s">
        <v>283</v>
      </c>
      <c r="ES422" s="10" t="s">
        <v>283</v>
      </c>
      <c r="ET422" s="10"/>
      <c r="EU422" s="10"/>
      <c r="EV422" s="10"/>
      <c r="EW422" s="10"/>
      <c r="EX422" s="10"/>
      <c r="EY422" s="10"/>
      <c r="EZ422" s="10"/>
      <c r="FA422" s="10"/>
      <c r="FB422" s="10"/>
      <c r="FC422" s="10"/>
      <c r="FD422" s="10"/>
      <c r="FE422" s="10"/>
      <c r="FF422" s="10"/>
      <c r="FG422" s="10"/>
      <c r="FH422" s="10"/>
      <c r="FI422" s="10"/>
      <c r="FJ422" s="10"/>
      <c r="FK422" s="10"/>
      <c r="FL422" s="10"/>
      <c r="FM422" s="10" t="s">
        <v>283</v>
      </c>
      <c r="FN422" s="10" t="s">
        <v>283</v>
      </c>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t="s">
        <v>6316</v>
      </c>
      <c r="GP422" s="10" t="s">
        <v>6317</v>
      </c>
      <c r="GQ422" s="10" t="s">
        <v>6318</v>
      </c>
      <c r="GR422" s="10" t="s">
        <v>6319</v>
      </c>
      <c r="GS422" s="10" t="s">
        <v>283</v>
      </c>
      <c r="GT422" s="10" t="s">
        <v>283</v>
      </c>
      <c r="GU422" s="10" t="s">
        <v>283</v>
      </c>
      <c r="GV422" s="10" t="s">
        <v>283</v>
      </c>
      <c r="GW422" s="10" t="s">
        <v>283</v>
      </c>
      <c r="GX422" s="10" t="s">
        <v>283</v>
      </c>
      <c r="GY422" s="10" t="s">
        <v>283</v>
      </c>
      <c r="GZ422" s="10" t="s">
        <v>283</v>
      </c>
      <c r="HA422" s="10" t="s">
        <v>283</v>
      </c>
      <c r="HB422" s="10" t="s">
        <v>283</v>
      </c>
      <c r="HC422" s="10" t="s">
        <v>283</v>
      </c>
      <c r="HD422" s="10" t="s">
        <v>6320</v>
      </c>
      <c r="HE422" s="10"/>
      <c r="HF422" s="10"/>
      <c r="HG422" s="10"/>
      <c r="HH422" s="10"/>
      <c r="HI422" s="10"/>
      <c r="HJ422" s="10">
        <v>1</v>
      </c>
      <c r="HK422" s="10"/>
      <c r="HL422" s="10"/>
      <c r="HM422" s="10"/>
      <c r="HN422" s="10"/>
      <c r="HO422" s="10"/>
      <c r="HP422" s="10"/>
      <c r="HQ422" s="10"/>
      <c r="HR422" s="10"/>
      <c r="HS422" s="10"/>
      <c r="HT422" s="10"/>
      <c r="HU422" s="10"/>
      <c r="HV422" s="10"/>
      <c r="HW422" s="10"/>
      <c r="HX422" s="10"/>
      <c r="HY422" s="10"/>
      <c r="HZ422" s="10"/>
      <c r="IA422" s="10"/>
      <c r="IB422" s="10"/>
      <c r="IC422" s="10"/>
      <c r="ID422" s="10"/>
      <c r="IE422" s="10">
        <v>1</v>
      </c>
      <c r="IF422" s="10"/>
      <c r="IG422" s="10"/>
      <c r="IH422" s="10"/>
      <c r="II422" s="10"/>
      <c r="IJ422" s="10"/>
      <c r="IK422" s="10"/>
      <c r="IL422" s="10"/>
      <c r="IM422" s="10"/>
      <c r="IN422" s="10"/>
      <c r="IO422" s="10"/>
      <c r="IP422" s="10"/>
      <c r="IQ422" s="10"/>
      <c r="IR422" s="10"/>
      <c r="IS422" s="10"/>
      <c r="IT422" s="10"/>
      <c r="IU422" s="10" t="s">
        <v>4299</v>
      </c>
      <c r="IV422" s="10" t="s">
        <v>283</v>
      </c>
      <c r="IW422" s="10" t="s">
        <v>283</v>
      </c>
      <c r="IX422" s="10" t="s">
        <v>264</v>
      </c>
      <c r="IY422" s="10"/>
      <c r="IZ422" s="10"/>
      <c r="JA422" s="10"/>
      <c r="JB422" s="10"/>
      <c r="JC422" s="10"/>
      <c r="JD422" s="10"/>
      <c r="JE422" s="10"/>
      <c r="JF422" s="10"/>
      <c r="JG422" s="10"/>
      <c r="JH422" s="10"/>
      <c r="JI422" s="10"/>
      <c r="JJ422" s="10"/>
      <c r="JK422" s="10"/>
      <c r="JL422" s="10"/>
      <c r="JM422" s="10"/>
      <c r="JN422" s="10"/>
      <c r="JO422" s="10"/>
      <c r="JP422" s="10">
        <v>1</v>
      </c>
      <c r="JQ422" s="10"/>
      <c r="JR422" s="10"/>
      <c r="JS422" s="10"/>
      <c r="JT422" s="10"/>
      <c r="JU422" s="10"/>
      <c r="JV422" s="10" t="s">
        <v>287</v>
      </c>
      <c r="JW422" s="10" t="s">
        <v>283</v>
      </c>
      <c r="JX422" s="10" t="s">
        <v>283</v>
      </c>
      <c r="JY422" s="10" t="s">
        <v>283</v>
      </c>
      <c r="JZ422" s="9"/>
    </row>
    <row r="423" spans="1:286" ht="15.75" customHeight="1">
      <c r="A423" s="7" t="s">
        <v>6321</v>
      </c>
      <c r="B423" s="8">
        <v>43543</v>
      </c>
      <c r="C423" s="9" t="s">
        <v>6322</v>
      </c>
      <c r="D423" s="10">
        <v>1</v>
      </c>
      <c r="E423" s="11">
        <v>42360</v>
      </c>
      <c r="F423" s="10">
        <v>58</v>
      </c>
      <c r="G423" s="10" t="s">
        <v>323</v>
      </c>
      <c r="H423" s="9" t="s">
        <v>6323</v>
      </c>
      <c r="I423" s="9" t="s">
        <v>4453</v>
      </c>
      <c r="J423" s="10" t="s">
        <v>280</v>
      </c>
      <c r="K423" s="9" t="s">
        <v>344</v>
      </c>
      <c r="L423" s="9"/>
      <c r="M423" s="9"/>
      <c r="N423" s="9"/>
      <c r="O423" s="9"/>
      <c r="P423" s="9"/>
      <c r="Q423" s="9"/>
      <c r="R423" s="10">
        <v>1</v>
      </c>
      <c r="S423" s="9"/>
      <c r="T423" s="9"/>
      <c r="U423" s="9"/>
      <c r="V423" s="9"/>
      <c r="W423" s="9"/>
      <c r="X423" s="9"/>
      <c r="Y423" s="9"/>
      <c r="Z423" s="9"/>
      <c r="AA423" s="9"/>
      <c r="AB423" s="9" t="s">
        <v>6324</v>
      </c>
      <c r="AC423" s="9" t="s">
        <v>6325</v>
      </c>
      <c r="AD423" s="10" t="s">
        <v>283</v>
      </c>
      <c r="AE423" s="11">
        <v>42388</v>
      </c>
      <c r="AF423" s="11">
        <v>43532</v>
      </c>
      <c r="AG423" s="10">
        <f t="shared" si="96"/>
        <v>1144</v>
      </c>
      <c r="AH423" s="10">
        <f t="shared" si="97"/>
        <v>1172</v>
      </c>
      <c r="AI423" s="10">
        <f t="shared" si="2"/>
        <v>1183</v>
      </c>
      <c r="AJ423" s="10" t="s">
        <v>6326</v>
      </c>
      <c r="AK423" s="12">
        <v>2</v>
      </c>
      <c r="AL423" s="10" t="s">
        <v>1425</v>
      </c>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v>1</v>
      </c>
      <c r="BM423" s="10"/>
      <c r="BN423" s="10"/>
      <c r="BO423" s="10"/>
      <c r="BP423" s="10"/>
      <c r="BQ423" s="10"/>
      <c r="BR423" s="10"/>
      <c r="BS423" s="10"/>
      <c r="BT423" s="10"/>
      <c r="BU423" s="10"/>
      <c r="BV423" s="10"/>
      <c r="BW423" s="10"/>
      <c r="BX423" s="10"/>
      <c r="BY423" s="10">
        <v>1</v>
      </c>
      <c r="BZ423" s="10"/>
      <c r="CA423" s="10"/>
      <c r="CB423" s="10"/>
      <c r="CC423" s="10"/>
      <c r="CD423" s="10"/>
      <c r="CE423" s="10"/>
      <c r="CF423" s="10"/>
      <c r="CG423" s="10"/>
      <c r="CH423" s="10"/>
      <c r="CI423" s="10"/>
      <c r="CJ423" s="10"/>
      <c r="CK423" s="10"/>
      <c r="CL423" s="10"/>
      <c r="CM423" s="10"/>
      <c r="CN423" s="10"/>
      <c r="CO423" s="10"/>
      <c r="CP423" s="10" t="s">
        <v>89</v>
      </c>
      <c r="CQ423" s="10" t="s">
        <v>286</v>
      </c>
      <c r="CR423" s="10">
        <v>1</v>
      </c>
      <c r="CS423" s="10"/>
      <c r="CT423" s="10"/>
      <c r="CU423" s="10"/>
      <c r="CV423" s="10"/>
      <c r="CW423" s="10"/>
      <c r="CX423" s="10" t="s">
        <v>287</v>
      </c>
      <c r="CY423" s="10" t="s">
        <v>287</v>
      </c>
      <c r="CZ423" s="10" t="s">
        <v>12</v>
      </c>
      <c r="DA423" s="10" t="s">
        <v>289</v>
      </c>
      <c r="DB423" s="10" t="s">
        <v>412</v>
      </c>
      <c r="DC423" s="10" t="s">
        <v>6327</v>
      </c>
      <c r="DD423" s="10" t="s">
        <v>6328</v>
      </c>
      <c r="DE423" s="10" t="s">
        <v>6329</v>
      </c>
      <c r="DF423" s="10" t="s">
        <v>283</v>
      </c>
      <c r="DG423" s="10" t="s">
        <v>283</v>
      </c>
      <c r="DH423" s="10" t="s">
        <v>283</v>
      </c>
      <c r="DI423" s="10" t="s">
        <v>283</v>
      </c>
      <c r="DJ423" s="10" t="s">
        <v>283</v>
      </c>
      <c r="DK423" s="10" t="s">
        <v>283</v>
      </c>
      <c r="DL423" s="10" t="s">
        <v>283</v>
      </c>
      <c r="DM423" s="10" t="s">
        <v>283</v>
      </c>
      <c r="DN423" s="15"/>
      <c r="DO423" s="15"/>
      <c r="DP423" s="15"/>
      <c r="DQ423" s="15"/>
      <c r="DR423" s="15"/>
      <c r="DS423" s="15"/>
      <c r="DT423" s="15"/>
      <c r="DU423" s="15"/>
      <c r="DV423" s="15"/>
      <c r="DW423" s="15"/>
      <c r="DX423" s="15"/>
      <c r="DY423" s="15"/>
      <c r="DZ423" s="15"/>
      <c r="EA423" s="15"/>
      <c r="EB423" s="15"/>
      <c r="EC423" s="15"/>
      <c r="ED423" s="15"/>
      <c r="EE423" s="15"/>
      <c r="EF423" s="15"/>
      <c r="EG423" s="15"/>
      <c r="EH423" s="15"/>
      <c r="EI423" s="15"/>
      <c r="EJ423" s="15"/>
      <c r="EK423" s="15"/>
      <c r="EL423" s="15"/>
      <c r="EM423" s="15"/>
      <c r="EN423" s="15"/>
      <c r="EO423" s="15"/>
      <c r="EP423" s="15"/>
      <c r="EQ423" s="15"/>
      <c r="ER423" s="13" t="s">
        <v>283</v>
      </c>
      <c r="ES423" s="10" t="s">
        <v>283</v>
      </c>
      <c r="ET423" s="10"/>
      <c r="EU423" s="10"/>
      <c r="EV423" s="10"/>
      <c r="EW423" s="10"/>
      <c r="EX423" s="10"/>
      <c r="EY423" s="10"/>
      <c r="EZ423" s="10"/>
      <c r="FA423" s="10"/>
      <c r="FB423" s="10"/>
      <c r="FC423" s="10"/>
      <c r="FD423" s="10"/>
      <c r="FE423" s="10"/>
      <c r="FF423" s="10"/>
      <c r="FG423" s="10"/>
      <c r="FH423" s="10"/>
      <c r="FI423" s="10"/>
      <c r="FJ423" s="10"/>
      <c r="FK423" s="10"/>
      <c r="FL423" s="10"/>
      <c r="FM423" s="10" t="s">
        <v>6330</v>
      </c>
      <c r="FN423" s="10" t="s">
        <v>173</v>
      </c>
      <c r="FO423" s="10"/>
      <c r="FP423" s="10"/>
      <c r="FQ423" s="10"/>
      <c r="FR423" s="10"/>
      <c r="FS423" s="10"/>
      <c r="FT423" s="10"/>
      <c r="FU423" s="10"/>
      <c r="FV423" s="10"/>
      <c r="FW423" s="10"/>
      <c r="FX423" s="10"/>
      <c r="FY423" s="10"/>
      <c r="FZ423" s="10"/>
      <c r="GA423" s="10"/>
      <c r="GB423" s="10"/>
      <c r="GC423" s="10">
        <v>1</v>
      </c>
      <c r="GD423" s="10"/>
      <c r="GE423" s="10"/>
      <c r="GF423" s="10"/>
      <c r="GG423" s="10"/>
      <c r="GH423" s="10"/>
      <c r="GI423" s="10"/>
      <c r="GJ423" s="10"/>
      <c r="GK423" s="10"/>
      <c r="GL423" s="10"/>
      <c r="GM423" s="10"/>
      <c r="GN423" s="10"/>
      <c r="GO423" s="10" t="s">
        <v>6331</v>
      </c>
      <c r="GP423" s="10" t="s">
        <v>6332</v>
      </c>
      <c r="GQ423" s="10" t="s">
        <v>6333</v>
      </c>
      <c r="GR423" s="10" t="s">
        <v>6334</v>
      </c>
      <c r="GS423" s="10" t="s">
        <v>283</v>
      </c>
      <c r="GT423" s="10" t="s">
        <v>283</v>
      </c>
      <c r="GU423" s="10" t="s">
        <v>283</v>
      </c>
      <c r="GV423" s="10" t="s">
        <v>283</v>
      </c>
      <c r="GW423" s="10" t="s">
        <v>283</v>
      </c>
      <c r="GX423" s="10" t="s">
        <v>283</v>
      </c>
      <c r="GY423" s="10" t="s">
        <v>283</v>
      </c>
      <c r="GZ423" s="10" t="s">
        <v>283</v>
      </c>
      <c r="HA423" s="10" t="s">
        <v>283</v>
      </c>
      <c r="HB423" s="10" t="s">
        <v>283</v>
      </c>
      <c r="HC423" s="10" t="s">
        <v>283</v>
      </c>
      <c r="HD423" s="10" t="s">
        <v>2673</v>
      </c>
      <c r="HE423" s="10"/>
      <c r="HF423" s="10"/>
      <c r="HG423" s="10"/>
      <c r="HH423" s="10"/>
      <c r="HI423" s="10"/>
      <c r="HJ423" s="10"/>
      <c r="HK423" s="10"/>
      <c r="HL423" s="10"/>
      <c r="HM423" s="10"/>
      <c r="HN423" s="10"/>
      <c r="HO423" s="10"/>
      <c r="HP423" s="10"/>
      <c r="HQ423" s="10"/>
      <c r="HR423" s="10"/>
      <c r="HS423" s="10"/>
      <c r="HT423" s="10"/>
      <c r="HU423" s="10"/>
      <c r="HV423" s="10"/>
      <c r="HW423" s="10"/>
      <c r="HX423" s="10"/>
      <c r="HY423" s="10"/>
      <c r="HZ423" s="10"/>
      <c r="IA423" s="10"/>
      <c r="IB423" s="10"/>
      <c r="IC423" s="10"/>
      <c r="ID423" s="10"/>
      <c r="IE423" s="10"/>
      <c r="IF423" s="10">
        <v>1</v>
      </c>
      <c r="IG423" s="10"/>
      <c r="IH423" s="10"/>
      <c r="II423" s="10"/>
      <c r="IJ423" s="10"/>
      <c r="IK423" s="10"/>
      <c r="IL423" s="10"/>
      <c r="IM423" s="10"/>
      <c r="IN423" s="10"/>
      <c r="IO423" s="10"/>
      <c r="IP423" s="10"/>
      <c r="IQ423" s="10"/>
      <c r="IR423" s="10"/>
      <c r="IS423" s="10"/>
      <c r="IT423" s="10"/>
      <c r="IU423" s="10" t="s">
        <v>2318</v>
      </c>
      <c r="IV423" s="10" t="s">
        <v>283</v>
      </c>
      <c r="IW423" s="10" t="s">
        <v>283</v>
      </c>
      <c r="IX423" s="10" t="s">
        <v>264</v>
      </c>
      <c r="IY423" s="10"/>
      <c r="IZ423" s="10"/>
      <c r="JA423" s="10"/>
      <c r="JB423" s="10"/>
      <c r="JC423" s="10"/>
      <c r="JD423" s="10"/>
      <c r="JE423" s="10"/>
      <c r="JF423" s="10"/>
      <c r="JG423" s="10"/>
      <c r="JH423" s="10"/>
      <c r="JI423" s="10"/>
      <c r="JJ423" s="10"/>
      <c r="JK423" s="10"/>
      <c r="JL423" s="10"/>
      <c r="JM423" s="10"/>
      <c r="JN423" s="10"/>
      <c r="JO423" s="10"/>
      <c r="JP423" s="10">
        <v>1</v>
      </c>
      <c r="JQ423" s="10"/>
      <c r="JR423" s="10"/>
      <c r="JS423" s="10"/>
      <c r="JT423" s="10"/>
      <c r="JU423" s="10"/>
      <c r="JV423" s="10" t="s">
        <v>287</v>
      </c>
      <c r="JW423" s="10" t="s">
        <v>283</v>
      </c>
      <c r="JX423" s="10" t="s">
        <v>283</v>
      </c>
      <c r="JY423" s="10" t="s">
        <v>283</v>
      </c>
      <c r="JZ423" s="10" t="s">
        <v>6335</v>
      </c>
    </row>
    <row r="424" spans="1:286" ht="15.75" customHeight="1">
      <c r="A424" s="7" t="s">
        <v>6336</v>
      </c>
      <c r="B424" s="8">
        <v>43543</v>
      </c>
      <c r="C424" s="9" t="s">
        <v>6337</v>
      </c>
      <c r="D424" s="10">
        <v>1</v>
      </c>
      <c r="E424" s="10" t="s">
        <v>302</v>
      </c>
      <c r="F424" s="10">
        <v>33</v>
      </c>
      <c r="G424" s="10" t="s">
        <v>323</v>
      </c>
      <c r="H424" s="9" t="s">
        <v>2860</v>
      </c>
      <c r="I424" s="9" t="s">
        <v>5481</v>
      </c>
      <c r="J424" s="10" t="s">
        <v>280</v>
      </c>
      <c r="K424" s="9" t="s">
        <v>344</v>
      </c>
      <c r="L424" s="9"/>
      <c r="M424" s="9"/>
      <c r="N424" s="9"/>
      <c r="O424" s="9"/>
      <c r="P424" s="9"/>
      <c r="Q424" s="9"/>
      <c r="R424" s="10">
        <v>1</v>
      </c>
      <c r="S424" s="9"/>
      <c r="T424" s="9"/>
      <c r="U424" s="9"/>
      <c r="V424" s="9"/>
      <c r="W424" s="9"/>
      <c r="X424" s="9"/>
      <c r="Y424" s="9"/>
      <c r="Z424" s="9"/>
      <c r="AA424" s="9"/>
      <c r="AB424" s="9" t="s">
        <v>6338</v>
      </c>
      <c r="AC424" s="9" t="s">
        <v>6339</v>
      </c>
      <c r="AD424" s="10" t="s">
        <v>283</v>
      </c>
      <c r="AE424" s="11">
        <v>43530</v>
      </c>
      <c r="AF424" s="11">
        <v>43538</v>
      </c>
      <c r="AG424" s="10">
        <f t="shared" si="96"/>
        <v>8</v>
      </c>
      <c r="AH424" s="10" t="s">
        <v>283</v>
      </c>
      <c r="AI424" s="16" t="e">
        <f t="shared" si="2"/>
        <v>#VALUE!</v>
      </c>
      <c r="AJ424" s="10" t="s">
        <v>6340</v>
      </c>
      <c r="AK424" s="12">
        <v>2</v>
      </c>
      <c r="AL424" s="10" t="s">
        <v>6341</v>
      </c>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v>1</v>
      </c>
      <c r="BN424" s="10"/>
      <c r="BO424" s="10"/>
      <c r="BP424" s="10"/>
      <c r="BQ424" s="10"/>
      <c r="BR424" s="10"/>
      <c r="BS424" s="10"/>
      <c r="BT424" s="10"/>
      <c r="BU424" s="10"/>
      <c r="BV424" s="10"/>
      <c r="BW424" s="10"/>
      <c r="BX424" s="10"/>
      <c r="BY424" s="10"/>
      <c r="BZ424" s="10">
        <v>1</v>
      </c>
      <c r="CA424" s="10"/>
      <c r="CB424" s="10"/>
      <c r="CC424" s="10"/>
      <c r="CD424" s="10"/>
      <c r="CE424" s="10"/>
      <c r="CF424" s="10"/>
      <c r="CG424" s="10"/>
      <c r="CH424" s="10"/>
      <c r="CI424" s="10"/>
      <c r="CJ424" s="10"/>
      <c r="CK424" s="10"/>
      <c r="CL424" s="10"/>
      <c r="CM424" s="10"/>
      <c r="CN424" s="10"/>
      <c r="CO424" s="10"/>
      <c r="CP424" s="10" t="s">
        <v>6342</v>
      </c>
      <c r="CQ424" s="10" t="s">
        <v>286</v>
      </c>
      <c r="CR424" s="10">
        <v>1</v>
      </c>
      <c r="CS424" s="10">
        <v>1</v>
      </c>
      <c r="CT424" s="10"/>
      <c r="CU424" s="10"/>
      <c r="CV424" s="10"/>
      <c r="CW424" s="10"/>
      <c r="CX424" s="10" t="s">
        <v>287</v>
      </c>
      <c r="CY424" s="10" t="s">
        <v>287</v>
      </c>
      <c r="CZ424" s="10" t="s">
        <v>620</v>
      </c>
      <c r="DA424" s="10" t="s">
        <v>289</v>
      </c>
      <c r="DB424" s="10" t="s">
        <v>329</v>
      </c>
      <c r="DC424" s="10" t="s">
        <v>283</v>
      </c>
      <c r="DD424" s="10" t="s">
        <v>6343</v>
      </c>
      <c r="DE424" s="10" t="s">
        <v>283</v>
      </c>
      <c r="DF424" s="10" t="s">
        <v>283</v>
      </c>
      <c r="DG424" s="10" t="s">
        <v>283</v>
      </c>
      <c r="DH424" s="10" t="s">
        <v>283</v>
      </c>
      <c r="DI424" s="10" t="s">
        <v>283</v>
      </c>
      <c r="DJ424" s="10" t="s">
        <v>283</v>
      </c>
      <c r="DK424" s="10" t="s">
        <v>283</v>
      </c>
      <c r="DL424" s="10" t="s">
        <v>283</v>
      </c>
      <c r="DM424" s="10" t="s">
        <v>283</v>
      </c>
      <c r="DN424" s="15"/>
      <c r="DO424" s="15"/>
      <c r="DP424" s="15"/>
      <c r="DQ424" s="15"/>
      <c r="DR424" s="15"/>
      <c r="DS424" s="15"/>
      <c r="DT424" s="15"/>
      <c r="DU424" s="15"/>
      <c r="DV424" s="15"/>
      <c r="DW424" s="15"/>
      <c r="DX424" s="15"/>
      <c r="DY424" s="15"/>
      <c r="DZ424" s="15"/>
      <c r="EA424" s="15"/>
      <c r="EB424" s="15"/>
      <c r="EC424" s="15"/>
      <c r="ED424" s="15"/>
      <c r="EE424" s="15"/>
      <c r="EF424" s="15"/>
      <c r="EG424" s="15"/>
      <c r="EH424" s="15"/>
      <c r="EI424" s="15"/>
      <c r="EJ424" s="15"/>
      <c r="EK424" s="15"/>
      <c r="EL424" s="15"/>
      <c r="EM424" s="15"/>
      <c r="EN424" s="15"/>
      <c r="EO424" s="15"/>
      <c r="EP424" s="15"/>
      <c r="EQ424" s="15"/>
      <c r="ER424" s="10" t="s">
        <v>657</v>
      </c>
      <c r="ES424" s="10" t="s">
        <v>657</v>
      </c>
      <c r="ET424" s="10"/>
      <c r="EU424" s="10"/>
      <c r="EV424" s="10"/>
      <c r="EW424" s="10"/>
      <c r="EX424" s="10"/>
      <c r="EY424" s="10"/>
      <c r="EZ424" s="10"/>
      <c r="FA424" s="10"/>
      <c r="FB424" s="10"/>
      <c r="FC424" s="10"/>
      <c r="FD424" s="10"/>
      <c r="FE424" s="10"/>
      <c r="FF424" s="10"/>
      <c r="FG424" s="10"/>
      <c r="FH424" s="13">
        <v>1</v>
      </c>
      <c r="FI424" s="10"/>
      <c r="FJ424" s="10"/>
      <c r="FK424" s="10"/>
      <c r="FL424" s="10"/>
      <c r="FM424" s="13" t="s">
        <v>6344</v>
      </c>
      <c r="FN424" s="10" t="s">
        <v>2621</v>
      </c>
      <c r="FO424" s="10"/>
      <c r="FP424" s="10"/>
      <c r="FQ424" s="10"/>
      <c r="FR424" s="10"/>
      <c r="FS424" s="10"/>
      <c r="FT424" s="10"/>
      <c r="FU424" s="13">
        <v>1</v>
      </c>
      <c r="FV424" s="10"/>
      <c r="FW424" s="10"/>
      <c r="FX424" s="10"/>
      <c r="FY424" s="10"/>
      <c r="FZ424" s="10"/>
      <c r="GA424" s="10"/>
      <c r="GB424" s="10"/>
      <c r="GC424" s="10"/>
      <c r="GD424" s="10"/>
      <c r="GE424" s="10"/>
      <c r="GF424" s="10"/>
      <c r="GG424" s="10"/>
      <c r="GH424" s="10"/>
      <c r="GI424" s="10"/>
      <c r="GJ424" s="10">
        <v>1</v>
      </c>
      <c r="GK424" s="10"/>
      <c r="GL424" s="10"/>
      <c r="GM424" s="10"/>
      <c r="GN424" s="10"/>
      <c r="GO424" s="13" t="s">
        <v>6345</v>
      </c>
      <c r="GP424" s="13" t="s">
        <v>6346</v>
      </c>
      <c r="GQ424" s="13" t="s">
        <v>6347</v>
      </c>
      <c r="GR424" s="13" t="s">
        <v>6348</v>
      </c>
      <c r="GS424" s="10" t="s">
        <v>283</v>
      </c>
      <c r="GT424" s="10" t="s">
        <v>283</v>
      </c>
      <c r="GU424" s="10" t="s">
        <v>283</v>
      </c>
      <c r="GV424" s="10" t="s">
        <v>283</v>
      </c>
      <c r="GW424" s="10" t="s">
        <v>283</v>
      </c>
      <c r="GX424" s="10" t="s">
        <v>283</v>
      </c>
      <c r="GY424" s="10" t="s">
        <v>283</v>
      </c>
      <c r="GZ424" s="10" t="s">
        <v>283</v>
      </c>
      <c r="HA424" s="10" t="s">
        <v>283</v>
      </c>
      <c r="HB424" s="10" t="s">
        <v>283</v>
      </c>
      <c r="HC424" s="10" t="s">
        <v>283</v>
      </c>
      <c r="HD424" s="10" t="s">
        <v>1146</v>
      </c>
      <c r="HE424" s="10"/>
      <c r="HF424" s="10"/>
      <c r="HG424" s="10"/>
      <c r="HH424" s="10"/>
      <c r="HI424" s="10"/>
      <c r="HJ424" s="10">
        <v>1</v>
      </c>
      <c r="HK424" s="10"/>
      <c r="HL424" s="10"/>
      <c r="HM424" s="10"/>
      <c r="HN424" s="10"/>
      <c r="HO424" s="10"/>
      <c r="HP424" s="10"/>
      <c r="HQ424" s="10"/>
      <c r="HR424" s="10"/>
      <c r="HS424" s="10"/>
      <c r="HT424" s="10"/>
      <c r="HU424" s="10"/>
      <c r="HV424" s="10"/>
      <c r="HW424" s="10"/>
      <c r="HX424" s="10"/>
      <c r="HY424" s="10"/>
      <c r="HZ424" s="10"/>
      <c r="IA424" s="10"/>
      <c r="IB424" s="10"/>
      <c r="IC424" s="10"/>
      <c r="ID424" s="10"/>
      <c r="IE424" s="10"/>
      <c r="IF424" s="10"/>
      <c r="IG424" s="10"/>
      <c r="IH424" s="10"/>
      <c r="II424" s="10"/>
      <c r="IJ424" s="10"/>
      <c r="IK424" s="10"/>
      <c r="IL424" s="10"/>
      <c r="IM424" s="10"/>
      <c r="IN424" s="10"/>
      <c r="IO424" s="10"/>
      <c r="IP424" s="10"/>
      <c r="IQ424" s="10"/>
      <c r="IR424" s="10"/>
      <c r="IS424" s="10"/>
      <c r="IT424" s="10"/>
      <c r="IU424" s="13" t="s">
        <v>1084</v>
      </c>
      <c r="IV424" s="10" t="s">
        <v>283</v>
      </c>
      <c r="IW424" s="10" t="s">
        <v>283</v>
      </c>
      <c r="IX424" s="10" t="s">
        <v>264</v>
      </c>
      <c r="IY424" s="10"/>
      <c r="IZ424" s="10"/>
      <c r="JA424" s="10"/>
      <c r="JB424" s="10"/>
      <c r="JC424" s="10"/>
      <c r="JD424" s="10"/>
      <c r="JE424" s="10"/>
      <c r="JF424" s="10"/>
      <c r="JG424" s="10"/>
      <c r="JH424" s="10"/>
      <c r="JI424" s="10"/>
      <c r="JJ424" s="10"/>
      <c r="JK424" s="10"/>
      <c r="JL424" s="10"/>
      <c r="JM424" s="10"/>
      <c r="JN424" s="10"/>
      <c r="JO424" s="10"/>
      <c r="JP424" s="10">
        <v>1</v>
      </c>
      <c r="JQ424" s="10"/>
      <c r="JR424" s="10"/>
      <c r="JS424" s="10"/>
      <c r="JT424" s="10"/>
      <c r="JU424" s="10"/>
      <c r="JV424" s="10" t="s">
        <v>287</v>
      </c>
      <c r="JW424" s="10" t="s">
        <v>283</v>
      </c>
      <c r="JX424" s="10" t="s">
        <v>283</v>
      </c>
      <c r="JY424" s="10" t="s">
        <v>283</v>
      </c>
      <c r="JZ424" s="9"/>
    </row>
    <row r="425" spans="1:286" ht="15.75" customHeight="1">
      <c r="A425" s="7" t="s">
        <v>6349</v>
      </c>
      <c r="B425" s="8">
        <v>43517</v>
      </c>
      <c r="C425" s="9" t="s">
        <v>6350</v>
      </c>
      <c r="D425" s="10">
        <v>1</v>
      </c>
      <c r="E425" s="11">
        <v>41591</v>
      </c>
      <c r="F425" s="10">
        <v>32</v>
      </c>
      <c r="G425" s="10" t="s">
        <v>323</v>
      </c>
      <c r="H425" s="9" t="s">
        <v>1505</v>
      </c>
      <c r="I425" s="9" t="s">
        <v>469</v>
      </c>
      <c r="J425" s="10" t="s">
        <v>280</v>
      </c>
      <c r="K425" s="9" t="s">
        <v>6351</v>
      </c>
      <c r="L425" s="9"/>
      <c r="M425" s="9"/>
      <c r="N425" s="9"/>
      <c r="O425" s="9"/>
      <c r="P425" s="9"/>
      <c r="Q425" s="32">
        <v>1</v>
      </c>
      <c r="R425" s="10">
        <v>1</v>
      </c>
      <c r="S425" s="9"/>
      <c r="T425" s="9"/>
      <c r="U425" s="9"/>
      <c r="V425" s="9"/>
      <c r="W425" s="9"/>
      <c r="X425" s="9"/>
      <c r="Y425" s="9"/>
      <c r="Z425" s="9"/>
      <c r="AA425" s="9"/>
      <c r="AB425" s="9" t="s">
        <v>6352</v>
      </c>
      <c r="AC425" s="9" t="s">
        <v>6353</v>
      </c>
      <c r="AD425" s="10" t="s">
        <v>283</v>
      </c>
      <c r="AE425" s="11">
        <v>43143</v>
      </c>
      <c r="AF425" s="11">
        <v>43286</v>
      </c>
      <c r="AG425" s="10">
        <f t="shared" si="96"/>
        <v>143</v>
      </c>
      <c r="AH425" s="10">
        <f t="shared" ref="AH425:AH426" si="98">AF425-E425</f>
        <v>1695</v>
      </c>
      <c r="AI425" s="10">
        <f t="shared" si="2"/>
        <v>1926</v>
      </c>
      <c r="AJ425" s="10" t="s">
        <v>6240</v>
      </c>
      <c r="AK425" s="12">
        <v>1</v>
      </c>
      <c r="AL425" s="10" t="s">
        <v>364</v>
      </c>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v>1</v>
      </c>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t="s">
        <v>90</v>
      </c>
      <c r="CQ425" s="10" t="s">
        <v>286</v>
      </c>
      <c r="CR425" s="10"/>
      <c r="CS425" s="10">
        <v>1</v>
      </c>
      <c r="CT425" s="10"/>
      <c r="CU425" s="10"/>
      <c r="CV425" s="10"/>
      <c r="CW425" s="10"/>
      <c r="CX425" s="10" t="s">
        <v>283</v>
      </c>
      <c r="CY425" s="10" t="s">
        <v>287</v>
      </c>
      <c r="CZ425" s="10" t="s">
        <v>12</v>
      </c>
      <c r="DA425" s="10" t="s">
        <v>289</v>
      </c>
      <c r="DB425" s="10" t="s">
        <v>3146</v>
      </c>
      <c r="DC425" s="10" t="s">
        <v>283</v>
      </c>
      <c r="DD425" s="10" t="s">
        <v>6354</v>
      </c>
      <c r="DE425" s="10" t="s">
        <v>6355</v>
      </c>
      <c r="DF425" s="10" t="s">
        <v>6356</v>
      </c>
      <c r="DG425" s="10" t="s">
        <v>283</v>
      </c>
      <c r="DH425" s="10" t="s">
        <v>283</v>
      </c>
      <c r="DI425" s="10" t="s">
        <v>283</v>
      </c>
      <c r="DJ425" s="10" t="s">
        <v>283</v>
      </c>
      <c r="DK425" s="10" t="s">
        <v>283</v>
      </c>
      <c r="DL425" s="10" t="s">
        <v>283</v>
      </c>
      <c r="DM425" s="10" t="s">
        <v>283</v>
      </c>
      <c r="DN425" s="15"/>
      <c r="DO425" s="15"/>
      <c r="DP425" s="15"/>
      <c r="DQ425" s="15"/>
      <c r="DR425" s="15"/>
      <c r="DS425" s="15"/>
      <c r="DT425" s="15"/>
      <c r="DU425" s="15"/>
      <c r="DV425" s="15"/>
      <c r="DW425" s="15"/>
      <c r="DX425" s="15"/>
      <c r="DY425" s="15"/>
      <c r="DZ425" s="15"/>
      <c r="EA425" s="15"/>
      <c r="EB425" s="15"/>
      <c r="EC425" s="15"/>
      <c r="ED425" s="15"/>
      <c r="EE425" s="15"/>
      <c r="EF425" s="15"/>
      <c r="EG425" s="15"/>
      <c r="EH425" s="15"/>
      <c r="EI425" s="15"/>
      <c r="EJ425" s="15"/>
      <c r="EK425" s="15"/>
      <c r="EL425" s="15"/>
      <c r="EM425" s="15"/>
      <c r="EN425" s="15"/>
      <c r="EO425" s="15"/>
      <c r="EP425" s="15"/>
      <c r="EQ425" s="15"/>
      <c r="ER425" s="10" t="s">
        <v>283</v>
      </c>
      <c r="ES425" s="10" t="s">
        <v>283</v>
      </c>
      <c r="ET425" s="10"/>
      <c r="EU425" s="10"/>
      <c r="EV425" s="10"/>
      <c r="EW425" s="10"/>
      <c r="EX425" s="10"/>
      <c r="EY425" s="10"/>
      <c r="EZ425" s="10"/>
      <c r="FA425" s="10"/>
      <c r="FB425" s="10"/>
      <c r="FC425" s="10"/>
      <c r="FD425" s="10"/>
      <c r="FE425" s="10"/>
      <c r="FF425" s="10"/>
      <c r="FG425" s="10"/>
      <c r="FH425" s="10"/>
      <c r="FI425" s="10"/>
      <c r="FJ425" s="10"/>
      <c r="FK425" s="10"/>
      <c r="FL425" s="10"/>
      <c r="FM425" s="10" t="s">
        <v>283</v>
      </c>
      <c r="FN425" s="10" t="s">
        <v>283</v>
      </c>
      <c r="FO425" s="10"/>
      <c r="FP425" s="10"/>
      <c r="FQ425" s="10"/>
      <c r="FR425" s="10"/>
      <c r="FS425" s="10"/>
      <c r="FT425" s="10"/>
      <c r="FU425" s="10"/>
      <c r="FV425" s="10"/>
      <c r="FW425" s="10"/>
      <c r="FX425" s="10"/>
      <c r="FY425" s="10"/>
      <c r="FZ425" s="10"/>
      <c r="GA425" s="10"/>
      <c r="GB425" s="10"/>
      <c r="GC425" s="10"/>
      <c r="GD425" s="10"/>
      <c r="GE425" s="10"/>
      <c r="GF425" s="10"/>
      <c r="GG425" s="10"/>
      <c r="GH425" s="10"/>
      <c r="GI425" s="10"/>
      <c r="GJ425" s="10"/>
      <c r="GK425" s="10"/>
      <c r="GL425" s="10"/>
      <c r="GM425" s="10"/>
      <c r="GN425" s="10"/>
      <c r="GO425" s="10" t="s">
        <v>6357</v>
      </c>
      <c r="GP425" s="10" t="s">
        <v>6358</v>
      </c>
      <c r="GQ425" s="10" t="s">
        <v>6359</v>
      </c>
      <c r="GR425" s="10" t="s">
        <v>6360</v>
      </c>
      <c r="GS425" s="10" t="s">
        <v>6361</v>
      </c>
      <c r="GT425" s="10" t="s">
        <v>6362</v>
      </c>
      <c r="GU425" s="10" t="s">
        <v>6363</v>
      </c>
      <c r="GV425" s="10" t="s">
        <v>6364</v>
      </c>
      <c r="GW425" s="10" t="s">
        <v>6365</v>
      </c>
      <c r="GX425" s="13" t="s">
        <v>6366</v>
      </c>
      <c r="GY425" s="10" t="s">
        <v>6367</v>
      </c>
      <c r="GZ425" s="10" t="s">
        <v>6368</v>
      </c>
      <c r="HA425" s="10" t="s">
        <v>6369</v>
      </c>
      <c r="HB425" s="10" t="s">
        <v>6370</v>
      </c>
      <c r="HC425" s="10" t="s">
        <v>283</v>
      </c>
      <c r="HD425" s="10" t="s">
        <v>6371</v>
      </c>
      <c r="HE425" s="10"/>
      <c r="HF425" s="10"/>
      <c r="HG425" s="10"/>
      <c r="HH425" s="10"/>
      <c r="HI425" s="10"/>
      <c r="HJ425" s="10"/>
      <c r="HK425" s="10"/>
      <c r="HL425" s="10"/>
      <c r="HM425" s="10"/>
      <c r="HN425" s="10"/>
      <c r="HO425" s="10"/>
      <c r="HP425" s="10"/>
      <c r="HQ425" s="10"/>
      <c r="HR425" s="10">
        <v>1</v>
      </c>
      <c r="HS425" s="10"/>
      <c r="HT425" s="10"/>
      <c r="HU425" s="10"/>
      <c r="HV425" s="10"/>
      <c r="HW425" s="10"/>
      <c r="HX425" s="10"/>
      <c r="HY425" s="10"/>
      <c r="HZ425" s="10"/>
      <c r="IA425" s="10">
        <v>1</v>
      </c>
      <c r="IB425" s="10"/>
      <c r="IC425" s="10"/>
      <c r="ID425" s="10"/>
      <c r="IE425" s="10"/>
      <c r="IF425" s="10"/>
      <c r="IG425" s="10"/>
      <c r="IH425" s="10"/>
      <c r="II425" s="10"/>
      <c r="IJ425" s="10"/>
      <c r="IK425" s="10"/>
      <c r="IL425" s="10"/>
      <c r="IM425" s="10"/>
      <c r="IN425" s="10"/>
      <c r="IO425" s="10"/>
      <c r="IP425" s="10">
        <v>1</v>
      </c>
      <c r="IQ425" s="10"/>
      <c r="IR425" s="10"/>
      <c r="IS425" s="10"/>
      <c r="IT425" s="10"/>
      <c r="IU425" s="10" t="s">
        <v>4299</v>
      </c>
      <c r="IV425" s="10" t="s">
        <v>283</v>
      </c>
      <c r="IW425" s="10" t="s">
        <v>283</v>
      </c>
      <c r="IX425" s="10" t="s">
        <v>264</v>
      </c>
      <c r="IY425" s="10"/>
      <c r="IZ425" s="10"/>
      <c r="JA425" s="10"/>
      <c r="JB425" s="10"/>
      <c r="JC425" s="10"/>
      <c r="JD425" s="10"/>
      <c r="JE425" s="10"/>
      <c r="JF425" s="10"/>
      <c r="JG425" s="10"/>
      <c r="JH425" s="10"/>
      <c r="JI425" s="10"/>
      <c r="JJ425" s="10"/>
      <c r="JK425" s="10"/>
      <c r="JL425" s="10"/>
      <c r="JM425" s="10"/>
      <c r="JN425" s="10"/>
      <c r="JO425" s="10"/>
      <c r="JP425" s="10">
        <v>1</v>
      </c>
      <c r="JQ425" s="10"/>
      <c r="JR425" s="10"/>
      <c r="JS425" s="10"/>
      <c r="JT425" s="10"/>
      <c r="JU425" s="10"/>
      <c r="JV425" s="10" t="s">
        <v>287</v>
      </c>
      <c r="JW425" s="10" t="s">
        <v>283</v>
      </c>
      <c r="JX425" s="10" t="s">
        <v>283</v>
      </c>
      <c r="JY425" s="10" t="s">
        <v>283</v>
      </c>
      <c r="JZ425" s="10" t="s">
        <v>6372</v>
      </c>
    </row>
    <row r="426" spans="1:286" ht="15.75" customHeight="1">
      <c r="A426" s="7" t="s">
        <v>6373</v>
      </c>
      <c r="B426" s="8">
        <v>43560</v>
      </c>
      <c r="C426" s="9" t="s">
        <v>6374</v>
      </c>
      <c r="D426" s="10">
        <v>1</v>
      </c>
      <c r="E426" s="11">
        <v>43058</v>
      </c>
      <c r="F426" s="10" t="s">
        <v>302</v>
      </c>
      <c r="G426" s="10" t="s">
        <v>323</v>
      </c>
      <c r="H426" s="9" t="s">
        <v>1305</v>
      </c>
      <c r="I426" s="9" t="s">
        <v>1306</v>
      </c>
      <c r="J426" s="10" t="s">
        <v>280</v>
      </c>
      <c r="K426" s="9" t="s">
        <v>388</v>
      </c>
      <c r="L426" s="9"/>
      <c r="M426" s="9"/>
      <c r="N426" s="9"/>
      <c r="O426" s="9"/>
      <c r="P426" s="9"/>
      <c r="Q426" s="9"/>
      <c r="R426" s="9"/>
      <c r="S426" s="9"/>
      <c r="T426" s="9"/>
      <c r="U426" s="10">
        <v>1</v>
      </c>
      <c r="V426" s="9"/>
      <c r="W426" s="9"/>
      <c r="X426" s="9"/>
      <c r="Y426" s="9"/>
      <c r="Z426" s="9"/>
      <c r="AA426" s="9"/>
      <c r="AB426" s="9" t="s">
        <v>6375</v>
      </c>
      <c r="AC426" s="9" t="s">
        <v>6376</v>
      </c>
      <c r="AD426" s="10" t="s">
        <v>283</v>
      </c>
      <c r="AE426" s="11">
        <v>43059</v>
      </c>
      <c r="AF426" s="11">
        <v>43559</v>
      </c>
      <c r="AG426" s="10">
        <f t="shared" si="96"/>
        <v>500</v>
      </c>
      <c r="AH426" s="10">
        <f t="shared" si="98"/>
        <v>501</v>
      </c>
      <c r="AI426" s="10">
        <f t="shared" si="2"/>
        <v>502</v>
      </c>
      <c r="AJ426" s="10" t="s">
        <v>77</v>
      </c>
      <c r="AK426" s="12">
        <v>1</v>
      </c>
      <c r="AL426" s="10" t="s">
        <v>77</v>
      </c>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v>1</v>
      </c>
      <c r="CG426" s="10"/>
      <c r="CH426" s="10"/>
      <c r="CI426" s="10"/>
      <c r="CJ426" s="10"/>
      <c r="CK426" s="10"/>
      <c r="CL426" s="10"/>
      <c r="CM426" s="10"/>
      <c r="CN426" s="10"/>
      <c r="CO426" s="10"/>
      <c r="CP426" s="10" t="s">
        <v>90</v>
      </c>
      <c r="CQ426" s="10" t="s">
        <v>286</v>
      </c>
      <c r="CR426" s="10"/>
      <c r="CS426" s="10">
        <v>1</v>
      </c>
      <c r="CT426" s="10"/>
      <c r="CU426" s="10"/>
      <c r="CV426" s="10"/>
      <c r="CW426" s="10"/>
      <c r="CX426" s="10" t="s">
        <v>283</v>
      </c>
      <c r="CY426" s="10" t="s">
        <v>287</v>
      </c>
      <c r="CZ426" s="10" t="s">
        <v>12</v>
      </c>
      <c r="DA426" s="10" t="s">
        <v>289</v>
      </c>
      <c r="DB426" s="10" t="s">
        <v>412</v>
      </c>
      <c r="DC426" s="10" t="s">
        <v>283</v>
      </c>
      <c r="DD426" s="10" t="s">
        <v>3753</v>
      </c>
      <c r="DE426" s="10" t="s">
        <v>283</v>
      </c>
      <c r="DF426" s="10" t="s">
        <v>283</v>
      </c>
      <c r="DG426" s="10" t="s">
        <v>283</v>
      </c>
      <c r="DH426" s="10" t="s">
        <v>283</v>
      </c>
      <c r="DI426" s="10" t="s">
        <v>283</v>
      </c>
      <c r="DJ426" s="10" t="s">
        <v>283</v>
      </c>
      <c r="DK426" s="10" t="s">
        <v>283</v>
      </c>
      <c r="DL426" s="10" t="s">
        <v>283</v>
      </c>
      <c r="DM426" s="10" t="s">
        <v>283</v>
      </c>
      <c r="DN426" s="15"/>
      <c r="DO426" s="15"/>
      <c r="DP426" s="15"/>
      <c r="DQ426" s="15"/>
      <c r="DR426" s="15"/>
      <c r="DS426" s="15"/>
      <c r="DT426" s="15"/>
      <c r="DU426" s="15"/>
      <c r="DV426" s="15"/>
      <c r="DW426" s="15"/>
      <c r="DX426" s="15"/>
      <c r="DY426" s="15"/>
      <c r="DZ426" s="15"/>
      <c r="EA426" s="15"/>
      <c r="EB426" s="15"/>
      <c r="EC426" s="15"/>
      <c r="ED426" s="15"/>
      <c r="EE426" s="15"/>
      <c r="EF426" s="15"/>
      <c r="EG426" s="15"/>
      <c r="EH426" s="15"/>
      <c r="EI426" s="15"/>
      <c r="EJ426" s="15"/>
      <c r="EK426" s="15"/>
      <c r="EL426" s="15"/>
      <c r="EM426" s="15"/>
      <c r="EN426" s="15"/>
      <c r="EO426" s="15"/>
      <c r="EP426" s="15"/>
      <c r="EQ426" s="15"/>
      <c r="ER426" s="10" t="s">
        <v>283</v>
      </c>
      <c r="ES426" s="10" t="s">
        <v>283</v>
      </c>
      <c r="ET426" s="10"/>
      <c r="EU426" s="10"/>
      <c r="EV426" s="10"/>
      <c r="EW426" s="10"/>
      <c r="EX426" s="10"/>
      <c r="EY426" s="10"/>
      <c r="EZ426" s="10"/>
      <c r="FA426" s="10"/>
      <c r="FB426" s="10"/>
      <c r="FC426" s="10"/>
      <c r="FD426" s="10"/>
      <c r="FE426" s="10"/>
      <c r="FF426" s="10"/>
      <c r="FG426" s="10"/>
      <c r="FH426" s="10"/>
      <c r="FI426" s="10"/>
      <c r="FJ426" s="10"/>
      <c r="FK426" s="10"/>
      <c r="FL426" s="10"/>
      <c r="FM426" s="10" t="s">
        <v>283</v>
      </c>
      <c r="FN426" s="10" t="s">
        <v>283</v>
      </c>
      <c r="FO426" s="10"/>
      <c r="FP426" s="10"/>
      <c r="FQ426" s="10"/>
      <c r="FR426" s="10"/>
      <c r="FS426" s="10"/>
      <c r="FT426" s="10"/>
      <c r="FU426" s="10"/>
      <c r="FV426" s="10"/>
      <c r="FW426" s="10"/>
      <c r="FX426" s="10"/>
      <c r="FY426" s="10"/>
      <c r="FZ426" s="10"/>
      <c r="GA426" s="10"/>
      <c r="GB426" s="10"/>
      <c r="GC426" s="10"/>
      <c r="GD426" s="10"/>
      <c r="GE426" s="10"/>
      <c r="GF426" s="10"/>
      <c r="GG426" s="10"/>
      <c r="GH426" s="10"/>
      <c r="GI426" s="10"/>
      <c r="GJ426" s="10"/>
      <c r="GK426" s="10"/>
      <c r="GL426" s="10"/>
      <c r="GM426" s="10"/>
      <c r="GN426" s="10"/>
      <c r="GO426" s="10" t="s">
        <v>6377</v>
      </c>
      <c r="GP426" s="10" t="s">
        <v>283</v>
      </c>
      <c r="GQ426" s="10" t="s">
        <v>283</v>
      </c>
      <c r="GR426" s="10" t="s">
        <v>283</v>
      </c>
      <c r="GS426" s="10" t="s">
        <v>283</v>
      </c>
      <c r="GT426" s="10" t="s">
        <v>283</v>
      </c>
      <c r="GU426" s="10" t="s">
        <v>283</v>
      </c>
      <c r="GV426" s="10" t="s">
        <v>283</v>
      </c>
      <c r="GW426" s="10" t="s">
        <v>283</v>
      </c>
      <c r="GX426" s="13" t="s">
        <v>283</v>
      </c>
      <c r="GY426" s="10" t="s">
        <v>283</v>
      </c>
      <c r="GZ426" s="10" t="s">
        <v>283</v>
      </c>
      <c r="HA426" s="10" t="s">
        <v>283</v>
      </c>
      <c r="HB426" s="10" t="s">
        <v>283</v>
      </c>
      <c r="HC426" s="10" t="s">
        <v>283</v>
      </c>
      <c r="HD426" s="10" t="s">
        <v>214</v>
      </c>
      <c r="HE426" s="10"/>
      <c r="HF426" s="10"/>
      <c r="HG426" s="10"/>
      <c r="HH426" s="10"/>
      <c r="HI426" s="10"/>
      <c r="HJ426" s="10"/>
      <c r="HK426" s="10"/>
      <c r="HL426" s="10"/>
      <c r="HM426" s="10"/>
      <c r="HN426" s="10"/>
      <c r="HO426" s="10"/>
      <c r="HP426" s="10"/>
      <c r="HQ426" s="10"/>
      <c r="HR426" s="10">
        <v>1</v>
      </c>
      <c r="HS426" s="10"/>
      <c r="HT426" s="10"/>
      <c r="HU426" s="10"/>
      <c r="HV426" s="10"/>
      <c r="HW426" s="10"/>
      <c r="HX426" s="10"/>
      <c r="HY426" s="10"/>
      <c r="HZ426" s="10"/>
      <c r="IA426" s="10"/>
      <c r="IB426" s="10"/>
      <c r="IC426" s="10"/>
      <c r="ID426" s="10"/>
      <c r="IE426" s="10"/>
      <c r="IF426" s="10"/>
      <c r="IG426" s="10"/>
      <c r="IH426" s="10"/>
      <c r="II426" s="10"/>
      <c r="IJ426" s="10"/>
      <c r="IK426" s="10"/>
      <c r="IL426" s="10"/>
      <c r="IM426" s="10"/>
      <c r="IN426" s="10"/>
      <c r="IO426" s="10"/>
      <c r="IP426" s="10"/>
      <c r="IQ426" s="10"/>
      <c r="IR426" s="10"/>
      <c r="IS426" s="10"/>
      <c r="IT426" s="10"/>
      <c r="IU426" s="10" t="s">
        <v>6378</v>
      </c>
      <c r="IV426" s="10" t="s">
        <v>553</v>
      </c>
      <c r="IW426" s="10" t="s">
        <v>283</v>
      </c>
      <c r="IX426" s="10" t="s">
        <v>259</v>
      </c>
      <c r="IY426" s="10"/>
      <c r="IZ426" s="10"/>
      <c r="JA426" s="10"/>
      <c r="JB426" s="10"/>
      <c r="JC426" s="10"/>
      <c r="JD426" s="10"/>
      <c r="JE426" s="10"/>
      <c r="JF426" s="10"/>
      <c r="JG426" s="10"/>
      <c r="JH426" s="10"/>
      <c r="JI426" s="10"/>
      <c r="JJ426" s="10"/>
      <c r="JK426" s="10">
        <v>1</v>
      </c>
      <c r="JL426" s="10"/>
      <c r="JM426" s="10"/>
      <c r="JN426" s="10"/>
      <c r="JO426" s="10"/>
      <c r="JP426" s="10"/>
      <c r="JQ426" s="10"/>
      <c r="JR426" s="10"/>
      <c r="JS426" s="10"/>
      <c r="JT426" s="10"/>
      <c r="JU426" s="10"/>
      <c r="JV426" s="10" t="s">
        <v>287</v>
      </c>
      <c r="JW426" s="10" t="s">
        <v>283</v>
      </c>
      <c r="JX426" s="10" t="s">
        <v>283</v>
      </c>
      <c r="JY426" s="10" t="s">
        <v>283</v>
      </c>
      <c r="JZ426" s="9"/>
    </row>
    <row r="427" spans="1:286" ht="15.75" customHeight="1">
      <c r="A427" s="7" t="s">
        <v>6379</v>
      </c>
      <c r="B427" s="8">
        <v>43572</v>
      </c>
      <c r="C427" s="9" t="s">
        <v>6380</v>
      </c>
      <c r="D427" s="10">
        <v>1</v>
      </c>
      <c r="E427" s="10" t="s">
        <v>302</v>
      </c>
      <c r="F427" s="10">
        <v>36</v>
      </c>
      <c r="G427" s="10" t="s">
        <v>323</v>
      </c>
      <c r="H427" s="9" t="s">
        <v>4739</v>
      </c>
      <c r="I427" s="9" t="s">
        <v>4740</v>
      </c>
      <c r="J427" s="10" t="s">
        <v>280</v>
      </c>
      <c r="K427" s="9" t="s">
        <v>344</v>
      </c>
      <c r="L427" s="9"/>
      <c r="M427" s="9"/>
      <c r="N427" s="9"/>
      <c r="O427" s="9"/>
      <c r="P427" s="9"/>
      <c r="Q427" s="9"/>
      <c r="R427" s="10">
        <v>1</v>
      </c>
      <c r="S427" s="9"/>
      <c r="T427" s="9"/>
      <c r="U427" s="9"/>
      <c r="V427" s="9"/>
      <c r="W427" s="9"/>
      <c r="X427" s="9"/>
      <c r="Y427" s="9"/>
      <c r="Z427" s="9"/>
      <c r="AA427" s="9"/>
      <c r="AB427" s="9" t="s">
        <v>6381</v>
      </c>
      <c r="AC427" s="9" t="s">
        <v>6382</v>
      </c>
      <c r="AD427" s="10" t="s">
        <v>283</v>
      </c>
      <c r="AE427" s="11">
        <v>43160</v>
      </c>
      <c r="AF427" s="11">
        <v>43570</v>
      </c>
      <c r="AG427" s="10">
        <f t="shared" si="96"/>
        <v>410</v>
      </c>
      <c r="AH427" s="10" t="s">
        <v>283</v>
      </c>
      <c r="AI427" s="16" t="e">
        <f t="shared" si="2"/>
        <v>#VALUE!</v>
      </c>
      <c r="AJ427" s="10" t="s">
        <v>6383</v>
      </c>
      <c r="AK427" s="12">
        <v>2</v>
      </c>
      <c r="AL427" s="10" t="s">
        <v>1425</v>
      </c>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v>1</v>
      </c>
      <c r="BM427" s="10"/>
      <c r="BN427" s="10"/>
      <c r="BO427" s="10"/>
      <c r="BP427" s="10"/>
      <c r="BQ427" s="10"/>
      <c r="BR427" s="10"/>
      <c r="BS427" s="10"/>
      <c r="BT427" s="10"/>
      <c r="BU427" s="10"/>
      <c r="BV427" s="10"/>
      <c r="BW427" s="10"/>
      <c r="BX427" s="10"/>
      <c r="BY427" s="10">
        <v>1</v>
      </c>
      <c r="BZ427" s="10"/>
      <c r="CA427" s="10"/>
      <c r="CB427" s="10"/>
      <c r="CC427" s="10"/>
      <c r="CD427" s="10"/>
      <c r="CE427" s="10"/>
      <c r="CF427" s="10"/>
      <c r="CG427" s="10"/>
      <c r="CH427" s="10"/>
      <c r="CI427" s="10"/>
      <c r="CJ427" s="10"/>
      <c r="CK427" s="10"/>
      <c r="CL427" s="10"/>
      <c r="CM427" s="10"/>
      <c r="CN427" s="10"/>
      <c r="CO427" s="10"/>
      <c r="CP427" s="10" t="s">
        <v>509</v>
      </c>
      <c r="CQ427" s="10" t="s">
        <v>286</v>
      </c>
      <c r="CR427" s="13">
        <v>1</v>
      </c>
      <c r="CS427" s="13">
        <v>1</v>
      </c>
      <c r="CT427" s="10"/>
      <c r="CU427" s="10"/>
      <c r="CV427" s="10"/>
      <c r="CW427" s="10"/>
      <c r="CX427" s="10" t="s">
        <v>287</v>
      </c>
      <c r="CY427" s="10" t="s">
        <v>287</v>
      </c>
      <c r="CZ427" s="10" t="s">
        <v>288</v>
      </c>
      <c r="DA427" s="10" t="s">
        <v>289</v>
      </c>
      <c r="DB427" s="10" t="s">
        <v>412</v>
      </c>
      <c r="DC427" s="10" t="s">
        <v>283</v>
      </c>
      <c r="DD427" s="10" t="s">
        <v>1427</v>
      </c>
      <c r="DE427" s="10" t="s">
        <v>6384</v>
      </c>
      <c r="DF427" s="10" t="s">
        <v>6385</v>
      </c>
      <c r="DG427" s="10" t="s">
        <v>283</v>
      </c>
      <c r="DH427" s="10" t="s">
        <v>283</v>
      </c>
      <c r="DI427" s="10" t="s">
        <v>283</v>
      </c>
      <c r="DJ427" s="10" t="s">
        <v>283</v>
      </c>
      <c r="DK427" s="10" t="s">
        <v>283</v>
      </c>
      <c r="DL427" s="10" t="s">
        <v>283</v>
      </c>
      <c r="DM427" s="10" t="s">
        <v>283</v>
      </c>
      <c r="DN427" s="15"/>
      <c r="DO427" s="15"/>
      <c r="DP427" s="15"/>
      <c r="DQ427" s="15"/>
      <c r="DR427" s="15"/>
      <c r="DS427" s="15"/>
      <c r="DT427" s="15"/>
      <c r="DU427" s="15"/>
      <c r="DV427" s="15"/>
      <c r="DW427" s="15"/>
      <c r="DX427" s="15"/>
      <c r="DY427" s="15"/>
      <c r="DZ427" s="15"/>
      <c r="EA427" s="15"/>
      <c r="EB427" s="15"/>
      <c r="EC427" s="15"/>
      <c r="ED427" s="15"/>
      <c r="EE427" s="15"/>
      <c r="EF427" s="15"/>
      <c r="EG427" s="15"/>
      <c r="EH427" s="15"/>
      <c r="EI427" s="15"/>
      <c r="EJ427" s="15"/>
      <c r="EK427" s="15"/>
      <c r="EL427" s="15"/>
      <c r="EM427" s="15"/>
      <c r="EN427" s="15"/>
      <c r="EO427" s="15"/>
      <c r="EP427" s="15"/>
      <c r="EQ427" s="15"/>
      <c r="ER427" s="10" t="s">
        <v>6386</v>
      </c>
      <c r="ES427" s="10" t="s">
        <v>86</v>
      </c>
      <c r="ET427" s="10"/>
      <c r="EU427" s="10"/>
      <c r="EV427" s="10"/>
      <c r="EW427" s="10"/>
      <c r="EX427" s="10"/>
      <c r="EY427" s="10"/>
      <c r="EZ427" s="10"/>
      <c r="FA427" s="10"/>
      <c r="FB427" s="10"/>
      <c r="FC427" s="10"/>
      <c r="FD427" s="10"/>
      <c r="FE427" s="10"/>
      <c r="FF427" s="10"/>
      <c r="FG427" s="10"/>
      <c r="FH427" s="10"/>
      <c r="FI427" s="10"/>
      <c r="FJ427" s="10"/>
      <c r="FK427" s="10"/>
      <c r="FL427" s="13">
        <v>1</v>
      </c>
      <c r="FM427" s="10" t="s">
        <v>6387</v>
      </c>
      <c r="FN427" s="10" t="s">
        <v>3175</v>
      </c>
      <c r="FO427" s="10"/>
      <c r="FP427" s="10"/>
      <c r="FQ427" s="10"/>
      <c r="FR427" s="10"/>
      <c r="FS427" s="10"/>
      <c r="FT427" s="10"/>
      <c r="FU427" s="10">
        <v>1</v>
      </c>
      <c r="FV427" s="10"/>
      <c r="FW427" s="10"/>
      <c r="FX427" s="10"/>
      <c r="FY427" s="10">
        <v>1</v>
      </c>
      <c r="FZ427" s="10"/>
      <c r="GA427" s="10"/>
      <c r="GB427" s="10"/>
      <c r="GC427" s="10"/>
      <c r="GD427" s="10"/>
      <c r="GE427" s="10"/>
      <c r="GF427" s="10"/>
      <c r="GG427" s="10"/>
      <c r="GH427" s="10"/>
      <c r="GI427" s="10"/>
      <c r="GJ427" s="10"/>
      <c r="GK427" s="10"/>
      <c r="GL427" s="10"/>
      <c r="GM427" s="10"/>
      <c r="GN427" s="10"/>
      <c r="GO427" s="10" t="s">
        <v>6388</v>
      </c>
      <c r="GP427" s="10" t="s">
        <v>283</v>
      </c>
      <c r="GQ427" s="10" t="s">
        <v>283</v>
      </c>
      <c r="GR427" s="10" t="s">
        <v>283</v>
      </c>
      <c r="GS427" s="10" t="s">
        <v>283</v>
      </c>
      <c r="GT427" s="10" t="s">
        <v>283</v>
      </c>
      <c r="GU427" s="10" t="s">
        <v>283</v>
      </c>
      <c r="GV427" s="10" t="s">
        <v>283</v>
      </c>
      <c r="GW427" s="10" t="s">
        <v>283</v>
      </c>
      <c r="GX427" s="10" t="s">
        <v>283</v>
      </c>
      <c r="GY427" s="10" t="s">
        <v>283</v>
      </c>
      <c r="GZ427" s="10" t="s">
        <v>283</v>
      </c>
      <c r="HA427" s="10" t="s">
        <v>283</v>
      </c>
      <c r="HB427" s="10" t="s">
        <v>283</v>
      </c>
      <c r="HC427" s="10" t="s">
        <v>283</v>
      </c>
      <c r="HD427" s="10" t="s">
        <v>214</v>
      </c>
      <c r="HE427" s="10"/>
      <c r="HF427" s="10"/>
      <c r="HG427" s="10"/>
      <c r="HH427" s="10"/>
      <c r="HI427" s="10"/>
      <c r="HJ427" s="10"/>
      <c r="HK427" s="10"/>
      <c r="HL427" s="10"/>
      <c r="HM427" s="10"/>
      <c r="HN427" s="10"/>
      <c r="HO427" s="10"/>
      <c r="HP427" s="10"/>
      <c r="HQ427" s="10"/>
      <c r="HR427" s="10">
        <v>1</v>
      </c>
      <c r="HS427" s="10"/>
      <c r="HT427" s="10"/>
      <c r="HU427" s="10"/>
      <c r="HV427" s="10"/>
      <c r="HW427" s="10"/>
      <c r="HX427" s="10"/>
      <c r="HY427" s="10"/>
      <c r="HZ427" s="10"/>
      <c r="IA427" s="10"/>
      <c r="IB427" s="10"/>
      <c r="IC427" s="10"/>
      <c r="ID427" s="10"/>
      <c r="IE427" s="10"/>
      <c r="IF427" s="10"/>
      <c r="IG427" s="10"/>
      <c r="IH427" s="10"/>
      <c r="II427" s="10"/>
      <c r="IJ427" s="10"/>
      <c r="IK427" s="10"/>
      <c r="IL427" s="10"/>
      <c r="IM427" s="10"/>
      <c r="IN427" s="10"/>
      <c r="IO427" s="10"/>
      <c r="IP427" s="10"/>
      <c r="IQ427" s="10"/>
      <c r="IR427" s="10"/>
      <c r="IS427" s="10"/>
      <c r="IT427" s="10"/>
      <c r="IU427" s="10" t="s">
        <v>356</v>
      </c>
      <c r="IV427" s="10" t="s">
        <v>283</v>
      </c>
      <c r="IW427" s="10" t="s">
        <v>283</v>
      </c>
      <c r="IX427" s="10" t="s">
        <v>264</v>
      </c>
      <c r="IY427" s="10"/>
      <c r="IZ427" s="10"/>
      <c r="JA427" s="10"/>
      <c r="JB427" s="10"/>
      <c r="JC427" s="10"/>
      <c r="JD427" s="10"/>
      <c r="JE427" s="10"/>
      <c r="JF427" s="10"/>
      <c r="JG427" s="10"/>
      <c r="JH427" s="10"/>
      <c r="JI427" s="10"/>
      <c r="JJ427" s="10"/>
      <c r="JK427" s="10"/>
      <c r="JL427" s="10"/>
      <c r="JM427" s="10"/>
      <c r="JN427" s="10"/>
      <c r="JO427" s="10"/>
      <c r="JP427" s="10">
        <v>1</v>
      </c>
      <c r="JQ427" s="10"/>
      <c r="JR427" s="10"/>
      <c r="JS427" s="10"/>
      <c r="JT427" s="10"/>
      <c r="JU427" s="10"/>
      <c r="JV427" s="10" t="s">
        <v>287</v>
      </c>
      <c r="JW427" s="10" t="s">
        <v>283</v>
      </c>
      <c r="JX427" s="10" t="s">
        <v>283</v>
      </c>
      <c r="JY427" s="10" t="s">
        <v>283</v>
      </c>
      <c r="JZ427" s="10" t="s">
        <v>6389</v>
      </c>
    </row>
    <row r="428" spans="1:286" ht="15.75" customHeight="1">
      <c r="A428" s="7" t="s">
        <v>6390</v>
      </c>
      <c r="B428" s="8">
        <v>43572</v>
      </c>
      <c r="C428" s="9" t="s">
        <v>6391</v>
      </c>
      <c r="D428" s="10">
        <v>1</v>
      </c>
      <c r="E428" s="10" t="s">
        <v>302</v>
      </c>
      <c r="F428" s="10">
        <v>28</v>
      </c>
      <c r="G428" s="10" t="s">
        <v>277</v>
      </c>
      <c r="H428" s="9" t="s">
        <v>4739</v>
      </c>
      <c r="I428" s="9" t="s">
        <v>4740</v>
      </c>
      <c r="J428" s="10" t="s">
        <v>280</v>
      </c>
      <c r="K428" s="9" t="s">
        <v>344</v>
      </c>
      <c r="L428" s="9"/>
      <c r="M428" s="9"/>
      <c r="N428" s="9"/>
      <c r="O428" s="9"/>
      <c r="P428" s="9"/>
      <c r="Q428" s="9"/>
      <c r="R428" s="10">
        <v>1</v>
      </c>
      <c r="S428" s="9"/>
      <c r="T428" s="9"/>
      <c r="U428" s="9"/>
      <c r="V428" s="9"/>
      <c r="W428" s="9"/>
      <c r="X428" s="9"/>
      <c r="Y428" s="9"/>
      <c r="Z428" s="9"/>
      <c r="AA428" s="9"/>
      <c r="AB428" s="9" t="s">
        <v>6381</v>
      </c>
      <c r="AC428" s="9" t="s">
        <v>6392</v>
      </c>
      <c r="AD428" s="10" t="s">
        <v>283</v>
      </c>
      <c r="AE428" s="11">
        <v>43313</v>
      </c>
      <c r="AF428" s="11">
        <v>43558</v>
      </c>
      <c r="AG428" s="10">
        <f t="shared" si="96"/>
        <v>245</v>
      </c>
      <c r="AH428" s="10" t="s">
        <v>283</v>
      </c>
      <c r="AI428" s="16" t="e">
        <f t="shared" si="2"/>
        <v>#VALUE!</v>
      </c>
      <c r="AJ428" s="10" t="s">
        <v>6393</v>
      </c>
      <c r="AK428" s="12">
        <v>3</v>
      </c>
      <c r="AL428" s="10" t="s">
        <v>6394</v>
      </c>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v>1</v>
      </c>
      <c r="BM428" s="10">
        <v>2</v>
      </c>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t="s">
        <v>89</v>
      </c>
      <c r="CQ428" s="10" t="s">
        <v>286</v>
      </c>
      <c r="CR428" s="10">
        <v>1</v>
      </c>
      <c r="CS428" s="10"/>
      <c r="CT428" s="10"/>
      <c r="CU428" s="10"/>
      <c r="CV428" s="10"/>
      <c r="CW428" s="10"/>
      <c r="CX428" s="10" t="s">
        <v>287</v>
      </c>
      <c r="CY428" s="10" t="s">
        <v>287</v>
      </c>
      <c r="CZ428" s="10" t="s">
        <v>288</v>
      </c>
      <c r="DA428" s="10" t="s">
        <v>289</v>
      </c>
      <c r="DB428" s="10" t="s">
        <v>457</v>
      </c>
      <c r="DC428" s="10" t="s">
        <v>283</v>
      </c>
      <c r="DD428" s="10" t="s">
        <v>3832</v>
      </c>
      <c r="DE428" s="10" t="s">
        <v>6395</v>
      </c>
      <c r="DF428" s="10" t="s">
        <v>283</v>
      </c>
      <c r="DG428" s="10" t="s">
        <v>283</v>
      </c>
      <c r="DH428" s="10" t="s">
        <v>283</v>
      </c>
      <c r="DI428" s="10" t="s">
        <v>283</v>
      </c>
      <c r="DJ428" s="10" t="s">
        <v>283</v>
      </c>
      <c r="DK428" s="10" t="s">
        <v>283</v>
      </c>
      <c r="DL428" s="10" t="s">
        <v>283</v>
      </c>
      <c r="DM428" s="10" t="s">
        <v>283</v>
      </c>
      <c r="DN428" s="15"/>
      <c r="DO428" s="15"/>
      <c r="DP428" s="15"/>
      <c r="DQ428" s="15"/>
      <c r="DR428" s="15"/>
      <c r="DS428" s="15"/>
      <c r="DT428" s="15"/>
      <c r="DU428" s="15"/>
      <c r="DV428" s="15"/>
      <c r="DW428" s="15"/>
      <c r="DX428" s="15"/>
      <c r="DY428" s="15"/>
      <c r="DZ428" s="15"/>
      <c r="EA428" s="15"/>
      <c r="EB428" s="15"/>
      <c r="EC428" s="15"/>
      <c r="ED428" s="15"/>
      <c r="EE428" s="15"/>
      <c r="EF428" s="15"/>
      <c r="EG428" s="15"/>
      <c r="EH428" s="15"/>
      <c r="EI428" s="15"/>
      <c r="EJ428" s="15"/>
      <c r="EK428" s="15"/>
      <c r="EL428" s="15"/>
      <c r="EM428" s="15"/>
      <c r="EN428" s="15"/>
      <c r="EO428" s="15"/>
      <c r="EP428" s="15"/>
      <c r="EQ428" s="15"/>
      <c r="ER428" s="10" t="s">
        <v>657</v>
      </c>
      <c r="ES428" s="10" t="s">
        <v>657</v>
      </c>
      <c r="ET428" s="10"/>
      <c r="EU428" s="10"/>
      <c r="EV428" s="10"/>
      <c r="EW428" s="10"/>
      <c r="EX428" s="10"/>
      <c r="EY428" s="10"/>
      <c r="EZ428" s="10"/>
      <c r="FA428" s="10"/>
      <c r="FB428" s="10"/>
      <c r="FC428" s="10"/>
      <c r="FD428" s="10"/>
      <c r="FE428" s="10"/>
      <c r="FF428" s="10"/>
      <c r="FG428" s="10"/>
      <c r="FH428" s="13">
        <v>1</v>
      </c>
      <c r="FI428" s="10"/>
      <c r="FJ428" s="10"/>
      <c r="FK428" s="10"/>
      <c r="FL428" s="10"/>
      <c r="FM428" s="10" t="s">
        <v>6396</v>
      </c>
      <c r="FN428" s="10" t="s">
        <v>169</v>
      </c>
      <c r="FO428" s="10"/>
      <c r="FP428" s="10"/>
      <c r="FQ428" s="10"/>
      <c r="FR428" s="10"/>
      <c r="FS428" s="10"/>
      <c r="FT428" s="10"/>
      <c r="FU428" s="10"/>
      <c r="FV428" s="10"/>
      <c r="FW428" s="10"/>
      <c r="FX428" s="10"/>
      <c r="FY428" s="10">
        <v>1</v>
      </c>
      <c r="FZ428" s="10"/>
      <c r="GA428" s="10"/>
      <c r="GB428" s="10"/>
      <c r="GC428" s="10"/>
      <c r="GD428" s="10"/>
      <c r="GE428" s="10"/>
      <c r="GF428" s="10"/>
      <c r="GG428" s="10"/>
      <c r="GH428" s="10"/>
      <c r="GI428" s="10"/>
      <c r="GJ428" s="10"/>
      <c r="GK428" s="10"/>
      <c r="GL428" s="10"/>
      <c r="GM428" s="10"/>
      <c r="GN428" s="10"/>
      <c r="GO428" s="10" t="s">
        <v>6397</v>
      </c>
      <c r="GP428" s="10" t="s">
        <v>6398</v>
      </c>
      <c r="GQ428" s="10" t="s">
        <v>6399</v>
      </c>
      <c r="GR428" s="10" t="s">
        <v>283</v>
      </c>
      <c r="GS428" s="10" t="s">
        <v>283</v>
      </c>
      <c r="GT428" s="10" t="s">
        <v>283</v>
      </c>
      <c r="GU428" s="10" t="s">
        <v>283</v>
      </c>
      <c r="GV428" s="10" t="s">
        <v>283</v>
      </c>
      <c r="GW428" s="10" t="s">
        <v>283</v>
      </c>
      <c r="GX428" s="10" t="s">
        <v>283</v>
      </c>
      <c r="GY428" s="10" t="s">
        <v>283</v>
      </c>
      <c r="GZ428" s="10" t="s">
        <v>283</v>
      </c>
      <c r="HA428" s="10" t="s">
        <v>283</v>
      </c>
      <c r="HB428" s="10" t="s">
        <v>283</v>
      </c>
      <c r="HC428" s="10" t="s">
        <v>283</v>
      </c>
      <c r="HD428" s="10" t="s">
        <v>214</v>
      </c>
      <c r="HE428" s="10"/>
      <c r="HF428" s="10"/>
      <c r="HG428" s="10"/>
      <c r="HH428" s="10"/>
      <c r="HI428" s="10"/>
      <c r="HJ428" s="10"/>
      <c r="HK428" s="10"/>
      <c r="HL428" s="10"/>
      <c r="HM428" s="10"/>
      <c r="HN428" s="10"/>
      <c r="HO428" s="10"/>
      <c r="HP428" s="10"/>
      <c r="HQ428" s="10"/>
      <c r="HR428" s="10">
        <v>1</v>
      </c>
      <c r="HS428" s="10"/>
      <c r="HT428" s="10"/>
      <c r="HU428" s="10"/>
      <c r="HV428" s="10"/>
      <c r="HW428" s="10"/>
      <c r="HX428" s="10"/>
      <c r="HY428" s="10"/>
      <c r="HZ428" s="10"/>
      <c r="IA428" s="10"/>
      <c r="IB428" s="10"/>
      <c r="IC428" s="10"/>
      <c r="ID428" s="10"/>
      <c r="IE428" s="10"/>
      <c r="IF428" s="10"/>
      <c r="IG428" s="10"/>
      <c r="IH428" s="10"/>
      <c r="II428" s="10"/>
      <c r="IJ428" s="10"/>
      <c r="IK428" s="10"/>
      <c r="IL428" s="10"/>
      <c r="IM428" s="10"/>
      <c r="IN428" s="10"/>
      <c r="IO428" s="10"/>
      <c r="IP428" s="10"/>
      <c r="IQ428" s="10"/>
      <c r="IR428" s="10"/>
      <c r="IS428" s="10"/>
      <c r="IT428" s="10"/>
      <c r="IU428" s="10" t="s">
        <v>1134</v>
      </c>
      <c r="IV428" s="10" t="s">
        <v>283</v>
      </c>
      <c r="IW428" s="10" t="s">
        <v>283</v>
      </c>
      <c r="IX428" s="10" t="s">
        <v>264</v>
      </c>
      <c r="IY428" s="10"/>
      <c r="IZ428" s="10"/>
      <c r="JA428" s="10"/>
      <c r="JB428" s="10"/>
      <c r="JC428" s="10"/>
      <c r="JD428" s="10"/>
      <c r="JE428" s="10"/>
      <c r="JF428" s="10"/>
      <c r="JG428" s="10"/>
      <c r="JH428" s="10"/>
      <c r="JI428" s="10"/>
      <c r="JJ428" s="10"/>
      <c r="JK428" s="10"/>
      <c r="JL428" s="10"/>
      <c r="JM428" s="10"/>
      <c r="JN428" s="10"/>
      <c r="JO428" s="10"/>
      <c r="JP428" s="10">
        <v>1</v>
      </c>
      <c r="JQ428" s="10"/>
      <c r="JR428" s="10"/>
      <c r="JS428" s="10"/>
      <c r="JT428" s="10"/>
      <c r="JU428" s="10"/>
      <c r="JV428" s="10" t="s">
        <v>287</v>
      </c>
      <c r="JW428" s="10" t="s">
        <v>283</v>
      </c>
      <c r="JX428" s="10" t="s">
        <v>283</v>
      </c>
      <c r="JY428" s="10" t="s">
        <v>283</v>
      </c>
      <c r="JZ428" s="9"/>
    </row>
    <row r="429" spans="1:286" ht="15.75" customHeight="1">
      <c r="A429" s="7" t="s">
        <v>6400</v>
      </c>
      <c r="B429" s="8">
        <v>43567</v>
      </c>
      <c r="C429" s="9" t="s">
        <v>6401</v>
      </c>
      <c r="D429" s="10">
        <v>1</v>
      </c>
      <c r="E429" s="11">
        <v>41849</v>
      </c>
      <c r="F429" s="10" t="s">
        <v>302</v>
      </c>
      <c r="G429" s="10" t="s">
        <v>323</v>
      </c>
      <c r="H429" s="9" t="s">
        <v>6402</v>
      </c>
      <c r="I429" s="9" t="s">
        <v>766</v>
      </c>
      <c r="J429" s="10" t="s">
        <v>280</v>
      </c>
      <c r="K429" s="9" t="s">
        <v>5740</v>
      </c>
      <c r="L429" s="9"/>
      <c r="M429" s="10">
        <v>1</v>
      </c>
      <c r="N429" s="9"/>
      <c r="O429" s="9"/>
      <c r="P429" s="9"/>
      <c r="Q429" s="9"/>
      <c r="R429" s="9"/>
      <c r="S429" s="9"/>
      <c r="T429" s="9"/>
      <c r="U429" s="10">
        <v>1</v>
      </c>
      <c r="V429" s="9"/>
      <c r="W429" s="9"/>
      <c r="X429" s="9"/>
      <c r="Y429" s="9"/>
      <c r="Z429" s="9"/>
      <c r="AA429" s="9"/>
      <c r="AB429" s="9" t="s">
        <v>6403</v>
      </c>
      <c r="AC429" s="9" t="s">
        <v>6404</v>
      </c>
      <c r="AD429" s="10" t="s">
        <v>283</v>
      </c>
      <c r="AE429" s="11">
        <v>41859</v>
      </c>
      <c r="AF429" s="11">
        <v>43564</v>
      </c>
      <c r="AG429" s="10">
        <f t="shared" si="96"/>
        <v>1705</v>
      </c>
      <c r="AH429" s="10">
        <f>AF429-E429</f>
        <v>1715</v>
      </c>
      <c r="AI429" s="10">
        <f t="shared" si="2"/>
        <v>1718</v>
      </c>
      <c r="AJ429" s="10" t="s">
        <v>6405</v>
      </c>
      <c r="AK429" s="12">
        <v>2</v>
      </c>
      <c r="AL429" s="10" t="s">
        <v>6406</v>
      </c>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v>1</v>
      </c>
      <c r="BL429" s="10"/>
      <c r="BM429" s="10"/>
      <c r="BN429" s="10"/>
      <c r="BO429" s="10"/>
      <c r="BP429" s="10"/>
      <c r="BQ429" s="10"/>
      <c r="BR429" s="10"/>
      <c r="BS429" s="10"/>
      <c r="BT429" s="10"/>
      <c r="BU429" s="10"/>
      <c r="BV429" s="10"/>
      <c r="BW429" s="10"/>
      <c r="BX429" s="10"/>
      <c r="BY429" s="10"/>
      <c r="BZ429" s="10"/>
      <c r="CA429" s="10"/>
      <c r="CB429" s="10"/>
      <c r="CC429" s="10"/>
      <c r="CD429" s="10"/>
      <c r="CE429" s="10"/>
      <c r="CF429" s="10">
        <v>1</v>
      </c>
      <c r="CG429" s="10"/>
      <c r="CH429" s="10"/>
      <c r="CI429" s="10"/>
      <c r="CJ429" s="10"/>
      <c r="CK429" s="10"/>
      <c r="CL429" s="10"/>
      <c r="CM429" s="10"/>
      <c r="CN429" s="10"/>
      <c r="CO429" s="10"/>
      <c r="CP429" s="10" t="s">
        <v>90</v>
      </c>
      <c r="CQ429" s="10" t="s">
        <v>286</v>
      </c>
      <c r="CR429" s="10"/>
      <c r="CS429" s="10">
        <v>1</v>
      </c>
      <c r="CT429" s="10"/>
      <c r="CU429" s="10"/>
      <c r="CV429" s="10"/>
      <c r="CW429" s="10"/>
      <c r="CX429" s="10" t="s">
        <v>283</v>
      </c>
      <c r="CY429" s="10" t="s">
        <v>287</v>
      </c>
      <c r="CZ429" s="10" t="s">
        <v>12</v>
      </c>
      <c r="DA429" s="10" t="s">
        <v>3146</v>
      </c>
      <c r="DB429" s="10" t="s">
        <v>3146</v>
      </c>
      <c r="DC429" s="10" t="s">
        <v>283</v>
      </c>
      <c r="DD429" s="10" t="s">
        <v>6407</v>
      </c>
      <c r="DE429" s="10" t="s">
        <v>6408</v>
      </c>
      <c r="DF429" s="10" t="s">
        <v>582</v>
      </c>
      <c r="DG429" s="10" t="s">
        <v>3904</v>
      </c>
      <c r="DH429" s="10" t="s">
        <v>283</v>
      </c>
      <c r="DI429" s="10" t="s">
        <v>283</v>
      </c>
      <c r="DJ429" s="10" t="s">
        <v>283</v>
      </c>
      <c r="DK429" s="10" t="s">
        <v>283</v>
      </c>
      <c r="DL429" s="10" t="s">
        <v>119</v>
      </c>
      <c r="DM429" s="10" t="s">
        <v>119</v>
      </c>
      <c r="DN429" s="15"/>
      <c r="DO429" s="15"/>
      <c r="DP429" s="15"/>
      <c r="DQ429" s="15"/>
      <c r="DR429" s="15"/>
      <c r="DS429" s="15"/>
      <c r="DT429" s="15"/>
      <c r="DU429" s="15"/>
      <c r="DV429" s="15"/>
      <c r="DW429" s="15">
        <v>1</v>
      </c>
      <c r="DX429" s="15"/>
      <c r="DY429" s="15"/>
      <c r="DZ429" s="15"/>
      <c r="EA429" s="15"/>
      <c r="EB429" s="15"/>
      <c r="EC429" s="15"/>
      <c r="ED429" s="15"/>
      <c r="EE429" s="15"/>
      <c r="EF429" s="15"/>
      <c r="EG429" s="15"/>
      <c r="EH429" s="15"/>
      <c r="EI429" s="15"/>
      <c r="EJ429" s="15"/>
      <c r="EK429" s="15"/>
      <c r="EL429" s="15"/>
      <c r="EM429" s="15"/>
      <c r="EN429" s="15"/>
      <c r="EO429" s="15"/>
      <c r="EP429" s="15"/>
      <c r="EQ429" s="15"/>
      <c r="ER429" s="10" t="s">
        <v>283</v>
      </c>
      <c r="ES429" s="10" t="s">
        <v>283</v>
      </c>
      <c r="ET429" s="10"/>
      <c r="EU429" s="10"/>
      <c r="EV429" s="10"/>
      <c r="EW429" s="10"/>
      <c r="EX429" s="10"/>
      <c r="EY429" s="10"/>
      <c r="EZ429" s="10"/>
      <c r="FA429" s="10"/>
      <c r="FB429" s="10"/>
      <c r="FC429" s="10"/>
      <c r="FD429" s="10"/>
      <c r="FE429" s="10"/>
      <c r="FF429" s="10"/>
      <c r="FG429" s="10"/>
      <c r="FH429" s="10"/>
      <c r="FI429" s="10"/>
      <c r="FJ429" s="10"/>
      <c r="FK429" s="10"/>
      <c r="FL429" s="10"/>
      <c r="FM429" s="10" t="s">
        <v>283</v>
      </c>
      <c r="FN429" s="10" t="s">
        <v>283</v>
      </c>
      <c r="FO429" s="10"/>
      <c r="FP429" s="10"/>
      <c r="FQ429" s="10"/>
      <c r="FR429" s="10"/>
      <c r="FS429" s="10"/>
      <c r="FT429" s="10"/>
      <c r="FU429" s="10"/>
      <c r="FV429" s="10"/>
      <c r="FW429" s="10"/>
      <c r="FX429" s="10"/>
      <c r="FY429" s="10"/>
      <c r="FZ429" s="10"/>
      <c r="GA429" s="10"/>
      <c r="GB429" s="10"/>
      <c r="GC429" s="10"/>
      <c r="GD429" s="10"/>
      <c r="GE429" s="10"/>
      <c r="GF429" s="10"/>
      <c r="GG429" s="10"/>
      <c r="GH429" s="10"/>
      <c r="GI429" s="10"/>
      <c r="GJ429" s="10"/>
      <c r="GK429" s="10"/>
      <c r="GL429" s="10"/>
      <c r="GM429" s="10"/>
      <c r="GN429" s="10"/>
      <c r="GO429" s="10" t="s">
        <v>6409</v>
      </c>
      <c r="GP429" s="10" t="s">
        <v>6410</v>
      </c>
      <c r="GQ429" s="10" t="s">
        <v>6411</v>
      </c>
      <c r="GR429" s="10" t="s">
        <v>6412</v>
      </c>
      <c r="GS429" s="10" t="s">
        <v>6413</v>
      </c>
      <c r="GT429" s="10" t="s">
        <v>283</v>
      </c>
      <c r="GU429" s="10" t="s">
        <v>283</v>
      </c>
      <c r="GV429" s="10" t="s">
        <v>283</v>
      </c>
      <c r="GW429" s="10" t="s">
        <v>283</v>
      </c>
      <c r="GX429" s="10" t="s">
        <v>283</v>
      </c>
      <c r="GY429" s="10" t="s">
        <v>283</v>
      </c>
      <c r="GZ429" s="10" t="s">
        <v>283</v>
      </c>
      <c r="HA429" s="10" t="s">
        <v>283</v>
      </c>
      <c r="HB429" s="10" t="s">
        <v>283</v>
      </c>
      <c r="HC429" s="10" t="s">
        <v>283</v>
      </c>
      <c r="HD429" s="10" t="s">
        <v>6414</v>
      </c>
      <c r="HE429" s="10"/>
      <c r="HF429" s="10"/>
      <c r="HG429" s="10"/>
      <c r="HH429" s="10"/>
      <c r="HI429" s="10"/>
      <c r="HJ429" s="10"/>
      <c r="HK429" s="10"/>
      <c r="HL429" s="10"/>
      <c r="HM429" s="10">
        <v>1</v>
      </c>
      <c r="HN429" s="10"/>
      <c r="HO429" s="10"/>
      <c r="HP429" s="10"/>
      <c r="HQ429" s="10"/>
      <c r="HR429" s="10"/>
      <c r="HS429" s="10"/>
      <c r="HT429" s="10"/>
      <c r="HU429" s="10"/>
      <c r="HV429" s="10"/>
      <c r="HW429" s="10"/>
      <c r="HX429" s="10"/>
      <c r="HY429" s="10"/>
      <c r="HZ429" s="10"/>
      <c r="IA429" s="10"/>
      <c r="IB429" s="10"/>
      <c r="IC429" s="10"/>
      <c r="ID429" s="10"/>
      <c r="IE429" s="10"/>
      <c r="IF429" s="10"/>
      <c r="IG429" s="10"/>
      <c r="IH429" s="10"/>
      <c r="II429" s="10">
        <v>1</v>
      </c>
      <c r="IJ429" s="10"/>
      <c r="IK429" s="10"/>
      <c r="IL429" s="10"/>
      <c r="IM429" s="10"/>
      <c r="IN429" s="10"/>
      <c r="IO429" s="10"/>
      <c r="IP429" s="10">
        <v>1</v>
      </c>
      <c r="IQ429" s="10"/>
      <c r="IR429" s="10"/>
      <c r="IS429" s="10"/>
      <c r="IT429" s="10"/>
      <c r="IU429" s="10" t="s">
        <v>6415</v>
      </c>
      <c r="IV429" s="10" t="s">
        <v>4857</v>
      </c>
      <c r="IW429" s="10" t="s">
        <v>283</v>
      </c>
      <c r="IX429" s="10" t="s">
        <v>262</v>
      </c>
      <c r="IY429" s="10"/>
      <c r="IZ429" s="10"/>
      <c r="JA429" s="10"/>
      <c r="JB429" s="10"/>
      <c r="JC429" s="10"/>
      <c r="JD429" s="10"/>
      <c r="JE429" s="10"/>
      <c r="JF429" s="10"/>
      <c r="JG429" s="10"/>
      <c r="JH429" s="10"/>
      <c r="JI429" s="10"/>
      <c r="JJ429" s="10"/>
      <c r="JK429" s="10"/>
      <c r="JL429" s="10"/>
      <c r="JM429" s="10"/>
      <c r="JN429" s="10">
        <v>1</v>
      </c>
      <c r="JO429" s="10"/>
      <c r="JP429" s="10"/>
      <c r="JQ429" s="10"/>
      <c r="JR429" s="10"/>
      <c r="JS429" s="10"/>
      <c r="JT429" s="10"/>
      <c r="JU429" s="10"/>
      <c r="JV429" s="10" t="s">
        <v>287</v>
      </c>
      <c r="JW429" s="10" t="s">
        <v>283</v>
      </c>
      <c r="JX429" s="10" t="s">
        <v>283</v>
      </c>
      <c r="JY429" s="10" t="s">
        <v>283</v>
      </c>
      <c r="JZ429" s="9"/>
    </row>
    <row r="430" spans="1:286" ht="15.75" customHeight="1">
      <c r="A430" s="7" t="s">
        <v>6416</v>
      </c>
      <c r="B430" s="8">
        <v>43579</v>
      </c>
      <c r="C430" s="9" t="s">
        <v>6417</v>
      </c>
      <c r="D430" s="10">
        <v>1</v>
      </c>
      <c r="E430" s="10" t="s">
        <v>302</v>
      </c>
      <c r="F430" s="10" t="s">
        <v>302</v>
      </c>
      <c r="G430" s="10" t="s">
        <v>323</v>
      </c>
      <c r="H430" s="9" t="s">
        <v>2455</v>
      </c>
      <c r="I430" s="9" t="s">
        <v>2456</v>
      </c>
      <c r="J430" s="10" t="s">
        <v>280</v>
      </c>
      <c r="K430" s="9" t="s">
        <v>344</v>
      </c>
      <c r="L430" s="9"/>
      <c r="M430" s="9"/>
      <c r="N430" s="9"/>
      <c r="O430" s="9"/>
      <c r="P430" s="9"/>
      <c r="Q430" s="9"/>
      <c r="R430" s="10">
        <v>1</v>
      </c>
      <c r="S430" s="9"/>
      <c r="T430" s="9"/>
      <c r="U430" s="9"/>
      <c r="V430" s="9"/>
      <c r="W430" s="9"/>
      <c r="X430" s="9"/>
      <c r="Y430" s="9"/>
      <c r="Z430" s="9"/>
      <c r="AA430" s="9"/>
      <c r="AB430" s="9" t="s">
        <v>6418</v>
      </c>
      <c r="AC430" s="9" t="s">
        <v>6419</v>
      </c>
      <c r="AD430" s="10" t="s">
        <v>283</v>
      </c>
      <c r="AE430" s="11">
        <v>43413</v>
      </c>
      <c r="AF430" s="11">
        <v>43573</v>
      </c>
      <c r="AG430" s="10">
        <f t="shared" si="96"/>
        <v>160</v>
      </c>
      <c r="AH430" s="10" t="s">
        <v>283</v>
      </c>
      <c r="AI430" s="16" t="e">
        <f t="shared" si="2"/>
        <v>#VALUE!</v>
      </c>
      <c r="AJ430" s="10" t="s">
        <v>6420</v>
      </c>
      <c r="AK430" s="12">
        <v>1</v>
      </c>
      <c r="AL430" s="10" t="s">
        <v>489</v>
      </c>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v>1</v>
      </c>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t="s">
        <v>89</v>
      </c>
      <c r="CQ430" s="10" t="s">
        <v>286</v>
      </c>
      <c r="CR430" s="10">
        <v>1</v>
      </c>
      <c r="CS430" s="10"/>
      <c r="CT430" s="10"/>
      <c r="CU430" s="10"/>
      <c r="CV430" s="10"/>
      <c r="CW430" s="10"/>
      <c r="CX430" s="10" t="s">
        <v>287</v>
      </c>
      <c r="CY430" s="10" t="s">
        <v>287</v>
      </c>
      <c r="CZ430" s="10" t="s">
        <v>12</v>
      </c>
      <c r="DA430" s="10" t="s">
        <v>1864</v>
      </c>
      <c r="DB430" s="10" t="s">
        <v>329</v>
      </c>
      <c r="DC430" s="10" t="s">
        <v>283</v>
      </c>
      <c r="DD430" s="10" t="s">
        <v>773</v>
      </c>
      <c r="DE430" s="10" t="s">
        <v>6421</v>
      </c>
      <c r="DF430" s="10" t="s">
        <v>283</v>
      </c>
      <c r="DG430" s="10" t="s">
        <v>283</v>
      </c>
      <c r="DH430" s="10" t="s">
        <v>283</v>
      </c>
      <c r="DI430" s="10" t="s">
        <v>283</v>
      </c>
      <c r="DJ430" s="10" t="s">
        <v>283</v>
      </c>
      <c r="DK430" s="10" t="s">
        <v>283</v>
      </c>
      <c r="DL430" s="10" t="s">
        <v>6422</v>
      </c>
      <c r="DM430" s="10" t="s">
        <v>110</v>
      </c>
      <c r="DN430" s="15">
        <v>1</v>
      </c>
      <c r="DO430" s="15"/>
      <c r="DP430" s="15"/>
      <c r="DQ430" s="15"/>
      <c r="DR430" s="15"/>
      <c r="DS430" s="15"/>
      <c r="DT430" s="15"/>
      <c r="DU430" s="15"/>
      <c r="DV430" s="15"/>
      <c r="DW430" s="15"/>
      <c r="DX430" s="15"/>
      <c r="DY430" s="15"/>
      <c r="DZ430" s="15"/>
      <c r="EA430" s="15"/>
      <c r="EB430" s="15"/>
      <c r="EC430" s="15"/>
      <c r="ED430" s="15"/>
      <c r="EE430" s="15"/>
      <c r="EF430" s="15"/>
      <c r="EG430" s="15"/>
      <c r="EH430" s="15"/>
      <c r="EI430" s="15"/>
      <c r="EJ430" s="15"/>
      <c r="EK430" s="15"/>
      <c r="EL430" s="15"/>
      <c r="EM430" s="15"/>
      <c r="EN430" s="15"/>
      <c r="EO430" s="15"/>
      <c r="EP430" s="15"/>
      <c r="EQ430" s="15"/>
      <c r="ER430" s="10" t="s">
        <v>283</v>
      </c>
      <c r="ES430" s="10" t="s">
        <v>283</v>
      </c>
      <c r="ET430" s="10"/>
      <c r="EU430" s="10"/>
      <c r="EV430" s="10"/>
      <c r="EW430" s="10"/>
      <c r="EX430" s="10"/>
      <c r="EY430" s="10"/>
      <c r="EZ430" s="10"/>
      <c r="FA430" s="10"/>
      <c r="FB430" s="10"/>
      <c r="FC430" s="10"/>
      <c r="FD430" s="10"/>
      <c r="FE430" s="10"/>
      <c r="FF430" s="10"/>
      <c r="FG430" s="10"/>
      <c r="FH430" s="10"/>
      <c r="FI430" s="10"/>
      <c r="FJ430" s="10"/>
      <c r="FK430" s="10"/>
      <c r="FL430" s="10"/>
      <c r="FM430" s="10" t="s">
        <v>283</v>
      </c>
      <c r="FN430" s="10" t="s">
        <v>283</v>
      </c>
      <c r="FO430" s="10"/>
      <c r="FP430" s="10"/>
      <c r="FQ430" s="10"/>
      <c r="FR430" s="10"/>
      <c r="FS430" s="10"/>
      <c r="FT430" s="10"/>
      <c r="FU430" s="10"/>
      <c r="FV430" s="10"/>
      <c r="FW430" s="10"/>
      <c r="FX430" s="10"/>
      <c r="FY430" s="10"/>
      <c r="FZ430" s="10"/>
      <c r="GA430" s="10"/>
      <c r="GB430" s="10"/>
      <c r="GC430" s="10"/>
      <c r="GD430" s="10"/>
      <c r="GE430" s="10"/>
      <c r="GF430" s="10"/>
      <c r="GG430" s="10"/>
      <c r="GH430" s="10"/>
      <c r="GI430" s="10"/>
      <c r="GJ430" s="10"/>
      <c r="GK430" s="10"/>
      <c r="GL430" s="10"/>
      <c r="GM430" s="10"/>
      <c r="GN430" s="10"/>
      <c r="GO430" s="13" t="s">
        <v>6423</v>
      </c>
      <c r="GP430" s="13" t="s">
        <v>6424</v>
      </c>
      <c r="GQ430" s="13" t="s">
        <v>6425</v>
      </c>
      <c r="GR430" s="10" t="s">
        <v>283</v>
      </c>
      <c r="GS430" s="10" t="s">
        <v>283</v>
      </c>
      <c r="GT430" s="10" t="s">
        <v>283</v>
      </c>
      <c r="GU430" s="10" t="s">
        <v>283</v>
      </c>
      <c r="GV430" s="10" t="s">
        <v>283</v>
      </c>
      <c r="GW430" s="10" t="s">
        <v>283</v>
      </c>
      <c r="GX430" s="10" t="s">
        <v>283</v>
      </c>
      <c r="GY430" s="10" t="s">
        <v>283</v>
      </c>
      <c r="GZ430" s="10" t="s">
        <v>283</v>
      </c>
      <c r="HA430" s="10" t="s">
        <v>283</v>
      </c>
      <c r="HB430" s="10" t="s">
        <v>283</v>
      </c>
      <c r="HC430" s="10" t="s">
        <v>283</v>
      </c>
      <c r="HD430" s="10" t="s">
        <v>6426</v>
      </c>
      <c r="HE430" s="10"/>
      <c r="HF430" s="10"/>
      <c r="HG430" s="10"/>
      <c r="HH430" s="10"/>
      <c r="HI430" s="10"/>
      <c r="HJ430" s="10"/>
      <c r="HK430" s="10"/>
      <c r="HL430" s="10"/>
      <c r="HM430" s="10">
        <v>1</v>
      </c>
      <c r="HN430" s="10">
        <v>1</v>
      </c>
      <c r="HO430" s="10"/>
      <c r="HP430" s="10">
        <v>1</v>
      </c>
      <c r="HQ430" s="10"/>
      <c r="HR430" s="10"/>
      <c r="HS430" s="10"/>
      <c r="HT430" s="10"/>
      <c r="HU430" s="10"/>
      <c r="HV430" s="10"/>
      <c r="HW430" s="10"/>
      <c r="HX430" s="10"/>
      <c r="HY430" s="10"/>
      <c r="HZ430" s="10"/>
      <c r="IA430" s="10"/>
      <c r="IB430" s="10"/>
      <c r="IC430" s="10"/>
      <c r="ID430" s="10"/>
      <c r="IE430" s="10"/>
      <c r="IF430" s="10"/>
      <c r="IG430" s="10"/>
      <c r="IH430" s="10"/>
      <c r="II430" s="10"/>
      <c r="IJ430" s="10"/>
      <c r="IK430" s="10">
        <v>1</v>
      </c>
      <c r="IL430" s="10"/>
      <c r="IM430" s="10"/>
      <c r="IN430" s="10"/>
      <c r="IO430" s="10"/>
      <c r="IP430" s="10"/>
      <c r="IQ430" s="10">
        <v>1</v>
      </c>
      <c r="IR430" s="10"/>
      <c r="IS430" s="10"/>
      <c r="IT430" s="10"/>
      <c r="IU430" s="13" t="s">
        <v>2473</v>
      </c>
      <c r="IV430" s="10" t="s">
        <v>283</v>
      </c>
      <c r="IW430" s="10" t="s">
        <v>283</v>
      </c>
      <c r="IX430" s="10" t="s">
        <v>264</v>
      </c>
      <c r="IY430" s="10"/>
      <c r="IZ430" s="10"/>
      <c r="JA430" s="10"/>
      <c r="JB430" s="10"/>
      <c r="JC430" s="10"/>
      <c r="JD430" s="10"/>
      <c r="JE430" s="10"/>
      <c r="JF430" s="10"/>
      <c r="JG430" s="10"/>
      <c r="JH430" s="10"/>
      <c r="JI430" s="10"/>
      <c r="JJ430" s="10"/>
      <c r="JK430" s="10"/>
      <c r="JL430" s="10"/>
      <c r="JM430" s="10"/>
      <c r="JN430" s="10"/>
      <c r="JO430" s="10"/>
      <c r="JP430" s="10">
        <v>1</v>
      </c>
      <c r="JQ430" s="10"/>
      <c r="JR430" s="10"/>
      <c r="JS430" s="10"/>
      <c r="JT430" s="10"/>
      <c r="JU430" s="10"/>
      <c r="JV430" s="10" t="s">
        <v>287</v>
      </c>
      <c r="JW430" s="10" t="s">
        <v>283</v>
      </c>
      <c r="JX430" s="10" t="s">
        <v>283</v>
      </c>
      <c r="JY430" s="10" t="s">
        <v>283</v>
      </c>
      <c r="JZ430" s="10" t="s">
        <v>6427</v>
      </c>
    </row>
    <row r="431" spans="1:286" ht="15.75" customHeight="1">
      <c r="A431" s="7" t="s">
        <v>6428</v>
      </c>
      <c r="B431" s="8">
        <v>43578</v>
      </c>
      <c r="C431" s="9" t="s">
        <v>6429</v>
      </c>
      <c r="D431" s="10">
        <v>1</v>
      </c>
      <c r="E431" s="11">
        <v>42491</v>
      </c>
      <c r="F431" s="10" t="s">
        <v>302</v>
      </c>
      <c r="G431" s="10" t="s">
        <v>277</v>
      </c>
      <c r="H431" s="9" t="s">
        <v>6430</v>
      </c>
      <c r="I431" s="9" t="s">
        <v>5481</v>
      </c>
      <c r="J431" s="10" t="s">
        <v>280</v>
      </c>
      <c r="K431" s="9" t="s">
        <v>344</v>
      </c>
      <c r="L431" s="9"/>
      <c r="M431" s="9"/>
      <c r="N431" s="9"/>
      <c r="O431" s="9"/>
      <c r="P431" s="9"/>
      <c r="Q431" s="9"/>
      <c r="R431" s="10">
        <v>1</v>
      </c>
      <c r="S431" s="9"/>
      <c r="T431" s="9"/>
      <c r="U431" s="9"/>
      <c r="V431" s="9"/>
      <c r="W431" s="9"/>
      <c r="X431" s="9"/>
      <c r="Y431" s="9"/>
      <c r="Z431" s="9"/>
      <c r="AA431" s="9"/>
      <c r="AB431" s="9" t="s">
        <v>6431</v>
      </c>
      <c r="AC431" s="9" t="s">
        <v>6432</v>
      </c>
      <c r="AD431" s="10" t="s">
        <v>283</v>
      </c>
      <c r="AE431" s="11">
        <v>42500</v>
      </c>
      <c r="AF431" s="11">
        <v>43559</v>
      </c>
      <c r="AG431" s="10">
        <f t="shared" si="96"/>
        <v>1059</v>
      </c>
      <c r="AH431" s="10">
        <f t="shared" ref="AH431:AH433" si="99">AF431-E431</f>
        <v>1068</v>
      </c>
      <c r="AI431" s="10">
        <f t="shared" si="2"/>
        <v>1087</v>
      </c>
      <c r="AJ431" s="10" t="s">
        <v>50</v>
      </c>
      <c r="AK431" s="12">
        <v>1</v>
      </c>
      <c r="AL431" s="10" t="s">
        <v>50</v>
      </c>
      <c r="AM431" s="10"/>
      <c r="AN431" s="10"/>
      <c r="AO431" s="10"/>
      <c r="AP431" s="10"/>
      <c r="AQ431" s="10"/>
      <c r="AR431" s="10"/>
      <c r="AS431" s="10"/>
      <c r="AT431" s="10"/>
      <c r="AU431" s="10"/>
      <c r="AV431" s="10"/>
      <c r="AW431" s="10"/>
      <c r="AX431" s="10"/>
      <c r="AY431" s="10"/>
      <c r="AZ431" s="10"/>
      <c r="BA431" s="10"/>
      <c r="BB431" s="10"/>
      <c r="BC431" s="10"/>
      <c r="BD431" s="10"/>
      <c r="BE431" s="10">
        <v>1</v>
      </c>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t="s">
        <v>89</v>
      </c>
      <c r="CQ431" s="10" t="s">
        <v>286</v>
      </c>
      <c r="CR431" s="10">
        <v>1</v>
      </c>
      <c r="CS431" s="10"/>
      <c r="CT431" s="10"/>
      <c r="CU431" s="10"/>
      <c r="CV431" s="10"/>
      <c r="CW431" s="10"/>
      <c r="CX431" s="10" t="s">
        <v>287</v>
      </c>
      <c r="CY431" s="10" t="s">
        <v>287</v>
      </c>
      <c r="CZ431" s="10" t="s">
        <v>12</v>
      </c>
      <c r="DA431" s="10" t="s">
        <v>158</v>
      </c>
      <c r="DB431" s="10" t="s">
        <v>158</v>
      </c>
      <c r="DC431" s="10" t="s">
        <v>283</v>
      </c>
      <c r="DD431" s="10" t="s">
        <v>549</v>
      </c>
      <c r="DE431" s="10" t="s">
        <v>529</v>
      </c>
      <c r="DF431" s="10" t="s">
        <v>4003</v>
      </c>
      <c r="DG431" s="10" t="s">
        <v>283</v>
      </c>
      <c r="DH431" s="10" t="s">
        <v>283</v>
      </c>
      <c r="DI431" s="10" t="s">
        <v>283</v>
      </c>
      <c r="DJ431" s="10" t="s">
        <v>283</v>
      </c>
      <c r="DK431" s="10" t="s">
        <v>283</v>
      </c>
      <c r="DL431" s="10" t="s">
        <v>117</v>
      </c>
      <c r="DM431" s="10" t="s">
        <v>117</v>
      </c>
      <c r="DN431" s="15"/>
      <c r="DO431" s="15"/>
      <c r="DP431" s="15"/>
      <c r="DQ431" s="15"/>
      <c r="DR431" s="15"/>
      <c r="DS431" s="15"/>
      <c r="DT431" s="15"/>
      <c r="DU431" s="15">
        <v>1</v>
      </c>
      <c r="DV431" s="15"/>
      <c r="DW431" s="15"/>
      <c r="DX431" s="15"/>
      <c r="DY431" s="15"/>
      <c r="DZ431" s="15"/>
      <c r="EA431" s="15"/>
      <c r="EB431" s="15"/>
      <c r="EC431" s="15"/>
      <c r="ED431" s="15"/>
      <c r="EE431" s="15"/>
      <c r="EF431" s="15"/>
      <c r="EG431" s="15"/>
      <c r="EH431" s="15"/>
      <c r="EI431" s="15"/>
      <c r="EJ431" s="15"/>
      <c r="EK431" s="15"/>
      <c r="EL431" s="15"/>
      <c r="EM431" s="15"/>
      <c r="EN431" s="15"/>
      <c r="EO431" s="15"/>
      <c r="EP431" s="15"/>
      <c r="EQ431" s="15"/>
      <c r="ER431" s="10" t="s">
        <v>6433</v>
      </c>
      <c r="ES431" s="13" t="s">
        <v>6434</v>
      </c>
      <c r="ET431" s="13"/>
      <c r="EU431" s="13"/>
      <c r="EV431" s="13"/>
      <c r="EW431" s="13"/>
      <c r="EX431" s="13"/>
      <c r="EY431" s="13"/>
      <c r="EZ431" s="13"/>
      <c r="FA431" s="13"/>
      <c r="FB431" s="13"/>
      <c r="FC431" s="13"/>
      <c r="FD431" s="13"/>
      <c r="FE431" s="13"/>
      <c r="FF431" s="13">
        <v>1</v>
      </c>
      <c r="FG431" s="13"/>
      <c r="FH431" s="13"/>
      <c r="FI431" s="13"/>
      <c r="FJ431" s="13"/>
      <c r="FK431" s="13">
        <v>1</v>
      </c>
      <c r="FL431" s="13"/>
      <c r="FM431" s="10" t="s">
        <v>6435</v>
      </c>
      <c r="FN431" s="10" t="s">
        <v>283</v>
      </c>
      <c r="FO431" s="10"/>
      <c r="FP431" s="10"/>
      <c r="FQ431" s="10"/>
      <c r="FR431" s="10"/>
      <c r="FS431" s="10"/>
      <c r="FT431" s="10"/>
      <c r="FU431" s="10"/>
      <c r="FV431" s="10"/>
      <c r="FW431" s="10"/>
      <c r="FX431" s="10"/>
      <c r="FY431" s="10"/>
      <c r="FZ431" s="10"/>
      <c r="GA431" s="10"/>
      <c r="GB431" s="10"/>
      <c r="GC431" s="10"/>
      <c r="GD431" s="10"/>
      <c r="GE431" s="10"/>
      <c r="GF431" s="10"/>
      <c r="GG431" s="10"/>
      <c r="GH431" s="10"/>
      <c r="GI431" s="10"/>
      <c r="GJ431" s="10"/>
      <c r="GK431" s="10"/>
      <c r="GL431" s="10"/>
      <c r="GM431" s="10"/>
      <c r="GN431" s="10"/>
      <c r="GO431" s="10" t="s">
        <v>6436</v>
      </c>
      <c r="GP431" s="10" t="s">
        <v>6437</v>
      </c>
      <c r="GQ431" s="10" t="s">
        <v>6438</v>
      </c>
      <c r="GR431" s="10" t="s">
        <v>6439</v>
      </c>
      <c r="GS431" s="10" t="s">
        <v>283</v>
      </c>
      <c r="GT431" s="10" t="s">
        <v>283</v>
      </c>
      <c r="GU431" s="10" t="s">
        <v>283</v>
      </c>
      <c r="GV431" s="10" t="s">
        <v>283</v>
      </c>
      <c r="GW431" s="10" t="s">
        <v>283</v>
      </c>
      <c r="GX431" s="10" t="s">
        <v>283</v>
      </c>
      <c r="GY431" s="10" t="s">
        <v>283</v>
      </c>
      <c r="GZ431" s="10" t="s">
        <v>283</v>
      </c>
      <c r="HA431" s="10" t="s">
        <v>283</v>
      </c>
      <c r="HB431" s="10" t="s">
        <v>283</v>
      </c>
      <c r="HC431" s="10" t="s">
        <v>283</v>
      </c>
      <c r="HD431" s="10" t="s">
        <v>242</v>
      </c>
      <c r="HE431" s="10"/>
      <c r="HF431" s="10"/>
      <c r="HG431" s="10"/>
      <c r="HH431" s="10"/>
      <c r="HI431" s="10"/>
      <c r="HJ431" s="10"/>
      <c r="HK431" s="10"/>
      <c r="HL431" s="10"/>
      <c r="HM431" s="10"/>
      <c r="HN431" s="10"/>
      <c r="HO431" s="10"/>
      <c r="HP431" s="10"/>
      <c r="HQ431" s="10"/>
      <c r="HR431" s="10"/>
      <c r="HS431" s="10"/>
      <c r="HT431" s="10"/>
      <c r="HU431" s="10"/>
      <c r="HV431" s="10"/>
      <c r="HW431" s="10"/>
      <c r="HX431" s="10"/>
      <c r="HY431" s="10"/>
      <c r="HZ431" s="10"/>
      <c r="IA431" s="10"/>
      <c r="IB431" s="10"/>
      <c r="IC431" s="10"/>
      <c r="ID431" s="10"/>
      <c r="IE431" s="10"/>
      <c r="IF431" s="10"/>
      <c r="IG431" s="10"/>
      <c r="IH431" s="10"/>
      <c r="II431" s="10"/>
      <c r="IJ431" s="10"/>
      <c r="IK431" s="10"/>
      <c r="IL431" s="10"/>
      <c r="IM431" s="10"/>
      <c r="IN431" s="10"/>
      <c r="IO431" s="10"/>
      <c r="IP431" s="10"/>
      <c r="IQ431" s="10"/>
      <c r="IR431" s="10"/>
      <c r="IS431" s="10"/>
      <c r="IT431" s="10">
        <v>1</v>
      </c>
      <c r="IU431" s="10" t="s">
        <v>696</v>
      </c>
      <c r="IV431" s="10" t="s">
        <v>283</v>
      </c>
      <c r="IW431" s="10" t="s">
        <v>283</v>
      </c>
      <c r="IX431" s="10" t="s">
        <v>264</v>
      </c>
      <c r="IY431" s="10"/>
      <c r="IZ431" s="10"/>
      <c r="JA431" s="10"/>
      <c r="JB431" s="10"/>
      <c r="JC431" s="10"/>
      <c r="JD431" s="10"/>
      <c r="JE431" s="10"/>
      <c r="JF431" s="10"/>
      <c r="JG431" s="10"/>
      <c r="JH431" s="10"/>
      <c r="JI431" s="10"/>
      <c r="JJ431" s="10"/>
      <c r="JK431" s="10"/>
      <c r="JL431" s="10"/>
      <c r="JM431" s="10"/>
      <c r="JN431" s="10"/>
      <c r="JO431" s="10"/>
      <c r="JP431" s="10">
        <v>1</v>
      </c>
      <c r="JQ431" s="10"/>
      <c r="JR431" s="10"/>
      <c r="JS431" s="10"/>
      <c r="JT431" s="10"/>
      <c r="JU431" s="10"/>
      <c r="JV431" s="10" t="s">
        <v>287</v>
      </c>
      <c r="JW431" s="10" t="s">
        <v>283</v>
      </c>
      <c r="JX431" s="10" t="s">
        <v>283</v>
      </c>
      <c r="JY431" s="10" t="s">
        <v>283</v>
      </c>
      <c r="JZ431" s="10" t="s">
        <v>6440</v>
      </c>
    </row>
    <row r="432" spans="1:286" ht="15.75" customHeight="1">
      <c r="A432" s="7" t="s">
        <v>6441</v>
      </c>
      <c r="B432" s="8">
        <v>43584</v>
      </c>
      <c r="C432" s="9" t="s">
        <v>6442</v>
      </c>
      <c r="D432" s="10">
        <v>1</v>
      </c>
      <c r="E432" s="11">
        <v>43343</v>
      </c>
      <c r="F432" s="10">
        <v>29</v>
      </c>
      <c r="G432" s="10" t="s">
        <v>323</v>
      </c>
      <c r="H432" s="9" t="s">
        <v>5026</v>
      </c>
      <c r="I432" s="9" t="s">
        <v>3549</v>
      </c>
      <c r="J432" s="10" t="s">
        <v>280</v>
      </c>
      <c r="K432" s="9" t="s">
        <v>6443</v>
      </c>
      <c r="L432" s="9"/>
      <c r="M432" s="10">
        <v>1</v>
      </c>
      <c r="N432" s="9"/>
      <c r="O432" s="9"/>
      <c r="P432" s="9"/>
      <c r="Q432" s="9"/>
      <c r="R432" s="9"/>
      <c r="S432" s="9"/>
      <c r="T432" s="9"/>
      <c r="U432" s="9"/>
      <c r="V432" s="9"/>
      <c r="W432" s="10">
        <v>1</v>
      </c>
      <c r="X432" s="9"/>
      <c r="Y432" s="9"/>
      <c r="Z432" s="9"/>
      <c r="AA432" s="9"/>
      <c r="AB432" s="9" t="s">
        <v>6444</v>
      </c>
      <c r="AC432" s="9" t="s">
        <v>6445</v>
      </c>
      <c r="AD432" s="10" t="s">
        <v>283</v>
      </c>
      <c r="AE432" s="10" t="s">
        <v>329</v>
      </c>
      <c r="AF432" s="11">
        <v>43578</v>
      </c>
      <c r="AG432" s="10" t="s">
        <v>329</v>
      </c>
      <c r="AH432" s="10">
        <f t="shared" si="99"/>
        <v>235</v>
      </c>
      <c r="AI432" s="10">
        <f t="shared" si="2"/>
        <v>241</v>
      </c>
      <c r="AJ432" s="10" t="s">
        <v>2326</v>
      </c>
      <c r="AK432" s="12">
        <v>1</v>
      </c>
      <c r="AL432" s="10" t="s">
        <v>2326</v>
      </c>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v>1</v>
      </c>
      <c r="CA432" s="10"/>
      <c r="CB432" s="10"/>
      <c r="CC432" s="10"/>
      <c r="CD432" s="10"/>
      <c r="CE432" s="10"/>
      <c r="CF432" s="10"/>
      <c r="CG432" s="10"/>
      <c r="CH432" s="10"/>
      <c r="CI432" s="10"/>
      <c r="CJ432" s="10"/>
      <c r="CK432" s="10"/>
      <c r="CL432" s="10"/>
      <c r="CM432" s="10"/>
      <c r="CN432" s="10"/>
      <c r="CO432" s="10"/>
      <c r="CP432" s="10" t="s">
        <v>90</v>
      </c>
      <c r="CQ432" s="10" t="s">
        <v>286</v>
      </c>
      <c r="CR432" s="10"/>
      <c r="CS432" s="10">
        <v>1</v>
      </c>
      <c r="CT432" s="10"/>
      <c r="CU432" s="10"/>
      <c r="CV432" s="10"/>
      <c r="CW432" s="10"/>
      <c r="CX432" s="10" t="s">
        <v>283</v>
      </c>
      <c r="CY432" s="10" t="s">
        <v>287</v>
      </c>
      <c r="CZ432" s="10" t="s">
        <v>596</v>
      </c>
      <c r="DA432" s="10" t="s">
        <v>4261</v>
      </c>
      <c r="DB432" s="10" t="s">
        <v>309</v>
      </c>
      <c r="DC432" s="13" t="s">
        <v>6446</v>
      </c>
      <c r="DD432" s="10" t="s">
        <v>3804</v>
      </c>
      <c r="DE432" s="10" t="s">
        <v>6447</v>
      </c>
      <c r="DF432" s="10" t="s">
        <v>6448</v>
      </c>
      <c r="DG432" s="10" t="s">
        <v>283</v>
      </c>
      <c r="DH432" s="10" t="s">
        <v>283</v>
      </c>
      <c r="DI432" s="10" t="s">
        <v>283</v>
      </c>
      <c r="DJ432" s="10" t="s">
        <v>283</v>
      </c>
      <c r="DK432" s="10" t="s">
        <v>283</v>
      </c>
      <c r="DL432" s="13" t="s">
        <v>6449</v>
      </c>
      <c r="DM432" s="13" t="s">
        <v>119</v>
      </c>
      <c r="DN432" s="14"/>
      <c r="DO432" s="14"/>
      <c r="DP432" s="14"/>
      <c r="DQ432" s="14"/>
      <c r="DR432" s="14"/>
      <c r="DS432" s="14"/>
      <c r="DT432" s="14"/>
      <c r="DU432" s="14"/>
      <c r="DV432" s="14"/>
      <c r="DW432" s="15">
        <v>1</v>
      </c>
      <c r="DX432" s="14"/>
      <c r="DY432" s="14"/>
      <c r="DZ432" s="14"/>
      <c r="EA432" s="14"/>
      <c r="EB432" s="14"/>
      <c r="EC432" s="14"/>
      <c r="ED432" s="14"/>
      <c r="EE432" s="14"/>
      <c r="EF432" s="14"/>
      <c r="EG432" s="14"/>
      <c r="EH432" s="14"/>
      <c r="EI432" s="14"/>
      <c r="EJ432" s="14"/>
      <c r="EK432" s="14"/>
      <c r="EL432" s="14"/>
      <c r="EM432" s="14"/>
      <c r="EN432" s="14"/>
      <c r="EO432" s="14"/>
      <c r="EP432" s="14"/>
      <c r="EQ432" s="14"/>
      <c r="ER432" s="10" t="s">
        <v>283</v>
      </c>
      <c r="ES432" s="10" t="s">
        <v>283</v>
      </c>
      <c r="ET432" s="10"/>
      <c r="EU432" s="10"/>
      <c r="EV432" s="10"/>
      <c r="EW432" s="10"/>
      <c r="EX432" s="10"/>
      <c r="EY432" s="10"/>
      <c r="EZ432" s="10"/>
      <c r="FA432" s="10"/>
      <c r="FB432" s="10"/>
      <c r="FC432" s="10"/>
      <c r="FD432" s="10"/>
      <c r="FE432" s="10"/>
      <c r="FF432" s="10"/>
      <c r="FG432" s="10"/>
      <c r="FH432" s="10"/>
      <c r="FI432" s="10"/>
      <c r="FJ432" s="10"/>
      <c r="FK432" s="10"/>
      <c r="FL432" s="10"/>
      <c r="FM432" s="10" t="s">
        <v>6448</v>
      </c>
      <c r="FN432" s="10" t="s">
        <v>166</v>
      </c>
      <c r="FO432" s="10"/>
      <c r="FP432" s="10"/>
      <c r="FQ432" s="10"/>
      <c r="FR432" s="10"/>
      <c r="FS432" s="10"/>
      <c r="FT432" s="10"/>
      <c r="FU432" s="13">
        <v>1</v>
      </c>
      <c r="FV432" s="10"/>
      <c r="FW432" s="10"/>
      <c r="FX432" s="10"/>
      <c r="FY432" s="10"/>
      <c r="FZ432" s="10"/>
      <c r="GA432" s="10"/>
      <c r="GB432" s="10"/>
      <c r="GC432" s="10"/>
      <c r="GD432" s="10"/>
      <c r="GE432" s="10"/>
      <c r="GF432" s="10"/>
      <c r="GG432" s="10"/>
      <c r="GH432" s="10"/>
      <c r="GI432" s="10"/>
      <c r="GJ432" s="10"/>
      <c r="GK432" s="10"/>
      <c r="GL432" s="10"/>
      <c r="GM432" s="10"/>
      <c r="GN432" s="10"/>
      <c r="GO432" s="13" t="s">
        <v>6450</v>
      </c>
      <c r="GP432" s="13" t="s">
        <v>6451</v>
      </c>
      <c r="GQ432" s="13" t="s">
        <v>6452</v>
      </c>
      <c r="GR432" s="13" t="s">
        <v>6453</v>
      </c>
      <c r="GS432" s="13" t="s">
        <v>6454</v>
      </c>
      <c r="GT432" s="10" t="s">
        <v>283</v>
      </c>
      <c r="GU432" s="10" t="s">
        <v>283</v>
      </c>
      <c r="GV432" s="10" t="s">
        <v>283</v>
      </c>
      <c r="GW432" s="10" t="s">
        <v>283</v>
      </c>
      <c r="GX432" s="10" t="s">
        <v>283</v>
      </c>
      <c r="GY432" s="10" t="s">
        <v>283</v>
      </c>
      <c r="GZ432" s="10" t="s">
        <v>283</v>
      </c>
      <c r="HA432" s="10" t="s">
        <v>283</v>
      </c>
      <c r="HB432" s="10" t="s">
        <v>283</v>
      </c>
      <c r="HC432" s="10" t="s">
        <v>283</v>
      </c>
      <c r="HD432" s="10" t="s">
        <v>2641</v>
      </c>
      <c r="HE432" s="10"/>
      <c r="HF432" s="10"/>
      <c r="HG432" s="10"/>
      <c r="HH432" s="10"/>
      <c r="HI432" s="10"/>
      <c r="HJ432" s="10"/>
      <c r="HK432" s="10"/>
      <c r="HL432" s="10"/>
      <c r="HM432" s="10"/>
      <c r="HN432" s="10"/>
      <c r="HO432" s="10"/>
      <c r="HP432" s="10"/>
      <c r="HQ432" s="10"/>
      <c r="HR432" s="10">
        <v>1</v>
      </c>
      <c r="HS432" s="10"/>
      <c r="HT432" s="10"/>
      <c r="HU432" s="10"/>
      <c r="HV432" s="10"/>
      <c r="HW432" s="10"/>
      <c r="HX432" s="10"/>
      <c r="HY432" s="10"/>
      <c r="HZ432" s="10"/>
      <c r="IA432" s="10"/>
      <c r="IB432" s="10"/>
      <c r="IC432" s="10"/>
      <c r="ID432" s="10"/>
      <c r="IE432" s="10">
        <v>1</v>
      </c>
      <c r="IF432" s="10"/>
      <c r="IG432" s="10"/>
      <c r="IH432" s="10"/>
      <c r="II432" s="10"/>
      <c r="IJ432" s="10"/>
      <c r="IK432" s="10"/>
      <c r="IL432" s="10"/>
      <c r="IM432" s="10"/>
      <c r="IN432" s="10"/>
      <c r="IO432" s="10"/>
      <c r="IP432" s="10"/>
      <c r="IQ432" s="10"/>
      <c r="IR432" s="10"/>
      <c r="IS432" s="10"/>
      <c r="IT432" s="10"/>
      <c r="IU432" s="13" t="s">
        <v>6455</v>
      </c>
      <c r="IV432" s="13" t="s">
        <v>6452</v>
      </c>
      <c r="IW432" s="10" t="s">
        <v>283</v>
      </c>
      <c r="IX432" s="10" t="s">
        <v>257</v>
      </c>
      <c r="IY432" s="10"/>
      <c r="IZ432" s="10"/>
      <c r="JA432" s="10"/>
      <c r="JB432" s="10"/>
      <c r="JC432" s="10"/>
      <c r="JD432" s="10"/>
      <c r="JE432" s="10"/>
      <c r="JF432" s="10"/>
      <c r="JG432" s="10"/>
      <c r="JH432" s="10"/>
      <c r="JI432" s="10">
        <v>1</v>
      </c>
      <c r="JJ432" s="10"/>
      <c r="JK432" s="10"/>
      <c r="JL432" s="10"/>
      <c r="JM432" s="10"/>
      <c r="JN432" s="10"/>
      <c r="JO432" s="10"/>
      <c r="JP432" s="10"/>
      <c r="JQ432" s="10"/>
      <c r="JR432" s="10"/>
      <c r="JS432" s="10"/>
      <c r="JT432" s="10"/>
      <c r="JU432" s="10"/>
      <c r="JV432" s="10" t="s">
        <v>287</v>
      </c>
      <c r="JW432" s="10" t="s">
        <v>283</v>
      </c>
      <c r="JX432" s="10" t="s">
        <v>283</v>
      </c>
      <c r="JY432" s="10" t="s">
        <v>283</v>
      </c>
      <c r="JZ432" s="10" t="s">
        <v>6456</v>
      </c>
    </row>
    <row r="433" spans="1:286" ht="15.75" customHeight="1">
      <c r="A433" s="7" t="s">
        <v>6457</v>
      </c>
      <c r="B433" s="8">
        <v>43584</v>
      </c>
      <c r="C433" s="9" t="s">
        <v>6458</v>
      </c>
      <c r="D433" s="10">
        <v>1</v>
      </c>
      <c r="E433" s="11">
        <v>42492</v>
      </c>
      <c r="F433" s="10" t="s">
        <v>302</v>
      </c>
      <c r="G433" s="10" t="s">
        <v>277</v>
      </c>
      <c r="H433" s="9" t="s">
        <v>4129</v>
      </c>
      <c r="I433" s="9" t="s">
        <v>901</v>
      </c>
      <c r="J433" s="10" t="s">
        <v>280</v>
      </c>
      <c r="K433" s="9" t="s">
        <v>6459</v>
      </c>
      <c r="L433" s="9"/>
      <c r="M433" s="10">
        <v>1</v>
      </c>
      <c r="N433" s="9"/>
      <c r="O433" s="9"/>
      <c r="P433" s="9"/>
      <c r="Q433" s="32">
        <v>1</v>
      </c>
      <c r="R433" s="9"/>
      <c r="S433" s="9"/>
      <c r="T433" s="9"/>
      <c r="U433" s="9"/>
      <c r="V433" s="9"/>
      <c r="W433" s="9"/>
      <c r="X433" s="9"/>
      <c r="Y433" s="9"/>
      <c r="Z433" s="9"/>
      <c r="AA433" s="9"/>
      <c r="AB433" s="9" t="s">
        <v>6460</v>
      </c>
      <c r="AC433" s="9" t="s">
        <v>6461</v>
      </c>
      <c r="AD433" s="10" t="s">
        <v>283</v>
      </c>
      <c r="AE433" s="11">
        <v>42493</v>
      </c>
      <c r="AF433" s="11">
        <v>43529</v>
      </c>
      <c r="AG433" s="10">
        <f t="shared" ref="AG433:AG434" si="100">AF433-AE433</f>
        <v>1036</v>
      </c>
      <c r="AH433" s="10">
        <f t="shared" si="99"/>
        <v>1037</v>
      </c>
      <c r="AI433" s="10">
        <f t="shared" si="2"/>
        <v>1092</v>
      </c>
      <c r="AJ433" s="10" t="s">
        <v>363</v>
      </c>
      <c r="AK433" s="12">
        <v>1</v>
      </c>
      <c r="AL433" s="10" t="s">
        <v>609</v>
      </c>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v>1</v>
      </c>
      <c r="CD433" s="10"/>
      <c r="CE433" s="10"/>
      <c r="CF433" s="10"/>
      <c r="CG433" s="10"/>
      <c r="CH433" s="10"/>
      <c r="CI433" s="10"/>
      <c r="CJ433" s="10"/>
      <c r="CK433" s="10"/>
      <c r="CL433" s="10"/>
      <c r="CM433" s="10"/>
      <c r="CN433" s="10"/>
      <c r="CO433" s="10"/>
      <c r="CP433" s="10" t="s">
        <v>90</v>
      </c>
      <c r="CQ433" s="10" t="s">
        <v>286</v>
      </c>
      <c r="CR433" s="10"/>
      <c r="CS433" s="10">
        <v>1</v>
      </c>
      <c r="CT433" s="10"/>
      <c r="CU433" s="10"/>
      <c r="CV433" s="10"/>
      <c r="CW433" s="10"/>
      <c r="CX433" s="10" t="s">
        <v>283</v>
      </c>
      <c r="CY433" s="10" t="s">
        <v>287</v>
      </c>
      <c r="CZ433" s="10" t="s">
        <v>12</v>
      </c>
      <c r="DA433" s="10" t="s">
        <v>289</v>
      </c>
      <c r="DB433" s="10" t="s">
        <v>412</v>
      </c>
      <c r="DC433" s="10" t="s">
        <v>283</v>
      </c>
      <c r="DD433" s="10" t="s">
        <v>363</v>
      </c>
      <c r="DE433" s="10" t="s">
        <v>6462</v>
      </c>
      <c r="DF433" s="10" t="s">
        <v>283</v>
      </c>
      <c r="DG433" s="10" t="s">
        <v>283</v>
      </c>
      <c r="DH433" s="10" t="s">
        <v>283</v>
      </c>
      <c r="DI433" s="10" t="s">
        <v>283</v>
      </c>
      <c r="DJ433" s="10" t="s">
        <v>283</v>
      </c>
      <c r="DK433" s="10" t="s">
        <v>283</v>
      </c>
      <c r="DL433" s="10" t="s">
        <v>283</v>
      </c>
      <c r="DM433" s="10" t="s">
        <v>283</v>
      </c>
      <c r="DN433" s="15"/>
      <c r="DO433" s="15"/>
      <c r="DP433" s="15"/>
      <c r="DQ433" s="15"/>
      <c r="DR433" s="15"/>
      <c r="DS433" s="15"/>
      <c r="DT433" s="15"/>
      <c r="DU433" s="15"/>
      <c r="DV433" s="15"/>
      <c r="DW433" s="15"/>
      <c r="DX433" s="15"/>
      <c r="DY433" s="15"/>
      <c r="DZ433" s="15"/>
      <c r="EA433" s="15"/>
      <c r="EB433" s="15"/>
      <c r="EC433" s="15"/>
      <c r="ED433" s="15"/>
      <c r="EE433" s="15"/>
      <c r="EF433" s="15"/>
      <c r="EG433" s="15"/>
      <c r="EH433" s="15"/>
      <c r="EI433" s="15"/>
      <c r="EJ433" s="15"/>
      <c r="EK433" s="15"/>
      <c r="EL433" s="15"/>
      <c r="EM433" s="15"/>
      <c r="EN433" s="15"/>
      <c r="EO433" s="15"/>
      <c r="EP433" s="15"/>
      <c r="EQ433" s="15"/>
      <c r="ER433" s="10" t="s">
        <v>283</v>
      </c>
      <c r="ES433" s="10" t="s">
        <v>283</v>
      </c>
      <c r="ET433" s="10"/>
      <c r="EU433" s="10"/>
      <c r="EV433" s="10"/>
      <c r="EW433" s="10"/>
      <c r="EX433" s="10"/>
      <c r="EY433" s="10"/>
      <c r="EZ433" s="10"/>
      <c r="FA433" s="10"/>
      <c r="FB433" s="10"/>
      <c r="FC433" s="10"/>
      <c r="FD433" s="10"/>
      <c r="FE433" s="10"/>
      <c r="FF433" s="10"/>
      <c r="FG433" s="10"/>
      <c r="FH433" s="10"/>
      <c r="FI433" s="10"/>
      <c r="FJ433" s="10"/>
      <c r="FK433" s="10"/>
      <c r="FL433" s="10"/>
      <c r="FM433" s="10" t="s">
        <v>283</v>
      </c>
      <c r="FN433" s="10" t="s">
        <v>283</v>
      </c>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t="s">
        <v>6463</v>
      </c>
      <c r="GP433" s="10" t="s">
        <v>283</v>
      </c>
      <c r="GQ433" s="10" t="s">
        <v>283</v>
      </c>
      <c r="GR433" s="10" t="s">
        <v>283</v>
      </c>
      <c r="GS433" s="10" t="s">
        <v>283</v>
      </c>
      <c r="GT433" s="10" t="s">
        <v>283</v>
      </c>
      <c r="GU433" s="10" t="s">
        <v>283</v>
      </c>
      <c r="GV433" s="10" t="s">
        <v>283</v>
      </c>
      <c r="GW433" s="10" t="s">
        <v>283</v>
      </c>
      <c r="GX433" s="10" t="s">
        <v>283</v>
      </c>
      <c r="GY433" s="10" t="s">
        <v>283</v>
      </c>
      <c r="GZ433" s="10" t="s">
        <v>283</v>
      </c>
      <c r="HA433" s="10" t="s">
        <v>283</v>
      </c>
      <c r="HB433" s="10" t="s">
        <v>283</v>
      </c>
      <c r="HC433" s="10" t="s">
        <v>283</v>
      </c>
      <c r="HD433" s="10" t="s">
        <v>238</v>
      </c>
      <c r="HE433" s="10"/>
      <c r="HF433" s="10"/>
      <c r="HG433" s="10"/>
      <c r="HH433" s="10"/>
      <c r="HI433" s="10"/>
      <c r="HJ433" s="10"/>
      <c r="HK433" s="10"/>
      <c r="HL433" s="10"/>
      <c r="HM433" s="10"/>
      <c r="HN433" s="10"/>
      <c r="HO433" s="10"/>
      <c r="HP433" s="10"/>
      <c r="HQ433" s="10"/>
      <c r="HR433" s="10"/>
      <c r="HS433" s="10"/>
      <c r="HT433" s="10"/>
      <c r="HU433" s="10"/>
      <c r="HV433" s="10"/>
      <c r="HW433" s="10"/>
      <c r="HX433" s="10"/>
      <c r="HY433" s="10"/>
      <c r="HZ433" s="10"/>
      <c r="IA433" s="10"/>
      <c r="IB433" s="10"/>
      <c r="IC433" s="10"/>
      <c r="ID433" s="10"/>
      <c r="IE433" s="10"/>
      <c r="IF433" s="10"/>
      <c r="IG433" s="10"/>
      <c r="IH433" s="10"/>
      <c r="II433" s="10"/>
      <c r="IJ433" s="10"/>
      <c r="IK433" s="10"/>
      <c r="IL433" s="10"/>
      <c r="IM433" s="10"/>
      <c r="IN433" s="10"/>
      <c r="IO433" s="10"/>
      <c r="IP433" s="10">
        <v>1</v>
      </c>
      <c r="IQ433" s="10"/>
      <c r="IR433" s="10"/>
      <c r="IS433" s="10"/>
      <c r="IT433" s="10"/>
      <c r="IU433" s="10" t="s">
        <v>299</v>
      </c>
      <c r="IV433" s="10" t="s">
        <v>283</v>
      </c>
      <c r="IW433" s="10" t="s">
        <v>283</v>
      </c>
      <c r="IX433" s="10" t="s">
        <v>264</v>
      </c>
      <c r="IY433" s="10"/>
      <c r="IZ433" s="10"/>
      <c r="JA433" s="10"/>
      <c r="JB433" s="10"/>
      <c r="JC433" s="10"/>
      <c r="JD433" s="10"/>
      <c r="JE433" s="10"/>
      <c r="JF433" s="10"/>
      <c r="JG433" s="10"/>
      <c r="JH433" s="10"/>
      <c r="JI433" s="10"/>
      <c r="JJ433" s="10"/>
      <c r="JK433" s="10"/>
      <c r="JL433" s="10"/>
      <c r="JM433" s="10"/>
      <c r="JN433" s="10"/>
      <c r="JO433" s="10"/>
      <c r="JP433" s="10">
        <v>1</v>
      </c>
      <c r="JQ433" s="10"/>
      <c r="JR433" s="10"/>
      <c r="JS433" s="10"/>
      <c r="JT433" s="10"/>
      <c r="JU433" s="10"/>
      <c r="JV433" s="10" t="s">
        <v>287</v>
      </c>
      <c r="JW433" s="10" t="s">
        <v>283</v>
      </c>
      <c r="JX433" s="10" t="s">
        <v>283</v>
      </c>
      <c r="JY433" s="10" t="s">
        <v>283</v>
      </c>
      <c r="JZ433" s="9"/>
    </row>
    <row r="434" spans="1:286" ht="15.75" customHeight="1">
      <c r="A434" s="7" t="s">
        <v>6464</v>
      </c>
      <c r="B434" s="8">
        <v>43600</v>
      </c>
      <c r="C434" s="9" t="s">
        <v>6465</v>
      </c>
      <c r="D434" s="10">
        <v>1</v>
      </c>
      <c r="E434" s="10" t="s">
        <v>302</v>
      </c>
      <c r="F434" s="10">
        <v>82</v>
      </c>
      <c r="G434" s="10" t="s">
        <v>277</v>
      </c>
      <c r="H434" s="9" t="s">
        <v>5562</v>
      </c>
      <c r="I434" s="9" t="s">
        <v>3065</v>
      </c>
      <c r="J434" s="10" t="s">
        <v>280</v>
      </c>
      <c r="K434" s="9" t="s">
        <v>6466</v>
      </c>
      <c r="L434" s="9"/>
      <c r="M434" s="9"/>
      <c r="N434" s="9"/>
      <c r="O434" s="9"/>
      <c r="P434" s="9"/>
      <c r="Q434" s="32">
        <v>1</v>
      </c>
      <c r="R434" s="9"/>
      <c r="S434" s="9"/>
      <c r="T434" s="9"/>
      <c r="U434" s="9"/>
      <c r="V434" s="9"/>
      <c r="W434" s="9"/>
      <c r="X434" s="9"/>
      <c r="Y434" s="9"/>
      <c r="Z434" s="9"/>
      <c r="AA434" s="10">
        <v>1</v>
      </c>
      <c r="AB434" s="9" t="s">
        <v>6467</v>
      </c>
      <c r="AC434" s="9" t="s">
        <v>6468</v>
      </c>
      <c r="AD434" s="10" t="s">
        <v>283</v>
      </c>
      <c r="AE434" s="11">
        <v>43159</v>
      </c>
      <c r="AF434" s="11">
        <v>43598</v>
      </c>
      <c r="AG434" s="10">
        <f t="shared" si="100"/>
        <v>439</v>
      </c>
      <c r="AH434" s="10" t="s">
        <v>283</v>
      </c>
      <c r="AI434" s="16" t="e">
        <f t="shared" si="2"/>
        <v>#VALUE!</v>
      </c>
      <c r="AJ434" s="10" t="s">
        <v>673</v>
      </c>
      <c r="AK434" s="12">
        <v>1</v>
      </c>
      <c r="AL434" s="10" t="s">
        <v>347</v>
      </c>
      <c r="AM434" s="10">
        <v>1</v>
      </c>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t="s">
        <v>89</v>
      </c>
      <c r="CQ434" s="10" t="s">
        <v>286</v>
      </c>
      <c r="CR434" s="10">
        <v>1</v>
      </c>
      <c r="CS434" s="10"/>
      <c r="CT434" s="10"/>
      <c r="CU434" s="10"/>
      <c r="CV434" s="10"/>
      <c r="CW434" s="10"/>
      <c r="CX434" s="10" t="s">
        <v>287</v>
      </c>
      <c r="CY434" s="10" t="s">
        <v>490</v>
      </c>
      <c r="CZ434" s="10" t="s">
        <v>12</v>
      </c>
      <c r="DA434" s="10" t="s">
        <v>120</v>
      </c>
      <c r="DB434" s="10" t="s">
        <v>309</v>
      </c>
      <c r="DC434" s="13" t="s">
        <v>6469</v>
      </c>
      <c r="DD434" s="10" t="s">
        <v>6470</v>
      </c>
      <c r="DE434" s="10" t="s">
        <v>688</v>
      </c>
      <c r="DF434" s="10" t="s">
        <v>6471</v>
      </c>
      <c r="DG434" s="10" t="s">
        <v>6472</v>
      </c>
      <c r="DH434" s="10" t="s">
        <v>283</v>
      </c>
      <c r="DI434" s="10" t="s">
        <v>283</v>
      </c>
      <c r="DJ434" s="10" t="s">
        <v>283</v>
      </c>
      <c r="DK434" s="10" t="s">
        <v>283</v>
      </c>
      <c r="DL434" s="13" t="s">
        <v>6473</v>
      </c>
      <c r="DM434" s="13" t="s">
        <v>6474</v>
      </c>
      <c r="DN434" s="14"/>
      <c r="DO434" s="14"/>
      <c r="DP434" s="14"/>
      <c r="DQ434" s="14"/>
      <c r="DR434" s="14"/>
      <c r="DS434" s="14"/>
      <c r="DT434" s="14"/>
      <c r="DU434" s="14">
        <v>1</v>
      </c>
      <c r="DV434" s="14"/>
      <c r="DW434" s="14"/>
      <c r="DX434" s="14"/>
      <c r="DY434" s="14"/>
      <c r="DZ434" s="14"/>
      <c r="EA434" s="14"/>
      <c r="EB434" s="14"/>
      <c r="EC434" s="14"/>
      <c r="ED434" s="14"/>
      <c r="EE434" s="14"/>
      <c r="EF434" s="14"/>
      <c r="EG434" s="14"/>
      <c r="EH434" s="14"/>
      <c r="EI434" s="14"/>
      <c r="EJ434" s="14"/>
      <c r="EK434" s="14"/>
      <c r="EL434" s="14"/>
      <c r="EM434" s="14"/>
      <c r="EN434" s="15">
        <v>1</v>
      </c>
      <c r="EO434" s="14"/>
      <c r="EP434" s="14"/>
      <c r="EQ434" s="14"/>
      <c r="ER434" s="10" t="s">
        <v>283</v>
      </c>
      <c r="ES434" s="10" t="s">
        <v>283</v>
      </c>
      <c r="ET434" s="10"/>
      <c r="EU434" s="10"/>
      <c r="EV434" s="10"/>
      <c r="EW434" s="10"/>
      <c r="EX434" s="10"/>
      <c r="EY434" s="10"/>
      <c r="EZ434" s="10"/>
      <c r="FA434" s="10"/>
      <c r="FB434" s="10"/>
      <c r="FC434" s="10"/>
      <c r="FD434" s="10"/>
      <c r="FE434" s="10"/>
      <c r="FF434" s="10"/>
      <c r="FG434" s="10"/>
      <c r="FH434" s="10"/>
      <c r="FI434" s="10"/>
      <c r="FJ434" s="10"/>
      <c r="FK434" s="10"/>
      <c r="FL434" s="10"/>
      <c r="FM434" s="10" t="s">
        <v>6475</v>
      </c>
      <c r="FN434" s="10" t="s">
        <v>8</v>
      </c>
      <c r="FO434" s="10"/>
      <c r="FP434" s="10"/>
      <c r="FQ434" s="10"/>
      <c r="FR434" s="10">
        <v>1</v>
      </c>
      <c r="FS434" s="10"/>
      <c r="FT434" s="10"/>
      <c r="FU434" s="10"/>
      <c r="FV434" s="10"/>
      <c r="FW434" s="10"/>
      <c r="FX434" s="10"/>
      <c r="FY434" s="10"/>
      <c r="FZ434" s="10"/>
      <c r="GA434" s="10"/>
      <c r="GB434" s="10"/>
      <c r="GC434" s="10"/>
      <c r="GD434" s="10"/>
      <c r="GE434" s="10"/>
      <c r="GF434" s="10"/>
      <c r="GG434" s="10"/>
      <c r="GH434" s="10"/>
      <c r="GI434" s="10"/>
      <c r="GJ434" s="10"/>
      <c r="GK434" s="10"/>
      <c r="GL434" s="10"/>
      <c r="GM434" s="10"/>
      <c r="GN434" s="10"/>
      <c r="GO434" s="13" t="s">
        <v>6476</v>
      </c>
      <c r="GP434" s="13" t="s">
        <v>6477</v>
      </c>
      <c r="GQ434" s="13" t="s">
        <v>6478</v>
      </c>
      <c r="GR434" s="13" t="s">
        <v>6479</v>
      </c>
      <c r="GS434" s="10" t="s">
        <v>283</v>
      </c>
      <c r="GT434" s="10" t="s">
        <v>283</v>
      </c>
      <c r="GU434" s="10" t="s">
        <v>283</v>
      </c>
      <c r="GV434" s="10" t="s">
        <v>283</v>
      </c>
      <c r="GW434" s="10" t="s">
        <v>283</v>
      </c>
      <c r="GX434" s="10" t="s">
        <v>283</v>
      </c>
      <c r="GY434" s="10" t="s">
        <v>283</v>
      </c>
      <c r="GZ434" s="10" t="s">
        <v>283</v>
      </c>
      <c r="HA434" s="10" t="s">
        <v>283</v>
      </c>
      <c r="HB434" s="10" t="s">
        <v>283</v>
      </c>
      <c r="HC434" s="10" t="s">
        <v>283</v>
      </c>
      <c r="HD434" s="10" t="s">
        <v>845</v>
      </c>
      <c r="HE434" s="10"/>
      <c r="HF434" s="10"/>
      <c r="HG434" s="10"/>
      <c r="HH434" s="10"/>
      <c r="HI434" s="10"/>
      <c r="HJ434" s="10">
        <v>1</v>
      </c>
      <c r="HK434" s="10"/>
      <c r="HL434" s="10"/>
      <c r="HM434" s="10"/>
      <c r="HN434" s="10"/>
      <c r="HO434" s="10"/>
      <c r="HP434" s="10"/>
      <c r="HQ434" s="10"/>
      <c r="HR434" s="10"/>
      <c r="HS434" s="10"/>
      <c r="HT434" s="10"/>
      <c r="HU434" s="10"/>
      <c r="HV434" s="10"/>
      <c r="HW434" s="10"/>
      <c r="HX434" s="10"/>
      <c r="HY434" s="10"/>
      <c r="HZ434" s="10"/>
      <c r="IA434" s="10">
        <v>1</v>
      </c>
      <c r="IB434" s="10"/>
      <c r="IC434" s="10"/>
      <c r="ID434" s="10"/>
      <c r="IE434" s="10"/>
      <c r="IF434" s="10"/>
      <c r="IG434" s="10"/>
      <c r="IH434" s="10"/>
      <c r="II434" s="10"/>
      <c r="IJ434" s="10"/>
      <c r="IK434" s="10"/>
      <c r="IL434" s="10"/>
      <c r="IM434" s="10"/>
      <c r="IN434" s="10"/>
      <c r="IO434" s="10"/>
      <c r="IP434" s="10"/>
      <c r="IQ434" s="10"/>
      <c r="IR434" s="10"/>
      <c r="IS434" s="10"/>
      <c r="IT434" s="10"/>
      <c r="IU434" s="13" t="s">
        <v>1084</v>
      </c>
      <c r="IV434" s="10" t="s">
        <v>283</v>
      </c>
      <c r="IW434" s="10" t="s">
        <v>283</v>
      </c>
      <c r="IX434" s="10" t="s">
        <v>264</v>
      </c>
      <c r="IY434" s="10"/>
      <c r="IZ434" s="10"/>
      <c r="JA434" s="10"/>
      <c r="JB434" s="10"/>
      <c r="JC434" s="10"/>
      <c r="JD434" s="10"/>
      <c r="JE434" s="10"/>
      <c r="JF434" s="10"/>
      <c r="JG434" s="10"/>
      <c r="JH434" s="10"/>
      <c r="JI434" s="10"/>
      <c r="JJ434" s="10"/>
      <c r="JK434" s="10"/>
      <c r="JL434" s="10"/>
      <c r="JM434" s="10"/>
      <c r="JN434" s="10"/>
      <c r="JO434" s="10"/>
      <c r="JP434" s="10">
        <v>1</v>
      </c>
      <c r="JQ434" s="10"/>
      <c r="JR434" s="10"/>
      <c r="JS434" s="10"/>
      <c r="JT434" s="10"/>
      <c r="JU434" s="10"/>
      <c r="JV434" s="10" t="s">
        <v>287</v>
      </c>
      <c r="JW434" s="10" t="s">
        <v>283</v>
      </c>
      <c r="JX434" s="10" t="s">
        <v>283</v>
      </c>
      <c r="JY434" s="10" t="s">
        <v>283</v>
      </c>
      <c r="JZ434" s="10" t="s">
        <v>6480</v>
      </c>
    </row>
    <row r="435" spans="1:286" ht="15.75" customHeight="1">
      <c r="A435" s="18" t="s">
        <v>6481</v>
      </c>
      <c r="B435" s="66" t="s">
        <v>6482</v>
      </c>
      <c r="C435" s="10" t="s">
        <v>6483</v>
      </c>
      <c r="D435" s="10">
        <v>1</v>
      </c>
      <c r="E435" s="11">
        <v>43214</v>
      </c>
      <c r="F435" s="10" t="s">
        <v>302</v>
      </c>
      <c r="G435" s="10" t="s">
        <v>323</v>
      </c>
      <c r="H435" s="9"/>
      <c r="I435" s="9"/>
      <c r="J435" s="10" t="s">
        <v>577</v>
      </c>
      <c r="K435" s="9"/>
      <c r="L435" s="9"/>
      <c r="M435" s="9"/>
      <c r="N435" s="9"/>
      <c r="O435" s="9"/>
      <c r="P435" s="9"/>
      <c r="Q435" s="9"/>
      <c r="R435" s="9"/>
      <c r="S435" s="9"/>
      <c r="T435" s="9"/>
      <c r="U435" s="9"/>
      <c r="V435" s="9"/>
      <c r="W435" s="9"/>
      <c r="X435" s="9"/>
      <c r="Y435" s="9"/>
      <c r="Z435" s="10"/>
      <c r="AA435" s="10"/>
      <c r="AB435" s="9"/>
      <c r="AC435" s="9"/>
      <c r="AD435" s="10"/>
      <c r="AE435" s="11"/>
      <c r="AF435" s="11"/>
      <c r="AG435" s="10"/>
      <c r="AH435" s="10"/>
      <c r="AI435" s="10"/>
      <c r="AJ435" s="10"/>
      <c r="AK435" s="12"/>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5"/>
      <c r="DO435" s="15"/>
      <c r="DP435" s="15"/>
      <c r="DQ435" s="15"/>
      <c r="DR435" s="15"/>
      <c r="DS435" s="15"/>
      <c r="DT435" s="15"/>
      <c r="DU435" s="15"/>
      <c r="DV435" s="15"/>
      <c r="DW435" s="15"/>
      <c r="DX435" s="15"/>
      <c r="DY435" s="15"/>
      <c r="DZ435" s="15"/>
      <c r="EA435" s="15"/>
      <c r="EB435" s="15"/>
      <c r="EC435" s="15"/>
      <c r="ED435" s="15"/>
      <c r="EE435" s="15"/>
      <c r="EF435" s="15"/>
      <c r="EG435" s="15"/>
      <c r="EH435" s="15"/>
      <c r="EI435" s="15"/>
      <c r="EJ435" s="15"/>
      <c r="EK435" s="15"/>
      <c r="EL435" s="15"/>
      <c r="EM435" s="15"/>
      <c r="EN435" s="15"/>
      <c r="EO435" s="15"/>
      <c r="EP435" s="15"/>
      <c r="EQ435" s="15"/>
      <c r="ER435" s="10"/>
      <c r="ES435" s="10"/>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0"/>
      <c r="FY435" s="10"/>
      <c r="FZ435" s="10"/>
      <c r="GA435" s="10"/>
      <c r="GB435" s="10"/>
      <c r="GC435" s="10"/>
      <c r="GD435" s="10"/>
      <c r="GE435" s="10"/>
      <c r="GF435" s="10"/>
      <c r="GG435" s="10"/>
      <c r="GH435" s="10"/>
      <c r="GI435" s="10"/>
      <c r="GJ435" s="10"/>
      <c r="GK435" s="10"/>
      <c r="GL435" s="10"/>
      <c r="GM435" s="10"/>
      <c r="GN435" s="10"/>
      <c r="GO435" s="10"/>
      <c r="GP435" s="10"/>
      <c r="GQ435" s="10"/>
      <c r="GR435" s="10"/>
      <c r="GS435" s="10"/>
      <c r="GT435" s="10"/>
      <c r="GU435" s="10"/>
      <c r="GV435" s="10"/>
      <c r="GW435" s="10"/>
      <c r="GX435" s="10"/>
      <c r="GY435" s="10"/>
      <c r="GZ435" s="10"/>
      <c r="HA435" s="10"/>
      <c r="HB435" s="10"/>
      <c r="HC435" s="10"/>
      <c r="HD435" s="10"/>
      <c r="HE435" s="10"/>
      <c r="HF435" s="10"/>
      <c r="HG435" s="10"/>
      <c r="HH435" s="10"/>
      <c r="HI435" s="10"/>
      <c r="HJ435" s="10"/>
      <c r="HK435" s="10"/>
      <c r="HL435" s="10"/>
      <c r="HM435" s="10"/>
      <c r="HN435" s="10"/>
      <c r="HO435" s="10"/>
      <c r="HP435" s="10"/>
      <c r="HQ435" s="10"/>
      <c r="HR435" s="10"/>
      <c r="HS435" s="10"/>
      <c r="HT435" s="10"/>
      <c r="HU435" s="10"/>
      <c r="HV435" s="10"/>
      <c r="HW435" s="10"/>
      <c r="HX435" s="10"/>
      <c r="HY435" s="10"/>
      <c r="HZ435" s="10"/>
      <c r="IA435" s="10"/>
      <c r="IB435" s="10"/>
      <c r="IC435" s="10"/>
      <c r="ID435" s="10"/>
      <c r="IE435" s="10"/>
      <c r="IF435" s="10"/>
      <c r="IG435" s="10"/>
      <c r="IH435" s="10"/>
      <c r="II435" s="10"/>
      <c r="IJ435" s="10"/>
      <c r="IK435" s="10"/>
      <c r="IL435" s="10"/>
      <c r="IM435" s="10"/>
      <c r="IN435" s="10"/>
      <c r="IO435" s="10"/>
      <c r="IP435" s="10"/>
      <c r="IQ435" s="10"/>
      <c r="IR435" s="10"/>
      <c r="IS435" s="10"/>
      <c r="IT435" s="10"/>
      <c r="IU435" s="10"/>
      <c r="IV435" s="10"/>
      <c r="IW435" s="10"/>
      <c r="IX435" s="10"/>
      <c r="IY435" s="10"/>
      <c r="IZ435" s="10"/>
      <c r="JA435" s="10"/>
      <c r="JB435" s="10"/>
      <c r="JC435" s="10"/>
      <c r="JD435" s="10"/>
      <c r="JE435" s="10"/>
      <c r="JF435" s="10"/>
      <c r="JG435" s="10"/>
      <c r="JH435" s="10"/>
      <c r="JI435" s="10"/>
      <c r="JJ435" s="10"/>
      <c r="JK435" s="10"/>
      <c r="JL435" s="10"/>
      <c r="JM435" s="10"/>
      <c r="JN435" s="10"/>
      <c r="JO435" s="10"/>
      <c r="JP435" s="10"/>
      <c r="JQ435" s="10"/>
      <c r="JR435" s="10"/>
      <c r="JS435" s="10"/>
      <c r="JT435" s="10"/>
      <c r="JU435" s="10"/>
      <c r="JV435" s="10"/>
      <c r="JW435" s="10"/>
      <c r="JX435" s="10"/>
      <c r="JY435" s="10"/>
      <c r="JZ435" s="10"/>
    </row>
    <row r="436" spans="1:286" ht="15.75" customHeight="1">
      <c r="A436" s="7" t="s">
        <v>6484</v>
      </c>
      <c r="B436" s="8">
        <v>43608</v>
      </c>
      <c r="C436" s="9" t="s">
        <v>6485</v>
      </c>
      <c r="D436" s="10">
        <v>1</v>
      </c>
      <c r="E436" s="10" t="s">
        <v>302</v>
      </c>
      <c r="F436" s="10">
        <v>20</v>
      </c>
      <c r="G436" s="10" t="s">
        <v>277</v>
      </c>
      <c r="H436" s="9" t="s">
        <v>6486</v>
      </c>
      <c r="I436" s="9" t="s">
        <v>4468</v>
      </c>
      <c r="J436" s="10" t="s">
        <v>280</v>
      </c>
      <c r="K436" s="9" t="s">
        <v>5843</v>
      </c>
      <c r="L436" s="9"/>
      <c r="M436" s="9"/>
      <c r="N436" s="9"/>
      <c r="O436" s="9"/>
      <c r="P436" s="9"/>
      <c r="Q436" s="9"/>
      <c r="R436" s="9"/>
      <c r="S436" s="9"/>
      <c r="T436" s="9"/>
      <c r="U436" s="9"/>
      <c r="V436" s="9"/>
      <c r="W436" s="9"/>
      <c r="X436" s="9"/>
      <c r="Y436" s="9"/>
      <c r="Z436" s="10">
        <v>1</v>
      </c>
      <c r="AA436" s="10"/>
      <c r="AB436" s="9"/>
      <c r="AC436" s="9" t="s">
        <v>6487</v>
      </c>
      <c r="AD436" s="10" t="s">
        <v>283</v>
      </c>
      <c r="AE436" s="11">
        <v>42832</v>
      </c>
      <c r="AF436" s="11">
        <v>43608</v>
      </c>
      <c r="AG436" s="10">
        <f t="shared" ref="AG436:AG437" si="101">AF436-AE436</f>
        <v>776</v>
      </c>
      <c r="AH436" s="10" t="s">
        <v>283</v>
      </c>
      <c r="AI436" s="16" t="e">
        <f t="shared" ref="AI436:AI460" si="102">B436-E436</f>
        <v>#VALUE!</v>
      </c>
      <c r="AJ436" s="10" t="s">
        <v>4315</v>
      </c>
      <c r="AK436" s="12">
        <v>1</v>
      </c>
      <c r="AL436" s="10" t="s">
        <v>1259</v>
      </c>
      <c r="AM436" s="10"/>
      <c r="AN436" s="10"/>
      <c r="AO436" s="10"/>
      <c r="AP436" s="10"/>
      <c r="AQ436" s="10"/>
      <c r="AR436" s="10">
        <v>1</v>
      </c>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t="s">
        <v>90</v>
      </c>
      <c r="CQ436" s="10" t="s">
        <v>286</v>
      </c>
      <c r="CR436" s="10"/>
      <c r="CS436" s="10">
        <v>1</v>
      </c>
      <c r="CT436" s="10"/>
      <c r="CU436" s="10"/>
      <c r="CV436" s="10"/>
      <c r="CW436" s="10"/>
      <c r="CX436" s="10" t="s">
        <v>283</v>
      </c>
      <c r="CY436" s="10" t="s">
        <v>287</v>
      </c>
      <c r="CZ436" s="10" t="s">
        <v>329</v>
      </c>
      <c r="DA436" s="10" t="s">
        <v>158</v>
      </c>
      <c r="DB436" s="10" t="s">
        <v>158</v>
      </c>
      <c r="DC436" s="10" t="s">
        <v>283</v>
      </c>
      <c r="DD436" s="10" t="s">
        <v>6488</v>
      </c>
      <c r="DE436" s="10" t="s">
        <v>283</v>
      </c>
      <c r="DF436" s="10" t="s">
        <v>283</v>
      </c>
      <c r="DG436" s="10" t="s">
        <v>283</v>
      </c>
      <c r="DH436" s="10" t="s">
        <v>283</v>
      </c>
      <c r="DI436" s="10" t="s">
        <v>283</v>
      </c>
      <c r="DJ436" s="10" t="s">
        <v>283</v>
      </c>
      <c r="DK436" s="10" t="s">
        <v>283</v>
      </c>
      <c r="DL436" s="10" t="s">
        <v>283</v>
      </c>
      <c r="DM436" s="10" t="s">
        <v>283</v>
      </c>
      <c r="DN436" s="15"/>
      <c r="DO436" s="15"/>
      <c r="DP436" s="15"/>
      <c r="DQ436" s="15"/>
      <c r="DR436" s="15"/>
      <c r="DS436" s="15"/>
      <c r="DT436" s="15"/>
      <c r="DU436" s="15"/>
      <c r="DV436" s="15"/>
      <c r="DW436" s="15"/>
      <c r="DX436" s="15"/>
      <c r="DY436" s="15"/>
      <c r="DZ436" s="15"/>
      <c r="EA436" s="15"/>
      <c r="EB436" s="15"/>
      <c r="EC436" s="15"/>
      <c r="ED436" s="15"/>
      <c r="EE436" s="15"/>
      <c r="EF436" s="15"/>
      <c r="EG436" s="15"/>
      <c r="EH436" s="15"/>
      <c r="EI436" s="15"/>
      <c r="EJ436" s="15"/>
      <c r="EK436" s="15"/>
      <c r="EL436" s="15"/>
      <c r="EM436" s="15"/>
      <c r="EN436" s="15"/>
      <c r="EO436" s="15"/>
      <c r="EP436" s="15"/>
      <c r="EQ436" s="15"/>
      <c r="ER436" s="10" t="s">
        <v>6489</v>
      </c>
      <c r="ES436" s="10" t="s">
        <v>6490</v>
      </c>
      <c r="ET436" s="10"/>
      <c r="EU436" s="10"/>
      <c r="EV436" s="10">
        <v>1</v>
      </c>
      <c r="EW436" s="10"/>
      <c r="EX436" s="10"/>
      <c r="EY436" s="10"/>
      <c r="EZ436" s="10"/>
      <c r="FA436" s="10"/>
      <c r="FB436" s="10"/>
      <c r="FC436" s="10"/>
      <c r="FD436" s="10">
        <v>1</v>
      </c>
      <c r="FE436" s="10"/>
      <c r="FF436" s="10">
        <v>1</v>
      </c>
      <c r="FG436" s="10"/>
      <c r="FH436" s="10"/>
      <c r="FI436" s="10">
        <v>1</v>
      </c>
      <c r="FJ436" s="10">
        <v>1</v>
      </c>
      <c r="FK436" s="10"/>
      <c r="FL436" s="10"/>
      <c r="FM436" s="10" t="s">
        <v>6491</v>
      </c>
      <c r="FN436" s="10" t="s">
        <v>173</v>
      </c>
      <c r="FO436" s="10"/>
      <c r="FP436" s="10"/>
      <c r="FQ436" s="10"/>
      <c r="FR436" s="10"/>
      <c r="FS436" s="10"/>
      <c r="FT436" s="10"/>
      <c r="FU436" s="10"/>
      <c r="FV436" s="10"/>
      <c r="FW436" s="10"/>
      <c r="FX436" s="10"/>
      <c r="FY436" s="10"/>
      <c r="FZ436" s="10"/>
      <c r="GA436" s="10"/>
      <c r="GB436" s="10"/>
      <c r="GC436" s="10">
        <v>1</v>
      </c>
      <c r="GD436" s="10"/>
      <c r="GE436" s="10"/>
      <c r="GF436" s="10"/>
      <c r="GG436" s="10"/>
      <c r="GH436" s="10"/>
      <c r="GI436" s="10"/>
      <c r="GJ436" s="10"/>
      <c r="GK436" s="10"/>
      <c r="GL436" s="10"/>
      <c r="GM436" s="10"/>
      <c r="GN436" s="10"/>
      <c r="GO436" s="10" t="s">
        <v>6492</v>
      </c>
      <c r="GP436" s="10" t="s">
        <v>6493</v>
      </c>
      <c r="GQ436" s="10" t="s">
        <v>6494</v>
      </c>
      <c r="GR436" s="10" t="s">
        <v>6495</v>
      </c>
      <c r="GS436" s="10" t="s">
        <v>6496</v>
      </c>
      <c r="GT436" s="10" t="s">
        <v>6497</v>
      </c>
      <c r="GU436" s="10" t="s">
        <v>283</v>
      </c>
      <c r="GV436" s="10" t="s">
        <v>283</v>
      </c>
      <c r="GW436" s="10" t="s">
        <v>283</v>
      </c>
      <c r="GX436" s="10" t="s">
        <v>283</v>
      </c>
      <c r="GY436" s="10" t="s">
        <v>283</v>
      </c>
      <c r="GZ436" s="10" t="s">
        <v>283</v>
      </c>
      <c r="HA436" s="10" t="s">
        <v>283</v>
      </c>
      <c r="HB436" s="10" t="s">
        <v>283</v>
      </c>
      <c r="HC436" s="10" t="s">
        <v>283</v>
      </c>
      <c r="HD436" s="10" t="s">
        <v>6498</v>
      </c>
      <c r="HE436" s="10"/>
      <c r="HF436" s="10"/>
      <c r="HG436" s="10"/>
      <c r="HH436" s="10"/>
      <c r="HI436" s="10"/>
      <c r="HJ436" s="10">
        <v>1</v>
      </c>
      <c r="HK436" s="10"/>
      <c r="HL436" s="10"/>
      <c r="HM436" s="10"/>
      <c r="HN436" s="10"/>
      <c r="HO436" s="10"/>
      <c r="HP436" s="10"/>
      <c r="HQ436" s="10"/>
      <c r="HR436" s="10">
        <v>1</v>
      </c>
      <c r="HS436" s="10"/>
      <c r="HT436" s="10"/>
      <c r="HU436" s="10"/>
      <c r="HV436" s="10"/>
      <c r="HW436" s="10"/>
      <c r="HX436" s="10"/>
      <c r="HY436" s="10"/>
      <c r="HZ436" s="10"/>
      <c r="IA436" s="10"/>
      <c r="IB436" s="10"/>
      <c r="IC436" s="10"/>
      <c r="ID436" s="10"/>
      <c r="IE436" s="10"/>
      <c r="IF436" s="10"/>
      <c r="IG436" s="10"/>
      <c r="IH436" s="10"/>
      <c r="II436" s="10"/>
      <c r="IJ436" s="10"/>
      <c r="IK436" s="10"/>
      <c r="IL436" s="10"/>
      <c r="IM436" s="10"/>
      <c r="IN436" s="10"/>
      <c r="IO436" s="10"/>
      <c r="IP436" s="10"/>
      <c r="IQ436" s="10"/>
      <c r="IR436" s="10"/>
      <c r="IS436" s="10"/>
      <c r="IT436" s="10"/>
      <c r="IU436" s="10" t="s">
        <v>6499</v>
      </c>
      <c r="IV436" s="10" t="s">
        <v>6500</v>
      </c>
      <c r="IW436" s="10" t="s">
        <v>4857</v>
      </c>
      <c r="IX436" s="10" t="s">
        <v>268</v>
      </c>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10">
        <v>1</v>
      </c>
      <c r="JU436" s="10"/>
      <c r="JV436" s="10" t="s">
        <v>287</v>
      </c>
      <c r="JW436" s="10" t="s">
        <v>283</v>
      </c>
      <c r="JX436" s="10" t="s">
        <v>283</v>
      </c>
      <c r="JY436" s="10" t="s">
        <v>283</v>
      </c>
      <c r="JZ436" s="10" t="s">
        <v>6501</v>
      </c>
    </row>
    <row r="437" spans="1:286" ht="15.75" customHeight="1">
      <c r="A437" s="7" t="s">
        <v>6502</v>
      </c>
      <c r="B437" s="8">
        <v>43619</v>
      </c>
      <c r="C437" s="9" t="s">
        <v>6503</v>
      </c>
      <c r="D437" s="10">
        <v>1</v>
      </c>
      <c r="E437" s="11">
        <v>43189</v>
      </c>
      <c r="F437" s="10">
        <v>35</v>
      </c>
      <c r="G437" s="10" t="s">
        <v>323</v>
      </c>
      <c r="H437" s="9" t="s">
        <v>6504</v>
      </c>
      <c r="I437" s="9" t="s">
        <v>2007</v>
      </c>
      <c r="J437" s="10" t="s">
        <v>280</v>
      </c>
      <c r="K437" s="9" t="s">
        <v>606</v>
      </c>
      <c r="L437" s="9"/>
      <c r="M437" s="10">
        <v>1</v>
      </c>
      <c r="N437" s="9"/>
      <c r="O437" s="9"/>
      <c r="P437" s="9"/>
      <c r="Q437" s="9"/>
      <c r="R437" s="9"/>
      <c r="S437" s="9"/>
      <c r="T437" s="9"/>
      <c r="U437" s="9"/>
      <c r="V437" s="9"/>
      <c r="W437" s="9"/>
      <c r="X437" s="9"/>
      <c r="Y437" s="9"/>
      <c r="Z437" s="9"/>
      <c r="AA437" s="9"/>
      <c r="AB437" s="9" t="s">
        <v>6505</v>
      </c>
      <c r="AC437" s="9" t="s">
        <v>6506</v>
      </c>
      <c r="AD437" s="10" t="s">
        <v>283</v>
      </c>
      <c r="AE437" s="11">
        <v>43195</v>
      </c>
      <c r="AF437" s="11">
        <v>43601</v>
      </c>
      <c r="AG437" s="10">
        <f t="shared" si="101"/>
        <v>406</v>
      </c>
      <c r="AH437" s="10">
        <f t="shared" ref="AH437:AH449" si="103">AF437-E437</f>
        <v>412</v>
      </c>
      <c r="AI437" s="10">
        <f t="shared" si="102"/>
        <v>430</v>
      </c>
      <c r="AJ437" s="10" t="s">
        <v>77</v>
      </c>
      <c r="AK437" s="12">
        <v>1</v>
      </c>
      <c r="AL437" s="10" t="s">
        <v>77</v>
      </c>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v>1</v>
      </c>
      <c r="CG437" s="10"/>
      <c r="CH437" s="10"/>
      <c r="CI437" s="10"/>
      <c r="CJ437" s="10"/>
      <c r="CK437" s="10"/>
      <c r="CL437" s="10"/>
      <c r="CM437" s="10"/>
      <c r="CN437" s="10"/>
      <c r="CO437" s="10"/>
      <c r="CP437" s="10" t="s">
        <v>90</v>
      </c>
      <c r="CQ437" s="10" t="s">
        <v>286</v>
      </c>
      <c r="CR437" s="10"/>
      <c r="CS437" s="10">
        <v>1</v>
      </c>
      <c r="CT437" s="10"/>
      <c r="CU437" s="10"/>
      <c r="CV437" s="10"/>
      <c r="CW437" s="10"/>
      <c r="CX437" s="10" t="s">
        <v>287</v>
      </c>
      <c r="CY437" s="10" t="s">
        <v>287</v>
      </c>
      <c r="CZ437" s="10" t="s">
        <v>12</v>
      </c>
      <c r="DA437" s="10" t="s">
        <v>289</v>
      </c>
      <c r="DB437" s="13" t="s">
        <v>309</v>
      </c>
      <c r="DC437" s="13" t="s">
        <v>6507</v>
      </c>
      <c r="DD437" s="10" t="s">
        <v>3753</v>
      </c>
      <c r="DE437" s="10" t="s">
        <v>492</v>
      </c>
      <c r="DF437" s="10" t="s">
        <v>283</v>
      </c>
      <c r="DG437" s="10" t="s">
        <v>283</v>
      </c>
      <c r="DH437" s="10" t="s">
        <v>283</v>
      </c>
      <c r="DI437" s="10" t="s">
        <v>283</v>
      </c>
      <c r="DJ437" s="10" t="s">
        <v>283</v>
      </c>
      <c r="DK437" s="10" t="s">
        <v>283</v>
      </c>
      <c r="DL437" s="10" t="s">
        <v>283</v>
      </c>
      <c r="DM437" s="10" t="s">
        <v>283</v>
      </c>
      <c r="DN437" s="15"/>
      <c r="DO437" s="15"/>
      <c r="DP437" s="15"/>
      <c r="DQ437" s="15"/>
      <c r="DR437" s="15"/>
      <c r="DS437" s="15"/>
      <c r="DT437" s="15"/>
      <c r="DU437" s="15"/>
      <c r="DV437" s="15"/>
      <c r="DW437" s="15"/>
      <c r="DX437" s="15"/>
      <c r="DY437" s="15"/>
      <c r="DZ437" s="15"/>
      <c r="EA437" s="15"/>
      <c r="EB437" s="15"/>
      <c r="EC437" s="15"/>
      <c r="ED437" s="15"/>
      <c r="EE437" s="15"/>
      <c r="EF437" s="15"/>
      <c r="EG437" s="15"/>
      <c r="EH437" s="15"/>
      <c r="EI437" s="15"/>
      <c r="EJ437" s="15"/>
      <c r="EK437" s="15"/>
      <c r="EL437" s="15"/>
      <c r="EM437" s="15"/>
      <c r="EN437" s="15"/>
      <c r="EO437" s="15"/>
      <c r="EP437" s="15"/>
      <c r="EQ437" s="15"/>
      <c r="ER437" s="10" t="s">
        <v>1898</v>
      </c>
      <c r="ES437" s="10" t="s">
        <v>657</v>
      </c>
      <c r="ET437" s="10"/>
      <c r="EU437" s="10"/>
      <c r="EV437" s="10"/>
      <c r="EW437" s="10"/>
      <c r="EX437" s="10"/>
      <c r="EY437" s="10"/>
      <c r="EZ437" s="10"/>
      <c r="FA437" s="10"/>
      <c r="FB437" s="10"/>
      <c r="FC437" s="10"/>
      <c r="FD437" s="10"/>
      <c r="FE437" s="10"/>
      <c r="FF437" s="10"/>
      <c r="FG437" s="10"/>
      <c r="FH437" s="13">
        <v>1</v>
      </c>
      <c r="FI437" s="10"/>
      <c r="FJ437" s="10"/>
      <c r="FK437" s="10"/>
      <c r="FL437" s="10"/>
      <c r="FM437" s="13" t="s">
        <v>6508</v>
      </c>
      <c r="FN437" s="10" t="s">
        <v>6509</v>
      </c>
      <c r="FO437" s="10"/>
      <c r="FP437" s="10"/>
      <c r="FQ437" s="10"/>
      <c r="FR437" s="10"/>
      <c r="FS437" s="10"/>
      <c r="FT437" s="10"/>
      <c r="FU437" s="13">
        <v>1</v>
      </c>
      <c r="FV437" s="10"/>
      <c r="FW437" s="10"/>
      <c r="FX437" s="10"/>
      <c r="FY437" s="10"/>
      <c r="FZ437" s="10"/>
      <c r="GA437" s="10"/>
      <c r="GB437" s="10">
        <v>1</v>
      </c>
      <c r="GC437" s="10"/>
      <c r="GD437" s="10"/>
      <c r="GE437" s="10"/>
      <c r="GF437" s="10"/>
      <c r="GG437" s="10"/>
      <c r="GH437" s="10"/>
      <c r="GI437" s="10"/>
      <c r="GJ437" s="10"/>
      <c r="GK437" s="10"/>
      <c r="GL437" s="10"/>
      <c r="GM437" s="10"/>
      <c r="GN437" s="10"/>
      <c r="GO437" s="13" t="s">
        <v>6510</v>
      </c>
      <c r="GP437" s="13" t="s">
        <v>6511</v>
      </c>
      <c r="GQ437" s="10" t="s">
        <v>283</v>
      </c>
      <c r="GR437" s="10" t="s">
        <v>283</v>
      </c>
      <c r="GS437" s="10" t="s">
        <v>283</v>
      </c>
      <c r="GT437" s="10" t="s">
        <v>283</v>
      </c>
      <c r="GU437" s="10" t="s">
        <v>283</v>
      </c>
      <c r="GV437" s="10" t="s">
        <v>283</v>
      </c>
      <c r="GW437" s="10" t="s">
        <v>283</v>
      </c>
      <c r="GX437" s="10" t="s">
        <v>283</v>
      </c>
      <c r="GY437" s="10" t="s">
        <v>283</v>
      </c>
      <c r="GZ437" s="10" t="s">
        <v>283</v>
      </c>
      <c r="HA437" s="10" t="s">
        <v>283</v>
      </c>
      <c r="HB437" s="10" t="s">
        <v>283</v>
      </c>
      <c r="HC437" s="10" t="s">
        <v>283</v>
      </c>
      <c r="HD437" s="10" t="s">
        <v>6512</v>
      </c>
      <c r="HE437" s="10"/>
      <c r="HF437" s="10"/>
      <c r="HG437" s="10"/>
      <c r="HH437" s="10"/>
      <c r="HI437" s="10"/>
      <c r="HJ437" s="10">
        <v>1</v>
      </c>
      <c r="HK437" s="10"/>
      <c r="HL437" s="10"/>
      <c r="HM437" s="10"/>
      <c r="HN437" s="10"/>
      <c r="HO437" s="10"/>
      <c r="HP437" s="10"/>
      <c r="HQ437" s="10"/>
      <c r="HR437" s="10"/>
      <c r="HS437" s="10"/>
      <c r="HT437" s="10"/>
      <c r="HU437" s="10"/>
      <c r="HV437" s="10"/>
      <c r="HW437" s="10"/>
      <c r="HX437" s="10"/>
      <c r="HY437" s="10"/>
      <c r="HZ437" s="10"/>
      <c r="IA437" s="10">
        <v>1</v>
      </c>
      <c r="IB437" s="10"/>
      <c r="IC437" s="10"/>
      <c r="ID437" s="10"/>
      <c r="IE437" s="10"/>
      <c r="IF437" s="10"/>
      <c r="IG437" s="10"/>
      <c r="IH437" s="10"/>
      <c r="II437" s="10"/>
      <c r="IJ437" s="10"/>
      <c r="IK437" s="10"/>
      <c r="IL437" s="10"/>
      <c r="IM437" s="10"/>
      <c r="IN437" s="10"/>
      <c r="IO437" s="10"/>
      <c r="IP437" s="10"/>
      <c r="IQ437" s="10"/>
      <c r="IR437" s="10"/>
      <c r="IS437" s="10"/>
      <c r="IT437" s="10"/>
      <c r="IU437" s="13" t="s">
        <v>299</v>
      </c>
      <c r="IV437" s="10" t="s">
        <v>283</v>
      </c>
      <c r="IW437" s="10" t="s">
        <v>283</v>
      </c>
      <c r="IX437" s="10" t="s">
        <v>264</v>
      </c>
      <c r="IY437" s="10"/>
      <c r="IZ437" s="10"/>
      <c r="JA437" s="10"/>
      <c r="JB437" s="10"/>
      <c r="JC437" s="10"/>
      <c r="JD437" s="10"/>
      <c r="JE437" s="10"/>
      <c r="JF437" s="10"/>
      <c r="JG437" s="10"/>
      <c r="JH437" s="10"/>
      <c r="JI437" s="10"/>
      <c r="JJ437" s="10"/>
      <c r="JK437" s="10"/>
      <c r="JL437" s="10"/>
      <c r="JM437" s="10"/>
      <c r="JN437" s="10"/>
      <c r="JO437" s="10"/>
      <c r="JP437" s="10">
        <v>1</v>
      </c>
      <c r="JQ437" s="10"/>
      <c r="JR437" s="10"/>
      <c r="JS437" s="10"/>
      <c r="JT437" s="10"/>
      <c r="JU437" s="10"/>
      <c r="JV437" s="10" t="s">
        <v>287</v>
      </c>
      <c r="JW437" s="10" t="s">
        <v>283</v>
      </c>
      <c r="JX437" s="10" t="s">
        <v>283</v>
      </c>
      <c r="JY437" s="10" t="s">
        <v>283</v>
      </c>
      <c r="JZ437" s="10" t="s">
        <v>6513</v>
      </c>
    </row>
    <row r="438" spans="1:286" ht="15.75" customHeight="1">
      <c r="A438" s="7" t="s">
        <v>6514</v>
      </c>
      <c r="B438" s="8">
        <v>43626</v>
      </c>
      <c r="C438" s="9" t="s">
        <v>6515</v>
      </c>
      <c r="D438" s="10">
        <v>1</v>
      </c>
      <c r="E438" s="11">
        <v>43445</v>
      </c>
      <c r="F438" s="10" t="s">
        <v>302</v>
      </c>
      <c r="G438" s="10" t="s">
        <v>277</v>
      </c>
      <c r="H438" s="9" t="s">
        <v>359</v>
      </c>
      <c r="I438" s="9" t="s">
        <v>872</v>
      </c>
      <c r="J438" s="10" t="s">
        <v>280</v>
      </c>
      <c r="K438" s="9" t="s">
        <v>6160</v>
      </c>
      <c r="L438" s="9"/>
      <c r="M438" s="9"/>
      <c r="N438" s="9"/>
      <c r="O438" s="9"/>
      <c r="P438" s="10">
        <v>1</v>
      </c>
      <c r="Q438" s="9"/>
      <c r="R438" s="9"/>
      <c r="S438" s="9"/>
      <c r="T438" s="9"/>
      <c r="U438" s="9"/>
      <c r="V438" s="9"/>
      <c r="W438" s="9"/>
      <c r="X438" s="9"/>
      <c r="Y438" s="9"/>
      <c r="Z438" s="9"/>
      <c r="AA438" s="9"/>
      <c r="AB438" s="9" t="s">
        <v>6516</v>
      </c>
      <c r="AC438" s="9" t="s">
        <v>6517</v>
      </c>
      <c r="AD438" s="10" t="s">
        <v>283</v>
      </c>
      <c r="AE438" s="13" t="s">
        <v>329</v>
      </c>
      <c r="AF438" s="11">
        <v>43626</v>
      </c>
      <c r="AG438" s="10" t="s">
        <v>329</v>
      </c>
      <c r="AH438" s="10">
        <f t="shared" si="103"/>
        <v>181</v>
      </c>
      <c r="AI438" s="10">
        <f t="shared" si="102"/>
        <v>181</v>
      </c>
      <c r="AJ438" s="10" t="s">
        <v>6518</v>
      </c>
      <c r="AK438" s="12">
        <v>4</v>
      </c>
      <c r="AL438" s="10" t="s">
        <v>6519</v>
      </c>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v>1</v>
      </c>
      <c r="BZ438" s="10"/>
      <c r="CA438" s="10"/>
      <c r="CB438" s="10">
        <v>2</v>
      </c>
      <c r="CC438" s="10"/>
      <c r="CD438" s="10"/>
      <c r="CE438" s="10"/>
      <c r="CF438" s="10">
        <v>1</v>
      </c>
      <c r="CG438" s="10"/>
      <c r="CH438" s="10"/>
      <c r="CI438" s="10"/>
      <c r="CJ438" s="10"/>
      <c r="CK438" s="10"/>
      <c r="CL438" s="10"/>
      <c r="CM438" s="10"/>
      <c r="CN438" s="10"/>
      <c r="CO438" s="10"/>
      <c r="CP438" s="10" t="s">
        <v>509</v>
      </c>
      <c r="CQ438" s="10" t="s">
        <v>286</v>
      </c>
      <c r="CR438" s="13">
        <v>1</v>
      </c>
      <c r="CS438" s="13">
        <v>1</v>
      </c>
      <c r="CT438" s="10"/>
      <c r="CU438" s="10"/>
      <c r="CV438" s="10"/>
      <c r="CW438" s="10"/>
      <c r="CX438" s="10" t="s">
        <v>287</v>
      </c>
      <c r="CY438" s="10" t="s">
        <v>287</v>
      </c>
      <c r="CZ438" s="10" t="s">
        <v>288</v>
      </c>
      <c r="DA438" s="10" t="s">
        <v>289</v>
      </c>
      <c r="DB438" s="10" t="s">
        <v>309</v>
      </c>
      <c r="DC438" s="13" t="s">
        <v>6520</v>
      </c>
      <c r="DD438" s="10" t="s">
        <v>6521</v>
      </c>
      <c r="DE438" s="10" t="s">
        <v>623</v>
      </c>
      <c r="DF438" s="10" t="s">
        <v>6522</v>
      </c>
      <c r="DG438" s="10" t="s">
        <v>6523</v>
      </c>
      <c r="DH438" s="10" t="s">
        <v>283</v>
      </c>
      <c r="DI438" s="10" t="s">
        <v>283</v>
      </c>
      <c r="DJ438" s="10" t="s">
        <v>283</v>
      </c>
      <c r="DK438" s="10" t="s">
        <v>283</v>
      </c>
      <c r="DL438" s="10" t="s">
        <v>6524</v>
      </c>
      <c r="DM438" s="10" t="s">
        <v>116</v>
      </c>
      <c r="DN438" s="15"/>
      <c r="DO438" s="15"/>
      <c r="DP438" s="15"/>
      <c r="DQ438" s="15"/>
      <c r="DR438" s="15"/>
      <c r="DS438" s="15"/>
      <c r="DT438" s="14">
        <v>1</v>
      </c>
      <c r="DU438" s="15"/>
      <c r="DV438" s="15"/>
      <c r="DW438" s="15"/>
      <c r="DX438" s="15"/>
      <c r="DY438" s="15"/>
      <c r="DZ438" s="15"/>
      <c r="EA438" s="15"/>
      <c r="EB438" s="15"/>
      <c r="EC438" s="15"/>
      <c r="ED438" s="15"/>
      <c r="EE438" s="15"/>
      <c r="EF438" s="15"/>
      <c r="EG438" s="15"/>
      <c r="EH438" s="15"/>
      <c r="EI438" s="15"/>
      <c r="EJ438" s="15"/>
      <c r="EK438" s="15"/>
      <c r="EL438" s="15"/>
      <c r="EM438" s="15"/>
      <c r="EN438" s="15"/>
      <c r="EO438" s="15"/>
      <c r="EP438" s="15"/>
      <c r="EQ438" s="15"/>
      <c r="ER438" s="10" t="s">
        <v>283</v>
      </c>
      <c r="ES438" s="10" t="s">
        <v>283</v>
      </c>
      <c r="ET438" s="10"/>
      <c r="EU438" s="10"/>
      <c r="EV438" s="10"/>
      <c r="EW438" s="10"/>
      <c r="EX438" s="10"/>
      <c r="EY438" s="10"/>
      <c r="EZ438" s="10"/>
      <c r="FA438" s="10"/>
      <c r="FB438" s="10"/>
      <c r="FC438" s="10"/>
      <c r="FD438" s="10"/>
      <c r="FE438" s="10"/>
      <c r="FF438" s="10"/>
      <c r="FG438" s="10"/>
      <c r="FH438" s="10"/>
      <c r="FI438" s="10"/>
      <c r="FJ438" s="10"/>
      <c r="FK438" s="10"/>
      <c r="FL438" s="10"/>
      <c r="FM438" s="10" t="s">
        <v>6525</v>
      </c>
      <c r="FN438" s="10" t="s">
        <v>166</v>
      </c>
      <c r="FO438" s="10"/>
      <c r="FP438" s="10"/>
      <c r="FQ438" s="10"/>
      <c r="FR438" s="10"/>
      <c r="FS438" s="10"/>
      <c r="FT438" s="10"/>
      <c r="FU438" s="13">
        <v>1</v>
      </c>
      <c r="FV438" s="10"/>
      <c r="FW438" s="10"/>
      <c r="FX438" s="10"/>
      <c r="FY438" s="10"/>
      <c r="FZ438" s="10"/>
      <c r="GA438" s="10"/>
      <c r="GB438" s="10"/>
      <c r="GC438" s="10"/>
      <c r="GD438" s="10"/>
      <c r="GE438" s="10"/>
      <c r="GF438" s="10"/>
      <c r="GG438" s="10"/>
      <c r="GH438" s="10"/>
      <c r="GI438" s="10"/>
      <c r="GJ438" s="10"/>
      <c r="GK438" s="10"/>
      <c r="GL438" s="10"/>
      <c r="GM438" s="10"/>
      <c r="GN438" s="10"/>
      <c r="GO438" s="13" t="s">
        <v>6526</v>
      </c>
      <c r="GP438" s="13" t="s">
        <v>6527</v>
      </c>
      <c r="GQ438" s="13" t="s">
        <v>6528</v>
      </c>
      <c r="GR438" s="13" t="s">
        <v>6529</v>
      </c>
      <c r="GS438" s="10" t="s">
        <v>283</v>
      </c>
      <c r="GT438" s="10" t="s">
        <v>283</v>
      </c>
      <c r="GU438" s="10" t="s">
        <v>283</v>
      </c>
      <c r="GV438" s="10" t="s">
        <v>283</v>
      </c>
      <c r="GW438" s="10" t="s">
        <v>283</v>
      </c>
      <c r="GX438" s="10" t="s">
        <v>283</v>
      </c>
      <c r="GY438" s="10" t="s">
        <v>283</v>
      </c>
      <c r="GZ438" s="10" t="s">
        <v>283</v>
      </c>
      <c r="HA438" s="10" t="s">
        <v>283</v>
      </c>
      <c r="HB438" s="10" t="s">
        <v>283</v>
      </c>
      <c r="HC438" s="10" t="s">
        <v>283</v>
      </c>
      <c r="HD438" s="10" t="s">
        <v>6530</v>
      </c>
      <c r="HE438" s="10"/>
      <c r="HF438" s="10"/>
      <c r="HG438" s="10"/>
      <c r="HH438" s="10"/>
      <c r="HI438" s="10"/>
      <c r="HJ438" s="10"/>
      <c r="HK438" s="10"/>
      <c r="HL438" s="10"/>
      <c r="HM438" s="10"/>
      <c r="HN438" s="10"/>
      <c r="HO438" s="10"/>
      <c r="HP438" s="10">
        <v>1</v>
      </c>
      <c r="HQ438" s="10"/>
      <c r="HR438" s="10">
        <v>1</v>
      </c>
      <c r="HS438" s="10"/>
      <c r="HT438" s="10"/>
      <c r="HU438" s="10"/>
      <c r="HV438" s="10"/>
      <c r="HW438" s="10"/>
      <c r="HX438" s="10"/>
      <c r="HY438" s="10"/>
      <c r="HZ438" s="10"/>
      <c r="IA438" s="10"/>
      <c r="IB438" s="10"/>
      <c r="IC438" s="10"/>
      <c r="ID438" s="10"/>
      <c r="IE438" s="10"/>
      <c r="IF438" s="10"/>
      <c r="IG438" s="10"/>
      <c r="IH438" s="10"/>
      <c r="II438" s="10"/>
      <c r="IJ438" s="10"/>
      <c r="IK438" s="10">
        <v>1</v>
      </c>
      <c r="IL438" s="10"/>
      <c r="IM438" s="10"/>
      <c r="IN438" s="10"/>
      <c r="IO438" s="10"/>
      <c r="IP438" s="10"/>
      <c r="IQ438" s="10"/>
      <c r="IR438" s="10"/>
      <c r="IS438" s="10"/>
      <c r="IT438" s="10"/>
      <c r="IU438" s="13" t="s">
        <v>3164</v>
      </c>
      <c r="IV438" s="10" t="s">
        <v>283</v>
      </c>
      <c r="IW438" s="10" t="s">
        <v>283</v>
      </c>
      <c r="IX438" s="10" t="s">
        <v>264</v>
      </c>
      <c r="IY438" s="10"/>
      <c r="IZ438" s="10"/>
      <c r="JA438" s="10"/>
      <c r="JB438" s="10"/>
      <c r="JC438" s="10"/>
      <c r="JD438" s="10"/>
      <c r="JE438" s="10"/>
      <c r="JF438" s="10"/>
      <c r="JG438" s="10"/>
      <c r="JH438" s="10"/>
      <c r="JI438" s="10"/>
      <c r="JJ438" s="10"/>
      <c r="JK438" s="10"/>
      <c r="JL438" s="10"/>
      <c r="JM438" s="10"/>
      <c r="JN438" s="10"/>
      <c r="JO438" s="10"/>
      <c r="JP438" s="10">
        <v>1</v>
      </c>
      <c r="JQ438" s="10"/>
      <c r="JR438" s="10"/>
      <c r="JS438" s="10"/>
      <c r="JT438" s="10"/>
      <c r="JU438" s="10"/>
      <c r="JV438" s="10" t="s">
        <v>287</v>
      </c>
      <c r="JW438" s="10" t="s">
        <v>283</v>
      </c>
      <c r="JX438" s="10" t="s">
        <v>283</v>
      </c>
      <c r="JY438" s="10" t="s">
        <v>283</v>
      </c>
      <c r="JZ438" s="10" t="s">
        <v>6531</v>
      </c>
    </row>
    <row r="439" spans="1:286" ht="15.75" customHeight="1">
      <c r="A439" s="7" t="s">
        <v>6532</v>
      </c>
      <c r="B439" s="8">
        <v>43644</v>
      </c>
      <c r="C439" s="9" t="s">
        <v>6533</v>
      </c>
      <c r="D439" s="10">
        <v>1</v>
      </c>
      <c r="E439" s="67">
        <v>43273</v>
      </c>
      <c r="F439" s="10" t="s">
        <v>302</v>
      </c>
      <c r="G439" s="10" t="s">
        <v>277</v>
      </c>
      <c r="H439" s="9" t="s">
        <v>604</v>
      </c>
      <c r="I439" s="9" t="s">
        <v>576</v>
      </c>
      <c r="J439" s="10" t="s">
        <v>280</v>
      </c>
      <c r="K439" s="9" t="s">
        <v>606</v>
      </c>
      <c r="L439" s="9"/>
      <c r="M439" s="10">
        <v>1</v>
      </c>
      <c r="N439" s="9"/>
      <c r="O439" s="9"/>
      <c r="P439" s="9"/>
      <c r="Q439" s="9"/>
      <c r="R439" s="9"/>
      <c r="S439" s="9"/>
      <c r="T439" s="9"/>
      <c r="U439" s="9"/>
      <c r="V439" s="9"/>
      <c r="W439" s="9"/>
      <c r="X439" s="9"/>
      <c r="Y439" s="9"/>
      <c r="Z439" s="9"/>
      <c r="AA439" s="9"/>
      <c r="AB439" s="9" t="s">
        <v>6534</v>
      </c>
      <c r="AC439" s="9" t="s">
        <v>6535</v>
      </c>
      <c r="AD439" s="10" t="s">
        <v>283</v>
      </c>
      <c r="AE439" s="11">
        <v>43277</v>
      </c>
      <c r="AF439" s="11">
        <v>43637</v>
      </c>
      <c r="AG439" s="10">
        <f t="shared" ref="AG439:AG441" si="104">AF439-AE439</f>
        <v>360</v>
      </c>
      <c r="AH439" s="10">
        <f t="shared" si="103"/>
        <v>364</v>
      </c>
      <c r="AI439" s="10">
        <f t="shared" si="102"/>
        <v>371</v>
      </c>
      <c r="AJ439" s="10" t="s">
        <v>6536</v>
      </c>
      <c r="AK439" s="12">
        <v>4</v>
      </c>
      <c r="AL439" s="10" t="s">
        <v>6537</v>
      </c>
      <c r="AM439" s="10"/>
      <c r="AN439" s="10"/>
      <c r="AO439" s="10"/>
      <c r="AP439" s="10"/>
      <c r="AQ439" s="10"/>
      <c r="AR439" s="10">
        <v>1</v>
      </c>
      <c r="AS439" s="10"/>
      <c r="AT439" s="10"/>
      <c r="AU439" s="10"/>
      <c r="AV439" s="10"/>
      <c r="AW439" s="10"/>
      <c r="AX439" s="10"/>
      <c r="AY439" s="10"/>
      <c r="AZ439" s="10"/>
      <c r="BA439" s="10"/>
      <c r="BB439" s="10"/>
      <c r="BC439" s="10"/>
      <c r="BD439" s="10"/>
      <c r="BE439" s="10"/>
      <c r="BF439" s="10"/>
      <c r="BG439" s="10"/>
      <c r="BH439" s="10"/>
      <c r="BI439" s="10"/>
      <c r="BJ439" s="10"/>
      <c r="BK439" s="10"/>
      <c r="BL439" s="10">
        <v>1</v>
      </c>
      <c r="BM439" s="10"/>
      <c r="BN439" s="10"/>
      <c r="BO439" s="10"/>
      <c r="BP439" s="10"/>
      <c r="BQ439" s="10"/>
      <c r="BR439" s="10"/>
      <c r="BS439" s="10"/>
      <c r="BT439" s="10"/>
      <c r="BU439" s="10"/>
      <c r="BV439" s="10"/>
      <c r="BW439" s="10"/>
      <c r="BX439" s="10">
        <v>1</v>
      </c>
      <c r="BY439" s="10">
        <v>1</v>
      </c>
      <c r="BZ439" s="10"/>
      <c r="CA439" s="10"/>
      <c r="CB439" s="10"/>
      <c r="CC439" s="10"/>
      <c r="CD439" s="10"/>
      <c r="CE439" s="10"/>
      <c r="CF439" s="10"/>
      <c r="CG439" s="10"/>
      <c r="CH439" s="10"/>
      <c r="CI439" s="10"/>
      <c r="CJ439" s="10"/>
      <c r="CK439" s="10"/>
      <c r="CL439" s="10"/>
      <c r="CM439" s="10"/>
      <c r="CN439" s="10"/>
      <c r="CO439" s="10"/>
      <c r="CP439" s="10" t="s">
        <v>1652</v>
      </c>
      <c r="CQ439" s="10" t="s">
        <v>286</v>
      </c>
      <c r="CR439" s="13">
        <v>1</v>
      </c>
      <c r="CS439" s="10"/>
      <c r="CT439" s="10"/>
      <c r="CU439" s="10"/>
      <c r="CV439" s="10"/>
      <c r="CW439" s="10"/>
      <c r="CX439" s="10" t="s">
        <v>287</v>
      </c>
      <c r="CY439" s="10" t="s">
        <v>287</v>
      </c>
      <c r="CZ439" s="10" t="s">
        <v>596</v>
      </c>
      <c r="DA439" s="10" t="s">
        <v>289</v>
      </c>
      <c r="DB439" s="10" t="s">
        <v>6538</v>
      </c>
      <c r="DC439" s="10" t="s">
        <v>6538</v>
      </c>
      <c r="DD439" s="10" t="s">
        <v>549</v>
      </c>
      <c r="DE439" s="10" t="s">
        <v>731</v>
      </c>
      <c r="DF439" s="10" t="s">
        <v>147</v>
      </c>
      <c r="DG439" s="10" t="s">
        <v>6539</v>
      </c>
      <c r="DH439" s="10" t="s">
        <v>2198</v>
      </c>
      <c r="DI439" s="10" t="s">
        <v>283</v>
      </c>
      <c r="DJ439" s="10" t="s">
        <v>283</v>
      </c>
      <c r="DK439" s="10" t="s">
        <v>283</v>
      </c>
      <c r="DL439" s="10" t="s">
        <v>283</v>
      </c>
      <c r="DM439" s="10" t="s">
        <v>283</v>
      </c>
      <c r="DN439" s="15"/>
      <c r="DO439" s="15"/>
      <c r="DP439" s="15"/>
      <c r="DQ439" s="15"/>
      <c r="DR439" s="15"/>
      <c r="DS439" s="15"/>
      <c r="DT439" s="15"/>
      <c r="DU439" s="15"/>
      <c r="DV439" s="15"/>
      <c r="DW439" s="15"/>
      <c r="DX439" s="15"/>
      <c r="DY439" s="15"/>
      <c r="DZ439" s="15"/>
      <c r="EA439" s="15"/>
      <c r="EB439" s="15"/>
      <c r="EC439" s="15"/>
      <c r="ED439" s="15"/>
      <c r="EE439" s="15"/>
      <c r="EF439" s="15"/>
      <c r="EG439" s="15"/>
      <c r="EH439" s="15"/>
      <c r="EI439" s="15"/>
      <c r="EJ439" s="15"/>
      <c r="EK439" s="15"/>
      <c r="EL439" s="15"/>
      <c r="EM439" s="15"/>
      <c r="EN439" s="15"/>
      <c r="EO439" s="15"/>
      <c r="EP439" s="15"/>
      <c r="EQ439" s="15"/>
      <c r="ER439" s="10" t="s">
        <v>6540</v>
      </c>
      <c r="ES439" s="10" t="s">
        <v>6541</v>
      </c>
      <c r="ET439" s="10"/>
      <c r="EU439" s="10"/>
      <c r="EV439" s="10"/>
      <c r="EW439" s="10"/>
      <c r="EX439" s="10"/>
      <c r="EY439" s="10"/>
      <c r="EZ439" s="10">
        <v>1</v>
      </c>
      <c r="FA439" s="10"/>
      <c r="FB439" s="10"/>
      <c r="FC439" s="10"/>
      <c r="FD439" s="10"/>
      <c r="FE439" s="10"/>
      <c r="FF439" s="10"/>
      <c r="FG439" s="10"/>
      <c r="FH439" s="10"/>
      <c r="FI439" s="10"/>
      <c r="FJ439" s="10"/>
      <c r="FK439" s="10"/>
      <c r="FL439" s="10">
        <v>1</v>
      </c>
      <c r="FM439" s="10" t="s">
        <v>6542</v>
      </c>
      <c r="FN439" s="10" t="s">
        <v>3440</v>
      </c>
      <c r="FO439" s="10"/>
      <c r="FP439" s="10"/>
      <c r="FQ439" s="10"/>
      <c r="FR439" s="10"/>
      <c r="FS439" s="10"/>
      <c r="FT439" s="10"/>
      <c r="FU439" s="10">
        <v>1</v>
      </c>
      <c r="FV439" s="10"/>
      <c r="FW439" s="10"/>
      <c r="FX439" s="10"/>
      <c r="FY439" s="10"/>
      <c r="FZ439" s="10"/>
      <c r="GA439" s="10"/>
      <c r="GB439" s="10">
        <v>1</v>
      </c>
      <c r="GC439" s="10"/>
      <c r="GD439" s="10"/>
      <c r="GE439" s="10"/>
      <c r="GF439" s="10"/>
      <c r="GG439" s="10"/>
      <c r="GH439" s="10"/>
      <c r="GI439" s="10"/>
      <c r="GJ439" s="10"/>
      <c r="GK439" s="10"/>
      <c r="GL439" s="10"/>
      <c r="GM439" s="10"/>
      <c r="GN439" s="10"/>
      <c r="GO439" s="10" t="s">
        <v>6543</v>
      </c>
      <c r="GP439" s="10" t="s">
        <v>283</v>
      </c>
      <c r="GQ439" s="10" t="s">
        <v>283</v>
      </c>
      <c r="GR439" s="10" t="s">
        <v>283</v>
      </c>
      <c r="GS439" s="10" t="s">
        <v>283</v>
      </c>
      <c r="GT439" s="10" t="s">
        <v>283</v>
      </c>
      <c r="GU439" s="10" t="s">
        <v>283</v>
      </c>
      <c r="GV439" s="10" t="s">
        <v>283</v>
      </c>
      <c r="GW439" s="10" t="s">
        <v>283</v>
      </c>
      <c r="GX439" s="10" t="s">
        <v>283</v>
      </c>
      <c r="GY439" s="10" t="s">
        <v>283</v>
      </c>
      <c r="GZ439" s="10" t="s">
        <v>283</v>
      </c>
      <c r="HA439" s="10" t="s">
        <v>283</v>
      </c>
      <c r="HB439" s="10" t="s">
        <v>283</v>
      </c>
      <c r="HC439" s="10" t="s">
        <v>283</v>
      </c>
      <c r="HD439" s="10" t="s">
        <v>242</v>
      </c>
      <c r="HE439" s="10"/>
      <c r="HF439" s="10"/>
      <c r="HG439" s="10"/>
      <c r="HH439" s="10"/>
      <c r="HI439" s="10"/>
      <c r="HJ439" s="10"/>
      <c r="HK439" s="10"/>
      <c r="HL439" s="10"/>
      <c r="HM439" s="10"/>
      <c r="HN439" s="10"/>
      <c r="HO439" s="10"/>
      <c r="HP439" s="10"/>
      <c r="HQ439" s="10"/>
      <c r="HR439" s="10"/>
      <c r="HS439" s="10"/>
      <c r="HT439" s="10"/>
      <c r="HU439" s="10"/>
      <c r="HV439" s="10"/>
      <c r="HW439" s="10"/>
      <c r="HX439" s="10"/>
      <c r="HY439" s="10"/>
      <c r="HZ439" s="10"/>
      <c r="IA439" s="10"/>
      <c r="IB439" s="10"/>
      <c r="IC439" s="10"/>
      <c r="ID439" s="10"/>
      <c r="IE439" s="10"/>
      <c r="IF439" s="10"/>
      <c r="IG439" s="10"/>
      <c r="IH439" s="10"/>
      <c r="II439" s="10"/>
      <c r="IJ439" s="10"/>
      <c r="IK439" s="10"/>
      <c r="IL439" s="10"/>
      <c r="IM439" s="10"/>
      <c r="IN439" s="10"/>
      <c r="IO439" s="10"/>
      <c r="IP439" s="10"/>
      <c r="IQ439" s="10"/>
      <c r="IR439" s="10"/>
      <c r="IS439" s="10"/>
      <c r="IT439" s="10">
        <v>1</v>
      </c>
      <c r="IU439" s="10" t="s">
        <v>299</v>
      </c>
      <c r="IV439" s="10" t="s">
        <v>283</v>
      </c>
      <c r="IW439" s="10" t="s">
        <v>283</v>
      </c>
      <c r="IX439" s="10" t="s">
        <v>264</v>
      </c>
      <c r="IY439" s="10"/>
      <c r="IZ439" s="10"/>
      <c r="JA439" s="10"/>
      <c r="JB439" s="10"/>
      <c r="JC439" s="10"/>
      <c r="JD439" s="10"/>
      <c r="JE439" s="10"/>
      <c r="JF439" s="10"/>
      <c r="JG439" s="10"/>
      <c r="JH439" s="10"/>
      <c r="JI439" s="10"/>
      <c r="JJ439" s="10"/>
      <c r="JK439" s="10"/>
      <c r="JL439" s="10"/>
      <c r="JM439" s="10"/>
      <c r="JN439" s="10"/>
      <c r="JO439" s="10"/>
      <c r="JP439" s="10">
        <v>1</v>
      </c>
      <c r="JQ439" s="10"/>
      <c r="JR439" s="10"/>
      <c r="JS439" s="10"/>
      <c r="JT439" s="10"/>
      <c r="JU439" s="10"/>
      <c r="JV439" s="10" t="s">
        <v>287</v>
      </c>
      <c r="JW439" s="10" t="s">
        <v>283</v>
      </c>
      <c r="JX439" s="10" t="s">
        <v>283</v>
      </c>
      <c r="JY439" s="10" t="s">
        <v>283</v>
      </c>
      <c r="JZ439" s="10" t="s">
        <v>6544</v>
      </c>
    </row>
    <row r="440" spans="1:286" ht="15.75" customHeight="1">
      <c r="A440" s="7" t="s">
        <v>6545</v>
      </c>
      <c r="B440" s="8">
        <v>43644</v>
      </c>
      <c r="C440" s="9" t="s">
        <v>6546</v>
      </c>
      <c r="D440" s="66">
        <v>1</v>
      </c>
      <c r="E440" s="68">
        <v>42995</v>
      </c>
      <c r="F440" s="66">
        <v>34</v>
      </c>
      <c r="G440" s="10" t="s">
        <v>277</v>
      </c>
      <c r="H440" s="9" t="s">
        <v>1120</v>
      </c>
      <c r="I440" s="9" t="s">
        <v>935</v>
      </c>
      <c r="J440" s="10" t="s">
        <v>280</v>
      </c>
      <c r="K440" s="9" t="s">
        <v>6160</v>
      </c>
      <c r="L440" s="9"/>
      <c r="M440" s="9"/>
      <c r="N440" s="9"/>
      <c r="O440" s="9"/>
      <c r="P440" s="10">
        <v>1</v>
      </c>
      <c r="Q440" s="9"/>
      <c r="R440" s="9"/>
      <c r="S440" s="9"/>
      <c r="T440" s="9"/>
      <c r="U440" s="9"/>
      <c r="V440" s="9"/>
      <c r="W440" s="9"/>
      <c r="X440" s="9"/>
      <c r="Y440" s="9"/>
      <c r="Z440" s="9"/>
      <c r="AA440" s="9"/>
      <c r="AB440" s="9" t="s">
        <v>6547</v>
      </c>
      <c r="AC440" s="9" t="s">
        <v>6548</v>
      </c>
      <c r="AD440" s="10" t="s">
        <v>283</v>
      </c>
      <c r="AE440" s="68">
        <v>43005</v>
      </c>
      <c r="AF440" s="68">
        <v>43637</v>
      </c>
      <c r="AG440" s="10">
        <f t="shared" si="104"/>
        <v>632</v>
      </c>
      <c r="AH440" s="10">
        <f t="shared" si="103"/>
        <v>642</v>
      </c>
      <c r="AI440" s="10">
        <f t="shared" si="102"/>
        <v>649</v>
      </c>
      <c r="AJ440" s="69" t="s">
        <v>6549</v>
      </c>
      <c r="AK440" s="70">
        <v>1</v>
      </c>
      <c r="AL440" s="66" t="s">
        <v>86</v>
      </c>
      <c r="AM440" s="66"/>
      <c r="AN440" s="66"/>
      <c r="AO440" s="66"/>
      <c r="AP440" s="66"/>
      <c r="AQ440" s="66"/>
      <c r="AR440" s="66"/>
      <c r="AS440" s="66"/>
      <c r="AT440" s="66"/>
      <c r="AU440" s="66"/>
      <c r="AV440" s="66"/>
      <c r="AW440" s="66"/>
      <c r="AX440" s="66"/>
      <c r="AY440" s="66"/>
      <c r="AZ440" s="66"/>
      <c r="BA440" s="66"/>
      <c r="BB440" s="66"/>
      <c r="BC440" s="66"/>
      <c r="BD440" s="66"/>
      <c r="BE440" s="66"/>
      <c r="BF440" s="66"/>
      <c r="BG440" s="66"/>
      <c r="BH440" s="66"/>
      <c r="BI440" s="66"/>
      <c r="BJ440" s="66"/>
      <c r="BK440" s="66"/>
      <c r="BL440" s="66"/>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v>1</v>
      </c>
      <c r="CP440" s="66" t="s">
        <v>89</v>
      </c>
      <c r="CQ440" s="10" t="s">
        <v>286</v>
      </c>
      <c r="CR440" s="10">
        <v>1</v>
      </c>
      <c r="CS440" s="66"/>
      <c r="CT440" s="66"/>
      <c r="CU440" s="66"/>
      <c r="CV440" s="66"/>
      <c r="CW440" s="66"/>
      <c r="CX440" s="66" t="s">
        <v>287</v>
      </c>
      <c r="CY440" s="10" t="s">
        <v>287</v>
      </c>
      <c r="CZ440" s="10" t="s">
        <v>12</v>
      </c>
      <c r="DA440" s="10" t="s">
        <v>289</v>
      </c>
      <c r="DB440" s="10" t="s">
        <v>309</v>
      </c>
      <c r="DC440" s="13" t="s">
        <v>6550</v>
      </c>
      <c r="DD440" s="10" t="s">
        <v>1955</v>
      </c>
      <c r="DE440" s="10" t="s">
        <v>6551</v>
      </c>
      <c r="DF440" s="10" t="s">
        <v>6552</v>
      </c>
      <c r="DG440" s="10" t="s">
        <v>6553</v>
      </c>
      <c r="DH440" s="10" t="s">
        <v>283</v>
      </c>
      <c r="DI440" s="10" t="s">
        <v>283</v>
      </c>
      <c r="DJ440" s="10" t="s">
        <v>283</v>
      </c>
      <c r="DK440" s="10" t="s">
        <v>283</v>
      </c>
      <c r="DL440" s="10" t="s">
        <v>6552</v>
      </c>
      <c r="DM440" s="10" t="s">
        <v>124</v>
      </c>
      <c r="DN440" s="15"/>
      <c r="DO440" s="15"/>
      <c r="DP440" s="15"/>
      <c r="DQ440" s="15"/>
      <c r="DR440" s="15"/>
      <c r="DS440" s="15"/>
      <c r="DT440" s="15"/>
      <c r="DU440" s="15"/>
      <c r="DV440" s="15"/>
      <c r="DW440" s="15"/>
      <c r="DX440" s="15"/>
      <c r="DY440" s="15"/>
      <c r="DZ440" s="15"/>
      <c r="EA440" s="15"/>
      <c r="EB440" s="15">
        <v>1</v>
      </c>
      <c r="EC440" s="15"/>
      <c r="ED440" s="15"/>
      <c r="EE440" s="15"/>
      <c r="EF440" s="15"/>
      <c r="EG440" s="15"/>
      <c r="EH440" s="15"/>
      <c r="EI440" s="15"/>
      <c r="EJ440" s="15"/>
      <c r="EK440" s="15"/>
      <c r="EL440" s="15"/>
      <c r="EM440" s="15"/>
      <c r="EN440" s="15"/>
      <c r="EO440" s="15"/>
      <c r="EP440" s="15"/>
      <c r="EQ440" s="15"/>
      <c r="ER440" s="10" t="s">
        <v>6554</v>
      </c>
      <c r="ES440" s="10" t="s">
        <v>86</v>
      </c>
      <c r="ET440" s="10"/>
      <c r="EU440" s="10"/>
      <c r="EV440" s="10"/>
      <c r="EW440" s="10"/>
      <c r="EX440" s="10"/>
      <c r="EY440" s="10"/>
      <c r="EZ440" s="10"/>
      <c r="FA440" s="10"/>
      <c r="FB440" s="10"/>
      <c r="FC440" s="10"/>
      <c r="FD440" s="10"/>
      <c r="FE440" s="10"/>
      <c r="FF440" s="10"/>
      <c r="FG440" s="10"/>
      <c r="FH440" s="10"/>
      <c r="FI440" s="10"/>
      <c r="FJ440" s="10"/>
      <c r="FK440" s="10"/>
      <c r="FL440" s="13">
        <v>1</v>
      </c>
      <c r="FM440" s="10" t="s">
        <v>283</v>
      </c>
      <c r="FN440" s="10" t="s">
        <v>283</v>
      </c>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3" t="s">
        <v>6555</v>
      </c>
      <c r="GP440" s="13" t="s">
        <v>6556</v>
      </c>
      <c r="GQ440" s="13" t="s">
        <v>6557</v>
      </c>
      <c r="GR440" s="10" t="s">
        <v>283</v>
      </c>
      <c r="GS440" s="10" t="s">
        <v>283</v>
      </c>
      <c r="GT440" s="10" t="s">
        <v>283</v>
      </c>
      <c r="GU440" s="10" t="s">
        <v>283</v>
      </c>
      <c r="GV440" s="10" t="s">
        <v>283</v>
      </c>
      <c r="GW440" s="10" t="s">
        <v>283</v>
      </c>
      <c r="GX440" s="10" t="s">
        <v>283</v>
      </c>
      <c r="GY440" s="10" t="s">
        <v>283</v>
      </c>
      <c r="GZ440" s="10" t="s">
        <v>283</v>
      </c>
      <c r="HA440" s="10" t="s">
        <v>283</v>
      </c>
      <c r="HB440" s="10" t="s">
        <v>283</v>
      </c>
      <c r="HC440" s="10" t="s">
        <v>283</v>
      </c>
      <c r="HD440" s="10" t="s">
        <v>6558</v>
      </c>
      <c r="HE440" s="10"/>
      <c r="HF440" s="10"/>
      <c r="HG440" s="10"/>
      <c r="HH440" s="10"/>
      <c r="HI440" s="10"/>
      <c r="HJ440" s="10"/>
      <c r="HK440" s="10"/>
      <c r="HL440" s="10"/>
      <c r="HM440" s="10"/>
      <c r="HN440" s="10"/>
      <c r="HO440" s="10"/>
      <c r="HP440" s="10"/>
      <c r="HQ440" s="10"/>
      <c r="HR440" s="10">
        <v>1</v>
      </c>
      <c r="HS440" s="10"/>
      <c r="HT440" s="10"/>
      <c r="HU440" s="10"/>
      <c r="HV440" s="10"/>
      <c r="HW440" s="10"/>
      <c r="HX440" s="10"/>
      <c r="HY440" s="10"/>
      <c r="HZ440" s="10"/>
      <c r="IA440" s="10"/>
      <c r="IB440" s="10"/>
      <c r="IC440" s="10"/>
      <c r="ID440" s="10"/>
      <c r="IE440" s="10"/>
      <c r="IF440" s="10"/>
      <c r="IG440" s="10"/>
      <c r="IH440" s="10"/>
      <c r="II440" s="10"/>
      <c r="IJ440" s="10"/>
      <c r="IK440" s="10">
        <v>1</v>
      </c>
      <c r="IL440" s="10"/>
      <c r="IM440" s="10"/>
      <c r="IN440" s="10"/>
      <c r="IO440" s="10"/>
      <c r="IP440" s="10"/>
      <c r="IQ440" s="10"/>
      <c r="IR440" s="10"/>
      <c r="IS440" s="10"/>
      <c r="IT440" s="10"/>
      <c r="IU440" s="13" t="s">
        <v>6559</v>
      </c>
      <c r="IV440" s="10" t="s">
        <v>283</v>
      </c>
      <c r="IW440" s="10" t="s">
        <v>283</v>
      </c>
      <c r="IX440" s="10" t="s">
        <v>264</v>
      </c>
      <c r="IY440" s="10"/>
      <c r="IZ440" s="10"/>
      <c r="JA440" s="10"/>
      <c r="JB440" s="10"/>
      <c r="JC440" s="10"/>
      <c r="JD440" s="10"/>
      <c r="JE440" s="10"/>
      <c r="JF440" s="10"/>
      <c r="JG440" s="10"/>
      <c r="JH440" s="10"/>
      <c r="JI440" s="10"/>
      <c r="JJ440" s="10"/>
      <c r="JK440" s="10"/>
      <c r="JL440" s="10"/>
      <c r="JM440" s="10"/>
      <c r="JN440" s="10"/>
      <c r="JO440" s="10"/>
      <c r="JP440" s="10">
        <v>1</v>
      </c>
      <c r="JQ440" s="10"/>
      <c r="JR440" s="10"/>
      <c r="JS440" s="10"/>
      <c r="JT440" s="10"/>
      <c r="JU440" s="10"/>
      <c r="JV440" s="10" t="s">
        <v>287</v>
      </c>
      <c r="JW440" s="10" t="s">
        <v>283</v>
      </c>
      <c r="JX440" s="10" t="s">
        <v>283</v>
      </c>
      <c r="JY440" s="10" t="s">
        <v>283</v>
      </c>
      <c r="JZ440" s="9"/>
    </row>
    <row r="441" spans="1:286" ht="15.75" customHeight="1">
      <c r="A441" s="7" t="s">
        <v>6560</v>
      </c>
      <c r="B441" s="8">
        <v>43647</v>
      </c>
      <c r="C441" s="9" t="s">
        <v>6561</v>
      </c>
      <c r="D441" s="10">
        <v>1</v>
      </c>
      <c r="E441" s="11">
        <v>43361</v>
      </c>
      <c r="F441" s="10" t="s">
        <v>302</v>
      </c>
      <c r="G441" s="10" t="s">
        <v>323</v>
      </c>
      <c r="H441" s="9" t="s">
        <v>2412</v>
      </c>
      <c r="I441" s="9" t="s">
        <v>2289</v>
      </c>
      <c r="J441" s="10" t="s">
        <v>280</v>
      </c>
      <c r="K441" s="9" t="s">
        <v>344</v>
      </c>
      <c r="L441" s="9"/>
      <c r="M441" s="9"/>
      <c r="N441" s="9"/>
      <c r="O441" s="9"/>
      <c r="P441" s="9"/>
      <c r="Q441" s="9"/>
      <c r="R441" s="10">
        <v>1</v>
      </c>
      <c r="S441" s="9"/>
      <c r="T441" s="9"/>
      <c r="U441" s="9"/>
      <c r="V441" s="9"/>
      <c r="W441" s="9"/>
      <c r="X441" s="9"/>
      <c r="Y441" s="9"/>
      <c r="Z441" s="9"/>
      <c r="AA441" s="9"/>
      <c r="AB441" s="9" t="s">
        <v>3610</v>
      </c>
      <c r="AC441" s="9" t="s">
        <v>6562</v>
      </c>
      <c r="AD441" s="10" t="s">
        <v>283</v>
      </c>
      <c r="AE441" s="71">
        <v>43367</v>
      </c>
      <c r="AF441" s="11">
        <v>43643</v>
      </c>
      <c r="AG441" s="10">
        <f t="shared" si="104"/>
        <v>276</v>
      </c>
      <c r="AH441" s="10">
        <f t="shared" si="103"/>
        <v>282</v>
      </c>
      <c r="AI441" s="10">
        <f t="shared" si="102"/>
        <v>286</v>
      </c>
      <c r="AJ441" s="10" t="s">
        <v>6563</v>
      </c>
      <c r="AK441" s="12">
        <v>2</v>
      </c>
      <c r="AL441" s="10" t="s">
        <v>4473</v>
      </c>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v>1</v>
      </c>
      <c r="BP441" s="10"/>
      <c r="BQ441" s="10"/>
      <c r="BR441" s="10"/>
      <c r="BS441" s="10"/>
      <c r="BT441" s="10"/>
      <c r="BU441" s="10"/>
      <c r="BV441" s="10"/>
      <c r="BW441" s="10"/>
      <c r="BX441" s="10"/>
      <c r="BY441" s="10">
        <v>1</v>
      </c>
      <c r="BZ441" s="10"/>
      <c r="CA441" s="10"/>
      <c r="CB441" s="10"/>
      <c r="CC441" s="10"/>
      <c r="CD441" s="10"/>
      <c r="CE441" s="10"/>
      <c r="CF441" s="10"/>
      <c r="CG441" s="10"/>
      <c r="CH441" s="10"/>
      <c r="CI441" s="10"/>
      <c r="CJ441" s="10"/>
      <c r="CK441" s="10"/>
      <c r="CL441" s="10"/>
      <c r="CM441" s="10"/>
      <c r="CN441" s="10"/>
      <c r="CO441" s="10"/>
      <c r="CP441" s="10" t="s">
        <v>89</v>
      </c>
      <c r="CQ441" s="10" t="s">
        <v>286</v>
      </c>
      <c r="CR441" s="10">
        <v>1</v>
      </c>
      <c r="CS441" s="10"/>
      <c r="CT441" s="10"/>
      <c r="CU441" s="10"/>
      <c r="CV441" s="10"/>
      <c r="CW441" s="10"/>
      <c r="CX441" s="10" t="s">
        <v>287</v>
      </c>
      <c r="CY441" s="10" t="s">
        <v>490</v>
      </c>
      <c r="CZ441" s="10" t="s">
        <v>288</v>
      </c>
      <c r="DA441" s="10" t="s">
        <v>289</v>
      </c>
      <c r="DB441" s="10" t="s">
        <v>412</v>
      </c>
      <c r="DC441" s="10" t="s">
        <v>283</v>
      </c>
      <c r="DD441" s="10" t="s">
        <v>6564</v>
      </c>
      <c r="DE441" s="10" t="s">
        <v>6565</v>
      </c>
      <c r="DF441" s="10" t="s">
        <v>283</v>
      </c>
      <c r="DG441" s="10" t="s">
        <v>283</v>
      </c>
      <c r="DH441" s="10" t="s">
        <v>283</v>
      </c>
      <c r="DI441" s="10" t="s">
        <v>283</v>
      </c>
      <c r="DJ441" s="10" t="s">
        <v>283</v>
      </c>
      <c r="DK441" s="10" t="s">
        <v>283</v>
      </c>
      <c r="DL441" s="10" t="s">
        <v>283</v>
      </c>
      <c r="DM441" s="10" t="s">
        <v>283</v>
      </c>
      <c r="DN441" s="15"/>
      <c r="DO441" s="15"/>
      <c r="DP441" s="15"/>
      <c r="DQ441" s="15"/>
      <c r="DR441" s="15"/>
      <c r="DS441" s="15"/>
      <c r="DT441" s="15"/>
      <c r="DU441" s="15"/>
      <c r="DV441" s="15"/>
      <c r="DW441" s="15"/>
      <c r="DX441" s="15"/>
      <c r="DY441" s="15"/>
      <c r="DZ441" s="15"/>
      <c r="EA441" s="15"/>
      <c r="EB441" s="15"/>
      <c r="EC441" s="15"/>
      <c r="ED441" s="15"/>
      <c r="EE441" s="15"/>
      <c r="EF441" s="15"/>
      <c r="EG441" s="15"/>
      <c r="EH441" s="15"/>
      <c r="EI441" s="15"/>
      <c r="EJ441" s="15"/>
      <c r="EK441" s="15"/>
      <c r="EL441" s="15"/>
      <c r="EM441" s="15"/>
      <c r="EN441" s="15"/>
      <c r="EO441" s="15"/>
      <c r="EP441" s="15"/>
      <c r="EQ441" s="15"/>
      <c r="ER441" s="10" t="s">
        <v>283</v>
      </c>
      <c r="ES441" s="10" t="s">
        <v>283</v>
      </c>
      <c r="ET441" s="10"/>
      <c r="EU441" s="10"/>
      <c r="EV441" s="10"/>
      <c r="EW441" s="10"/>
      <c r="EX441" s="10"/>
      <c r="EY441" s="10"/>
      <c r="EZ441" s="10"/>
      <c r="FA441" s="10"/>
      <c r="FB441" s="10"/>
      <c r="FC441" s="10"/>
      <c r="FD441" s="10"/>
      <c r="FE441" s="10"/>
      <c r="FF441" s="10"/>
      <c r="FG441" s="10"/>
      <c r="FH441" s="10"/>
      <c r="FI441" s="10"/>
      <c r="FJ441" s="10"/>
      <c r="FK441" s="10"/>
      <c r="FL441" s="10"/>
      <c r="FM441" s="10" t="s">
        <v>6566</v>
      </c>
      <c r="FN441" s="10" t="s">
        <v>6567</v>
      </c>
      <c r="FO441" s="10"/>
      <c r="FP441" s="10"/>
      <c r="FQ441" s="10"/>
      <c r="FR441" s="10">
        <v>1</v>
      </c>
      <c r="FS441" s="10"/>
      <c r="FT441" s="10"/>
      <c r="FU441" s="10">
        <v>1</v>
      </c>
      <c r="FV441" s="10"/>
      <c r="FW441" s="10"/>
      <c r="FX441" s="10"/>
      <c r="FY441" s="10"/>
      <c r="FZ441" s="10"/>
      <c r="GA441" s="10"/>
      <c r="GB441" s="10"/>
      <c r="GC441" s="10"/>
      <c r="GD441" s="10"/>
      <c r="GE441" s="10"/>
      <c r="GF441" s="10"/>
      <c r="GG441" s="10"/>
      <c r="GH441" s="10"/>
      <c r="GI441" s="10"/>
      <c r="GJ441" s="10"/>
      <c r="GK441" s="10"/>
      <c r="GL441" s="10"/>
      <c r="GM441" s="10"/>
      <c r="GN441" s="10"/>
      <c r="GO441" s="10" t="s">
        <v>6568</v>
      </c>
      <c r="GP441" s="10" t="s">
        <v>283</v>
      </c>
      <c r="GQ441" s="10" t="s">
        <v>283</v>
      </c>
      <c r="GR441" s="10" t="s">
        <v>283</v>
      </c>
      <c r="GS441" s="10" t="s">
        <v>283</v>
      </c>
      <c r="GT441" s="10" t="s">
        <v>283</v>
      </c>
      <c r="GU441" s="10" t="s">
        <v>283</v>
      </c>
      <c r="GV441" s="10" t="s">
        <v>283</v>
      </c>
      <c r="GW441" s="10" t="s">
        <v>283</v>
      </c>
      <c r="GX441" s="10" t="s">
        <v>283</v>
      </c>
      <c r="GY441" s="10" t="s">
        <v>283</v>
      </c>
      <c r="GZ441" s="10" t="s">
        <v>283</v>
      </c>
      <c r="HA441" s="10" t="s">
        <v>283</v>
      </c>
      <c r="HB441" s="10" t="s">
        <v>283</v>
      </c>
      <c r="HC441" s="10" t="s">
        <v>283</v>
      </c>
      <c r="HD441" s="10" t="s">
        <v>233</v>
      </c>
      <c r="HE441" s="10"/>
      <c r="HF441" s="10"/>
      <c r="HG441" s="10"/>
      <c r="HH441" s="10"/>
      <c r="HI441" s="10"/>
      <c r="HJ441" s="10"/>
      <c r="HK441" s="10"/>
      <c r="HL441" s="10"/>
      <c r="HM441" s="10"/>
      <c r="HN441" s="10"/>
      <c r="HO441" s="10"/>
      <c r="HP441" s="10"/>
      <c r="HQ441" s="10"/>
      <c r="HR441" s="10"/>
      <c r="HS441" s="10"/>
      <c r="HT441" s="10"/>
      <c r="HU441" s="10"/>
      <c r="HV441" s="10"/>
      <c r="HW441" s="10"/>
      <c r="HX441" s="10"/>
      <c r="HY441" s="10"/>
      <c r="HZ441" s="10"/>
      <c r="IA441" s="10"/>
      <c r="IB441" s="10"/>
      <c r="IC441" s="10"/>
      <c r="ID441" s="10"/>
      <c r="IE441" s="10"/>
      <c r="IF441" s="10"/>
      <c r="IG441" s="10"/>
      <c r="IH441" s="10"/>
      <c r="II441" s="10"/>
      <c r="IJ441" s="10"/>
      <c r="IK441" s="10">
        <v>1</v>
      </c>
      <c r="IL441" s="10"/>
      <c r="IM441" s="10"/>
      <c r="IN441" s="10"/>
      <c r="IO441" s="10"/>
      <c r="IP441" s="10"/>
      <c r="IQ441" s="10"/>
      <c r="IR441" s="10"/>
      <c r="IS441" s="10"/>
      <c r="IT441" s="10"/>
      <c r="IU441" s="10" t="s">
        <v>989</v>
      </c>
      <c r="IV441" s="10" t="s">
        <v>283</v>
      </c>
      <c r="IW441" s="10" t="s">
        <v>283</v>
      </c>
      <c r="IX441" s="10" t="s">
        <v>264</v>
      </c>
      <c r="IY441" s="10"/>
      <c r="IZ441" s="10"/>
      <c r="JA441" s="10"/>
      <c r="JB441" s="10"/>
      <c r="JC441" s="10"/>
      <c r="JD441" s="10"/>
      <c r="JE441" s="10"/>
      <c r="JF441" s="10"/>
      <c r="JG441" s="10"/>
      <c r="JH441" s="10"/>
      <c r="JI441" s="10"/>
      <c r="JJ441" s="10"/>
      <c r="JK441" s="10"/>
      <c r="JL441" s="10"/>
      <c r="JM441" s="10"/>
      <c r="JN441" s="10"/>
      <c r="JO441" s="10"/>
      <c r="JP441" s="10">
        <v>1</v>
      </c>
      <c r="JQ441" s="10"/>
      <c r="JR441" s="10"/>
      <c r="JS441" s="10"/>
      <c r="JT441" s="10"/>
      <c r="JU441" s="10"/>
      <c r="JV441" s="10" t="s">
        <v>287</v>
      </c>
      <c r="JW441" s="10" t="s">
        <v>283</v>
      </c>
      <c r="JX441" s="10" t="s">
        <v>283</v>
      </c>
      <c r="JY441" s="10" t="s">
        <v>283</v>
      </c>
      <c r="JZ441" s="10" t="s">
        <v>6569</v>
      </c>
    </row>
    <row r="442" spans="1:286" ht="15.75" customHeight="1">
      <c r="A442" s="7" t="s">
        <v>6570</v>
      </c>
      <c r="B442" s="8">
        <v>43651</v>
      </c>
      <c r="C442" s="9" t="s">
        <v>6571</v>
      </c>
      <c r="D442" s="10">
        <v>1</v>
      </c>
      <c r="E442" s="11">
        <v>43491</v>
      </c>
      <c r="F442" s="10">
        <v>54</v>
      </c>
      <c r="G442" s="10" t="s">
        <v>323</v>
      </c>
      <c r="H442" s="9" t="s">
        <v>6572</v>
      </c>
      <c r="I442" s="9" t="s">
        <v>786</v>
      </c>
      <c r="J442" s="10" t="s">
        <v>280</v>
      </c>
      <c r="K442" s="9" t="s">
        <v>606</v>
      </c>
      <c r="L442" s="9"/>
      <c r="M442" s="10">
        <v>1</v>
      </c>
      <c r="N442" s="9"/>
      <c r="O442" s="9"/>
      <c r="P442" s="9"/>
      <c r="Q442" s="9"/>
      <c r="R442" s="9"/>
      <c r="S442" s="9"/>
      <c r="T442" s="9"/>
      <c r="U442" s="9"/>
      <c r="V442" s="9"/>
      <c r="W442" s="9"/>
      <c r="X442" s="9"/>
      <c r="Y442" s="9"/>
      <c r="Z442" s="9"/>
      <c r="AA442" s="9"/>
      <c r="AB442" s="9" t="s">
        <v>6573</v>
      </c>
      <c r="AC442" s="9" t="s">
        <v>6574</v>
      </c>
      <c r="AD442" s="10" t="s">
        <v>283</v>
      </c>
      <c r="AE442" s="10" t="s">
        <v>329</v>
      </c>
      <c r="AF442" s="11">
        <v>43649</v>
      </c>
      <c r="AG442" s="10" t="s">
        <v>329</v>
      </c>
      <c r="AH442" s="10">
        <f t="shared" si="103"/>
        <v>158</v>
      </c>
      <c r="AI442" s="10">
        <f t="shared" si="102"/>
        <v>160</v>
      </c>
      <c r="AJ442" s="10" t="s">
        <v>6575</v>
      </c>
      <c r="AK442" s="12">
        <v>2</v>
      </c>
      <c r="AL442" s="10" t="s">
        <v>2378</v>
      </c>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v>1</v>
      </c>
      <c r="BZ442" s="10"/>
      <c r="CA442" s="10"/>
      <c r="CB442" s="10"/>
      <c r="CC442" s="10"/>
      <c r="CD442" s="10"/>
      <c r="CE442" s="10"/>
      <c r="CF442" s="10">
        <v>1</v>
      </c>
      <c r="CG442" s="10"/>
      <c r="CH442" s="10"/>
      <c r="CI442" s="10"/>
      <c r="CJ442" s="10"/>
      <c r="CK442" s="10"/>
      <c r="CL442" s="10"/>
      <c r="CM442" s="10"/>
      <c r="CN442" s="10"/>
      <c r="CO442" s="10"/>
      <c r="CP442" s="10" t="s">
        <v>90</v>
      </c>
      <c r="CQ442" s="10" t="s">
        <v>286</v>
      </c>
      <c r="CR442" s="10"/>
      <c r="CS442" s="10">
        <v>1</v>
      </c>
      <c r="CT442" s="10"/>
      <c r="CU442" s="10"/>
      <c r="CV442" s="10"/>
      <c r="CW442" s="10"/>
      <c r="CX442" s="10" t="s">
        <v>287</v>
      </c>
      <c r="CY442" s="10" t="s">
        <v>287</v>
      </c>
      <c r="CZ442" s="10" t="s">
        <v>288</v>
      </c>
      <c r="DA442" s="10" t="s">
        <v>289</v>
      </c>
      <c r="DB442" s="10" t="s">
        <v>329</v>
      </c>
      <c r="DC442" s="10" t="s">
        <v>283</v>
      </c>
      <c r="DD442" s="10" t="s">
        <v>1828</v>
      </c>
      <c r="DE442" s="10" t="s">
        <v>283</v>
      </c>
      <c r="DF442" s="10" t="s">
        <v>283</v>
      </c>
      <c r="DG442" s="10" t="s">
        <v>283</v>
      </c>
      <c r="DH442" s="10" t="s">
        <v>283</v>
      </c>
      <c r="DI442" s="10" t="s">
        <v>283</v>
      </c>
      <c r="DJ442" s="10" t="s">
        <v>283</v>
      </c>
      <c r="DK442" s="10" t="s">
        <v>283</v>
      </c>
      <c r="DL442" s="10" t="s">
        <v>283</v>
      </c>
      <c r="DM442" s="10" t="s">
        <v>283</v>
      </c>
      <c r="DN442" s="15"/>
      <c r="DO442" s="15"/>
      <c r="DP442" s="15"/>
      <c r="DQ442" s="15"/>
      <c r="DR442" s="15"/>
      <c r="DS442" s="15"/>
      <c r="DT442" s="15"/>
      <c r="DU442" s="15"/>
      <c r="DV442" s="15"/>
      <c r="DW442" s="15"/>
      <c r="DX442" s="15"/>
      <c r="DY442" s="15"/>
      <c r="DZ442" s="15"/>
      <c r="EA442" s="15"/>
      <c r="EB442" s="15"/>
      <c r="EC442" s="15"/>
      <c r="ED442" s="15"/>
      <c r="EE442" s="15"/>
      <c r="EF442" s="15"/>
      <c r="EG442" s="15"/>
      <c r="EH442" s="15"/>
      <c r="EI442" s="15"/>
      <c r="EJ442" s="15"/>
      <c r="EK442" s="15"/>
      <c r="EL442" s="15"/>
      <c r="EM442" s="15"/>
      <c r="EN442" s="15"/>
      <c r="EO442" s="15"/>
      <c r="EP442" s="15"/>
      <c r="EQ442" s="15"/>
      <c r="ER442" s="10" t="s">
        <v>283</v>
      </c>
      <c r="ES442" s="10" t="s">
        <v>283</v>
      </c>
      <c r="ET442" s="10"/>
      <c r="EU442" s="10"/>
      <c r="EV442" s="10"/>
      <c r="EW442" s="10"/>
      <c r="EX442" s="10"/>
      <c r="EY442" s="10"/>
      <c r="EZ442" s="10"/>
      <c r="FA442" s="10"/>
      <c r="FB442" s="10"/>
      <c r="FC442" s="10"/>
      <c r="FD442" s="10"/>
      <c r="FE442" s="10"/>
      <c r="FF442" s="10"/>
      <c r="FG442" s="10"/>
      <c r="FH442" s="10"/>
      <c r="FI442" s="10"/>
      <c r="FJ442" s="10"/>
      <c r="FK442" s="10"/>
      <c r="FL442" s="10"/>
      <c r="FM442" s="10" t="s">
        <v>6576</v>
      </c>
      <c r="FN442" s="10" t="s">
        <v>166</v>
      </c>
      <c r="FO442" s="10"/>
      <c r="FP442" s="10"/>
      <c r="FQ442" s="10"/>
      <c r="FR442" s="10"/>
      <c r="FS442" s="10"/>
      <c r="FT442" s="10"/>
      <c r="FU442" s="13">
        <v>1</v>
      </c>
      <c r="FV442" s="10"/>
      <c r="FW442" s="10"/>
      <c r="FX442" s="10"/>
      <c r="FY442" s="10"/>
      <c r="FZ442" s="10"/>
      <c r="GA442" s="10"/>
      <c r="GB442" s="10"/>
      <c r="GC442" s="10"/>
      <c r="GD442" s="10"/>
      <c r="GE442" s="10"/>
      <c r="GF442" s="10"/>
      <c r="GG442" s="10"/>
      <c r="GH442" s="10"/>
      <c r="GI442" s="10"/>
      <c r="GJ442" s="10"/>
      <c r="GK442" s="10"/>
      <c r="GL442" s="10"/>
      <c r="GM442" s="10"/>
      <c r="GN442" s="10"/>
      <c r="GO442" s="10" t="s">
        <v>6577</v>
      </c>
      <c r="GP442" s="10" t="s">
        <v>283</v>
      </c>
      <c r="GQ442" s="10" t="s">
        <v>283</v>
      </c>
      <c r="GR442" s="10" t="s">
        <v>283</v>
      </c>
      <c r="GS442" s="10" t="s">
        <v>283</v>
      </c>
      <c r="GT442" s="10" t="s">
        <v>283</v>
      </c>
      <c r="GU442" s="10" t="s">
        <v>283</v>
      </c>
      <c r="GV442" s="10" t="s">
        <v>283</v>
      </c>
      <c r="GW442" s="10" t="s">
        <v>283</v>
      </c>
      <c r="GX442" s="10" t="s">
        <v>283</v>
      </c>
      <c r="GY442" s="10" t="s">
        <v>283</v>
      </c>
      <c r="GZ442" s="10" t="s">
        <v>283</v>
      </c>
      <c r="HA442" s="10" t="s">
        <v>283</v>
      </c>
      <c r="HB442" s="10" t="s">
        <v>283</v>
      </c>
      <c r="HC442" s="10" t="s">
        <v>283</v>
      </c>
      <c r="HD442" s="10" t="s">
        <v>242</v>
      </c>
      <c r="HE442" s="10"/>
      <c r="HF442" s="10"/>
      <c r="HG442" s="10"/>
      <c r="HH442" s="10"/>
      <c r="HI442" s="10"/>
      <c r="HJ442" s="10"/>
      <c r="HK442" s="10"/>
      <c r="HL442" s="10"/>
      <c r="HM442" s="10"/>
      <c r="HN442" s="10"/>
      <c r="HO442" s="10"/>
      <c r="HP442" s="10"/>
      <c r="HQ442" s="10"/>
      <c r="HR442" s="10"/>
      <c r="HS442" s="10"/>
      <c r="HT442" s="10"/>
      <c r="HU442" s="10"/>
      <c r="HV442" s="10"/>
      <c r="HW442" s="10"/>
      <c r="HX442" s="10"/>
      <c r="HY442" s="10"/>
      <c r="HZ442" s="10"/>
      <c r="IA442" s="10"/>
      <c r="IB442" s="10"/>
      <c r="IC442" s="10"/>
      <c r="ID442" s="10"/>
      <c r="IE442" s="10"/>
      <c r="IF442" s="10"/>
      <c r="IG442" s="10"/>
      <c r="IH442" s="10"/>
      <c r="II442" s="10"/>
      <c r="IJ442" s="10"/>
      <c r="IK442" s="10"/>
      <c r="IL442" s="10"/>
      <c r="IM442" s="10"/>
      <c r="IN442" s="10"/>
      <c r="IO442" s="10"/>
      <c r="IP442" s="10"/>
      <c r="IQ442" s="10"/>
      <c r="IR442" s="10"/>
      <c r="IS442" s="10"/>
      <c r="IT442" s="10">
        <v>1</v>
      </c>
      <c r="IU442" s="10" t="s">
        <v>6578</v>
      </c>
      <c r="IV442" s="10" t="s">
        <v>283</v>
      </c>
      <c r="IW442" s="10" t="s">
        <v>283</v>
      </c>
      <c r="IX442" s="10" t="s">
        <v>264</v>
      </c>
      <c r="IY442" s="10"/>
      <c r="IZ442" s="10"/>
      <c r="JA442" s="10"/>
      <c r="JB442" s="10"/>
      <c r="JC442" s="10"/>
      <c r="JD442" s="10"/>
      <c r="JE442" s="10"/>
      <c r="JF442" s="10"/>
      <c r="JG442" s="10"/>
      <c r="JH442" s="10"/>
      <c r="JI442" s="10"/>
      <c r="JJ442" s="10"/>
      <c r="JK442" s="10"/>
      <c r="JL442" s="10"/>
      <c r="JM442" s="10"/>
      <c r="JN442" s="10"/>
      <c r="JO442" s="10"/>
      <c r="JP442" s="10">
        <v>1</v>
      </c>
      <c r="JQ442" s="10"/>
      <c r="JR442" s="10"/>
      <c r="JS442" s="10"/>
      <c r="JT442" s="10"/>
      <c r="JU442" s="10"/>
      <c r="JV442" s="10" t="s">
        <v>287</v>
      </c>
      <c r="JW442" s="10" t="s">
        <v>283</v>
      </c>
      <c r="JX442" s="10" t="s">
        <v>283</v>
      </c>
      <c r="JY442" s="10" t="s">
        <v>283</v>
      </c>
      <c r="JZ442" s="10" t="s">
        <v>6579</v>
      </c>
    </row>
    <row r="443" spans="1:286" ht="15.75" customHeight="1">
      <c r="A443" s="7" t="s">
        <v>6580</v>
      </c>
      <c r="B443" s="8">
        <v>43655</v>
      </c>
      <c r="C443" s="9" t="s">
        <v>6581</v>
      </c>
      <c r="D443" s="10">
        <v>1</v>
      </c>
      <c r="E443" s="11">
        <v>42827</v>
      </c>
      <c r="F443" s="10">
        <v>43</v>
      </c>
      <c r="G443" s="10" t="s">
        <v>323</v>
      </c>
      <c r="H443" s="9" t="s">
        <v>452</v>
      </c>
      <c r="I443" s="10" t="s">
        <v>2205</v>
      </c>
      <c r="J443" s="10" t="s">
        <v>280</v>
      </c>
      <c r="K443" s="9" t="s">
        <v>5740</v>
      </c>
      <c r="L443" s="9"/>
      <c r="M443" s="10">
        <v>1</v>
      </c>
      <c r="N443" s="9"/>
      <c r="O443" s="9"/>
      <c r="P443" s="9"/>
      <c r="Q443" s="9"/>
      <c r="R443" s="9"/>
      <c r="S443" s="9"/>
      <c r="T443" s="9"/>
      <c r="U443" s="10">
        <v>1</v>
      </c>
      <c r="V443" s="9"/>
      <c r="W443" s="9"/>
      <c r="X443" s="9"/>
      <c r="Y443" s="9"/>
      <c r="Z443" s="9"/>
      <c r="AA443" s="9"/>
      <c r="AB443" s="9" t="s">
        <v>6582</v>
      </c>
      <c r="AC443" s="9" t="s">
        <v>6583</v>
      </c>
      <c r="AD443" s="10" t="s">
        <v>283</v>
      </c>
      <c r="AE443" s="11">
        <v>42827</v>
      </c>
      <c r="AF443" s="11">
        <v>43642</v>
      </c>
      <c r="AG443" s="10">
        <f t="shared" ref="AG443:AG460" si="105">AF443-AE443</f>
        <v>815</v>
      </c>
      <c r="AH443" s="10">
        <f t="shared" si="103"/>
        <v>815</v>
      </c>
      <c r="AI443" s="10">
        <f t="shared" si="102"/>
        <v>828</v>
      </c>
      <c r="AJ443" s="10" t="s">
        <v>411</v>
      </c>
      <c r="AK443" s="12">
        <v>1</v>
      </c>
      <c r="AL443" s="10" t="s">
        <v>70</v>
      </c>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v>1</v>
      </c>
      <c r="BZ443" s="10"/>
      <c r="CA443" s="10"/>
      <c r="CB443" s="10"/>
      <c r="CC443" s="10"/>
      <c r="CD443" s="10"/>
      <c r="CE443" s="10"/>
      <c r="CF443" s="10"/>
      <c r="CG443" s="10"/>
      <c r="CH443" s="10"/>
      <c r="CI443" s="10"/>
      <c r="CJ443" s="10"/>
      <c r="CK443" s="10"/>
      <c r="CL443" s="10"/>
      <c r="CM443" s="10"/>
      <c r="CN443" s="10"/>
      <c r="CO443" s="10"/>
      <c r="CP443" s="10" t="s">
        <v>90</v>
      </c>
      <c r="CQ443" s="10" t="s">
        <v>286</v>
      </c>
      <c r="CR443" s="10"/>
      <c r="CS443" s="10">
        <v>1</v>
      </c>
      <c r="CT443" s="10"/>
      <c r="CU443" s="10"/>
      <c r="CV443" s="10"/>
      <c r="CW443" s="10"/>
      <c r="CX443" s="10" t="s">
        <v>287</v>
      </c>
      <c r="CY443" s="10" t="s">
        <v>287</v>
      </c>
      <c r="CZ443" s="10" t="s">
        <v>12</v>
      </c>
      <c r="DA443" s="10" t="s">
        <v>289</v>
      </c>
      <c r="DB443" s="10" t="s">
        <v>641</v>
      </c>
      <c r="DC443" s="10" t="s">
        <v>283</v>
      </c>
      <c r="DD443" s="10" t="s">
        <v>6584</v>
      </c>
      <c r="DE443" s="10" t="s">
        <v>283</v>
      </c>
      <c r="DF443" s="10" t="s">
        <v>283</v>
      </c>
      <c r="DG443" s="10" t="s">
        <v>283</v>
      </c>
      <c r="DH443" s="10" t="s">
        <v>283</v>
      </c>
      <c r="DI443" s="10" t="s">
        <v>283</v>
      </c>
      <c r="DJ443" s="10" t="s">
        <v>283</v>
      </c>
      <c r="DK443" s="10" t="s">
        <v>283</v>
      </c>
      <c r="DL443" s="10" t="s">
        <v>283</v>
      </c>
      <c r="DM443" s="10" t="s">
        <v>283</v>
      </c>
      <c r="DN443" s="15"/>
      <c r="DO443" s="15"/>
      <c r="DP443" s="15"/>
      <c r="DQ443" s="15"/>
      <c r="DR443" s="15"/>
      <c r="DS443" s="15"/>
      <c r="DT443" s="15"/>
      <c r="DU443" s="15"/>
      <c r="DV443" s="15"/>
      <c r="DW443" s="15"/>
      <c r="DX443" s="15"/>
      <c r="DY443" s="15"/>
      <c r="DZ443" s="15"/>
      <c r="EA443" s="15"/>
      <c r="EB443" s="15"/>
      <c r="EC443" s="15"/>
      <c r="ED443" s="15"/>
      <c r="EE443" s="15"/>
      <c r="EF443" s="15"/>
      <c r="EG443" s="15"/>
      <c r="EH443" s="15"/>
      <c r="EI443" s="15"/>
      <c r="EJ443" s="15"/>
      <c r="EK443" s="15"/>
      <c r="EL443" s="15"/>
      <c r="EM443" s="15"/>
      <c r="EN443" s="15"/>
      <c r="EO443" s="15"/>
      <c r="EP443" s="15"/>
      <c r="EQ443" s="15"/>
      <c r="ER443" s="10" t="s">
        <v>283</v>
      </c>
      <c r="ES443" s="10" t="s">
        <v>283</v>
      </c>
      <c r="ET443" s="10"/>
      <c r="EU443" s="10"/>
      <c r="EV443" s="10"/>
      <c r="EW443" s="10"/>
      <c r="EX443" s="10"/>
      <c r="EY443" s="10"/>
      <c r="EZ443" s="10"/>
      <c r="FA443" s="10"/>
      <c r="FB443" s="10"/>
      <c r="FC443" s="10"/>
      <c r="FD443" s="10"/>
      <c r="FE443" s="10"/>
      <c r="FF443" s="10"/>
      <c r="FG443" s="10"/>
      <c r="FH443" s="10"/>
      <c r="FI443" s="10"/>
      <c r="FJ443" s="10"/>
      <c r="FK443" s="10"/>
      <c r="FL443" s="10"/>
      <c r="FM443" s="10" t="s">
        <v>283</v>
      </c>
      <c r="FN443" s="10" t="s">
        <v>283</v>
      </c>
      <c r="FO443" s="10"/>
      <c r="FP443" s="10"/>
      <c r="FQ443" s="10"/>
      <c r="FR443" s="10"/>
      <c r="FS443" s="10"/>
      <c r="FT443" s="10"/>
      <c r="FU443" s="10"/>
      <c r="FV443" s="10"/>
      <c r="FW443" s="10"/>
      <c r="FX443" s="10"/>
      <c r="FY443" s="10"/>
      <c r="FZ443" s="10"/>
      <c r="GA443" s="10"/>
      <c r="GB443" s="10"/>
      <c r="GC443" s="10"/>
      <c r="GD443" s="10"/>
      <c r="GE443" s="10"/>
      <c r="GF443" s="10"/>
      <c r="GG443" s="10"/>
      <c r="GH443" s="10"/>
      <c r="GI443" s="10"/>
      <c r="GJ443" s="10"/>
      <c r="GK443" s="10"/>
      <c r="GL443" s="10"/>
      <c r="GM443" s="10"/>
      <c r="GN443" s="10"/>
      <c r="GO443" s="10" t="s">
        <v>6585</v>
      </c>
      <c r="GP443" s="10" t="s">
        <v>6586</v>
      </c>
      <c r="GQ443" s="10" t="s">
        <v>283</v>
      </c>
      <c r="GR443" s="10" t="s">
        <v>283</v>
      </c>
      <c r="GS443" s="10" t="s">
        <v>283</v>
      </c>
      <c r="GT443" s="10" t="s">
        <v>283</v>
      </c>
      <c r="GU443" s="10" t="s">
        <v>283</v>
      </c>
      <c r="GV443" s="10" t="s">
        <v>283</v>
      </c>
      <c r="GW443" s="10" t="s">
        <v>283</v>
      </c>
      <c r="GX443" s="10" t="s">
        <v>283</v>
      </c>
      <c r="GY443" s="10" t="s">
        <v>283</v>
      </c>
      <c r="GZ443" s="10" t="s">
        <v>283</v>
      </c>
      <c r="HA443" s="10" t="s">
        <v>283</v>
      </c>
      <c r="HB443" s="10" t="s">
        <v>283</v>
      </c>
      <c r="HC443" s="10" t="s">
        <v>283</v>
      </c>
      <c r="HD443" s="10" t="s">
        <v>6587</v>
      </c>
      <c r="HE443" s="10"/>
      <c r="HF443" s="10"/>
      <c r="HG443" s="10"/>
      <c r="HH443" s="10"/>
      <c r="HI443" s="10"/>
      <c r="HJ443" s="10"/>
      <c r="HK443" s="10"/>
      <c r="HL443" s="10"/>
      <c r="HM443" s="10">
        <v>1</v>
      </c>
      <c r="HN443" s="10"/>
      <c r="HO443" s="10"/>
      <c r="HP443" s="10"/>
      <c r="HQ443" s="10"/>
      <c r="HR443" s="10"/>
      <c r="HS443" s="10"/>
      <c r="HT443" s="10"/>
      <c r="HU443" s="10"/>
      <c r="HV443" s="10"/>
      <c r="HW443" s="10"/>
      <c r="HX443" s="10"/>
      <c r="HY443" s="10"/>
      <c r="HZ443" s="10"/>
      <c r="IA443" s="10">
        <v>1</v>
      </c>
      <c r="IB443" s="10"/>
      <c r="IC443" s="10"/>
      <c r="ID443" s="10"/>
      <c r="IE443" s="10"/>
      <c r="IF443" s="10"/>
      <c r="IG443" s="10"/>
      <c r="IH443" s="10"/>
      <c r="II443" s="10"/>
      <c r="IJ443" s="10"/>
      <c r="IK443" s="10"/>
      <c r="IL443" s="10"/>
      <c r="IM443" s="10"/>
      <c r="IN443" s="10"/>
      <c r="IO443" s="10"/>
      <c r="IP443" s="10"/>
      <c r="IQ443" s="10"/>
      <c r="IR443" s="10"/>
      <c r="IS443" s="10"/>
      <c r="IT443" s="10"/>
      <c r="IU443" s="10" t="s">
        <v>1134</v>
      </c>
      <c r="IV443" s="10" t="s">
        <v>283</v>
      </c>
      <c r="IW443" s="10" t="s">
        <v>283</v>
      </c>
      <c r="IX443" s="10" t="s">
        <v>264</v>
      </c>
      <c r="IY443" s="10"/>
      <c r="IZ443" s="10"/>
      <c r="JA443" s="10"/>
      <c r="JB443" s="10"/>
      <c r="JC443" s="10"/>
      <c r="JD443" s="10"/>
      <c r="JE443" s="10"/>
      <c r="JF443" s="10"/>
      <c r="JG443" s="10"/>
      <c r="JH443" s="10"/>
      <c r="JI443" s="10"/>
      <c r="JJ443" s="10"/>
      <c r="JK443" s="10"/>
      <c r="JL443" s="10"/>
      <c r="JM443" s="10"/>
      <c r="JN443" s="10"/>
      <c r="JO443" s="10"/>
      <c r="JP443" s="10">
        <v>1</v>
      </c>
      <c r="JQ443" s="10"/>
      <c r="JR443" s="10"/>
      <c r="JS443" s="10"/>
      <c r="JT443" s="10"/>
      <c r="JU443" s="10"/>
      <c r="JV443" s="10" t="s">
        <v>287</v>
      </c>
      <c r="JW443" s="10" t="s">
        <v>283</v>
      </c>
      <c r="JX443" s="10" t="s">
        <v>283</v>
      </c>
      <c r="JY443" s="10" t="s">
        <v>283</v>
      </c>
      <c r="JZ443" s="10" t="s">
        <v>6588</v>
      </c>
    </row>
    <row r="444" spans="1:286" ht="15.75" customHeight="1">
      <c r="A444" s="7" t="s">
        <v>6589</v>
      </c>
      <c r="B444" s="8">
        <v>43657</v>
      </c>
      <c r="C444" s="9" t="s">
        <v>6590</v>
      </c>
      <c r="D444" s="10">
        <v>1</v>
      </c>
      <c r="E444" s="11">
        <v>43301</v>
      </c>
      <c r="F444" s="10">
        <v>72</v>
      </c>
      <c r="G444" s="10" t="s">
        <v>323</v>
      </c>
      <c r="H444" s="9" t="s">
        <v>4404</v>
      </c>
      <c r="I444" s="9" t="s">
        <v>752</v>
      </c>
      <c r="J444" s="10" t="s">
        <v>280</v>
      </c>
      <c r="K444" s="9" t="s">
        <v>916</v>
      </c>
      <c r="L444" s="9"/>
      <c r="M444" s="9"/>
      <c r="N444" s="32">
        <v>1</v>
      </c>
      <c r="O444" s="9"/>
      <c r="P444" s="9"/>
      <c r="Q444" s="9"/>
      <c r="R444" s="9"/>
      <c r="S444" s="9"/>
      <c r="T444" s="9"/>
      <c r="U444" s="9"/>
      <c r="V444" s="9"/>
      <c r="W444" s="9"/>
      <c r="X444" s="9"/>
      <c r="Y444" s="9"/>
      <c r="Z444" s="9"/>
      <c r="AA444" s="9"/>
      <c r="AB444" s="9" t="s">
        <v>6591</v>
      </c>
      <c r="AC444" s="9" t="s">
        <v>6592</v>
      </c>
      <c r="AD444" s="10" t="s">
        <v>283</v>
      </c>
      <c r="AE444" s="11">
        <v>43306</v>
      </c>
      <c r="AF444" s="11">
        <v>43649</v>
      </c>
      <c r="AG444" s="10">
        <f t="shared" si="105"/>
        <v>343</v>
      </c>
      <c r="AH444" s="10">
        <f t="shared" si="103"/>
        <v>348</v>
      </c>
      <c r="AI444" s="10">
        <f t="shared" si="102"/>
        <v>356</v>
      </c>
      <c r="AJ444" s="10" t="s">
        <v>50</v>
      </c>
      <c r="AK444" s="12">
        <v>1</v>
      </c>
      <c r="AL444" s="10" t="s">
        <v>50</v>
      </c>
      <c r="AM444" s="10"/>
      <c r="AN444" s="10"/>
      <c r="AO444" s="10"/>
      <c r="AP444" s="10"/>
      <c r="AQ444" s="10"/>
      <c r="AR444" s="10"/>
      <c r="AS444" s="10"/>
      <c r="AT444" s="10"/>
      <c r="AU444" s="10"/>
      <c r="AV444" s="10"/>
      <c r="AW444" s="10"/>
      <c r="AX444" s="10"/>
      <c r="AY444" s="10"/>
      <c r="AZ444" s="10"/>
      <c r="BA444" s="10"/>
      <c r="BB444" s="10"/>
      <c r="BC444" s="10"/>
      <c r="BD444" s="10"/>
      <c r="BE444" s="10">
        <v>1</v>
      </c>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t="s">
        <v>89</v>
      </c>
      <c r="CQ444" s="10" t="s">
        <v>286</v>
      </c>
      <c r="CR444" s="10">
        <v>1</v>
      </c>
      <c r="CS444" s="10"/>
      <c r="CT444" s="10"/>
      <c r="CU444" s="10"/>
      <c r="CV444" s="10"/>
      <c r="CW444" s="10"/>
      <c r="CX444" s="10" t="s">
        <v>287</v>
      </c>
      <c r="CY444" s="10" t="s">
        <v>490</v>
      </c>
      <c r="CZ444" s="10" t="s">
        <v>12</v>
      </c>
      <c r="DA444" s="10" t="s">
        <v>3146</v>
      </c>
      <c r="DB444" s="10" t="s">
        <v>309</v>
      </c>
      <c r="DC444" s="13" t="s">
        <v>6593</v>
      </c>
      <c r="DD444" s="10" t="s">
        <v>773</v>
      </c>
      <c r="DE444" s="10" t="s">
        <v>6594</v>
      </c>
      <c r="DF444" s="10" t="s">
        <v>6595</v>
      </c>
      <c r="DG444" s="10" t="s">
        <v>6596</v>
      </c>
      <c r="DH444" s="10" t="s">
        <v>6597</v>
      </c>
      <c r="DI444" s="10" t="s">
        <v>283</v>
      </c>
      <c r="DJ444" s="10" t="s">
        <v>283</v>
      </c>
      <c r="DK444" s="10" t="s">
        <v>283</v>
      </c>
      <c r="DL444" s="10" t="s">
        <v>3072</v>
      </c>
      <c r="DM444" s="10" t="s">
        <v>117</v>
      </c>
      <c r="DN444" s="15"/>
      <c r="DO444" s="15"/>
      <c r="DP444" s="15"/>
      <c r="DQ444" s="15"/>
      <c r="DR444" s="15"/>
      <c r="DS444" s="15"/>
      <c r="DT444" s="15"/>
      <c r="DU444" s="15">
        <v>1</v>
      </c>
      <c r="DV444" s="15"/>
      <c r="DW444" s="15"/>
      <c r="DX444" s="15"/>
      <c r="DY444" s="15"/>
      <c r="DZ444" s="15"/>
      <c r="EA444" s="15"/>
      <c r="EB444" s="15"/>
      <c r="EC444" s="15"/>
      <c r="ED444" s="15"/>
      <c r="EE444" s="15"/>
      <c r="EF444" s="15"/>
      <c r="EG444" s="15"/>
      <c r="EH444" s="15"/>
      <c r="EI444" s="15"/>
      <c r="EJ444" s="15"/>
      <c r="EK444" s="15"/>
      <c r="EL444" s="15"/>
      <c r="EM444" s="15"/>
      <c r="EN444" s="15"/>
      <c r="EO444" s="15"/>
      <c r="EP444" s="15"/>
      <c r="EQ444" s="15"/>
      <c r="ER444" s="10" t="s">
        <v>6598</v>
      </c>
      <c r="ES444" s="10" t="s">
        <v>146</v>
      </c>
      <c r="ET444" s="10"/>
      <c r="EU444" s="10"/>
      <c r="EV444" s="10"/>
      <c r="EW444" s="10"/>
      <c r="EX444" s="10"/>
      <c r="EY444" s="10">
        <v>1</v>
      </c>
      <c r="EZ444" s="10"/>
      <c r="FA444" s="10"/>
      <c r="FB444" s="10"/>
      <c r="FC444" s="10"/>
      <c r="FD444" s="10"/>
      <c r="FE444" s="10"/>
      <c r="FF444" s="10"/>
      <c r="FG444" s="10"/>
      <c r="FH444" s="10"/>
      <c r="FI444" s="10"/>
      <c r="FJ444" s="10"/>
      <c r="FK444" s="10"/>
      <c r="FL444" s="10"/>
      <c r="FM444" s="13" t="s">
        <v>6599</v>
      </c>
      <c r="FN444" s="13" t="s">
        <v>8</v>
      </c>
      <c r="FO444" s="13"/>
      <c r="FP444" s="13"/>
      <c r="FQ444" s="13"/>
      <c r="FR444" s="13">
        <v>1</v>
      </c>
      <c r="FS444" s="13"/>
      <c r="FT444" s="13"/>
      <c r="FU444" s="13"/>
      <c r="FV444" s="13"/>
      <c r="FW444" s="13"/>
      <c r="FX444" s="13"/>
      <c r="FY444" s="13"/>
      <c r="FZ444" s="13"/>
      <c r="GA444" s="13"/>
      <c r="GB444" s="13"/>
      <c r="GC444" s="13"/>
      <c r="GD444" s="13"/>
      <c r="GE444" s="13"/>
      <c r="GF444" s="13"/>
      <c r="GG444" s="13"/>
      <c r="GH444" s="13"/>
      <c r="GI444" s="13"/>
      <c r="GJ444" s="13"/>
      <c r="GK444" s="13"/>
      <c r="GL444" s="13"/>
      <c r="GM444" s="13"/>
      <c r="GN444" s="13"/>
      <c r="GO444" s="13" t="s">
        <v>6600</v>
      </c>
      <c r="GP444" s="13" t="s">
        <v>6601</v>
      </c>
      <c r="GQ444" s="13" t="s">
        <v>6602</v>
      </c>
      <c r="GR444" s="13" t="s">
        <v>6603</v>
      </c>
      <c r="GS444" s="13" t="s">
        <v>6604</v>
      </c>
      <c r="GT444" s="13" t="s">
        <v>6605</v>
      </c>
      <c r="GU444" s="13" t="s">
        <v>6606</v>
      </c>
      <c r="GV444" s="13" t="s">
        <v>6607</v>
      </c>
      <c r="GW444" s="13" t="s">
        <v>6608</v>
      </c>
      <c r="GX444" s="10" t="s">
        <v>283</v>
      </c>
      <c r="GY444" s="10" t="s">
        <v>283</v>
      </c>
      <c r="GZ444" s="10" t="s">
        <v>283</v>
      </c>
      <c r="HA444" s="10" t="s">
        <v>283</v>
      </c>
      <c r="HB444" s="10" t="s">
        <v>283</v>
      </c>
      <c r="HC444" s="10" t="s">
        <v>283</v>
      </c>
      <c r="HD444" s="10" t="s">
        <v>6609</v>
      </c>
      <c r="HE444" s="10"/>
      <c r="HF444" s="10"/>
      <c r="HG444" s="10"/>
      <c r="HH444" s="10"/>
      <c r="HI444" s="10"/>
      <c r="HJ444" s="10">
        <v>1</v>
      </c>
      <c r="HK444" s="10"/>
      <c r="HL444" s="10"/>
      <c r="HM444" s="10">
        <v>1</v>
      </c>
      <c r="HN444" s="10"/>
      <c r="HO444" s="10"/>
      <c r="HP444" s="10"/>
      <c r="HQ444" s="10"/>
      <c r="HR444" s="10"/>
      <c r="HS444" s="10"/>
      <c r="HT444" s="10"/>
      <c r="HU444" s="10"/>
      <c r="HV444" s="10"/>
      <c r="HW444" s="10"/>
      <c r="HX444" s="10"/>
      <c r="HY444" s="10"/>
      <c r="HZ444" s="10"/>
      <c r="IA444" s="10">
        <v>1</v>
      </c>
      <c r="IB444" s="10"/>
      <c r="IC444" s="10"/>
      <c r="ID444" s="10"/>
      <c r="IE444" s="10"/>
      <c r="IF444" s="10"/>
      <c r="IG444" s="10"/>
      <c r="IH444" s="10"/>
      <c r="II444" s="10"/>
      <c r="IJ444" s="10"/>
      <c r="IK444" s="10"/>
      <c r="IL444" s="10"/>
      <c r="IM444" s="10"/>
      <c r="IN444" s="10"/>
      <c r="IO444" s="10"/>
      <c r="IP444" s="10"/>
      <c r="IQ444" s="10"/>
      <c r="IR444" s="10"/>
      <c r="IS444" s="10"/>
      <c r="IT444" s="10"/>
      <c r="IU444" s="13" t="s">
        <v>6610</v>
      </c>
      <c r="IV444" s="13" t="s">
        <v>299</v>
      </c>
      <c r="IW444" s="10" t="s">
        <v>283</v>
      </c>
      <c r="IX444" s="10" t="s">
        <v>267</v>
      </c>
      <c r="IY444" s="10"/>
      <c r="IZ444" s="10"/>
      <c r="JA444" s="10"/>
      <c r="JB444" s="10"/>
      <c r="JC444" s="10"/>
      <c r="JD444" s="10"/>
      <c r="JE444" s="10"/>
      <c r="JF444" s="10"/>
      <c r="JG444" s="10"/>
      <c r="JH444" s="10"/>
      <c r="JI444" s="10"/>
      <c r="JJ444" s="10"/>
      <c r="JK444" s="10"/>
      <c r="JL444" s="10"/>
      <c r="JM444" s="10"/>
      <c r="JN444" s="10"/>
      <c r="JO444" s="10"/>
      <c r="JP444" s="10"/>
      <c r="JQ444" s="10"/>
      <c r="JR444" s="10"/>
      <c r="JS444" s="10">
        <v>1</v>
      </c>
      <c r="JT444" s="10"/>
      <c r="JU444" s="10"/>
      <c r="JV444" s="10" t="s">
        <v>287</v>
      </c>
      <c r="JW444" s="10" t="s">
        <v>283</v>
      </c>
      <c r="JX444" s="10" t="s">
        <v>283</v>
      </c>
      <c r="JY444" s="10" t="s">
        <v>283</v>
      </c>
      <c r="JZ444" s="10" t="s">
        <v>6611</v>
      </c>
    </row>
    <row r="445" spans="1:286" ht="15.75" customHeight="1">
      <c r="A445" s="7" t="s">
        <v>6612</v>
      </c>
      <c r="B445" s="8">
        <v>43663</v>
      </c>
      <c r="C445" s="9" t="s">
        <v>6613</v>
      </c>
      <c r="D445" s="10">
        <v>1</v>
      </c>
      <c r="E445" s="11">
        <v>43243</v>
      </c>
      <c r="F445" s="10">
        <v>44</v>
      </c>
      <c r="G445" s="10" t="s">
        <v>323</v>
      </c>
      <c r="H445" s="9" t="s">
        <v>947</v>
      </c>
      <c r="I445" s="9" t="s">
        <v>1525</v>
      </c>
      <c r="J445" s="10" t="s">
        <v>280</v>
      </c>
      <c r="K445" s="9" t="s">
        <v>344</v>
      </c>
      <c r="L445" s="9"/>
      <c r="M445" s="9"/>
      <c r="N445" s="9"/>
      <c r="O445" s="9"/>
      <c r="P445" s="9"/>
      <c r="Q445" s="9"/>
      <c r="R445" s="10">
        <v>1</v>
      </c>
      <c r="S445" s="9"/>
      <c r="T445" s="9"/>
      <c r="U445" s="9"/>
      <c r="V445" s="9"/>
      <c r="W445" s="9"/>
      <c r="X445" s="9"/>
      <c r="Y445" s="9"/>
      <c r="Z445" s="9"/>
      <c r="AA445" s="9"/>
      <c r="AB445" s="9" t="s">
        <v>3610</v>
      </c>
      <c r="AC445" s="9" t="s">
        <v>6614</v>
      </c>
      <c r="AD445" s="10" t="s">
        <v>283</v>
      </c>
      <c r="AE445" s="11">
        <v>43255</v>
      </c>
      <c r="AF445" s="11">
        <v>43572</v>
      </c>
      <c r="AG445" s="10">
        <f t="shared" si="105"/>
        <v>317</v>
      </c>
      <c r="AH445" s="10">
        <f t="shared" si="103"/>
        <v>329</v>
      </c>
      <c r="AI445" s="10">
        <f t="shared" si="102"/>
        <v>420</v>
      </c>
      <c r="AJ445" s="10" t="s">
        <v>6615</v>
      </c>
      <c r="AK445" s="12">
        <v>2</v>
      </c>
      <c r="AL445" s="10" t="s">
        <v>4473</v>
      </c>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v>1</v>
      </c>
      <c r="BP445" s="10"/>
      <c r="BQ445" s="10"/>
      <c r="BR445" s="10"/>
      <c r="BS445" s="10"/>
      <c r="BT445" s="10"/>
      <c r="BU445" s="10"/>
      <c r="BV445" s="10"/>
      <c r="BW445" s="10"/>
      <c r="BX445" s="10"/>
      <c r="BY445" s="10">
        <v>1</v>
      </c>
      <c r="BZ445" s="10"/>
      <c r="CA445" s="10"/>
      <c r="CB445" s="10"/>
      <c r="CC445" s="10"/>
      <c r="CD445" s="10"/>
      <c r="CE445" s="10"/>
      <c r="CF445" s="10"/>
      <c r="CG445" s="10"/>
      <c r="CH445" s="10"/>
      <c r="CI445" s="10"/>
      <c r="CJ445" s="10"/>
      <c r="CK445" s="10"/>
      <c r="CL445" s="10"/>
      <c r="CM445" s="10"/>
      <c r="CN445" s="10"/>
      <c r="CO445" s="10"/>
      <c r="CP445" s="10" t="s">
        <v>89</v>
      </c>
      <c r="CQ445" s="10" t="s">
        <v>286</v>
      </c>
      <c r="CR445" s="10">
        <v>1</v>
      </c>
      <c r="CS445" s="10"/>
      <c r="CT445" s="10"/>
      <c r="CU445" s="10"/>
      <c r="CV445" s="10"/>
      <c r="CW445" s="10"/>
      <c r="CX445" s="10" t="s">
        <v>287</v>
      </c>
      <c r="CY445" s="10" t="s">
        <v>287</v>
      </c>
      <c r="CZ445" s="10" t="s">
        <v>596</v>
      </c>
      <c r="DA445" s="10" t="s">
        <v>289</v>
      </c>
      <c r="DB445" s="10" t="s">
        <v>6616</v>
      </c>
      <c r="DC445" s="10" t="s">
        <v>283</v>
      </c>
      <c r="DD445" s="10" t="s">
        <v>6617</v>
      </c>
      <c r="DE445" s="10" t="s">
        <v>283</v>
      </c>
      <c r="DF445" s="10" t="s">
        <v>283</v>
      </c>
      <c r="DG445" s="10" t="s">
        <v>283</v>
      </c>
      <c r="DH445" s="10" t="s">
        <v>283</v>
      </c>
      <c r="DI445" s="10" t="s">
        <v>283</v>
      </c>
      <c r="DJ445" s="10" t="s">
        <v>283</v>
      </c>
      <c r="DK445" s="10" t="s">
        <v>283</v>
      </c>
      <c r="DL445" s="10" t="s">
        <v>6618</v>
      </c>
      <c r="DM445" s="10" t="s">
        <v>86</v>
      </c>
      <c r="DN445" s="15"/>
      <c r="DO445" s="15"/>
      <c r="DP445" s="15"/>
      <c r="DQ445" s="15"/>
      <c r="DR445" s="15"/>
      <c r="DS445" s="15"/>
      <c r="DT445" s="15"/>
      <c r="DU445" s="15"/>
      <c r="DV445" s="15"/>
      <c r="DW445" s="15"/>
      <c r="DX445" s="15"/>
      <c r="DY445" s="15"/>
      <c r="DZ445" s="15"/>
      <c r="EA445" s="15"/>
      <c r="EB445" s="15"/>
      <c r="EC445" s="15"/>
      <c r="ED445" s="15"/>
      <c r="EE445" s="15"/>
      <c r="EF445" s="15"/>
      <c r="EG445" s="15"/>
      <c r="EH445" s="15"/>
      <c r="EI445" s="15"/>
      <c r="EJ445" s="15"/>
      <c r="EK445" s="15"/>
      <c r="EL445" s="15"/>
      <c r="EM445" s="15"/>
      <c r="EN445" s="15"/>
      <c r="EO445" s="15"/>
      <c r="EP445" s="15"/>
      <c r="EQ445" s="15">
        <v>1</v>
      </c>
      <c r="ER445" s="10" t="s">
        <v>6619</v>
      </c>
      <c r="ES445" s="10" t="s">
        <v>144</v>
      </c>
      <c r="ET445" s="10"/>
      <c r="EU445" s="10"/>
      <c r="EV445" s="10"/>
      <c r="EW445" s="10">
        <v>1</v>
      </c>
      <c r="EX445" s="10"/>
      <c r="EY445" s="10"/>
      <c r="EZ445" s="10"/>
      <c r="FA445" s="10"/>
      <c r="FB445" s="10"/>
      <c r="FC445" s="10"/>
      <c r="FD445" s="10"/>
      <c r="FE445" s="10"/>
      <c r="FF445" s="10"/>
      <c r="FG445" s="10"/>
      <c r="FH445" s="10"/>
      <c r="FI445" s="10"/>
      <c r="FJ445" s="10"/>
      <c r="FK445" s="10"/>
      <c r="FL445" s="10"/>
      <c r="FM445" s="10" t="s">
        <v>6620</v>
      </c>
      <c r="FN445" s="10" t="s">
        <v>3440</v>
      </c>
      <c r="FO445" s="10"/>
      <c r="FP445" s="10"/>
      <c r="FQ445" s="10"/>
      <c r="FR445" s="10"/>
      <c r="FS445" s="10"/>
      <c r="FT445" s="10"/>
      <c r="FU445" s="10">
        <v>1</v>
      </c>
      <c r="FV445" s="10"/>
      <c r="FW445" s="10"/>
      <c r="FX445" s="10"/>
      <c r="FY445" s="10"/>
      <c r="FZ445" s="10"/>
      <c r="GA445" s="10"/>
      <c r="GB445" s="10">
        <v>1</v>
      </c>
      <c r="GC445" s="10"/>
      <c r="GD445" s="10"/>
      <c r="GE445" s="10"/>
      <c r="GF445" s="10"/>
      <c r="GG445" s="10"/>
      <c r="GH445" s="10"/>
      <c r="GI445" s="10"/>
      <c r="GJ445" s="10"/>
      <c r="GK445" s="10"/>
      <c r="GL445" s="10"/>
      <c r="GM445" s="10"/>
      <c r="GN445" s="10"/>
      <c r="GO445" s="10" t="s">
        <v>6621</v>
      </c>
      <c r="GP445" s="10" t="s">
        <v>6622</v>
      </c>
      <c r="GQ445" s="10" t="s">
        <v>283</v>
      </c>
      <c r="GR445" s="10" t="s">
        <v>283</v>
      </c>
      <c r="GS445" s="10" t="s">
        <v>283</v>
      </c>
      <c r="GT445" s="10" t="s">
        <v>283</v>
      </c>
      <c r="GU445" s="10" t="s">
        <v>283</v>
      </c>
      <c r="GV445" s="10" t="s">
        <v>283</v>
      </c>
      <c r="GW445" s="10" t="s">
        <v>283</v>
      </c>
      <c r="GX445" s="10" t="s">
        <v>283</v>
      </c>
      <c r="GY445" s="10" t="s">
        <v>283</v>
      </c>
      <c r="GZ445" s="10" t="s">
        <v>283</v>
      </c>
      <c r="HA445" s="10" t="s">
        <v>283</v>
      </c>
      <c r="HB445" s="10" t="s">
        <v>283</v>
      </c>
      <c r="HC445" s="10" t="s">
        <v>283</v>
      </c>
      <c r="HD445" s="10" t="s">
        <v>6623</v>
      </c>
      <c r="HE445" s="10"/>
      <c r="HF445" s="10"/>
      <c r="HG445" s="10"/>
      <c r="HH445" s="10"/>
      <c r="HI445" s="10"/>
      <c r="HJ445" s="10"/>
      <c r="HK445" s="10"/>
      <c r="HL445" s="10"/>
      <c r="HM445" s="10"/>
      <c r="HN445" s="10"/>
      <c r="HO445" s="10"/>
      <c r="HP445" s="10"/>
      <c r="HQ445" s="10"/>
      <c r="HR445" s="10"/>
      <c r="HS445" s="10"/>
      <c r="HT445" s="10"/>
      <c r="HU445" s="10"/>
      <c r="HV445" s="10"/>
      <c r="HW445" s="10"/>
      <c r="HX445" s="10"/>
      <c r="HY445" s="10"/>
      <c r="HZ445" s="10"/>
      <c r="IA445" s="10"/>
      <c r="IB445" s="10"/>
      <c r="IC445" s="10"/>
      <c r="ID445" s="10"/>
      <c r="IE445" s="10"/>
      <c r="IF445" s="10"/>
      <c r="IG445" s="10"/>
      <c r="IH445" s="10"/>
      <c r="II445" s="10"/>
      <c r="IJ445" s="10"/>
      <c r="IK445" s="10"/>
      <c r="IL445" s="10"/>
      <c r="IM445" s="10"/>
      <c r="IN445" s="10"/>
      <c r="IO445" s="10"/>
      <c r="IP445" s="10"/>
      <c r="IQ445" s="10"/>
      <c r="IR445" s="10">
        <v>1</v>
      </c>
      <c r="IS445" s="10"/>
      <c r="IT445" s="10">
        <v>1</v>
      </c>
      <c r="IU445" s="10" t="s">
        <v>553</v>
      </c>
      <c r="IV445" s="10" t="s">
        <v>283</v>
      </c>
      <c r="IW445" s="10" t="s">
        <v>283</v>
      </c>
      <c r="IX445" s="10" t="s">
        <v>264</v>
      </c>
      <c r="IY445" s="10"/>
      <c r="IZ445" s="10"/>
      <c r="JA445" s="10"/>
      <c r="JB445" s="10"/>
      <c r="JC445" s="10"/>
      <c r="JD445" s="10"/>
      <c r="JE445" s="10"/>
      <c r="JF445" s="10"/>
      <c r="JG445" s="10"/>
      <c r="JH445" s="10"/>
      <c r="JI445" s="10"/>
      <c r="JJ445" s="10"/>
      <c r="JK445" s="10"/>
      <c r="JL445" s="10"/>
      <c r="JM445" s="10"/>
      <c r="JN445" s="10"/>
      <c r="JO445" s="10"/>
      <c r="JP445" s="10">
        <v>1</v>
      </c>
      <c r="JQ445" s="10"/>
      <c r="JR445" s="10"/>
      <c r="JS445" s="10"/>
      <c r="JT445" s="10"/>
      <c r="JU445" s="10"/>
      <c r="JV445" s="10" t="s">
        <v>287</v>
      </c>
      <c r="JW445" s="10" t="s">
        <v>283</v>
      </c>
      <c r="JX445" s="10" t="s">
        <v>283</v>
      </c>
      <c r="JY445" s="10" t="s">
        <v>283</v>
      </c>
      <c r="JZ445" s="10" t="s">
        <v>6624</v>
      </c>
    </row>
    <row r="446" spans="1:286" ht="15.75" customHeight="1">
      <c r="A446" s="7" t="s">
        <v>6625</v>
      </c>
      <c r="B446" s="8">
        <v>43669</v>
      </c>
      <c r="C446" s="9" t="s">
        <v>6626</v>
      </c>
      <c r="D446" s="10">
        <v>1</v>
      </c>
      <c r="E446" s="11">
        <v>43210</v>
      </c>
      <c r="F446" s="10" t="s">
        <v>302</v>
      </c>
      <c r="G446" s="10" t="s">
        <v>323</v>
      </c>
      <c r="H446" s="9" t="s">
        <v>4129</v>
      </c>
      <c r="I446" s="9" t="s">
        <v>901</v>
      </c>
      <c r="J446" s="10" t="s">
        <v>280</v>
      </c>
      <c r="K446" s="9" t="s">
        <v>6627</v>
      </c>
      <c r="L446" s="9"/>
      <c r="M446" s="10">
        <v>1</v>
      </c>
      <c r="N446" s="9"/>
      <c r="O446" s="9"/>
      <c r="P446" s="9"/>
      <c r="Q446" s="9"/>
      <c r="R446" s="9"/>
      <c r="S446" s="9"/>
      <c r="T446" s="9"/>
      <c r="U446" s="10">
        <v>1</v>
      </c>
      <c r="V446" s="9"/>
      <c r="W446" s="9"/>
      <c r="X446" s="9"/>
      <c r="Y446" s="10">
        <v>1</v>
      </c>
      <c r="Z446" s="9"/>
      <c r="AA446" s="9"/>
      <c r="AB446" s="9" t="s">
        <v>6628</v>
      </c>
      <c r="AC446" s="9" t="s">
        <v>6629</v>
      </c>
      <c r="AD446" s="10" t="s">
        <v>283</v>
      </c>
      <c r="AE446" s="11">
        <v>43210</v>
      </c>
      <c r="AF446" s="11">
        <v>43629</v>
      </c>
      <c r="AG446" s="10">
        <f t="shared" si="105"/>
        <v>419</v>
      </c>
      <c r="AH446" s="10">
        <f t="shared" si="103"/>
        <v>419</v>
      </c>
      <c r="AI446" s="10">
        <f t="shared" si="102"/>
        <v>459</v>
      </c>
      <c r="AJ446" s="10" t="s">
        <v>5615</v>
      </c>
      <c r="AK446" s="12">
        <v>1</v>
      </c>
      <c r="AL446" s="10" t="s">
        <v>77</v>
      </c>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v>1</v>
      </c>
      <c r="CG446" s="10"/>
      <c r="CH446" s="10"/>
      <c r="CI446" s="10"/>
      <c r="CJ446" s="10"/>
      <c r="CK446" s="10"/>
      <c r="CL446" s="10"/>
      <c r="CM446" s="10"/>
      <c r="CN446" s="10"/>
      <c r="CO446" s="10"/>
      <c r="CP446" s="10" t="s">
        <v>90</v>
      </c>
      <c r="CQ446" s="10" t="s">
        <v>286</v>
      </c>
      <c r="CR446" s="10"/>
      <c r="CS446" s="10">
        <v>1</v>
      </c>
      <c r="CT446" s="10"/>
      <c r="CU446" s="10"/>
      <c r="CV446" s="10"/>
      <c r="CW446" s="10"/>
      <c r="CX446" s="10" t="s">
        <v>283</v>
      </c>
      <c r="CY446" s="10" t="s">
        <v>287</v>
      </c>
      <c r="CZ446" s="10" t="s">
        <v>12</v>
      </c>
      <c r="DA446" s="10" t="s">
        <v>289</v>
      </c>
      <c r="DB446" s="10" t="s">
        <v>412</v>
      </c>
      <c r="DC446" s="10" t="s">
        <v>283</v>
      </c>
      <c r="DD446" s="10" t="s">
        <v>6630</v>
      </c>
      <c r="DE446" s="10" t="s">
        <v>283</v>
      </c>
      <c r="DF446" s="10" t="s">
        <v>283</v>
      </c>
      <c r="DG446" s="10" t="s">
        <v>283</v>
      </c>
      <c r="DH446" s="10" t="s">
        <v>283</v>
      </c>
      <c r="DI446" s="10" t="s">
        <v>283</v>
      </c>
      <c r="DJ446" s="10" t="s">
        <v>283</v>
      </c>
      <c r="DK446" s="10" t="s">
        <v>283</v>
      </c>
      <c r="DL446" s="10" t="s">
        <v>283</v>
      </c>
      <c r="DM446" s="10" t="s">
        <v>283</v>
      </c>
      <c r="DN446" s="15"/>
      <c r="DO446" s="15"/>
      <c r="DP446" s="15"/>
      <c r="DQ446" s="15"/>
      <c r="DR446" s="15"/>
      <c r="DS446" s="15"/>
      <c r="DT446" s="15"/>
      <c r="DU446" s="15"/>
      <c r="DV446" s="15"/>
      <c r="DW446" s="15"/>
      <c r="DX446" s="15"/>
      <c r="DY446" s="15"/>
      <c r="DZ446" s="15"/>
      <c r="EA446" s="15"/>
      <c r="EB446" s="15"/>
      <c r="EC446" s="15"/>
      <c r="ED446" s="15"/>
      <c r="EE446" s="15"/>
      <c r="EF446" s="15"/>
      <c r="EG446" s="15"/>
      <c r="EH446" s="15"/>
      <c r="EI446" s="15"/>
      <c r="EJ446" s="15"/>
      <c r="EK446" s="15"/>
      <c r="EL446" s="15"/>
      <c r="EM446" s="15"/>
      <c r="EN446" s="15"/>
      <c r="EO446" s="15"/>
      <c r="EP446" s="15"/>
      <c r="EQ446" s="15"/>
      <c r="ER446" s="10" t="s">
        <v>283</v>
      </c>
      <c r="ES446" s="10" t="s">
        <v>283</v>
      </c>
      <c r="ET446" s="10"/>
      <c r="EU446" s="10"/>
      <c r="EV446" s="10"/>
      <c r="EW446" s="10"/>
      <c r="EX446" s="10"/>
      <c r="EY446" s="10"/>
      <c r="EZ446" s="10"/>
      <c r="FA446" s="10"/>
      <c r="FB446" s="10"/>
      <c r="FC446" s="10"/>
      <c r="FD446" s="10"/>
      <c r="FE446" s="10"/>
      <c r="FF446" s="10"/>
      <c r="FG446" s="10"/>
      <c r="FH446" s="10"/>
      <c r="FI446" s="10"/>
      <c r="FJ446" s="10"/>
      <c r="FK446" s="10"/>
      <c r="FL446" s="10"/>
      <c r="FM446" s="10" t="s">
        <v>6631</v>
      </c>
      <c r="FN446" s="10" t="s">
        <v>180</v>
      </c>
      <c r="FO446" s="10"/>
      <c r="FP446" s="10"/>
      <c r="FQ446" s="10"/>
      <c r="FR446" s="10"/>
      <c r="FS446" s="10"/>
      <c r="FT446" s="10"/>
      <c r="FU446" s="10"/>
      <c r="FV446" s="10"/>
      <c r="FW446" s="10"/>
      <c r="FX446" s="10"/>
      <c r="FY446" s="10"/>
      <c r="FZ446" s="10"/>
      <c r="GA446" s="10"/>
      <c r="GB446" s="10"/>
      <c r="GC446" s="10"/>
      <c r="GD446" s="10"/>
      <c r="GE446" s="10"/>
      <c r="GF446" s="10"/>
      <c r="GG446" s="10"/>
      <c r="GH446" s="10"/>
      <c r="GI446" s="10"/>
      <c r="GJ446" s="10">
        <v>1</v>
      </c>
      <c r="GK446" s="10"/>
      <c r="GL446" s="10"/>
      <c r="GM446" s="10"/>
      <c r="GN446" s="10"/>
      <c r="GO446" s="13" t="s">
        <v>6632</v>
      </c>
      <c r="GP446" s="13" t="s">
        <v>6633</v>
      </c>
      <c r="GQ446" s="13" t="s">
        <v>6634</v>
      </c>
      <c r="GR446" s="13" t="s">
        <v>6635</v>
      </c>
      <c r="GS446" s="13" t="s">
        <v>6636</v>
      </c>
      <c r="GT446" s="10" t="s">
        <v>283</v>
      </c>
      <c r="GU446" s="10" t="s">
        <v>283</v>
      </c>
      <c r="GV446" s="10" t="s">
        <v>283</v>
      </c>
      <c r="GW446" s="10" t="s">
        <v>283</v>
      </c>
      <c r="GX446" s="10" t="s">
        <v>283</v>
      </c>
      <c r="GY446" s="10" t="s">
        <v>283</v>
      </c>
      <c r="GZ446" s="10" t="s">
        <v>283</v>
      </c>
      <c r="HA446" s="10" t="s">
        <v>283</v>
      </c>
      <c r="HB446" s="10" t="s">
        <v>283</v>
      </c>
      <c r="HC446" s="10" t="s">
        <v>283</v>
      </c>
      <c r="HD446" s="10" t="s">
        <v>6637</v>
      </c>
      <c r="HE446" s="10"/>
      <c r="HF446" s="10"/>
      <c r="HG446" s="10"/>
      <c r="HH446" s="10"/>
      <c r="HI446" s="10"/>
      <c r="HJ446" s="10">
        <v>1</v>
      </c>
      <c r="HK446" s="10"/>
      <c r="HL446" s="10"/>
      <c r="HM446" s="10"/>
      <c r="HN446" s="10"/>
      <c r="HO446" s="10"/>
      <c r="HP446" s="10">
        <v>1</v>
      </c>
      <c r="HQ446" s="10"/>
      <c r="HR446" s="10">
        <v>1</v>
      </c>
      <c r="HS446" s="10"/>
      <c r="HT446" s="10"/>
      <c r="HU446" s="10"/>
      <c r="HV446" s="10"/>
      <c r="HW446" s="10"/>
      <c r="HX446" s="10"/>
      <c r="HY446" s="10"/>
      <c r="HZ446" s="10"/>
      <c r="IA446" s="10"/>
      <c r="IB446" s="10"/>
      <c r="IC446" s="10"/>
      <c r="ID446" s="10"/>
      <c r="IE446" s="10">
        <v>1</v>
      </c>
      <c r="IF446" s="10"/>
      <c r="IG446" s="10"/>
      <c r="IH446" s="10"/>
      <c r="II446" s="10"/>
      <c r="IJ446" s="10"/>
      <c r="IK446" s="10"/>
      <c r="IL446" s="10"/>
      <c r="IM446" s="10"/>
      <c r="IN446" s="10"/>
      <c r="IO446" s="10"/>
      <c r="IP446" s="10"/>
      <c r="IQ446" s="10"/>
      <c r="IR446" s="10"/>
      <c r="IS446" s="10"/>
      <c r="IT446" s="10"/>
      <c r="IU446" s="13" t="s">
        <v>6638</v>
      </c>
      <c r="IV446" s="10" t="s">
        <v>283</v>
      </c>
      <c r="IW446" s="10" t="s">
        <v>283</v>
      </c>
      <c r="IX446" s="10" t="s">
        <v>264</v>
      </c>
      <c r="IY446" s="10"/>
      <c r="IZ446" s="10"/>
      <c r="JA446" s="10"/>
      <c r="JB446" s="10"/>
      <c r="JC446" s="10"/>
      <c r="JD446" s="10"/>
      <c r="JE446" s="10"/>
      <c r="JF446" s="10"/>
      <c r="JG446" s="10"/>
      <c r="JH446" s="10"/>
      <c r="JI446" s="10"/>
      <c r="JJ446" s="10"/>
      <c r="JK446" s="10"/>
      <c r="JL446" s="10"/>
      <c r="JM446" s="10"/>
      <c r="JN446" s="10"/>
      <c r="JO446" s="10"/>
      <c r="JP446" s="10">
        <v>1</v>
      </c>
      <c r="JQ446" s="10"/>
      <c r="JR446" s="10"/>
      <c r="JS446" s="10"/>
      <c r="JT446" s="10"/>
      <c r="JU446" s="10"/>
      <c r="JV446" s="10" t="s">
        <v>287</v>
      </c>
      <c r="JW446" s="10" t="s">
        <v>283</v>
      </c>
      <c r="JX446" s="10" t="s">
        <v>283</v>
      </c>
      <c r="JY446" s="10" t="s">
        <v>283</v>
      </c>
      <c r="JZ446" s="9"/>
    </row>
    <row r="447" spans="1:286" ht="15.75" customHeight="1">
      <c r="A447" s="7" t="s">
        <v>6639</v>
      </c>
      <c r="B447" s="8">
        <v>43672</v>
      </c>
      <c r="C447" s="9" t="s">
        <v>6640</v>
      </c>
      <c r="D447" s="10">
        <v>1</v>
      </c>
      <c r="E447" s="11">
        <v>42718</v>
      </c>
      <c r="F447" s="10">
        <v>28</v>
      </c>
      <c r="G447" s="10" t="s">
        <v>323</v>
      </c>
      <c r="H447" s="9" t="s">
        <v>6641</v>
      </c>
      <c r="I447" s="9" t="s">
        <v>1488</v>
      </c>
      <c r="J447" s="10" t="s">
        <v>280</v>
      </c>
      <c r="K447" s="9" t="s">
        <v>6642</v>
      </c>
      <c r="L447" s="9"/>
      <c r="M447" s="9"/>
      <c r="N447" s="9"/>
      <c r="O447" s="9"/>
      <c r="P447" s="9"/>
      <c r="Q447" s="9"/>
      <c r="R447" s="9"/>
      <c r="S447" s="9"/>
      <c r="T447" s="9"/>
      <c r="U447" s="9"/>
      <c r="V447" s="9"/>
      <c r="W447" s="9"/>
      <c r="X447" s="10">
        <v>1</v>
      </c>
      <c r="Y447" s="9"/>
      <c r="Z447" s="9"/>
      <c r="AA447" s="9"/>
      <c r="AB447" s="9" t="s">
        <v>6643</v>
      </c>
      <c r="AC447" s="9" t="s">
        <v>6644</v>
      </c>
      <c r="AD447" s="10" t="s">
        <v>283</v>
      </c>
      <c r="AE447" s="11">
        <v>42724</v>
      </c>
      <c r="AF447" s="11">
        <v>43643</v>
      </c>
      <c r="AG447" s="10">
        <f t="shared" si="105"/>
        <v>919</v>
      </c>
      <c r="AH447" s="10">
        <f t="shared" si="103"/>
        <v>925</v>
      </c>
      <c r="AI447" s="10">
        <f t="shared" si="102"/>
        <v>954</v>
      </c>
      <c r="AJ447" s="10" t="s">
        <v>2326</v>
      </c>
      <c r="AK447" s="12">
        <v>1</v>
      </c>
      <c r="AL447" s="10" t="s">
        <v>2326</v>
      </c>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v>1</v>
      </c>
      <c r="CA447" s="10"/>
      <c r="CB447" s="10"/>
      <c r="CC447" s="10"/>
      <c r="CD447" s="10"/>
      <c r="CE447" s="10"/>
      <c r="CF447" s="10"/>
      <c r="CG447" s="10"/>
      <c r="CH447" s="10"/>
      <c r="CI447" s="10"/>
      <c r="CJ447" s="10"/>
      <c r="CK447" s="10"/>
      <c r="CL447" s="10"/>
      <c r="CM447" s="10"/>
      <c r="CN447" s="10"/>
      <c r="CO447" s="10"/>
      <c r="CP447" s="10" t="s">
        <v>90</v>
      </c>
      <c r="CQ447" s="10" t="s">
        <v>286</v>
      </c>
      <c r="CR447" s="10"/>
      <c r="CS447" s="10">
        <v>1</v>
      </c>
      <c r="CT447" s="10"/>
      <c r="CU447" s="10"/>
      <c r="CV447" s="10"/>
      <c r="CW447" s="10"/>
      <c r="CX447" s="10" t="s">
        <v>283</v>
      </c>
      <c r="CY447" s="10" t="s">
        <v>287</v>
      </c>
      <c r="CZ447" s="10" t="s">
        <v>596</v>
      </c>
      <c r="DA447" s="10" t="s">
        <v>5332</v>
      </c>
      <c r="DB447" s="10" t="s">
        <v>6645</v>
      </c>
      <c r="DC447" s="10" t="s">
        <v>283</v>
      </c>
      <c r="DD447" s="10" t="s">
        <v>6646</v>
      </c>
      <c r="DE447" s="10" t="s">
        <v>6647</v>
      </c>
      <c r="DF447" s="10" t="s">
        <v>283</v>
      </c>
      <c r="DG447" s="10" t="s">
        <v>283</v>
      </c>
      <c r="DH447" s="10" t="s">
        <v>283</v>
      </c>
      <c r="DI447" s="10" t="s">
        <v>283</v>
      </c>
      <c r="DJ447" s="10" t="s">
        <v>283</v>
      </c>
      <c r="DK447" s="10" t="s">
        <v>283</v>
      </c>
      <c r="DL447" s="10" t="s">
        <v>283</v>
      </c>
      <c r="DM447" s="10" t="s">
        <v>283</v>
      </c>
      <c r="DN447" s="15"/>
      <c r="DO447" s="15"/>
      <c r="DP447" s="15"/>
      <c r="DQ447" s="15"/>
      <c r="DR447" s="15"/>
      <c r="DS447" s="15"/>
      <c r="DT447" s="15"/>
      <c r="DU447" s="15"/>
      <c r="DV447" s="15"/>
      <c r="DW447" s="15"/>
      <c r="DX447" s="15"/>
      <c r="DY447" s="15"/>
      <c r="DZ447" s="15"/>
      <c r="EA447" s="15"/>
      <c r="EB447" s="15"/>
      <c r="EC447" s="15"/>
      <c r="ED447" s="15"/>
      <c r="EE447" s="15"/>
      <c r="EF447" s="15"/>
      <c r="EG447" s="15"/>
      <c r="EH447" s="15"/>
      <c r="EI447" s="15"/>
      <c r="EJ447" s="15"/>
      <c r="EK447" s="15"/>
      <c r="EL447" s="15"/>
      <c r="EM447" s="15"/>
      <c r="EN447" s="15"/>
      <c r="EO447" s="15"/>
      <c r="EP447" s="15"/>
      <c r="EQ447" s="15"/>
      <c r="ER447" s="10" t="s">
        <v>283</v>
      </c>
      <c r="ES447" s="10" t="s">
        <v>283</v>
      </c>
      <c r="ET447" s="10"/>
      <c r="EU447" s="10"/>
      <c r="EV447" s="10"/>
      <c r="EW447" s="10"/>
      <c r="EX447" s="10"/>
      <c r="EY447" s="10"/>
      <c r="EZ447" s="10"/>
      <c r="FA447" s="10"/>
      <c r="FB447" s="10"/>
      <c r="FC447" s="10"/>
      <c r="FD447" s="10"/>
      <c r="FE447" s="10"/>
      <c r="FF447" s="10"/>
      <c r="FG447" s="10"/>
      <c r="FH447" s="10"/>
      <c r="FI447" s="10"/>
      <c r="FJ447" s="10"/>
      <c r="FK447" s="10"/>
      <c r="FL447" s="10"/>
      <c r="FM447" s="10" t="s">
        <v>6648</v>
      </c>
      <c r="FN447" s="10" t="s">
        <v>283</v>
      </c>
      <c r="FO447" s="10"/>
      <c r="FP447" s="10"/>
      <c r="FQ447" s="10"/>
      <c r="FR447" s="10"/>
      <c r="FS447" s="10"/>
      <c r="FT447" s="10"/>
      <c r="FU447" s="10"/>
      <c r="FV447" s="10"/>
      <c r="FW447" s="10"/>
      <c r="FX447" s="10"/>
      <c r="FY447" s="10"/>
      <c r="FZ447" s="10"/>
      <c r="GA447" s="10"/>
      <c r="GB447" s="10"/>
      <c r="GC447" s="10"/>
      <c r="GD447" s="10"/>
      <c r="GE447" s="10"/>
      <c r="GF447" s="10"/>
      <c r="GG447" s="10"/>
      <c r="GH447" s="10"/>
      <c r="GI447" s="10"/>
      <c r="GJ447" s="10"/>
      <c r="GK447" s="10"/>
      <c r="GL447" s="10"/>
      <c r="GM447" s="10"/>
      <c r="GN447" s="10"/>
      <c r="GO447" s="13" t="s">
        <v>6649</v>
      </c>
      <c r="GP447" s="13" t="s">
        <v>6650</v>
      </c>
      <c r="GQ447" s="10" t="s">
        <v>283</v>
      </c>
      <c r="GR447" s="10" t="s">
        <v>283</v>
      </c>
      <c r="GS447" s="10" t="s">
        <v>283</v>
      </c>
      <c r="GT447" s="10" t="s">
        <v>283</v>
      </c>
      <c r="GU447" s="10" t="s">
        <v>283</v>
      </c>
      <c r="GV447" s="10" t="s">
        <v>283</v>
      </c>
      <c r="GW447" s="10" t="s">
        <v>283</v>
      </c>
      <c r="GX447" s="10" t="s">
        <v>283</v>
      </c>
      <c r="GY447" s="10" t="s">
        <v>283</v>
      </c>
      <c r="GZ447" s="10" t="s">
        <v>283</v>
      </c>
      <c r="HA447" s="10" t="s">
        <v>283</v>
      </c>
      <c r="HB447" s="10" t="s">
        <v>283</v>
      </c>
      <c r="HC447" s="10" t="s">
        <v>283</v>
      </c>
      <c r="HD447" s="10" t="s">
        <v>240</v>
      </c>
      <c r="HE447" s="10"/>
      <c r="HF447" s="10"/>
      <c r="HG447" s="10"/>
      <c r="HH447" s="10"/>
      <c r="HI447" s="10"/>
      <c r="HJ447" s="10"/>
      <c r="HK447" s="10"/>
      <c r="HL447" s="10"/>
      <c r="HM447" s="10"/>
      <c r="HN447" s="10"/>
      <c r="HO447" s="10"/>
      <c r="HP447" s="10"/>
      <c r="HQ447" s="10"/>
      <c r="HR447" s="10"/>
      <c r="HS447" s="10"/>
      <c r="HT447" s="10"/>
      <c r="HU447" s="10"/>
      <c r="HV447" s="10"/>
      <c r="HW447" s="10"/>
      <c r="HX447" s="10"/>
      <c r="HY447" s="10"/>
      <c r="HZ447" s="10"/>
      <c r="IA447" s="10"/>
      <c r="IB447" s="10"/>
      <c r="IC447" s="10"/>
      <c r="ID447" s="10"/>
      <c r="IE447" s="10"/>
      <c r="IF447" s="10"/>
      <c r="IG447" s="10"/>
      <c r="IH447" s="10"/>
      <c r="II447" s="10"/>
      <c r="IJ447" s="10"/>
      <c r="IK447" s="10"/>
      <c r="IL447" s="10"/>
      <c r="IM447" s="10"/>
      <c r="IN447" s="10"/>
      <c r="IO447" s="10"/>
      <c r="IP447" s="10"/>
      <c r="IQ447" s="10"/>
      <c r="IR447" s="10">
        <v>1</v>
      </c>
      <c r="IS447" s="10"/>
      <c r="IT447" s="10"/>
      <c r="IU447" s="13" t="s">
        <v>2318</v>
      </c>
      <c r="IV447" s="10" t="s">
        <v>283</v>
      </c>
      <c r="IW447" s="10" t="s">
        <v>283</v>
      </c>
      <c r="IX447" s="10" t="s">
        <v>264</v>
      </c>
      <c r="IY447" s="10"/>
      <c r="IZ447" s="10"/>
      <c r="JA447" s="10"/>
      <c r="JB447" s="10"/>
      <c r="JC447" s="10"/>
      <c r="JD447" s="10"/>
      <c r="JE447" s="10"/>
      <c r="JF447" s="10"/>
      <c r="JG447" s="10"/>
      <c r="JH447" s="10"/>
      <c r="JI447" s="10"/>
      <c r="JJ447" s="10"/>
      <c r="JK447" s="10"/>
      <c r="JL447" s="10"/>
      <c r="JM447" s="10"/>
      <c r="JN447" s="10"/>
      <c r="JO447" s="10"/>
      <c r="JP447" s="10">
        <v>1</v>
      </c>
      <c r="JQ447" s="10"/>
      <c r="JR447" s="10"/>
      <c r="JS447" s="10"/>
      <c r="JT447" s="10"/>
      <c r="JU447" s="10"/>
      <c r="JV447" s="10" t="s">
        <v>287</v>
      </c>
      <c r="JW447" s="10" t="s">
        <v>283</v>
      </c>
      <c r="JX447" s="10" t="s">
        <v>283</v>
      </c>
      <c r="JY447" s="10" t="s">
        <v>283</v>
      </c>
      <c r="JZ447" s="10" t="s">
        <v>6651</v>
      </c>
    </row>
    <row r="448" spans="1:286" ht="15.75" customHeight="1">
      <c r="A448" s="7" t="s">
        <v>6652</v>
      </c>
      <c r="B448" s="8">
        <v>43615</v>
      </c>
      <c r="C448" s="9" t="s">
        <v>6653</v>
      </c>
      <c r="D448" s="10">
        <v>1</v>
      </c>
      <c r="E448" s="11">
        <v>43089</v>
      </c>
      <c r="F448" s="10" t="s">
        <v>302</v>
      </c>
      <c r="G448" s="10" t="s">
        <v>323</v>
      </c>
      <c r="H448" s="9" t="s">
        <v>718</v>
      </c>
      <c r="I448" s="9" t="s">
        <v>2289</v>
      </c>
      <c r="J448" s="10" t="s">
        <v>280</v>
      </c>
      <c r="K448" s="9" t="s">
        <v>6654</v>
      </c>
      <c r="L448" s="9"/>
      <c r="M448" s="9"/>
      <c r="N448" s="9"/>
      <c r="O448" s="9"/>
      <c r="P448" s="10">
        <v>1</v>
      </c>
      <c r="Q448" s="9"/>
      <c r="R448" s="10">
        <v>1</v>
      </c>
      <c r="S448" s="9"/>
      <c r="T448" s="9"/>
      <c r="U448" s="9"/>
      <c r="V448" s="9"/>
      <c r="W448" s="9"/>
      <c r="X448" s="9"/>
      <c r="Y448" s="9"/>
      <c r="Z448" s="9"/>
      <c r="AA448" s="9"/>
      <c r="AB448" s="9" t="s">
        <v>6655</v>
      </c>
      <c r="AC448" s="9" t="s">
        <v>6656</v>
      </c>
      <c r="AD448" s="10" t="s">
        <v>283</v>
      </c>
      <c r="AE448" s="11">
        <v>43529</v>
      </c>
      <c r="AF448" s="11">
        <v>43599</v>
      </c>
      <c r="AG448" s="10">
        <f t="shared" si="105"/>
        <v>70</v>
      </c>
      <c r="AH448" s="10">
        <f t="shared" si="103"/>
        <v>510</v>
      </c>
      <c r="AI448" s="10">
        <f t="shared" si="102"/>
        <v>526</v>
      </c>
      <c r="AJ448" s="10" t="s">
        <v>6657</v>
      </c>
      <c r="AK448" s="12">
        <v>1</v>
      </c>
      <c r="AL448" s="10" t="s">
        <v>489</v>
      </c>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v>1</v>
      </c>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t="s">
        <v>89</v>
      </c>
      <c r="CQ448" s="10" t="s">
        <v>286</v>
      </c>
      <c r="CR448" s="10">
        <v>1</v>
      </c>
      <c r="CS448" s="10"/>
      <c r="CT448" s="10"/>
      <c r="CU448" s="10"/>
      <c r="CV448" s="10"/>
      <c r="CW448" s="10"/>
      <c r="CX448" s="10" t="s">
        <v>287</v>
      </c>
      <c r="CY448" s="10" t="s">
        <v>287</v>
      </c>
      <c r="CZ448" s="10" t="s">
        <v>12</v>
      </c>
      <c r="DA448" s="10" t="s">
        <v>457</v>
      </c>
      <c r="DB448" s="13" t="s">
        <v>309</v>
      </c>
      <c r="DC448" s="13" t="s">
        <v>6658</v>
      </c>
      <c r="DD448" s="10" t="s">
        <v>6659</v>
      </c>
      <c r="DE448" s="10" t="s">
        <v>6660</v>
      </c>
      <c r="DF448" s="10" t="s">
        <v>6661</v>
      </c>
      <c r="DG448" s="10" t="s">
        <v>6662</v>
      </c>
      <c r="DH448" s="10" t="s">
        <v>283</v>
      </c>
      <c r="DI448" s="10" t="s">
        <v>283</v>
      </c>
      <c r="DJ448" s="10" t="s">
        <v>283</v>
      </c>
      <c r="DK448" s="10" t="s">
        <v>283</v>
      </c>
      <c r="DL448" s="10" t="s">
        <v>6663</v>
      </c>
      <c r="DM448" s="10" t="s">
        <v>6664</v>
      </c>
      <c r="DN448" s="15">
        <v>1</v>
      </c>
      <c r="DO448" s="15"/>
      <c r="DP448" s="15">
        <v>1</v>
      </c>
      <c r="DQ448" s="15"/>
      <c r="DR448" s="15"/>
      <c r="DS448" s="14">
        <v>1</v>
      </c>
      <c r="DT448" s="15"/>
      <c r="DU448" s="15">
        <v>1</v>
      </c>
      <c r="DV448" s="15"/>
      <c r="DW448" s="15"/>
      <c r="DX448" s="15"/>
      <c r="DY448" s="15"/>
      <c r="DZ448" s="15"/>
      <c r="EA448" s="15"/>
      <c r="EB448" s="15"/>
      <c r="EC448" s="15"/>
      <c r="ED448" s="15"/>
      <c r="EE448" s="15"/>
      <c r="EF448" s="15"/>
      <c r="EG448" s="15"/>
      <c r="EH448" s="15"/>
      <c r="EI448" s="15"/>
      <c r="EJ448" s="15"/>
      <c r="EK448" s="15"/>
      <c r="EL448" s="15"/>
      <c r="EM448" s="15"/>
      <c r="EN448" s="15"/>
      <c r="EO448" s="15"/>
      <c r="EP448" s="15"/>
      <c r="EQ448" s="15"/>
      <c r="ER448" s="10" t="s">
        <v>283</v>
      </c>
      <c r="ES448" s="10" t="s">
        <v>283</v>
      </c>
      <c r="ET448" s="10"/>
      <c r="EU448" s="10"/>
      <c r="EV448" s="10"/>
      <c r="EW448" s="10"/>
      <c r="EX448" s="10"/>
      <c r="EY448" s="10"/>
      <c r="EZ448" s="10"/>
      <c r="FA448" s="10"/>
      <c r="FB448" s="10"/>
      <c r="FC448" s="10"/>
      <c r="FD448" s="10"/>
      <c r="FE448" s="10"/>
      <c r="FF448" s="10"/>
      <c r="FG448" s="10"/>
      <c r="FH448" s="10"/>
      <c r="FI448" s="10"/>
      <c r="FJ448" s="10"/>
      <c r="FK448" s="10"/>
      <c r="FL448" s="10"/>
      <c r="FM448" s="10" t="s">
        <v>283</v>
      </c>
      <c r="FN448" s="10" t="s">
        <v>283</v>
      </c>
      <c r="FO448" s="10"/>
      <c r="FP448" s="10"/>
      <c r="FQ448" s="10"/>
      <c r="FR448" s="10"/>
      <c r="FS448" s="10"/>
      <c r="FT448" s="10"/>
      <c r="FU448" s="10"/>
      <c r="FV448" s="10"/>
      <c r="FW448" s="10"/>
      <c r="FX448" s="10"/>
      <c r="FY448" s="10"/>
      <c r="FZ448" s="10"/>
      <c r="GA448" s="10"/>
      <c r="GB448" s="10"/>
      <c r="GC448" s="10"/>
      <c r="GD448" s="10"/>
      <c r="GE448" s="10"/>
      <c r="GF448" s="10"/>
      <c r="GG448" s="10"/>
      <c r="GH448" s="10"/>
      <c r="GI448" s="10"/>
      <c r="GJ448" s="10"/>
      <c r="GK448" s="10"/>
      <c r="GL448" s="10"/>
      <c r="GM448" s="10"/>
      <c r="GN448" s="10"/>
      <c r="GO448" s="13" t="s">
        <v>6665</v>
      </c>
      <c r="GP448" s="10" t="s">
        <v>283</v>
      </c>
      <c r="GQ448" s="10" t="s">
        <v>283</v>
      </c>
      <c r="GR448" s="10" t="s">
        <v>283</v>
      </c>
      <c r="GS448" s="10" t="s">
        <v>283</v>
      </c>
      <c r="GT448" s="10" t="s">
        <v>283</v>
      </c>
      <c r="GU448" s="10" t="s">
        <v>283</v>
      </c>
      <c r="GV448" s="10" t="s">
        <v>283</v>
      </c>
      <c r="GW448" s="10" t="s">
        <v>283</v>
      </c>
      <c r="GX448" s="10" t="s">
        <v>283</v>
      </c>
      <c r="GY448" s="10" t="s">
        <v>283</v>
      </c>
      <c r="GZ448" s="10" t="s">
        <v>283</v>
      </c>
      <c r="HA448" s="10" t="s">
        <v>283</v>
      </c>
      <c r="HB448" s="10" t="s">
        <v>283</v>
      </c>
      <c r="HC448" s="10" t="s">
        <v>283</v>
      </c>
      <c r="HD448" s="10" t="s">
        <v>227</v>
      </c>
      <c r="HE448" s="10"/>
      <c r="HF448" s="10"/>
      <c r="HG448" s="10"/>
      <c r="HH448" s="10"/>
      <c r="HI448" s="10"/>
      <c r="HJ448" s="10"/>
      <c r="HK448" s="10"/>
      <c r="HL448" s="10"/>
      <c r="HM448" s="10"/>
      <c r="HN448" s="10"/>
      <c r="HO448" s="10"/>
      <c r="HP448" s="10"/>
      <c r="HQ448" s="10"/>
      <c r="HR448" s="10"/>
      <c r="HS448" s="10"/>
      <c r="HT448" s="10"/>
      <c r="HU448" s="10"/>
      <c r="HV448" s="10"/>
      <c r="HW448" s="10"/>
      <c r="HX448" s="10"/>
      <c r="HY448" s="10"/>
      <c r="HZ448" s="10"/>
      <c r="IA448" s="10"/>
      <c r="IB448" s="10"/>
      <c r="IC448" s="10"/>
      <c r="ID448" s="10"/>
      <c r="IE448" s="10">
        <v>1</v>
      </c>
      <c r="IF448" s="10"/>
      <c r="IG448" s="10"/>
      <c r="IH448" s="10"/>
      <c r="II448" s="10"/>
      <c r="IJ448" s="10"/>
      <c r="IK448" s="10"/>
      <c r="IL448" s="10"/>
      <c r="IM448" s="10"/>
      <c r="IN448" s="10"/>
      <c r="IO448" s="10"/>
      <c r="IP448" s="10"/>
      <c r="IQ448" s="10"/>
      <c r="IR448" s="10"/>
      <c r="IS448" s="10"/>
      <c r="IT448" s="10"/>
      <c r="IU448" s="13" t="s">
        <v>6666</v>
      </c>
      <c r="IV448" s="10" t="s">
        <v>283</v>
      </c>
      <c r="IW448" s="10" t="s">
        <v>283</v>
      </c>
      <c r="IX448" s="10" t="s">
        <v>264</v>
      </c>
      <c r="IY448" s="10"/>
      <c r="IZ448" s="10"/>
      <c r="JA448" s="10"/>
      <c r="JB448" s="10"/>
      <c r="JC448" s="10"/>
      <c r="JD448" s="10"/>
      <c r="JE448" s="10"/>
      <c r="JF448" s="10"/>
      <c r="JG448" s="10"/>
      <c r="JH448" s="10"/>
      <c r="JI448" s="10"/>
      <c r="JJ448" s="10"/>
      <c r="JK448" s="10"/>
      <c r="JL448" s="10"/>
      <c r="JM448" s="10"/>
      <c r="JN448" s="10"/>
      <c r="JO448" s="10"/>
      <c r="JP448" s="10">
        <v>1</v>
      </c>
      <c r="JQ448" s="10"/>
      <c r="JR448" s="10"/>
      <c r="JS448" s="10"/>
      <c r="JT448" s="10"/>
      <c r="JU448" s="10"/>
      <c r="JV448" s="10" t="s">
        <v>287</v>
      </c>
      <c r="JW448" s="10" t="s">
        <v>283</v>
      </c>
      <c r="JX448" s="10" t="s">
        <v>283</v>
      </c>
      <c r="JY448" s="10" t="s">
        <v>283</v>
      </c>
      <c r="JZ448" s="10" t="s">
        <v>6667</v>
      </c>
    </row>
    <row r="449" spans="1:286" ht="15.75" customHeight="1">
      <c r="A449" s="7" t="s">
        <v>6668</v>
      </c>
      <c r="B449" s="8">
        <v>43675</v>
      </c>
      <c r="C449" s="9" t="s">
        <v>6669</v>
      </c>
      <c r="D449" s="10">
        <v>1</v>
      </c>
      <c r="E449" s="11">
        <v>43275</v>
      </c>
      <c r="F449" s="10" t="s">
        <v>302</v>
      </c>
      <c r="G449" s="10" t="s">
        <v>323</v>
      </c>
      <c r="H449" s="9" t="s">
        <v>934</v>
      </c>
      <c r="I449" s="9" t="s">
        <v>935</v>
      </c>
      <c r="J449" s="10" t="s">
        <v>280</v>
      </c>
      <c r="K449" s="9" t="s">
        <v>6670</v>
      </c>
      <c r="L449" s="9"/>
      <c r="M449" s="10">
        <v>1</v>
      </c>
      <c r="N449" s="9"/>
      <c r="O449" s="9"/>
      <c r="P449" s="9"/>
      <c r="Q449" s="9"/>
      <c r="R449" s="10">
        <v>1</v>
      </c>
      <c r="S449" s="9"/>
      <c r="T449" s="9"/>
      <c r="U449" s="9"/>
      <c r="V449" s="9"/>
      <c r="W449" s="9"/>
      <c r="X449" s="9"/>
      <c r="Y449" s="9"/>
      <c r="Z449" s="9"/>
      <c r="AA449" s="9"/>
      <c r="AB449" s="9" t="s">
        <v>6671</v>
      </c>
      <c r="AC449" s="9" t="s">
        <v>6672</v>
      </c>
      <c r="AD449" s="10" t="s">
        <v>283</v>
      </c>
      <c r="AE449" s="11">
        <v>43280</v>
      </c>
      <c r="AF449" s="11">
        <v>43643</v>
      </c>
      <c r="AG449" s="10">
        <f t="shared" si="105"/>
        <v>363</v>
      </c>
      <c r="AH449" s="10">
        <f t="shared" si="103"/>
        <v>368</v>
      </c>
      <c r="AI449" s="10">
        <f t="shared" si="102"/>
        <v>400</v>
      </c>
      <c r="AJ449" s="10" t="s">
        <v>411</v>
      </c>
      <c r="AK449" s="12">
        <v>1</v>
      </c>
      <c r="AL449" s="10" t="s">
        <v>70</v>
      </c>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v>1</v>
      </c>
      <c r="BZ449" s="10"/>
      <c r="CA449" s="10"/>
      <c r="CB449" s="10"/>
      <c r="CC449" s="10"/>
      <c r="CD449" s="10"/>
      <c r="CE449" s="10"/>
      <c r="CF449" s="10"/>
      <c r="CG449" s="10"/>
      <c r="CH449" s="10"/>
      <c r="CI449" s="10"/>
      <c r="CJ449" s="10"/>
      <c r="CK449" s="10"/>
      <c r="CL449" s="10"/>
      <c r="CM449" s="10"/>
      <c r="CN449" s="10"/>
      <c r="CO449" s="10"/>
      <c r="CP449" s="10" t="s">
        <v>90</v>
      </c>
      <c r="CQ449" s="10" t="s">
        <v>286</v>
      </c>
      <c r="CR449" s="10"/>
      <c r="CS449" s="10">
        <v>1</v>
      </c>
      <c r="CT449" s="10"/>
      <c r="CU449" s="10"/>
      <c r="CV449" s="10"/>
      <c r="CW449" s="10"/>
      <c r="CX449" s="10" t="s">
        <v>287</v>
      </c>
      <c r="CY449" s="10" t="s">
        <v>287</v>
      </c>
      <c r="CZ449" s="10" t="s">
        <v>12</v>
      </c>
      <c r="DA449" s="10" t="s">
        <v>289</v>
      </c>
      <c r="DB449" s="10" t="s">
        <v>309</v>
      </c>
      <c r="DC449" s="13" t="s">
        <v>6673</v>
      </c>
      <c r="DD449" s="10" t="s">
        <v>1772</v>
      </c>
      <c r="DE449" s="10" t="s">
        <v>283</v>
      </c>
      <c r="DF449" s="10" t="s">
        <v>283</v>
      </c>
      <c r="DG449" s="10" t="s">
        <v>283</v>
      </c>
      <c r="DH449" s="10" t="s">
        <v>283</v>
      </c>
      <c r="DI449" s="10" t="s">
        <v>283</v>
      </c>
      <c r="DJ449" s="10" t="s">
        <v>283</v>
      </c>
      <c r="DK449" s="10" t="s">
        <v>283</v>
      </c>
      <c r="DL449" s="10" t="s">
        <v>283</v>
      </c>
      <c r="DM449" s="10" t="s">
        <v>283</v>
      </c>
      <c r="DN449" s="15"/>
      <c r="DO449" s="15"/>
      <c r="DP449" s="15"/>
      <c r="DQ449" s="15"/>
      <c r="DR449" s="15"/>
      <c r="DS449" s="15"/>
      <c r="DT449" s="15"/>
      <c r="DU449" s="15"/>
      <c r="DV449" s="15"/>
      <c r="DW449" s="15"/>
      <c r="DX449" s="15"/>
      <c r="DY449" s="15"/>
      <c r="DZ449" s="15"/>
      <c r="EA449" s="15"/>
      <c r="EB449" s="15"/>
      <c r="EC449" s="15"/>
      <c r="ED449" s="15"/>
      <c r="EE449" s="15"/>
      <c r="EF449" s="15"/>
      <c r="EG449" s="15"/>
      <c r="EH449" s="15"/>
      <c r="EI449" s="15"/>
      <c r="EJ449" s="15"/>
      <c r="EK449" s="15"/>
      <c r="EL449" s="15"/>
      <c r="EM449" s="15"/>
      <c r="EN449" s="15"/>
      <c r="EO449" s="15"/>
      <c r="EP449" s="15"/>
      <c r="EQ449" s="15"/>
      <c r="ER449" s="13" t="s">
        <v>283</v>
      </c>
      <c r="ES449" s="10" t="s">
        <v>283</v>
      </c>
      <c r="ET449" s="10"/>
      <c r="EU449" s="10"/>
      <c r="EV449" s="10"/>
      <c r="EW449" s="10"/>
      <c r="EX449" s="10"/>
      <c r="EY449" s="10"/>
      <c r="EZ449" s="10"/>
      <c r="FA449" s="10"/>
      <c r="FB449" s="10"/>
      <c r="FC449" s="10"/>
      <c r="FD449" s="10"/>
      <c r="FE449" s="10"/>
      <c r="FF449" s="10"/>
      <c r="FG449" s="10"/>
      <c r="FH449" s="10"/>
      <c r="FI449" s="10"/>
      <c r="FJ449" s="10"/>
      <c r="FK449" s="10"/>
      <c r="FL449" s="10"/>
      <c r="FM449" s="10" t="s">
        <v>6674</v>
      </c>
      <c r="FN449" s="10" t="s">
        <v>173</v>
      </c>
      <c r="FO449" s="10"/>
      <c r="FP449" s="10"/>
      <c r="FQ449" s="10"/>
      <c r="FR449" s="10"/>
      <c r="FS449" s="10"/>
      <c r="FT449" s="10"/>
      <c r="FU449" s="10"/>
      <c r="FV449" s="10"/>
      <c r="FW449" s="10"/>
      <c r="FX449" s="10"/>
      <c r="FY449" s="10"/>
      <c r="FZ449" s="10"/>
      <c r="GA449" s="10"/>
      <c r="GB449" s="10"/>
      <c r="GC449" s="10">
        <v>1</v>
      </c>
      <c r="GD449" s="10"/>
      <c r="GE449" s="10"/>
      <c r="GF449" s="10"/>
      <c r="GG449" s="10"/>
      <c r="GH449" s="10"/>
      <c r="GI449" s="10"/>
      <c r="GJ449" s="10"/>
      <c r="GK449" s="10"/>
      <c r="GL449" s="10"/>
      <c r="GM449" s="10"/>
      <c r="GN449" s="10"/>
      <c r="GO449" s="10" t="s">
        <v>6675</v>
      </c>
      <c r="GP449" s="10" t="s">
        <v>6676</v>
      </c>
      <c r="GQ449" s="10" t="s">
        <v>6677</v>
      </c>
      <c r="GR449" s="10" t="s">
        <v>6678</v>
      </c>
      <c r="GS449" s="10" t="s">
        <v>283</v>
      </c>
      <c r="GT449" s="10" t="s">
        <v>283</v>
      </c>
      <c r="GU449" s="10" t="s">
        <v>283</v>
      </c>
      <c r="GV449" s="10" t="s">
        <v>283</v>
      </c>
      <c r="GW449" s="10" t="s">
        <v>283</v>
      </c>
      <c r="GX449" s="10" t="s">
        <v>283</v>
      </c>
      <c r="GY449" s="10" t="s">
        <v>283</v>
      </c>
      <c r="GZ449" s="10" t="s">
        <v>283</v>
      </c>
      <c r="HA449" s="10" t="s">
        <v>283</v>
      </c>
      <c r="HB449" s="10" t="s">
        <v>283</v>
      </c>
      <c r="HC449" s="10" t="s">
        <v>283</v>
      </c>
      <c r="HD449" s="10" t="s">
        <v>538</v>
      </c>
      <c r="HE449" s="10"/>
      <c r="HF449" s="10"/>
      <c r="HG449" s="10"/>
      <c r="HH449" s="10"/>
      <c r="HI449" s="10"/>
      <c r="HJ449" s="10"/>
      <c r="HK449" s="10"/>
      <c r="HL449" s="10"/>
      <c r="HM449" s="10"/>
      <c r="HN449" s="10"/>
      <c r="HO449" s="10"/>
      <c r="HP449" s="10">
        <v>1</v>
      </c>
      <c r="HQ449" s="10"/>
      <c r="HR449" s="10">
        <v>1</v>
      </c>
      <c r="HS449" s="10"/>
      <c r="HT449" s="10"/>
      <c r="HU449" s="10"/>
      <c r="HV449" s="10"/>
      <c r="HW449" s="10"/>
      <c r="HX449" s="10"/>
      <c r="HY449" s="10"/>
      <c r="HZ449" s="10"/>
      <c r="IA449" s="10"/>
      <c r="IB449" s="10"/>
      <c r="IC449" s="10"/>
      <c r="ID449" s="10"/>
      <c r="IE449" s="10"/>
      <c r="IF449" s="10"/>
      <c r="IG449" s="10"/>
      <c r="IH449" s="10"/>
      <c r="II449" s="10"/>
      <c r="IJ449" s="10"/>
      <c r="IK449" s="10"/>
      <c r="IL449" s="10"/>
      <c r="IM449" s="10"/>
      <c r="IN449" s="10"/>
      <c r="IO449" s="10"/>
      <c r="IP449" s="10"/>
      <c r="IQ449" s="10"/>
      <c r="IR449" s="10"/>
      <c r="IS449" s="10"/>
      <c r="IT449" s="10"/>
      <c r="IU449" s="10" t="s">
        <v>6679</v>
      </c>
      <c r="IV449" s="10" t="s">
        <v>6680</v>
      </c>
      <c r="IW449" s="10" t="s">
        <v>283</v>
      </c>
      <c r="IX449" s="10" t="s">
        <v>262</v>
      </c>
      <c r="IY449" s="10"/>
      <c r="IZ449" s="10"/>
      <c r="JA449" s="10"/>
      <c r="JB449" s="10"/>
      <c r="JC449" s="10"/>
      <c r="JD449" s="10"/>
      <c r="JE449" s="10"/>
      <c r="JF449" s="10"/>
      <c r="JG449" s="10"/>
      <c r="JH449" s="10"/>
      <c r="JI449" s="10"/>
      <c r="JJ449" s="10"/>
      <c r="JK449" s="10"/>
      <c r="JL449" s="10"/>
      <c r="JM449" s="10"/>
      <c r="JN449" s="10">
        <v>1</v>
      </c>
      <c r="JO449" s="10"/>
      <c r="JP449" s="10"/>
      <c r="JQ449" s="10"/>
      <c r="JR449" s="10"/>
      <c r="JS449" s="10"/>
      <c r="JT449" s="10"/>
      <c r="JU449" s="10"/>
      <c r="JV449" s="10" t="s">
        <v>287</v>
      </c>
      <c r="JW449" s="10" t="s">
        <v>283</v>
      </c>
      <c r="JX449" s="10" t="s">
        <v>283</v>
      </c>
      <c r="JY449" s="10" t="s">
        <v>283</v>
      </c>
      <c r="JZ449" s="10" t="s">
        <v>6681</v>
      </c>
    </row>
    <row r="450" spans="1:286" ht="15.75" customHeight="1">
      <c r="A450" s="7" t="s">
        <v>6682</v>
      </c>
      <c r="B450" s="8">
        <v>43699</v>
      </c>
      <c r="C450" s="9" t="s">
        <v>6683</v>
      </c>
      <c r="D450" s="10">
        <v>1</v>
      </c>
      <c r="E450" s="10" t="s">
        <v>302</v>
      </c>
      <c r="F450" s="10">
        <v>29</v>
      </c>
      <c r="G450" s="10" t="s">
        <v>323</v>
      </c>
      <c r="H450" s="9" t="s">
        <v>2350</v>
      </c>
      <c r="I450" s="9" t="s">
        <v>3065</v>
      </c>
      <c r="J450" s="10" t="s">
        <v>280</v>
      </c>
      <c r="K450" s="9" t="s">
        <v>6684</v>
      </c>
      <c r="L450" s="9"/>
      <c r="M450" s="9"/>
      <c r="N450" s="9"/>
      <c r="O450" s="9"/>
      <c r="P450" s="9"/>
      <c r="Q450" s="9"/>
      <c r="R450" s="10">
        <v>1</v>
      </c>
      <c r="S450" s="9"/>
      <c r="T450" s="9"/>
      <c r="U450" s="9"/>
      <c r="V450" s="9"/>
      <c r="W450" s="9"/>
      <c r="X450" s="9"/>
      <c r="Y450" s="9"/>
      <c r="Z450" s="9"/>
      <c r="AA450" s="10">
        <v>1</v>
      </c>
      <c r="AB450" s="9" t="s">
        <v>5862</v>
      </c>
      <c r="AC450" s="72" t="s">
        <v>6685</v>
      </c>
      <c r="AD450" s="10" t="s">
        <v>283</v>
      </c>
      <c r="AE450" s="11">
        <v>43369</v>
      </c>
      <c r="AF450" s="11">
        <v>43697</v>
      </c>
      <c r="AG450" s="10">
        <f t="shared" si="105"/>
        <v>328</v>
      </c>
      <c r="AH450" s="10" t="s">
        <v>283</v>
      </c>
      <c r="AI450" s="16" t="e">
        <f t="shared" si="102"/>
        <v>#VALUE!</v>
      </c>
      <c r="AJ450" s="10" t="s">
        <v>6686</v>
      </c>
      <c r="AK450" s="12">
        <v>12</v>
      </c>
      <c r="AL450" s="10" t="s">
        <v>6687</v>
      </c>
      <c r="AM450" s="10"/>
      <c r="AN450" s="10"/>
      <c r="AO450" s="10"/>
      <c r="AP450" s="10">
        <v>1</v>
      </c>
      <c r="AQ450" s="10"/>
      <c r="AR450" s="10"/>
      <c r="AS450" s="10"/>
      <c r="AT450" s="10"/>
      <c r="AU450" s="10"/>
      <c r="AV450" s="10"/>
      <c r="AW450" s="10"/>
      <c r="AX450" s="10"/>
      <c r="AY450" s="10"/>
      <c r="AZ450" s="10"/>
      <c r="BA450" s="10"/>
      <c r="BB450" s="10"/>
      <c r="BC450" s="10"/>
      <c r="BD450" s="10"/>
      <c r="BE450" s="10"/>
      <c r="BF450" s="10"/>
      <c r="BG450" s="10"/>
      <c r="BH450" s="10"/>
      <c r="BI450" s="10">
        <v>1</v>
      </c>
      <c r="BJ450" s="10">
        <v>1</v>
      </c>
      <c r="BK450" s="10"/>
      <c r="BL450" s="10"/>
      <c r="BM450" s="10">
        <v>2</v>
      </c>
      <c r="BN450" s="10"/>
      <c r="BO450" s="10">
        <v>1</v>
      </c>
      <c r="BP450" s="10">
        <v>2</v>
      </c>
      <c r="BQ450" s="10"/>
      <c r="BR450" s="10"/>
      <c r="BS450" s="10"/>
      <c r="BT450" s="10"/>
      <c r="BU450" s="10"/>
      <c r="BV450" s="10"/>
      <c r="BW450" s="10"/>
      <c r="BX450" s="10">
        <v>1</v>
      </c>
      <c r="BY450" s="10">
        <v>1</v>
      </c>
      <c r="BZ450" s="10"/>
      <c r="CA450" s="10"/>
      <c r="CB450" s="10"/>
      <c r="CC450" s="10"/>
      <c r="CD450" s="10"/>
      <c r="CE450" s="10">
        <v>1</v>
      </c>
      <c r="CF450" s="10"/>
      <c r="CG450" s="10"/>
      <c r="CH450" s="10"/>
      <c r="CI450" s="10"/>
      <c r="CJ450" s="10"/>
      <c r="CK450" s="10"/>
      <c r="CL450" s="10">
        <v>1</v>
      </c>
      <c r="CM450" s="10"/>
      <c r="CN450" s="10"/>
      <c r="CO450" s="10"/>
      <c r="CP450" s="10" t="s">
        <v>89</v>
      </c>
      <c r="CQ450" s="10" t="s">
        <v>286</v>
      </c>
      <c r="CR450" s="10">
        <v>1</v>
      </c>
      <c r="CS450" s="10"/>
      <c r="CT450" s="10"/>
      <c r="CU450" s="10"/>
      <c r="CV450" s="10"/>
      <c r="CW450" s="10"/>
      <c r="CX450" s="10" t="s">
        <v>287</v>
      </c>
      <c r="CY450" s="10" t="s">
        <v>287</v>
      </c>
      <c r="CZ450" s="10" t="s">
        <v>288</v>
      </c>
      <c r="DA450" s="35" t="s">
        <v>412</v>
      </c>
      <c r="DB450" s="10" t="s">
        <v>309</v>
      </c>
      <c r="DC450" s="10" t="s">
        <v>6688</v>
      </c>
      <c r="DD450" s="10" t="s">
        <v>623</v>
      </c>
      <c r="DE450" s="10" t="s">
        <v>283</v>
      </c>
      <c r="DF450" s="10" t="s">
        <v>283</v>
      </c>
      <c r="DG450" s="10" t="s">
        <v>283</v>
      </c>
      <c r="DH450" s="10" t="s">
        <v>283</v>
      </c>
      <c r="DI450" s="10" t="s">
        <v>283</v>
      </c>
      <c r="DJ450" s="10" t="s">
        <v>283</v>
      </c>
      <c r="DK450" s="10" t="s">
        <v>283</v>
      </c>
      <c r="DL450" s="10" t="s">
        <v>6689</v>
      </c>
      <c r="DM450" s="10" t="s">
        <v>137</v>
      </c>
      <c r="DN450" s="15"/>
      <c r="DO450" s="15"/>
      <c r="DP450" s="15"/>
      <c r="DQ450" s="15"/>
      <c r="DR450" s="15"/>
      <c r="DS450" s="15"/>
      <c r="DT450" s="15"/>
      <c r="DU450" s="15"/>
      <c r="DV450" s="15"/>
      <c r="DW450" s="15"/>
      <c r="DX450" s="15"/>
      <c r="DY450" s="15"/>
      <c r="DZ450" s="15"/>
      <c r="EA450" s="15"/>
      <c r="EB450" s="15"/>
      <c r="EC450" s="15"/>
      <c r="ED450" s="15"/>
      <c r="EE450" s="15"/>
      <c r="EF450" s="15"/>
      <c r="EG450" s="15"/>
      <c r="EH450" s="15"/>
      <c r="EI450" s="15"/>
      <c r="EJ450" s="15"/>
      <c r="EK450" s="15"/>
      <c r="EL450" s="15"/>
      <c r="EM450" s="15"/>
      <c r="EN450" s="15"/>
      <c r="EO450" s="15">
        <v>1</v>
      </c>
      <c r="EP450" s="15"/>
      <c r="EQ450" s="15"/>
      <c r="ER450" s="10" t="s">
        <v>6690</v>
      </c>
      <c r="ES450" s="10" t="s">
        <v>6691</v>
      </c>
      <c r="ET450" s="10"/>
      <c r="EU450" s="10">
        <v>1</v>
      </c>
      <c r="EV450" s="10"/>
      <c r="EW450" s="10"/>
      <c r="EX450" s="10"/>
      <c r="EY450" s="10"/>
      <c r="EZ450" s="10"/>
      <c r="FA450" s="10"/>
      <c r="FB450" s="10"/>
      <c r="FC450" s="10"/>
      <c r="FD450" s="10"/>
      <c r="FE450" s="10"/>
      <c r="FF450" s="10"/>
      <c r="FG450" s="10"/>
      <c r="FH450" s="13">
        <v>1</v>
      </c>
      <c r="FI450" s="10"/>
      <c r="FJ450" s="10"/>
      <c r="FK450" s="10"/>
      <c r="FL450" s="10"/>
      <c r="FM450" s="10" t="s">
        <v>283</v>
      </c>
      <c r="FN450" s="10" t="s">
        <v>283</v>
      </c>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t="s">
        <v>6692</v>
      </c>
      <c r="GP450" s="10" t="s">
        <v>6693</v>
      </c>
      <c r="GQ450" s="10" t="s">
        <v>283</v>
      </c>
      <c r="GR450" s="10" t="s">
        <v>283</v>
      </c>
      <c r="GS450" s="10" t="s">
        <v>283</v>
      </c>
      <c r="GT450" s="10" t="s">
        <v>283</v>
      </c>
      <c r="GU450" s="10" t="s">
        <v>283</v>
      </c>
      <c r="GV450" s="10" t="s">
        <v>283</v>
      </c>
      <c r="GW450" s="10" t="s">
        <v>283</v>
      </c>
      <c r="GX450" s="10" t="s">
        <v>283</v>
      </c>
      <c r="GY450" s="10" t="s">
        <v>283</v>
      </c>
      <c r="GZ450" s="10" t="s">
        <v>283</v>
      </c>
      <c r="HA450" s="10" t="s">
        <v>283</v>
      </c>
      <c r="HB450" s="10" t="s">
        <v>283</v>
      </c>
      <c r="HC450" s="10" t="s">
        <v>283</v>
      </c>
      <c r="HD450" s="10" t="s">
        <v>1533</v>
      </c>
      <c r="HE450" s="10"/>
      <c r="HF450" s="10"/>
      <c r="HG450" s="10"/>
      <c r="HH450" s="10"/>
      <c r="HI450" s="10"/>
      <c r="HJ450" s="10"/>
      <c r="HK450" s="10"/>
      <c r="HL450" s="10"/>
      <c r="HM450" s="10"/>
      <c r="HN450" s="10"/>
      <c r="HO450" s="10"/>
      <c r="HP450" s="10"/>
      <c r="HQ450" s="10"/>
      <c r="HR450" s="10"/>
      <c r="HS450" s="10"/>
      <c r="HT450" s="10"/>
      <c r="HU450" s="10"/>
      <c r="HV450" s="10"/>
      <c r="HW450" s="10"/>
      <c r="HX450" s="10"/>
      <c r="HY450" s="10"/>
      <c r="HZ450" s="10"/>
      <c r="IA450" s="10"/>
      <c r="IB450" s="10">
        <v>1</v>
      </c>
      <c r="IC450" s="10"/>
      <c r="ID450" s="10"/>
      <c r="IE450" s="10"/>
      <c r="IF450" s="10"/>
      <c r="IG450" s="10"/>
      <c r="IH450" s="10"/>
      <c r="II450" s="10"/>
      <c r="IJ450" s="10"/>
      <c r="IK450" s="10"/>
      <c r="IL450" s="10"/>
      <c r="IM450" s="10"/>
      <c r="IN450" s="10"/>
      <c r="IO450" s="10"/>
      <c r="IP450" s="10"/>
      <c r="IQ450" s="10"/>
      <c r="IR450" s="10"/>
      <c r="IS450" s="10"/>
      <c r="IT450" s="10"/>
      <c r="IU450" s="10" t="s">
        <v>6694</v>
      </c>
      <c r="IV450" s="10" t="s">
        <v>6695</v>
      </c>
      <c r="IW450" s="10" t="s">
        <v>6696</v>
      </c>
      <c r="IX450" s="10" t="s">
        <v>6697</v>
      </c>
      <c r="IY450" s="10"/>
      <c r="IZ450" s="10"/>
      <c r="JA450" s="10"/>
      <c r="JB450" s="10"/>
      <c r="JC450" s="10"/>
      <c r="JD450" s="10"/>
      <c r="JE450" s="10">
        <v>1</v>
      </c>
      <c r="JF450" s="10"/>
      <c r="JG450" s="10"/>
      <c r="JH450" s="10"/>
      <c r="JI450" s="10"/>
      <c r="JJ450" s="10"/>
      <c r="JK450" s="10">
        <v>1</v>
      </c>
      <c r="JL450" s="10"/>
      <c r="JM450" s="10"/>
      <c r="JN450" s="10"/>
      <c r="JO450" s="10"/>
      <c r="JP450" s="10"/>
      <c r="JQ450" s="10"/>
      <c r="JR450" s="10"/>
      <c r="JS450" s="10"/>
      <c r="JT450" s="10"/>
      <c r="JU450" s="10"/>
      <c r="JV450" s="10" t="s">
        <v>287</v>
      </c>
      <c r="JW450" s="10" t="s">
        <v>283</v>
      </c>
      <c r="JX450" s="10" t="s">
        <v>283</v>
      </c>
      <c r="JY450" s="10" t="s">
        <v>6698</v>
      </c>
      <c r="JZ450" s="10" t="s">
        <v>6699</v>
      </c>
    </row>
    <row r="451" spans="1:286" ht="15.75" customHeight="1">
      <c r="A451" s="7" t="s">
        <v>6700</v>
      </c>
      <c r="B451" s="8">
        <v>43601</v>
      </c>
      <c r="C451" s="9" t="s">
        <v>6701</v>
      </c>
      <c r="D451" s="73">
        <v>1</v>
      </c>
      <c r="E451" s="74">
        <v>43112</v>
      </c>
      <c r="F451" s="75">
        <v>21</v>
      </c>
      <c r="G451" s="10" t="s">
        <v>323</v>
      </c>
      <c r="H451" s="9" t="s">
        <v>6702</v>
      </c>
      <c r="I451" s="9" t="s">
        <v>6703</v>
      </c>
      <c r="J451" s="10" t="s">
        <v>280</v>
      </c>
      <c r="K451" s="9" t="s">
        <v>1436</v>
      </c>
      <c r="L451" s="9"/>
      <c r="M451" s="9"/>
      <c r="N451" s="9"/>
      <c r="O451" s="9"/>
      <c r="P451" s="9"/>
      <c r="Q451" s="9"/>
      <c r="R451" s="9"/>
      <c r="S451" s="9"/>
      <c r="T451" s="9"/>
      <c r="U451" s="9"/>
      <c r="V451" s="9"/>
      <c r="W451" s="9"/>
      <c r="X451" s="9"/>
      <c r="Y451" s="10">
        <v>1</v>
      </c>
      <c r="Z451" s="9"/>
      <c r="AA451" s="9"/>
      <c r="AB451" s="9" t="s">
        <v>6704</v>
      </c>
      <c r="AC451" s="9" t="s">
        <v>6705</v>
      </c>
      <c r="AD451" s="10" t="s">
        <v>283</v>
      </c>
      <c r="AE451" s="74">
        <v>43584</v>
      </c>
      <c r="AF451" s="74">
        <v>43592</v>
      </c>
      <c r="AG451" s="10">
        <f t="shared" si="105"/>
        <v>8</v>
      </c>
      <c r="AH451" s="10">
        <f t="shared" ref="AH451:AH460" si="106">AF451-E451</f>
        <v>480</v>
      </c>
      <c r="AI451" s="10">
        <f t="shared" si="102"/>
        <v>489</v>
      </c>
      <c r="AJ451" s="54" t="s">
        <v>4315</v>
      </c>
      <c r="AK451" s="76">
        <v>1</v>
      </c>
      <c r="AL451" s="77" t="s">
        <v>4316</v>
      </c>
      <c r="AM451" s="75"/>
      <c r="AN451" s="75"/>
      <c r="AO451" s="75"/>
      <c r="AP451" s="75"/>
      <c r="AQ451" s="75"/>
      <c r="AR451" s="73">
        <v>1</v>
      </c>
      <c r="AS451" s="75"/>
      <c r="AT451" s="75"/>
      <c r="AU451" s="75"/>
      <c r="AV451" s="75"/>
      <c r="AW451" s="75"/>
      <c r="AX451" s="75"/>
      <c r="AY451" s="75"/>
      <c r="AZ451" s="75"/>
      <c r="BA451" s="75"/>
      <c r="BB451" s="75"/>
      <c r="BC451" s="75"/>
      <c r="BD451" s="75"/>
      <c r="BE451" s="75"/>
      <c r="BF451" s="75"/>
      <c r="BG451" s="75"/>
      <c r="BH451" s="75"/>
      <c r="BI451" s="75"/>
      <c r="BJ451" s="75"/>
      <c r="BK451" s="75"/>
      <c r="BL451" s="75"/>
      <c r="BM451" s="78"/>
      <c r="BN451" s="78"/>
      <c r="BO451" s="78"/>
      <c r="BP451" s="78"/>
      <c r="BQ451" s="78"/>
      <c r="BR451" s="78"/>
      <c r="BS451" s="78"/>
      <c r="BT451" s="78"/>
      <c r="BU451" s="78"/>
      <c r="BV451" s="78"/>
      <c r="BW451" s="78"/>
      <c r="BX451" s="78"/>
      <c r="BY451" s="78"/>
      <c r="BZ451" s="78"/>
      <c r="CA451" s="78"/>
      <c r="CB451" s="78"/>
      <c r="CC451" s="78"/>
      <c r="CD451" s="78"/>
      <c r="CE451" s="78"/>
      <c r="CF451" s="78"/>
      <c r="CG451" s="78"/>
      <c r="CH451" s="78"/>
      <c r="CI451" s="78"/>
      <c r="CJ451" s="78"/>
      <c r="CK451" s="78"/>
      <c r="CL451" s="78"/>
      <c r="CM451" s="78"/>
      <c r="CN451" s="78"/>
      <c r="CO451" s="78"/>
      <c r="CP451" s="77" t="s">
        <v>89</v>
      </c>
      <c r="CQ451" s="10" t="s">
        <v>286</v>
      </c>
      <c r="CR451" s="10">
        <v>1</v>
      </c>
      <c r="CS451" s="77"/>
      <c r="CT451" s="77"/>
      <c r="CU451" s="77"/>
      <c r="CV451" s="77"/>
      <c r="CW451" s="77"/>
      <c r="CX451" s="77" t="s">
        <v>287</v>
      </c>
      <c r="CY451" s="54" t="s">
        <v>287</v>
      </c>
      <c r="CZ451" s="78" t="s">
        <v>6706</v>
      </c>
      <c r="DA451" s="54" t="s">
        <v>158</v>
      </c>
      <c r="DB451" s="54" t="s">
        <v>158</v>
      </c>
      <c r="DC451" s="54" t="s">
        <v>283</v>
      </c>
      <c r="DD451" s="78" t="s">
        <v>158</v>
      </c>
      <c r="DE451" s="78" t="s">
        <v>309</v>
      </c>
      <c r="DF451" s="78" t="s">
        <v>6707</v>
      </c>
      <c r="DG451" s="78" t="s">
        <v>2117</v>
      </c>
      <c r="DH451" s="54" t="s">
        <v>283</v>
      </c>
      <c r="DI451" s="54" t="s">
        <v>283</v>
      </c>
      <c r="DJ451" s="54" t="s">
        <v>283</v>
      </c>
      <c r="DK451" s="54" t="s">
        <v>283</v>
      </c>
      <c r="DL451" s="10" t="s">
        <v>283</v>
      </c>
      <c r="DM451" s="10" t="s">
        <v>283</v>
      </c>
      <c r="DN451" s="15"/>
      <c r="DO451" s="15"/>
      <c r="DP451" s="15"/>
      <c r="DQ451" s="15"/>
      <c r="DR451" s="15"/>
      <c r="DS451" s="15"/>
      <c r="DT451" s="15"/>
      <c r="DU451" s="15"/>
      <c r="DV451" s="15"/>
      <c r="DW451" s="15"/>
      <c r="DX451" s="15"/>
      <c r="DY451" s="15"/>
      <c r="DZ451" s="15"/>
      <c r="EA451" s="15"/>
      <c r="EB451" s="15"/>
      <c r="EC451" s="15"/>
      <c r="ED451" s="15"/>
      <c r="EE451" s="15"/>
      <c r="EF451" s="15"/>
      <c r="EG451" s="15"/>
      <c r="EH451" s="15"/>
      <c r="EI451" s="15"/>
      <c r="EJ451" s="15"/>
      <c r="EK451" s="15"/>
      <c r="EL451" s="15"/>
      <c r="EM451" s="15"/>
      <c r="EN451" s="15"/>
      <c r="EO451" s="15"/>
      <c r="EP451" s="15"/>
      <c r="EQ451" s="15"/>
      <c r="ER451" s="13" t="s">
        <v>6708</v>
      </c>
      <c r="ES451" s="13" t="s">
        <v>1809</v>
      </c>
      <c r="ET451" s="13"/>
      <c r="EU451" s="13"/>
      <c r="EV451" s="13"/>
      <c r="EW451" s="13"/>
      <c r="EX451" s="13"/>
      <c r="EY451" s="13"/>
      <c r="EZ451" s="13"/>
      <c r="FA451" s="13"/>
      <c r="FB451" s="13"/>
      <c r="FC451" s="13"/>
      <c r="FD451" s="13"/>
      <c r="FE451" s="13"/>
      <c r="FF451" s="13"/>
      <c r="FG451" s="13"/>
      <c r="FH451" s="13"/>
      <c r="FI451" s="13"/>
      <c r="FJ451" s="13"/>
      <c r="FK451" s="13">
        <v>1</v>
      </c>
      <c r="FL451" s="13">
        <v>1</v>
      </c>
      <c r="FM451" s="13" t="s">
        <v>6709</v>
      </c>
      <c r="FN451" s="13" t="s">
        <v>180</v>
      </c>
      <c r="FO451" s="13"/>
      <c r="FP451" s="13"/>
      <c r="FQ451" s="13"/>
      <c r="FR451" s="13"/>
      <c r="FS451" s="13"/>
      <c r="FT451" s="13"/>
      <c r="FU451" s="13"/>
      <c r="FV451" s="13"/>
      <c r="FW451" s="13"/>
      <c r="FX451" s="13"/>
      <c r="FY451" s="13"/>
      <c r="FZ451" s="13"/>
      <c r="GA451" s="13"/>
      <c r="GB451" s="13"/>
      <c r="GC451" s="13"/>
      <c r="GD451" s="13"/>
      <c r="GE451" s="13"/>
      <c r="GF451" s="13"/>
      <c r="GG451" s="13"/>
      <c r="GH451" s="13"/>
      <c r="GI451" s="13"/>
      <c r="GJ451" s="10">
        <v>1</v>
      </c>
      <c r="GK451" s="13"/>
      <c r="GL451" s="13"/>
      <c r="GM451" s="13"/>
      <c r="GN451" s="13"/>
      <c r="GO451" s="13" t="s">
        <v>6710</v>
      </c>
      <c r="GP451" s="13" t="s">
        <v>6711</v>
      </c>
      <c r="GQ451" s="10" t="s">
        <v>283</v>
      </c>
      <c r="GR451" s="10" t="s">
        <v>283</v>
      </c>
      <c r="GS451" s="10" t="s">
        <v>283</v>
      </c>
      <c r="GT451" s="10" t="s">
        <v>283</v>
      </c>
      <c r="GU451" s="10" t="s">
        <v>283</v>
      </c>
      <c r="GV451" s="10" t="s">
        <v>283</v>
      </c>
      <c r="GW451" s="10" t="s">
        <v>283</v>
      </c>
      <c r="GX451" s="10" t="s">
        <v>283</v>
      </c>
      <c r="GY451" s="10" t="s">
        <v>283</v>
      </c>
      <c r="GZ451" s="10" t="s">
        <v>283</v>
      </c>
      <c r="HA451" s="10" t="s">
        <v>283</v>
      </c>
      <c r="HB451" s="10" t="s">
        <v>283</v>
      </c>
      <c r="HC451" s="10" t="s">
        <v>283</v>
      </c>
      <c r="HD451" s="10" t="s">
        <v>6712</v>
      </c>
      <c r="HE451" s="10"/>
      <c r="HF451" s="10"/>
      <c r="HG451" s="10"/>
      <c r="HH451" s="10"/>
      <c r="HI451" s="10"/>
      <c r="HJ451" s="10"/>
      <c r="HK451" s="10"/>
      <c r="HL451" s="10"/>
      <c r="HM451" s="10">
        <v>1</v>
      </c>
      <c r="HN451" s="10"/>
      <c r="HO451" s="10"/>
      <c r="HP451" s="10"/>
      <c r="HQ451" s="10"/>
      <c r="HR451" s="10"/>
      <c r="HS451" s="10"/>
      <c r="HT451" s="10"/>
      <c r="HU451" s="10"/>
      <c r="HV451" s="10"/>
      <c r="HW451" s="10"/>
      <c r="HX451" s="10"/>
      <c r="HY451" s="10"/>
      <c r="HZ451" s="10"/>
      <c r="IA451" s="10"/>
      <c r="IB451" s="10"/>
      <c r="IC451" s="10"/>
      <c r="ID451" s="10"/>
      <c r="IE451" s="10">
        <v>1</v>
      </c>
      <c r="IF451" s="10"/>
      <c r="IG451" s="10"/>
      <c r="IH451" s="10"/>
      <c r="II451" s="10"/>
      <c r="IJ451" s="10"/>
      <c r="IK451" s="10"/>
      <c r="IL451" s="10"/>
      <c r="IM451" s="10"/>
      <c r="IN451" s="10"/>
      <c r="IO451" s="10"/>
      <c r="IP451" s="10"/>
      <c r="IQ451" s="10"/>
      <c r="IR451" s="10"/>
      <c r="IS451" s="10"/>
      <c r="IT451" s="10"/>
      <c r="IU451" s="13" t="s">
        <v>434</v>
      </c>
      <c r="IV451" s="10" t="s">
        <v>283</v>
      </c>
      <c r="IW451" s="10" t="s">
        <v>283</v>
      </c>
      <c r="IX451" s="10" t="s">
        <v>264</v>
      </c>
      <c r="IY451" s="10"/>
      <c r="IZ451" s="10"/>
      <c r="JA451" s="10"/>
      <c r="JB451" s="10"/>
      <c r="JC451" s="10"/>
      <c r="JD451" s="10"/>
      <c r="JE451" s="10"/>
      <c r="JF451" s="10"/>
      <c r="JG451" s="10"/>
      <c r="JH451" s="10"/>
      <c r="JI451" s="10"/>
      <c r="JJ451" s="10"/>
      <c r="JK451" s="10"/>
      <c r="JL451" s="10"/>
      <c r="JM451" s="10"/>
      <c r="JN451" s="10"/>
      <c r="JO451" s="10"/>
      <c r="JP451" s="10">
        <v>1</v>
      </c>
      <c r="JQ451" s="10"/>
      <c r="JR451" s="10"/>
      <c r="JS451" s="10"/>
      <c r="JT451" s="10"/>
      <c r="JU451" s="10"/>
      <c r="JV451" s="10" t="s">
        <v>287</v>
      </c>
      <c r="JW451" s="10" t="s">
        <v>283</v>
      </c>
      <c r="JX451" s="10" t="s">
        <v>283</v>
      </c>
      <c r="JY451" s="10" t="s">
        <v>283</v>
      </c>
      <c r="JZ451" s="9"/>
    </row>
    <row r="452" spans="1:286" ht="15.75" customHeight="1">
      <c r="A452" s="7" t="s">
        <v>6713</v>
      </c>
      <c r="B452" s="8">
        <v>43693</v>
      </c>
      <c r="C452" s="9" t="s">
        <v>6714</v>
      </c>
      <c r="D452" s="73">
        <v>1</v>
      </c>
      <c r="E452" s="74">
        <v>43398</v>
      </c>
      <c r="F452" s="75">
        <v>46</v>
      </c>
      <c r="G452" s="10" t="s">
        <v>323</v>
      </c>
      <c r="H452" s="9" t="s">
        <v>6715</v>
      </c>
      <c r="I452" s="9" t="s">
        <v>766</v>
      </c>
      <c r="J452" s="10" t="s">
        <v>280</v>
      </c>
      <c r="K452" s="9" t="s">
        <v>543</v>
      </c>
      <c r="L452" s="9"/>
      <c r="M452" s="9"/>
      <c r="N452" s="9"/>
      <c r="O452" s="9"/>
      <c r="P452" s="9"/>
      <c r="Q452" s="9"/>
      <c r="R452" s="9"/>
      <c r="S452" s="9"/>
      <c r="T452" s="10">
        <v>1</v>
      </c>
      <c r="U452" s="9"/>
      <c r="V452" s="9"/>
      <c r="W452" s="9"/>
      <c r="X452" s="9"/>
      <c r="Y452" s="9"/>
      <c r="Z452" s="9"/>
      <c r="AA452" s="9"/>
      <c r="AB452" s="9" t="s">
        <v>6716</v>
      </c>
      <c r="AC452" s="9" t="s">
        <v>6717</v>
      </c>
      <c r="AD452" s="10" t="s">
        <v>283</v>
      </c>
      <c r="AE452" s="74">
        <v>43445</v>
      </c>
      <c r="AF452" s="74">
        <v>43678</v>
      </c>
      <c r="AG452" s="10">
        <f t="shared" si="105"/>
        <v>233</v>
      </c>
      <c r="AH452" s="10">
        <f t="shared" si="106"/>
        <v>280</v>
      </c>
      <c r="AI452" s="10">
        <f t="shared" si="102"/>
        <v>295</v>
      </c>
      <c r="AJ452" s="54" t="s">
        <v>6718</v>
      </c>
      <c r="AK452" s="76">
        <v>2</v>
      </c>
      <c r="AL452" s="77" t="s">
        <v>546</v>
      </c>
      <c r="AM452" s="73"/>
      <c r="AN452" s="73"/>
      <c r="AO452" s="73"/>
      <c r="AP452" s="73"/>
      <c r="AQ452" s="73"/>
      <c r="AR452" s="73"/>
      <c r="AS452" s="73"/>
      <c r="AT452" s="73"/>
      <c r="AU452" s="73"/>
      <c r="AV452" s="73"/>
      <c r="AW452" s="73"/>
      <c r="AX452" s="73"/>
      <c r="AY452" s="73"/>
      <c r="AZ452" s="73"/>
      <c r="BA452" s="73"/>
      <c r="BB452" s="73"/>
      <c r="BC452" s="73"/>
      <c r="BD452" s="73"/>
      <c r="BE452" s="73"/>
      <c r="BF452" s="73"/>
      <c r="BG452" s="73"/>
      <c r="BH452" s="73"/>
      <c r="BI452" s="73"/>
      <c r="BJ452" s="73"/>
      <c r="BK452" s="73"/>
      <c r="BL452" s="73"/>
      <c r="BM452" s="78"/>
      <c r="BN452" s="78"/>
      <c r="BO452" s="78"/>
      <c r="BP452" s="78"/>
      <c r="BQ452" s="78"/>
      <c r="BR452" s="78"/>
      <c r="BS452" s="78"/>
      <c r="BT452" s="78"/>
      <c r="BU452" s="78"/>
      <c r="BV452" s="78"/>
      <c r="BW452" s="78"/>
      <c r="BX452" s="78"/>
      <c r="BY452" s="54">
        <v>1</v>
      </c>
      <c r="BZ452" s="78"/>
      <c r="CA452" s="78"/>
      <c r="CB452" s="78"/>
      <c r="CC452" s="78"/>
      <c r="CD452" s="78"/>
      <c r="CE452" s="78"/>
      <c r="CF452" s="78"/>
      <c r="CG452" s="78"/>
      <c r="CH452" s="78"/>
      <c r="CI452" s="78"/>
      <c r="CJ452" s="78"/>
      <c r="CK452" s="78"/>
      <c r="CL452" s="78"/>
      <c r="CM452" s="78"/>
      <c r="CN452" s="78"/>
      <c r="CO452" s="54">
        <v>1</v>
      </c>
      <c r="CP452" s="77" t="s">
        <v>89</v>
      </c>
      <c r="CQ452" s="10" t="s">
        <v>286</v>
      </c>
      <c r="CR452" s="10">
        <v>1</v>
      </c>
      <c r="CS452" s="77"/>
      <c r="CT452" s="77"/>
      <c r="CU452" s="77"/>
      <c r="CV452" s="77"/>
      <c r="CW452" s="77"/>
      <c r="CX452" s="77" t="s">
        <v>287</v>
      </c>
      <c r="CY452" s="54" t="s">
        <v>287</v>
      </c>
      <c r="CZ452" s="78" t="s">
        <v>288</v>
      </c>
      <c r="DA452" s="78" t="s">
        <v>289</v>
      </c>
      <c r="DB452" s="54" t="s">
        <v>412</v>
      </c>
      <c r="DC452" s="54" t="s">
        <v>283</v>
      </c>
      <c r="DD452" s="78" t="s">
        <v>6719</v>
      </c>
      <c r="DE452" s="78" t="s">
        <v>6720</v>
      </c>
      <c r="DF452" s="54" t="s">
        <v>283</v>
      </c>
      <c r="DG452" s="54" t="s">
        <v>283</v>
      </c>
      <c r="DH452" s="54" t="s">
        <v>283</v>
      </c>
      <c r="DI452" s="54" t="s">
        <v>283</v>
      </c>
      <c r="DJ452" s="54" t="s">
        <v>283</v>
      </c>
      <c r="DK452" s="54" t="s">
        <v>283</v>
      </c>
      <c r="DL452" s="10" t="s">
        <v>6721</v>
      </c>
      <c r="DM452" s="10" t="s">
        <v>878</v>
      </c>
      <c r="DN452" s="15"/>
      <c r="DO452" s="15"/>
      <c r="DP452" s="15"/>
      <c r="DQ452" s="15"/>
      <c r="DR452" s="15"/>
      <c r="DS452" s="15"/>
      <c r="DT452" s="14">
        <v>1</v>
      </c>
      <c r="DU452" s="15"/>
      <c r="DV452" s="15"/>
      <c r="DW452" s="15"/>
      <c r="DX452" s="15"/>
      <c r="DY452" s="15"/>
      <c r="DZ452" s="15"/>
      <c r="EA452" s="15"/>
      <c r="EB452" s="15"/>
      <c r="EC452" s="15"/>
      <c r="ED452" s="15"/>
      <c r="EE452" s="15"/>
      <c r="EF452" s="15"/>
      <c r="EG452" s="15"/>
      <c r="EH452" s="15"/>
      <c r="EI452" s="15"/>
      <c r="EJ452" s="15"/>
      <c r="EK452" s="15"/>
      <c r="EL452" s="15"/>
      <c r="EM452" s="15"/>
      <c r="EN452" s="15"/>
      <c r="EO452" s="15">
        <v>1</v>
      </c>
      <c r="EP452" s="15"/>
      <c r="EQ452" s="15"/>
      <c r="ER452" s="10" t="s">
        <v>283</v>
      </c>
      <c r="ES452" s="10" t="s">
        <v>283</v>
      </c>
      <c r="ET452" s="10"/>
      <c r="EU452" s="10"/>
      <c r="EV452" s="10"/>
      <c r="EW452" s="10"/>
      <c r="EX452" s="10"/>
      <c r="EY452" s="10"/>
      <c r="EZ452" s="10"/>
      <c r="FA452" s="10"/>
      <c r="FB452" s="10"/>
      <c r="FC452" s="10"/>
      <c r="FD452" s="10"/>
      <c r="FE452" s="10"/>
      <c r="FF452" s="10"/>
      <c r="FG452" s="10"/>
      <c r="FH452" s="10"/>
      <c r="FI452" s="10"/>
      <c r="FJ452" s="10"/>
      <c r="FK452" s="10"/>
      <c r="FL452" s="10"/>
      <c r="FM452" s="10" t="s">
        <v>283</v>
      </c>
      <c r="FN452" s="10" t="s">
        <v>283</v>
      </c>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t="s">
        <v>6722</v>
      </c>
      <c r="GP452" s="10" t="s">
        <v>6723</v>
      </c>
      <c r="GQ452" s="10" t="s">
        <v>6724</v>
      </c>
      <c r="GR452" s="10" t="s">
        <v>6725</v>
      </c>
      <c r="GS452" s="10" t="s">
        <v>6726</v>
      </c>
      <c r="GT452" s="10" t="s">
        <v>6727</v>
      </c>
      <c r="GU452" s="10" t="s">
        <v>6728</v>
      </c>
      <c r="GV452" s="10" t="s">
        <v>283</v>
      </c>
      <c r="GW452" s="10" t="s">
        <v>283</v>
      </c>
      <c r="GX452" s="10" t="s">
        <v>283</v>
      </c>
      <c r="GY452" s="10" t="s">
        <v>283</v>
      </c>
      <c r="GZ452" s="10" t="s">
        <v>283</v>
      </c>
      <c r="HA452" s="10" t="s">
        <v>283</v>
      </c>
      <c r="HB452" s="10" t="s">
        <v>283</v>
      </c>
      <c r="HC452" s="10" t="s">
        <v>283</v>
      </c>
      <c r="HD452" s="10" t="s">
        <v>3004</v>
      </c>
      <c r="HE452" s="10"/>
      <c r="HF452" s="10"/>
      <c r="HG452" s="10"/>
      <c r="HH452" s="10"/>
      <c r="HI452" s="10"/>
      <c r="HJ452" s="10"/>
      <c r="HK452" s="10"/>
      <c r="HL452" s="10"/>
      <c r="HM452" s="10"/>
      <c r="HN452" s="10"/>
      <c r="HO452" s="10">
        <v>1</v>
      </c>
      <c r="HP452" s="10"/>
      <c r="HQ452" s="10"/>
      <c r="HR452" s="10"/>
      <c r="HS452" s="10"/>
      <c r="HT452" s="10"/>
      <c r="HU452" s="10"/>
      <c r="HV452" s="10"/>
      <c r="HW452" s="10"/>
      <c r="HX452" s="10"/>
      <c r="HY452" s="10"/>
      <c r="HZ452" s="10">
        <v>1</v>
      </c>
      <c r="IA452" s="10"/>
      <c r="IB452" s="10"/>
      <c r="IC452" s="10"/>
      <c r="ID452" s="10"/>
      <c r="IE452" s="10"/>
      <c r="IF452" s="10"/>
      <c r="IG452" s="10"/>
      <c r="IH452" s="10"/>
      <c r="II452" s="10"/>
      <c r="IJ452" s="10"/>
      <c r="IK452" s="10"/>
      <c r="IL452" s="10"/>
      <c r="IM452" s="10"/>
      <c r="IN452" s="10"/>
      <c r="IO452" s="10"/>
      <c r="IP452" s="10"/>
      <c r="IQ452" s="10"/>
      <c r="IR452" s="10"/>
      <c r="IS452" s="10"/>
      <c r="IT452" s="10"/>
      <c r="IU452" s="10" t="s">
        <v>1147</v>
      </c>
      <c r="IV452" s="10" t="s">
        <v>283</v>
      </c>
      <c r="IW452" s="10" t="s">
        <v>283</v>
      </c>
      <c r="IX452" s="10" t="s">
        <v>264</v>
      </c>
      <c r="IY452" s="10"/>
      <c r="IZ452" s="10"/>
      <c r="JA452" s="10"/>
      <c r="JB452" s="10"/>
      <c r="JC452" s="10"/>
      <c r="JD452" s="10"/>
      <c r="JE452" s="10"/>
      <c r="JF452" s="10"/>
      <c r="JG452" s="10"/>
      <c r="JH452" s="10"/>
      <c r="JI452" s="10"/>
      <c r="JJ452" s="10"/>
      <c r="JK452" s="10"/>
      <c r="JL452" s="10"/>
      <c r="JM452" s="10"/>
      <c r="JN452" s="10"/>
      <c r="JO452" s="10"/>
      <c r="JP452" s="10">
        <v>1</v>
      </c>
      <c r="JQ452" s="10"/>
      <c r="JR452" s="10"/>
      <c r="JS452" s="10"/>
      <c r="JT452" s="10"/>
      <c r="JU452" s="10"/>
      <c r="JV452" s="10" t="s">
        <v>287</v>
      </c>
      <c r="JW452" s="10" t="s">
        <v>283</v>
      </c>
      <c r="JX452" s="10" t="s">
        <v>283</v>
      </c>
      <c r="JY452" s="10" t="s">
        <v>283</v>
      </c>
      <c r="JZ452" s="54" t="s">
        <v>6729</v>
      </c>
    </row>
    <row r="453" spans="1:286" ht="15.75" customHeight="1">
      <c r="A453" s="7" t="s">
        <v>6730</v>
      </c>
      <c r="B453" s="8">
        <v>43678</v>
      </c>
      <c r="C453" s="9" t="s">
        <v>6731</v>
      </c>
      <c r="D453" s="10">
        <v>1</v>
      </c>
      <c r="E453" s="11">
        <v>43527</v>
      </c>
      <c r="F453" s="10">
        <v>54</v>
      </c>
      <c r="G453" s="10" t="s">
        <v>277</v>
      </c>
      <c r="H453" s="9" t="s">
        <v>6732</v>
      </c>
      <c r="I453" s="9" t="s">
        <v>901</v>
      </c>
      <c r="J453" s="10" t="s">
        <v>280</v>
      </c>
      <c r="K453" s="9" t="s">
        <v>6733</v>
      </c>
      <c r="L453" s="9"/>
      <c r="M453" s="10">
        <v>1</v>
      </c>
      <c r="N453" s="9"/>
      <c r="O453" s="9"/>
      <c r="P453" s="10">
        <v>1</v>
      </c>
      <c r="Q453" s="9"/>
      <c r="R453" s="9"/>
      <c r="S453" s="9"/>
      <c r="T453" s="9"/>
      <c r="U453" s="9"/>
      <c r="V453" s="9"/>
      <c r="W453" s="9"/>
      <c r="X453" s="9"/>
      <c r="Y453" s="9"/>
      <c r="Z453" s="9"/>
      <c r="AA453" s="9"/>
      <c r="AB453" s="9" t="s">
        <v>6734</v>
      </c>
      <c r="AC453" s="9" t="s">
        <v>6735</v>
      </c>
      <c r="AD453" s="10" t="s">
        <v>283</v>
      </c>
      <c r="AE453" s="11">
        <v>43605</v>
      </c>
      <c r="AF453" s="11">
        <v>43677</v>
      </c>
      <c r="AG453" s="10">
        <f t="shared" si="105"/>
        <v>72</v>
      </c>
      <c r="AH453" s="10">
        <f t="shared" si="106"/>
        <v>150</v>
      </c>
      <c r="AI453" s="10">
        <f t="shared" si="102"/>
        <v>151</v>
      </c>
      <c r="AJ453" s="54" t="s">
        <v>6736</v>
      </c>
      <c r="AK453" s="12">
        <v>3</v>
      </c>
      <c r="AL453" s="10" t="s">
        <v>6737</v>
      </c>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54"/>
      <c r="BN453" s="78"/>
      <c r="BO453" s="54">
        <v>1</v>
      </c>
      <c r="BP453" s="78"/>
      <c r="BQ453" s="78"/>
      <c r="BR453" s="78"/>
      <c r="BS453" s="78"/>
      <c r="BT453" s="78"/>
      <c r="BU453" s="78"/>
      <c r="BV453" s="78"/>
      <c r="BW453" s="78"/>
      <c r="BX453" s="78"/>
      <c r="BY453" s="54">
        <v>2</v>
      </c>
      <c r="BZ453" s="78"/>
      <c r="CA453" s="78"/>
      <c r="CB453" s="78"/>
      <c r="CC453" s="78"/>
      <c r="CD453" s="78"/>
      <c r="CE453" s="78"/>
      <c r="CF453" s="78"/>
      <c r="CG453" s="78"/>
      <c r="CH453" s="78"/>
      <c r="CI453" s="78"/>
      <c r="CJ453" s="78"/>
      <c r="CK453" s="78"/>
      <c r="CL453" s="78"/>
      <c r="CM453" s="78"/>
      <c r="CN453" s="78"/>
      <c r="CO453" s="78"/>
      <c r="CP453" s="10" t="s">
        <v>509</v>
      </c>
      <c r="CQ453" s="10" t="s">
        <v>286</v>
      </c>
      <c r="CR453" s="13">
        <v>1</v>
      </c>
      <c r="CS453" s="13">
        <v>1</v>
      </c>
      <c r="CT453" s="10"/>
      <c r="CU453" s="10"/>
      <c r="CV453" s="10"/>
      <c r="CW453" s="10"/>
      <c r="CX453" s="10" t="s">
        <v>287</v>
      </c>
      <c r="CY453" s="54" t="s">
        <v>287</v>
      </c>
      <c r="CZ453" s="78" t="s">
        <v>288</v>
      </c>
      <c r="DA453" s="78" t="s">
        <v>289</v>
      </c>
      <c r="DB453" s="54" t="s">
        <v>412</v>
      </c>
      <c r="DC453" s="54" t="s">
        <v>283</v>
      </c>
      <c r="DD453" s="78" t="s">
        <v>6738</v>
      </c>
      <c r="DE453" s="78" t="s">
        <v>446</v>
      </c>
      <c r="DF453" s="54" t="s">
        <v>283</v>
      </c>
      <c r="DG453" s="54" t="s">
        <v>283</v>
      </c>
      <c r="DH453" s="54" t="s">
        <v>283</v>
      </c>
      <c r="DI453" s="54" t="s">
        <v>283</v>
      </c>
      <c r="DJ453" s="54" t="s">
        <v>283</v>
      </c>
      <c r="DK453" s="54" t="s">
        <v>283</v>
      </c>
      <c r="DL453" s="10" t="s">
        <v>6739</v>
      </c>
      <c r="DM453" s="10" t="s">
        <v>6740</v>
      </c>
      <c r="DN453" s="15"/>
      <c r="DO453" s="15"/>
      <c r="DP453" s="15"/>
      <c r="DQ453" s="15"/>
      <c r="DR453" s="15"/>
      <c r="DS453" s="15"/>
      <c r="DT453" s="14">
        <v>1</v>
      </c>
      <c r="DU453" s="15"/>
      <c r="DV453" s="15"/>
      <c r="DW453" s="15"/>
      <c r="DX453" s="15"/>
      <c r="DY453" s="15"/>
      <c r="DZ453" s="15"/>
      <c r="EA453" s="15"/>
      <c r="EB453" s="15"/>
      <c r="EC453" s="15"/>
      <c r="ED453" s="15"/>
      <c r="EE453" s="15"/>
      <c r="EF453" s="15">
        <v>1</v>
      </c>
      <c r="EG453" s="15"/>
      <c r="EH453" s="15"/>
      <c r="EI453" s="15"/>
      <c r="EJ453" s="15"/>
      <c r="EK453" s="15"/>
      <c r="EL453" s="15"/>
      <c r="EM453" s="15"/>
      <c r="EN453" s="15"/>
      <c r="EO453" s="15"/>
      <c r="EP453" s="15"/>
      <c r="EQ453" s="15"/>
      <c r="ER453" s="10" t="s">
        <v>283</v>
      </c>
      <c r="ES453" s="10" t="s">
        <v>283</v>
      </c>
      <c r="ET453" s="10"/>
      <c r="EU453" s="10"/>
      <c r="EV453" s="10"/>
      <c r="EW453" s="10"/>
      <c r="EX453" s="10"/>
      <c r="EY453" s="10"/>
      <c r="EZ453" s="10"/>
      <c r="FA453" s="10"/>
      <c r="FB453" s="10"/>
      <c r="FC453" s="10"/>
      <c r="FD453" s="10"/>
      <c r="FE453" s="10"/>
      <c r="FF453" s="10"/>
      <c r="FG453" s="10"/>
      <c r="FH453" s="10"/>
      <c r="FI453" s="10"/>
      <c r="FJ453" s="10"/>
      <c r="FK453" s="10"/>
      <c r="FL453" s="10"/>
      <c r="FM453" s="10" t="s">
        <v>6741</v>
      </c>
      <c r="FN453" s="10" t="s">
        <v>166</v>
      </c>
      <c r="FO453" s="10"/>
      <c r="FP453" s="10"/>
      <c r="FQ453" s="10"/>
      <c r="FR453" s="10"/>
      <c r="FS453" s="10"/>
      <c r="FT453" s="10"/>
      <c r="FU453" s="13">
        <v>1</v>
      </c>
      <c r="FV453" s="10"/>
      <c r="FW453" s="10"/>
      <c r="FX453" s="10"/>
      <c r="FY453" s="10"/>
      <c r="FZ453" s="10"/>
      <c r="GA453" s="10"/>
      <c r="GB453" s="10"/>
      <c r="GC453" s="10"/>
      <c r="GD453" s="10"/>
      <c r="GE453" s="10"/>
      <c r="GF453" s="10"/>
      <c r="GG453" s="10"/>
      <c r="GH453" s="10"/>
      <c r="GI453" s="10"/>
      <c r="GJ453" s="10"/>
      <c r="GK453" s="10"/>
      <c r="GL453" s="10"/>
      <c r="GM453" s="10"/>
      <c r="GN453" s="10"/>
      <c r="GO453" s="10" t="s">
        <v>6742</v>
      </c>
      <c r="GP453" s="10" t="s">
        <v>6743</v>
      </c>
      <c r="GQ453" s="10" t="s">
        <v>6744</v>
      </c>
      <c r="GR453" s="10" t="s">
        <v>6745</v>
      </c>
      <c r="GS453" s="10" t="s">
        <v>6746</v>
      </c>
      <c r="GT453" s="10" t="s">
        <v>283</v>
      </c>
      <c r="GU453" s="10" t="s">
        <v>283</v>
      </c>
      <c r="GV453" s="10" t="s">
        <v>283</v>
      </c>
      <c r="GW453" s="10" t="s">
        <v>283</v>
      </c>
      <c r="GX453" s="10" t="s">
        <v>283</v>
      </c>
      <c r="GY453" s="10" t="s">
        <v>283</v>
      </c>
      <c r="GZ453" s="10" t="s">
        <v>283</v>
      </c>
      <c r="HA453" s="10" t="s">
        <v>283</v>
      </c>
      <c r="HB453" s="10" t="s">
        <v>283</v>
      </c>
      <c r="HC453" s="10" t="s">
        <v>283</v>
      </c>
      <c r="HD453" s="10" t="s">
        <v>6747</v>
      </c>
      <c r="HE453" s="10"/>
      <c r="HF453" s="10"/>
      <c r="HG453" s="10"/>
      <c r="HH453" s="10"/>
      <c r="HI453" s="10"/>
      <c r="HJ453" s="10">
        <v>1</v>
      </c>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v>1</v>
      </c>
      <c r="IP453" s="10"/>
      <c r="IQ453" s="10"/>
      <c r="IR453" s="10"/>
      <c r="IS453" s="10"/>
      <c r="IT453" s="10"/>
      <c r="IU453" s="10" t="s">
        <v>553</v>
      </c>
      <c r="IV453" s="10" t="s">
        <v>283</v>
      </c>
      <c r="IW453" s="10" t="s">
        <v>283</v>
      </c>
      <c r="IX453" s="10" t="s">
        <v>264</v>
      </c>
      <c r="IY453" s="10"/>
      <c r="IZ453" s="10"/>
      <c r="JA453" s="10"/>
      <c r="JB453" s="10"/>
      <c r="JC453" s="10"/>
      <c r="JD453" s="10"/>
      <c r="JE453" s="10"/>
      <c r="JF453" s="10"/>
      <c r="JG453" s="10"/>
      <c r="JH453" s="10"/>
      <c r="JI453" s="10"/>
      <c r="JJ453" s="10"/>
      <c r="JK453" s="10"/>
      <c r="JL453" s="10"/>
      <c r="JM453" s="10"/>
      <c r="JN453" s="10"/>
      <c r="JO453" s="10"/>
      <c r="JP453" s="10">
        <v>1</v>
      </c>
      <c r="JQ453" s="10"/>
      <c r="JR453" s="10"/>
      <c r="JS453" s="10"/>
      <c r="JT453" s="10"/>
      <c r="JU453" s="10"/>
      <c r="JV453" s="10" t="s">
        <v>287</v>
      </c>
      <c r="JW453" s="10" t="s">
        <v>283</v>
      </c>
      <c r="JX453" s="10" t="s">
        <v>283</v>
      </c>
      <c r="JY453" s="10" t="s">
        <v>283</v>
      </c>
      <c r="JZ453" s="54" t="s">
        <v>6748</v>
      </c>
    </row>
    <row r="454" spans="1:286" ht="15.75" customHeight="1">
      <c r="A454" s="7" t="s">
        <v>6749</v>
      </c>
      <c r="B454" s="8">
        <v>43662</v>
      </c>
      <c r="C454" s="9" t="s">
        <v>6750</v>
      </c>
      <c r="D454" s="10">
        <v>1</v>
      </c>
      <c r="E454" s="11">
        <v>42935</v>
      </c>
      <c r="F454" s="10">
        <v>32</v>
      </c>
      <c r="G454" s="10" t="s">
        <v>323</v>
      </c>
      <c r="H454" s="9" t="s">
        <v>3747</v>
      </c>
      <c r="I454" s="10" t="s">
        <v>5215</v>
      </c>
      <c r="J454" s="10" t="s">
        <v>280</v>
      </c>
      <c r="K454" s="9" t="s">
        <v>543</v>
      </c>
      <c r="L454" s="9"/>
      <c r="M454" s="9"/>
      <c r="N454" s="9"/>
      <c r="O454" s="9"/>
      <c r="P454" s="9"/>
      <c r="Q454" s="9"/>
      <c r="R454" s="9"/>
      <c r="S454" s="9"/>
      <c r="T454" s="10">
        <v>1</v>
      </c>
      <c r="U454" s="9"/>
      <c r="V454" s="9"/>
      <c r="W454" s="9"/>
      <c r="X454" s="9"/>
      <c r="Y454" s="9"/>
      <c r="Z454" s="9"/>
      <c r="AA454" s="9"/>
      <c r="AB454" s="9" t="s">
        <v>6751</v>
      </c>
      <c r="AC454" s="9" t="s">
        <v>6752</v>
      </c>
      <c r="AD454" s="10" t="s">
        <v>283</v>
      </c>
      <c r="AE454" s="11">
        <v>42936</v>
      </c>
      <c r="AF454" s="11">
        <v>43641</v>
      </c>
      <c r="AG454" s="10">
        <f t="shared" si="105"/>
        <v>705</v>
      </c>
      <c r="AH454" s="10">
        <f t="shared" si="106"/>
        <v>706</v>
      </c>
      <c r="AI454" s="10">
        <f t="shared" si="102"/>
        <v>727</v>
      </c>
      <c r="AJ454" s="78" t="s">
        <v>77</v>
      </c>
      <c r="AK454" s="12">
        <v>1</v>
      </c>
      <c r="AL454" s="10" t="s">
        <v>77</v>
      </c>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78"/>
      <c r="BN454" s="78"/>
      <c r="BO454" s="78"/>
      <c r="BP454" s="78"/>
      <c r="BQ454" s="78"/>
      <c r="BR454" s="78"/>
      <c r="BS454" s="78"/>
      <c r="BT454" s="78"/>
      <c r="BU454" s="78"/>
      <c r="BV454" s="78"/>
      <c r="BW454" s="78"/>
      <c r="BX454" s="78"/>
      <c r="BY454" s="78"/>
      <c r="BZ454" s="78"/>
      <c r="CA454" s="78"/>
      <c r="CB454" s="78"/>
      <c r="CC454" s="78"/>
      <c r="CD454" s="78"/>
      <c r="CE454" s="78"/>
      <c r="CF454" s="54">
        <v>1</v>
      </c>
      <c r="CG454" s="54"/>
      <c r="CH454" s="78"/>
      <c r="CI454" s="78"/>
      <c r="CJ454" s="78"/>
      <c r="CK454" s="78"/>
      <c r="CL454" s="78"/>
      <c r="CM454" s="78"/>
      <c r="CN454" s="78"/>
      <c r="CO454" s="78"/>
      <c r="CP454" s="10" t="s">
        <v>90</v>
      </c>
      <c r="CQ454" s="10" t="s">
        <v>286</v>
      </c>
      <c r="CR454" s="10"/>
      <c r="CS454" s="10">
        <v>1</v>
      </c>
      <c r="CT454" s="10"/>
      <c r="CU454" s="10"/>
      <c r="CV454" s="10"/>
      <c r="CW454" s="10"/>
      <c r="CX454" s="10" t="s">
        <v>287</v>
      </c>
      <c r="CY454" s="54" t="s">
        <v>287</v>
      </c>
      <c r="CZ454" s="78" t="s">
        <v>12</v>
      </c>
      <c r="DA454" s="78" t="s">
        <v>289</v>
      </c>
      <c r="DB454" s="54" t="s">
        <v>412</v>
      </c>
      <c r="DC454" s="54" t="s">
        <v>283</v>
      </c>
      <c r="DD454" s="78" t="s">
        <v>1323</v>
      </c>
      <c r="DE454" s="78" t="s">
        <v>1382</v>
      </c>
      <c r="DF454" s="54" t="s">
        <v>283</v>
      </c>
      <c r="DG454" s="54" t="s">
        <v>283</v>
      </c>
      <c r="DH454" s="54" t="s">
        <v>283</v>
      </c>
      <c r="DI454" s="54" t="s">
        <v>283</v>
      </c>
      <c r="DJ454" s="54" t="s">
        <v>283</v>
      </c>
      <c r="DK454" s="54" t="s">
        <v>283</v>
      </c>
      <c r="DL454" s="10" t="s">
        <v>283</v>
      </c>
      <c r="DM454" s="10" t="s">
        <v>283</v>
      </c>
      <c r="DN454" s="15"/>
      <c r="DO454" s="15"/>
      <c r="DP454" s="15"/>
      <c r="DQ454" s="15"/>
      <c r="DR454" s="15"/>
      <c r="DS454" s="15"/>
      <c r="DT454" s="15"/>
      <c r="DU454" s="15"/>
      <c r="DV454" s="15"/>
      <c r="DW454" s="15"/>
      <c r="DX454" s="15"/>
      <c r="DY454" s="15"/>
      <c r="DZ454" s="15"/>
      <c r="EA454" s="15"/>
      <c r="EB454" s="15"/>
      <c r="EC454" s="15"/>
      <c r="ED454" s="15"/>
      <c r="EE454" s="15"/>
      <c r="EF454" s="15"/>
      <c r="EG454" s="15"/>
      <c r="EH454" s="15"/>
      <c r="EI454" s="15"/>
      <c r="EJ454" s="15"/>
      <c r="EK454" s="15"/>
      <c r="EL454" s="15"/>
      <c r="EM454" s="15"/>
      <c r="EN454" s="15"/>
      <c r="EO454" s="15"/>
      <c r="EP454" s="15"/>
      <c r="EQ454" s="15"/>
      <c r="ER454" s="10" t="s">
        <v>6753</v>
      </c>
      <c r="ES454" s="10" t="s">
        <v>144</v>
      </c>
      <c r="ET454" s="10"/>
      <c r="EU454" s="10"/>
      <c r="EV454" s="10"/>
      <c r="EW454" s="10">
        <v>1</v>
      </c>
      <c r="EX454" s="10"/>
      <c r="EY454" s="10"/>
      <c r="EZ454" s="10"/>
      <c r="FA454" s="10"/>
      <c r="FB454" s="10"/>
      <c r="FC454" s="10"/>
      <c r="FD454" s="10"/>
      <c r="FE454" s="10"/>
      <c r="FF454" s="10"/>
      <c r="FG454" s="10"/>
      <c r="FH454" s="10"/>
      <c r="FI454" s="10"/>
      <c r="FJ454" s="10"/>
      <c r="FK454" s="10"/>
      <c r="FL454" s="10"/>
      <c r="FM454" s="10" t="s">
        <v>6754</v>
      </c>
      <c r="FN454" s="10" t="s">
        <v>166</v>
      </c>
      <c r="FO454" s="10"/>
      <c r="FP454" s="10"/>
      <c r="FQ454" s="10"/>
      <c r="FR454" s="10"/>
      <c r="FS454" s="10"/>
      <c r="FT454" s="10"/>
      <c r="FU454" s="13">
        <v>1</v>
      </c>
      <c r="FV454" s="10"/>
      <c r="FW454" s="10"/>
      <c r="FX454" s="10"/>
      <c r="FY454" s="10"/>
      <c r="FZ454" s="10"/>
      <c r="GA454" s="10"/>
      <c r="GB454" s="10"/>
      <c r="GC454" s="10"/>
      <c r="GD454" s="10"/>
      <c r="GE454" s="10"/>
      <c r="GF454" s="10"/>
      <c r="GG454" s="10"/>
      <c r="GH454" s="10"/>
      <c r="GI454" s="10"/>
      <c r="GJ454" s="10"/>
      <c r="GK454" s="10"/>
      <c r="GL454" s="10"/>
      <c r="GM454" s="10"/>
      <c r="GN454" s="10"/>
      <c r="GO454" s="10" t="s">
        <v>6755</v>
      </c>
      <c r="GP454" s="10" t="s">
        <v>6756</v>
      </c>
      <c r="GQ454" s="10" t="s">
        <v>6757</v>
      </c>
      <c r="GR454" s="10" t="s">
        <v>6758</v>
      </c>
      <c r="GS454" s="10" t="s">
        <v>6759</v>
      </c>
      <c r="GT454" s="10" t="s">
        <v>6760</v>
      </c>
      <c r="GU454" s="10" t="s">
        <v>6761</v>
      </c>
      <c r="GV454" s="10" t="s">
        <v>283</v>
      </c>
      <c r="GW454" s="10" t="s">
        <v>283</v>
      </c>
      <c r="GX454" s="10" t="s">
        <v>283</v>
      </c>
      <c r="GY454" s="10" t="s">
        <v>283</v>
      </c>
      <c r="GZ454" s="10" t="s">
        <v>283</v>
      </c>
      <c r="HA454" s="10" t="s">
        <v>283</v>
      </c>
      <c r="HB454" s="10" t="s">
        <v>283</v>
      </c>
      <c r="HC454" s="10" t="s">
        <v>283</v>
      </c>
      <c r="HD454" s="10" t="s">
        <v>6587</v>
      </c>
      <c r="HE454" s="10"/>
      <c r="HF454" s="10"/>
      <c r="HG454" s="10"/>
      <c r="HH454" s="10"/>
      <c r="HI454" s="10"/>
      <c r="HJ454" s="10"/>
      <c r="HK454" s="10"/>
      <c r="HL454" s="10"/>
      <c r="HM454" s="10">
        <v>1</v>
      </c>
      <c r="HN454" s="10"/>
      <c r="HO454" s="10"/>
      <c r="HP454" s="10"/>
      <c r="HQ454" s="10"/>
      <c r="HR454" s="10"/>
      <c r="HS454" s="10"/>
      <c r="HT454" s="10"/>
      <c r="HU454" s="10"/>
      <c r="HV454" s="10"/>
      <c r="HW454" s="10"/>
      <c r="HX454" s="10"/>
      <c r="HY454" s="10"/>
      <c r="HZ454" s="10"/>
      <c r="IA454" s="10">
        <v>1</v>
      </c>
      <c r="IB454" s="10"/>
      <c r="IC454" s="10"/>
      <c r="ID454" s="10"/>
      <c r="IE454" s="10"/>
      <c r="IF454" s="10"/>
      <c r="IG454" s="10"/>
      <c r="IH454" s="10"/>
      <c r="II454" s="10"/>
      <c r="IJ454" s="10"/>
      <c r="IK454" s="10"/>
      <c r="IL454" s="10"/>
      <c r="IM454" s="10"/>
      <c r="IN454" s="10"/>
      <c r="IO454" s="10"/>
      <c r="IP454" s="10"/>
      <c r="IQ454" s="10"/>
      <c r="IR454" s="10"/>
      <c r="IS454" s="10"/>
      <c r="IT454" s="10"/>
      <c r="IU454" s="10" t="s">
        <v>3045</v>
      </c>
      <c r="IV454" s="10" t="s">
        <v>283</v>
      </c>
      <c r="IW454" s="10" t="s">
        <v>283</v>
      </c>
      <c r="IX454" s="10" t="s">
        <v>264</v>
      </c>
      <c r="IY454" s="10"/>
      <c r="IZ454" s="10"/>
      <c r="JA454" s="10"/>
      <c r="JB454" s="10"/>
      <c r="JC454" s="10"/>
      <c r="JD454" s="10"/>
      <c r="JE454" s="10"/>
      <c r="JF454" s="10"/>
      <c r="JG454" s="10"/>
      <c r="JH454" s="10"/>
      <c r="JI454" s="10"/>
      <c r="JJ454" s="10"/>
      <c r="JK454" s="10"/>
      <c r="JL454" s="10"/>
      <c r="JM454" s="10"/>
      <c r="JN454" s="10"/>
      <c r="JO454" s="10"/>
      <c r="JP454" s="10">
        <v>1</v>
      </c>
      <c r="JQ454" s="10"/>
      <c r="JR454" s="10"/>
      <c r="JS454" s="10"/>
      <c r="JT454" s="10"/>
      <c r="JU454" s="10"/>
      <c r="JV454" s="10" t="s">
        <v>287</v>
      </c>
      <c r="JW454" s="10" t="s">
        <v>283</v>
      </c>
      <c r="JX454" s="10" t="s">
        <v>283</v>
      </c>
      <c r="JY454" s="10" t="s">
        <v>283</v>
      </c>
      <c r="JZ454" s="78"/>
    </row>
    <row r="455" spans="1:286" ht="15.75" customHeight="1">
      <c r="A455" s="7" t="s">
        <v>6762</v>
      </c>
      <c r="B455" s="8">
        <v>43655</v>
      </c>
      <c r="C455" s="9" t="s">
        <v>6763</v>
      </c>
      <c r="D455" s="10">
        <v>1</v>
      </c>
      <c r="E455" s="11">
        <v>43503</v>
      </c>
      <c r="F455" s="10" t="s">
        <v>302</v>
      </c>
      <c r="G455" s="10" t="s">
        <v>323</v>
      </c>
      <c r="H455" s="9" t="s">
        <v>5687</v>
      </c>
      <c r="I455" s="9" t="s">
        <v>375</v>
      </c>
      <c r="J455" s="10" t="s">
        <v>280</v>
      </c>
      <c r="K455" s="9" t="s">
        <v>6459</v>
      </c>
      <c r="L455" s="9"/>
      <c r="M455" s="10">
        <v>1</v>
      </c>
      <c r="N455" s="9"/>
      <c r="O455" s="9"/>
      <c r="P455" s="9"/>
      <c r="Q455" s="32">
        <v>1</v>
      </c>
      <c r="R455" s="9"/>
      <c r="S455" s="9"/>
      <c r="T455" s="9"/>
      <c r="U455" s="9"/>
      <c r="V455" s="9"/>
      <c r="W455" s="9"/>
      <c r="X455" s="9"/>
      <c r="Y455" s="9"/>
      <c r="Z455" s="9"/>
      <c r="AA455" s="9"/>
      <c r="AB455" s="9" t="s">
        <v>6764</v>
      </c>
      <c r="AC455" s="9" t="s">
        <v>6765</v>
      </c>
      <c r="AD455" s="10" t="s">
        <v>283</v>
      </c>
      <c r="AE455" s="11">
        <v>43566</v>
      </c>
      <c r="AF455" s="11">
        <v>43642</v>
      </c>
      <c r="AG455" s="10">
        <f t="shared" si="105"/>
        <v>76</v>
      </c>
      <c r="AH455" s="10">
        <f t="shared" si="106"/>
        <v>139</v>
      </c>
      <c r="AI455" s="10">
        <f t="shared" si="102"/>
        <v>152</v>
      </c>
      <c r="AJ455" s="54" t="s">
        <v>6766</v>
      </c>
      <c r="AK455" s="12">
        <v>3</v>
      </c>
      <c r="AL455" s="10" t="s">
        <v>6767</v>
      </c>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78"/>
      <c r="BN455" s="78"/>
      <c r="BO455" s="78"/>
      <c r="BP455" s="78"/>
      <c r="BQ455" s="78"/>
      <c r="BR455" s="78"/>
      <c r="BS455" s="78"/>
      <c r="BT455" s="78"/>
      <c r="BU455" s="78"/>
      <c r="BV455" s="78"/>
      <c r="BW455" s="78"/>
      <c r="BX455" s="78"/>
      <c r="BY455" s="54">
        <v>1</v>
      </c>
      <c r="BZ455" s="54">
        <v>1</v>
      </c>
      <c r="CA455" s="78"/>
      <c r="CB455" s="78"/>
      <c r="CC455" s="78"/>
      <c r="CD455" s="78"/>
      <c r="CE455" s="78"/>
      <c r="CF455" s="54">
        <v>1</v>
      </c>
      <c r="CG455" s="54"/>
      <c r="CH455" s="78"/>
      <c r="CI455" s="78"/>
      <c r="CJ455" s="78"/>
      <c r="CK455" s="78"/>
      <c r="CL455" s="78"/>
      <c r="CM455" s="78"/>
      <c r="CN455" s="78"/>
      <c r="CO455" s="78"/>
      <c r="CP455" s="10" t="s">
        <v>90</v>
      </c>
      <c r="CQ455" s="10" t="s">
        <v>286</v>
      </c>
      <c r="CR455" s="10"/>
      <c r="CS455" s="10">
        <v>1</v>
      </c>
      <c r="CT455" s="10"/>
      <c r="CU455" s="10"/>
      <c r="CV455" s="10"/>
      <c r="CW455" s="10"/>
      <c r="CX455" s="10" t="s">
        <v>287</v>
      </c>
      <c r="CY455" s="54" t="s">
        <v>287</v>
      </c>
      <c r="CZ455" s="78" t="s">
        <v>288</v>
      </c>
      <c r="DA455" s="78" t="s">
        <v>289</v>
      </c>
      <c r="DB455" s="54" t="s">
        <v>412</v>
      </c>
      <c r="DC455" s="54" t="s">
        <v>283</v>
      </c>
      <c r="DD455" s="54" t="s">
        <v>6768</v>
      </c>
      <c r="DE455" s="54" t="s">
        <v>283</v>
      </c>
      <c r="DF455" s="54" t="s">
        <v>283</v>
      </c>
      <c r="DG455" s="54" t="s">
        <v>283</v>
      </c>
      <c r="DH455" s="54" t="s">
        <v>283</v>
      </c>
      <c r="DI455" s="54" t="s">
        <v>283</v>
      </c>
      <c r="DJ455" s="54" t="s">
        <v>283</v>
      </c>
      <c r="DK455" s="54" t="s">
        <v>283</v>
      </c>
      <c r="DL455" s="10" t="s">
        <v>283</v>
      </c>
      <c r="DM455" s="10" t="s">
        <v>283</v>
      </c>
      <c r="DN455" s="15"/>
      <c r="DO455" s="15"/>
      <c r="DP455" s="15"/>
      <c r="DQ455" s="15"/>
      <c r="DR455" s="15"/>
      <c r="DS455" s="15"/>
      <c r="DT455" s="15"/>
      <c r="DU455" s="15"/>
      <c r="DV455" s="15"/>
      <c r="DW455" s="15"/>
      <c r="DX455" s="15"/>
      <c r="DY455" s="15"/>
      <c r="DZ455" s="15"/>
      <c r="EA455" s="15"/>
      <c r="EB455" s="15"/>
      <c r="EC455" s="15"/>
      <c r="ED455" s="15"/>
      <c r="EE455" s="15"/>
      <c r="EF455" s="15"/>
      <c r="EG455" s="15"/>
      <c r="EH455" s="15"/>
      <c r="EI455" s="15"/>
      <c r="EJ455" s="15"/>
      <c r="EK455" s="15"/>
      <c r="EL455" s="15"/>
      <c r="EM455" s="15"/>
      <c r="EN455" s="15"/>
      <c r="EO455" s="15"/>
      <c r="EP455" s="15"/>
      <c r="EQ455" s="15"/>
      <c r="ER455" s="10" t="s">
        <v>6769</v>
      </c>
      <c r="ES455" s="10" t="s">
        <v>153</v>
      </c>
      <c r="ET455" s="10"/>
      <c r="EU455" s="10"/>
      <c r="EV455" s="10"/>
      <c r="EW455" s="10"/>
      <c r="EX455" s="10"/>
      <c r="EY455" s="10"/>
      <c r="EZ455" s="10"/>
      <c r="FA455" s="10"/>
      <c r="FB455" s="10"/>
      <c r="FC455" s="10"/>
      <c r="FD455" s="10"/>
      <c r="FE455" s="10"/>
      <c r="FF455" s="13">
        <v>1</v>
      </c>
      <c r="FG455" s="10"/>
      <c r="FH455" s="10"/>
      <c r="FI455" s="10"/>
      <c r="FJ455" s="10"/>
      <c r="FK455" s="10"/>
      <c r="FL455" s="10"/>
      <c r="FM455" s="10" t="s">
        <v>6770</v>
      </c>
      <c r="FN455" s="10" t="s">
        <v>3492</v>
      </c>
      <c r="FO455" s="10"/>
      <c r="FP455" s="10"/>
      <c r="FQ455" s="10"/>
      <c r="FR455" s="10"/>
      <c r="FS455" s="10"/>
      <c r="FT455" s="10"/>
      <c r="FU455" s="13">
        <v>1</v>
      </c>
      <c r="FV455" s="10"/>
      <c r="FW455" s="10"/>
      <c r="FX455" s="10"/>
      <c r="FY455" s="10"/>
      <c r="FZ455" s="10"/>
      <c r="GA455" s="10"/>
      <c r="GB455" s="10"/>
      <c r="GC455" s="10"/>
      <c r="GD455" s="10"/>
      <c r="GE455" s="10"/>
      <c r="GF455" s="10"/>
      <c r="GG455" s="10"/>
      <c r="GH455" s="10">
        <v>1</v>
      </c>
      <c r="GI455" s="10"/>
      <c r="GJ455" s="10"/>
      <c r="GK455" s="10"/>
      <c r="GL455" s="10"/>
      <c r="GM455" s="10"/>
      <c r="GN455" s="10"/>
      <c r="GO455" s="10" t="s">
        <v>6771</v>
      </c>
      <c r="GP455" s="10" t="s">
        <v>6772</v>
      </c>
      <c r="GQ455" s="10" t="s">
        <v>283</v>
      </c>
      <c r="GR455" s="10" t="s">
        <v>283</v>
      </c>
      <c r="GS455" s="10" t="s">
        <v>283</v>
      </c>
      <c r="GT455" s="10" t="s">
        <v>283</v>
      </c>
      <c r="GU455" s="10" t="s">
        <v>283</v>
      </c>
      <c r="GV455" s="10" t="s">
        <v>283</v>
      </c>
      <c r="GW455" s="10" t="s">
        <v>283</v>
      </c>
      <c r="GX455" s="10" t="s">
        <v>283</v>
      </c>
      <c r="GY455" s="10" t="s">
        <v>283</v>
      </c>
      <c r="GZ455" s="10" t="s">
        <v>283</v>
      </c>
      <c r="HA455" s="10" t="s">
        <v>283</v>
      </c>
      <c r="HB455" s="10" t="s">
        <v>283</v>
      </c>
      <c r="HC455" s="10" t="s">
        <v>283</v>
      </c>
      <c r="HD455" s="10" t="s">
        <v>238</v>
      </c>
      <c r="HE455" s="10"/>
      <c r="HF455" s="10"/>
      <c r="HG455" s="10"/>
      <c r="HH455" s="10"/>
      <c r="HI455" s="10"/>
      <c r="HJ455" s="10"/>
      <c r="HK455" s="10"/>
      <c r="HL455" s="10"/>
      <c r="HM455" s="10"/>
      <c r="HN455" s="10"/>
      <c r="HO455" s="10"/>
      <c r="HP455" s="10"/>
      <c r="HQ455" s="10"/>
      <c r="HR455" s="10"/>
      <c r="HS455" s="10"/>
      <c r="HT455" s="10"/>
      <c r="HU455" s="10"/>
      <c r="HV455" s="10"/>
      <c r="HW455" s="10"/>
      <c r="HX455" s="10"/>
      <c r="HY455" s="10"/>
      <c r="HZ455" s="10"/>
      <c r="IA455" s="10"/>
      <c r="IB455" s="10"/>
      <c r="IC455" s="10"/>
      <c r="ID455" s="10"/>
      <c r="IE455" s="10"/>
      <c r="IF455" s="10"/>
      <c r="IG455" s="10"/>
      <c r="IH455" s="10"/>
      <c r="II455" s="10"/>
      <c r="IJ455" s="10"/>
      <c r="IK455" s="10"/>
      <c r="IL455" s="10"/>
      <c r="IM455" s="10"/>
      <c r="IN455" s="10"/>
      <c r="IO455" s="10"/>
      <c r="IP455" s="10">
        <v>1</v>
      </c>
      <c r="IQ455" s="10"/>
      <c r="IR455" s="10"/>
      <c r="IS455" s="10"/>
      <c r="IT455" s="10"/>
      <c r="IU455" s="10" t="s">
        <v>299</v>
      </c>
      <c r="IV455" s="10" t="s">
        <v>283</v>
      </c>
      <c r="IW455" s="10" t="s">
        <v>283</v>
      </c>
      <c r="IX455" s="10" t="s">
        <v>264</v>
      </c>
      <c r="IY455" s="10"/>
      <c r="IZ455" s="10"/>
      <c r="JA455" s="10"/>
      <c r="JB455" s="10"/>
      <c r="JC455" s="10"/>
      <c r="JD455" s="10"/>
      <c r="JE455" s="10"/>
      <c r="JF455" s="10"/>
      <c r="JG455" s="10"/>
      <c r="JH455" s="10"/>
      <c r="JI455" s="10"/>
      <c r="JJ455" s="10"/>
      <c r="JK455" s="10"/>
      <c r="JL455" s="10"/>
      <c r="JM455" s="10"/>
      <c r="JN455" s="10"/>
      <c r="JO455" s="10"/>
      <c r="JP455" s="10">
        <v>1</v>
      </c>
      <c r="JQ455" s="10"/>
      <c r="JR455" s="10"/>
      <c r="JS455" s="10"/>
      <c r="JT455" s="10"/>
      <c r="JU455" s="10"/>
      <c r="JV455" s="10" t="s">
        <v>287</v>
      </c>
      <c r="JW455" s="10" t="s">
        <v>283</v>
      </c>
      <c r="JX455" s="10" t="s">
        <v>283</v>
      </c>
      <c r="JY455" s="10" t="s">
        <v>283</v>
      </c>
      <c r="JZ455" s="54" t="s">
        <v>6773</v>
      </c>
    </row>
    <row r="456" spans="1:286" ht="15.75" customHeight="1">
      <c r="A456" s="7" t="s">
        <v>6774</v>
      </c>
      <c r="B456" s="8">
        <v>43725</v>
      </c>
      <c r="C456" s="9" t="s">
        <v>6775</v>
      </c>
      <c r="D456" s="10">
        <v>1</v>
      </c>
      <c r="E456" s="11">
        <v>43054</v>
      </c>
      <c r="F456" s="10">
        <v>16</v>
      </c>
      <c r="G456" s="10" t="s">
        <v>323</v>
      </c>
      <c r="H456" s="9" t="s">
        <v>977</v>
      </c>
      <c r="I456" s="9" t="s">
        <v>978</v>
      </c>
      <c r="J456" s="10" t="s">
        <v>280</v>
      </c>
      <c r="K456" s="9" t="s">
        <v>6776</v>
      </c>
      <c r="L456" s="9"/>
      <c r="M456" s="10">
        <v>1</v>
      </c>
      <c r="N456" s="9"/>
      <c r="O456" s="10">
        <v>1</v>
      </c>
      <c r="P456" s="9"/>
      <c r="Q456" s="9"/>
      <c r="R456" s="9"/>
      <c r="S456" s="10">
        <v>1</v>
      </c>
      <c r="T456" s="9"/>
      <c r="U456" s="9"/>
      <c r="V456" s="9"/>
      <c r="W456" s="9"/>
      <c r="X456" s="9"/>
      <c r="Y456" s="9"/>
      <c r="Z456" s="9"/>
      <c r="AA456" s="9"/>
      <c r="AB456" s="9" t="s">
        <v>6777</v>
      </c>
      <c r="AC456" s="9" t="s">
        <v>6778</v>
      </c>
      <c r="AD456" s="10" t="s">
        <v>283</v>
      </c>
      <c r="AE456" s="11">
        <v>43069</v>
      </c>
      <c r="AF456" s="11">
        <v>43724</v>
      </c>
      <c r="AG456" s="10">
        <f t="shared" si="105"/>
        <v>655</v>
      </c>
      <c r="AH456" s="10">
        <f t="shared" si="106"/>
        <v>670</v>
      </c>
      <c r="AI456" s="10">
        <f t="shared" si="102"/>
        <v>671</v>
      </c>
      <c r="AJ456" s="78" t="s">
        <v>6779</v>
      </c>
      <c r="AK456" s="12">
        <v>1</v>
      </c>
      <c r="AL456" s="10" t="s">
        <v>1906</v>
      </c>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78"/>
      <c r="BN456" s="78"/>
      <c r="BO456" s="78"/>
      <c r="BP456" s="78"/>
      <c r="BQ456" s="78"/>
      <c r="BR456" s="78"/>
      <c r="BS456" s="78"/>
      <c r="BT456" s="78"/>
      <c r="BU456" s="78"/>
      <c r="BV456" s="78"/>
      <c r="BW456" s="78"/>
      <c r="BX456" s="54">
        <v>1</v>
      </c>
      <c r="BY456" s="78"/>
      <c r="BZ456" s="78"/>
      <c r="CA456" s="78"/>
      <c r="CB456" s="78"/>
      <c r="CC456" s="78"/>
      <c r="CD456" s="78"/>
      <c r="CE456" s="78"/>
      <c r="CF456" s="78"/>
      <c r="CG456" s="78"/>
      <c r="CH456" s="78"/>
      <c r="CI456" s="78"/>
      <c r="CJ456" s="78"/>
      <c r="CK456" s="78"/>
      <c r="CL456" s="78"/>
      <c r="CM456" s="78"/>
      <c r="CN456" s="78"/>
      <c r="CO456" s="78"/>
      <c r="CP456" s="10" t="s">
        <v>428</v>
      </c>
      <c r="CQ456" s="10" t="s">
        <v>286</v>
      </c>
      <c r="CR456" s="10"/>
      <c r="CS456" s="10"/>
      <c r="CT456" s="10">
        <v>1</v>
      </c>
      <c r="CU456" s="10"/>
      <c r="CV456" s="10"/>
      <c r="CW456" s="10"/>
      <c r="CX456" s="10" t="s">
        <v>287</v>
      </c>
      <c r="CY456" s="54" t="s">
        <v>287</v>
      </c>
      <c r="CZ456" s="78" t="s">
        <v>12</v>
      </c>
      <c r="DA456" s="78" t="s">
        <v>158</v>
      </c>
      <c r="DB456" s="54" t="s">
        <v>6780</v>
      </c>
      <c r="DC456" s="54" t="s">
        <v>283</v>
      </c>
      <c r="DD456" s="78" t="s">
        <v>492</v>
      </c>
      <c r="DE456" s="78" t="s">
        <v>6781</v>
      </c>
      <c r="DF456" s="78" t="s">
        <v>4041</v>
      </c>
      <c r="DG456" s="54" t="s">
        <v>283</v>
      </c>
      <c r="DH456" s="54" t="s">
        <v>283</v>
      </c>
      <c r="DI456" s="54" t="s">
        <v>283</v>
      </c>
      <c r="DJ456" s="54" t="s">
        <v>283</v>
      </c>
      <c r="DK456" s="54" t="s">
        <v>283</v>
      </c>
      <c r="DL456" s="10" t="s">
        <v>283</v>
      </c>
      <c r="DM456" s="10" t="s">
        <v>283</v>
      </c>
      <c r="DN456" s="15"/>
      <c r="DO456" s="15"/>
      <c r="DP456" s="15"/>
      <c r="DQ456" s="15"/>
      <c r="DR456" s="15"/>
      <c r="DS456" s="15"/>
      <c r="DT456" s="15"/>
      <c r="DU456" s="15"/>
      <c r="DV456" s="15"/>
      <c r="DW456" s="15"/>
      <c r="DX456" s="15"/>
      <c r="DY456" s="15"/>
      <c r="DZ456" s="15"/>
      <c r="EA456" s="15"/>
      <c r="EB456" s="15"/>
      <c r="EC456" s="15"/>
      <c r="ED456" s="15"/>
      <c r="EE456" s="15"/>
      <c r="EF456" s="15"/>
      <c r="EG456" s="15"/>
      <c r="EH456" s="15"/>
      <c r="EI456" s="15"/>
      <c r="EJ456" s="15"/>
      <c r="EK456" s="15"/>
      <c r="EL456" s="15"/>
      <c r="EM456" s="15"/>
      <c r="EN456" s="15"/>
      <c r="EO456" s="15"/>
      <c r="EP456" s="15"/>
      <c r="EQ456" s="15"/>
      <c r="ER456" s="13" t="s">
        <v>6782</v>
      </c>
      <c r="ES456" s="13" t="s">
        <v>6783</v>
      </c>
      <c r="ET456" s="13"/>
      <c r="EU456" s="13"/>
      <c r="EV456" s="10">
        <v>1</v>
      </c>
      <c r="EW456" s="13"/>
      <c r="EX456" s="13"/>
      <c r="EY456" s="13"/>
      <c r="EZ456" s="13"/>
      <c r="FA456" s="13"/>
      <c r="FB456" s="13"/>
      <c r="FC456" s="13"/>
      <c r="FD456" s="13"/>
      <c r="FE456" s="13"/>
      <c r="FF456" s="13"/>
      <c r="FG456" s="13"/>
      <c r="FH456" s="13"/>
      <c r="FI456" s="13"/>
      <c r="FJ456" s="13"/>
      <c r="FK456" s="13"/>
      <c r="FL456" s="13">
        <v>1</v>
      </c>
      <c r="FM456" s="10" t="s">
        <v>283</v>
      </c>
      <c r="FN456" s="10" t="s">
        <v>283</v>
      </c>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3" t="s">
        <v>6784</v>
      </c>
      <c r="GP456" s="13" t="s">
        <v>6785</v>
      </c>
      <c r="GQ456" s="13" t="s">
        <v>6786</v>
      </c>
      <c r="GR456" s="10" t="s">
        <v>283</v>
      </c>
      <c r="GS456" s="10" t="s">
        <v>283</v>
      </c>
      <c r="GT456" s="10" t="s">
        <v>283</v>
      </c>
      <c r="GU456" s="10" t="s">
        <v>283</v>
      </c>
      <c r="GV456" s="10" t="s">
        <v>283</v>
      </c>
      <c r="GW456" s="10" t="s">
        <v>283</v>
      </c>
      <c r="GX456" s="10" t="s">
        <v>283</v>
      </c>
      <c r="GY456" s="10" t="s">
        <v>283</v>
      </c>
      <c r="GZ456" s="10" t="s">
        <v>283</v>
      </c>
      <c r="HA456" s="10" t="s">
        <v>283</v>
      </c>
      <c r="HB456" s="10" t="s">
        <v>283</v>
      </c>
      <c r="HC456" s="10" t="s">
        <v>283</v>
      </c>
      <c r="HD456" s="10" t="s">
        <v>6787</v>
      </c>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v>1</v>
      </c>
      <c r="IB456" s="10"/>
      <c r="IC456" s="10"/>
      <c r="ID456" s="10"/>
      <c r="IE456" s="10">
        <v>1</v>
      </c>
      <c r="IF456" s="10"/>
      <c r="IG456" s="10"/>
      <c r="IH456" s="10"/>
      <c r="II456" s="10"/>
      <c r="IJ456" s="10"/>
      <c r="IK456" s="10"/>
      <c r="IL456" s="10"/>
      <c r="IM456" s="10"/>
      <c r="IN456" s="10"/>
      <c r="IO456" s="10"/>
      <c r="IP456" s="10"/>
      <c r="IQ456" s="10">
        <v>1</v>
      </c>
      <c r="IR456" s="10"/>
      <c r="IS456" s="10"/>
      <c r="IT456" s="10"/>
      <c r="IU456" s="13" t="s">
        <v>1658</v>
      </c>
      <c r="IV456" s="10" t="s">
        <v>283</v>
      </c>
      <c r="IW456" s="10" t="s">
        <v>283</v>
      </c>
      <c r="IX456" s="10" t="s">
        <v>264</v>
      </c>
      <c r="IY456" s="10"/>
      <c r="IZ456" s="10"/>
      <c r="JA456" s="10"/>
      <c r="JB456" s="10"/>
      <c r="JC456" s="10"/>
      <c r="JD456" s="10"/>
      <c r="JE456" s="10"/>
      <c r="JF456" s="10"/>
      <c r="JG456" s="10"/>
      <c r="JH456" s="10"/>
      <c r="JI456" s="10"/>
      <c r="JJ456" s="10"/>
      <c r="JK456" s="10"/>
      <c r="JL456" s="10"/>
      <c r="JM456" s="10"/>
      <c r="JN456" s="10"/>
      <c r="JO456" s="10"/>
      <c r="JP456" s="10">
        <v>1</v>
      </c>
      <c r="JQ456" s="10"/>
      <c r="JR456" s="10"/>
      <c r="JS456" s="10"/>
      <c r="JT456" s="10"/>
      <c r="JU456" s="10"/>
      <c r="JV456" s="10" t="s">
        <v>287</v>
      </c>
      <c r="JW456" s="10" t="s">
        <v>283</v>
      </c>
      <c r="JX456" s="10" t="s">
        <v>283</v>
      </c>
      <c r="JY456" s="10" t="s">
        <v>283</v>
      </c>
      <c r="JZ456" s="54"/>
    </row>
    <row r="457" spans="1:286" ht="15.75" customHeight="1">
      <c r="A457" s="7" t="s">
        <v>6788</v>
      </c>
      <c r="B457" s="8">
        <v>43726</v>
      </c>
      <c r="C457" s="9" t="s">
        <v>6789</v>
      </c>
      <c r="D457" s="10">
        <v>1</v>
      </c>
      <c r="E457" s="11">
        <v>43270</v>
      </c>
      <c r="F457" s="10">
        <v>48</v>
      </c>
      <c r="G457" s="10" t="s">
        <v>323</v>
      </c>
      <c r="H457" s="9" t="s">
        <v>6504</v>
      </c>
      <c r="I457" s="9" t="s">
        <v>2007</v>
      </c>
      <c r="J457" s="10" t="s">
        <v>280</v>
      </c>
      <c r="K457" s="10" t="s">
        <v>6790</v>
      </c>
      <c r="L457" s="9"/>
      <c r="M457" s="10">
        <v>1</v>
      </c>
      <c r="N457" s="9"/>
      <c r="O457" s="9"/>
      <c r="P457" s="10">
        <v>1</v>
      </c>
      <c r="Q457" s="9"/>
      <c r="R457" s="10">
        <v>1</v>
      </c>
      <c r="S457" s="9"/>
      <c r="T457" s="9"/>
      <c r="U457" s="9"/>
      <c r="V457" s="9"/>
      <c r="W457" s="9"/>
      <c r="X457" s="9"/>
      <c r="Y457" s="9"/>
      <c r="Z457" s="9"/>
      <c r="AA457" s="9"/>
      <c r="AB457" s="9" t="s">
        <v>6791</v>
      </c>
      <c r="AC457" s="9" t="s">
        <v>6792</v>
      </c>
      <c r="AD457" s="10" t="s">
        <v>283</v>
      </c>
      <c r="AE457" s="11">
        <v>43273</v>
      </c>
      <c r="AF457" s="11">
        <v>43720</v>
      </c>
      <c r="AG457" s="10">
        <f t="shared" si="105"/>
        <v>447</v>
      </c>
      <c r="AH457" s="10">
        <f t="shared" si="106"/>
        <v>450</v>
      </c>
      <c r="AI457" s="10">
        <f t="shared" si="102"/>
        <v>456</v>
      </c>
      <c r="AJ457" s="54" t="s">
        <v>6793</v>
      </c>
      <c r="AK457" s="12">
        <v>2</v>
      </c>
      <c r="AL457" s="10" t="s">
        <v>1425</v>
      </c>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v>1</v>
      </c>
      <c r="BM457" s="78"/>
      <c r="BN457" s="78"/>
      <c r="BO457" s="78"/>
      <c r="BP457" s="78"/>
      <c r="BQ457" s="78"/>
      <c r="BR457" s="78"/>
      <c r="BS457" s="78"/>
      <c r="BT457" s="78"/>
      <c r="BU457" s="78"/>
      <c r="BV457" s="78"/>
      <c r="BW457" s="78"/>
      <c r="BX457" s="78"/>
      <c r="BY457" s="54">
        <v>1</v>
      </c>
      <c r="BZ457" s="78"/>
      <c r="CA457" s="78"/>
      <c r="CB457" s="78"/>
      <c r="CC457" s="78"/>
      <c r="CD457" s="78"/>
      <c r="CE457" s="78"/>
      <c r="CF457" s="78"/>
      <c r="CG457" s="78"/>
      <c r="CH457" s="78"/>
      <c r="CI457" s="78"/>
      <c r="CJ457" s="78"/>
      <c r="CK457" s="78"/>
      <c r="CL457" s="78"/>
      <c r="CM457" s="78"/>
      <c r="CN457" s="78"/>
      <c r="CO457" s="78"/>
      <c r="CP457" s="10" t="s">
        <v>89</v>
      </c>
      <c r="CQ457" s="10" t="s">
        <v>286</v>
      </c>
      <c r="CR457" s="10">
        <v>1</v>
      </c>
      <c r="CS457" s="10"/>
      <c r="CT457" s="10"/>
      <c r="CU457" s="10"/>
      <c r="CV457" s="10"/>
      <c r="CW457" s="10"/>
      <c r="CX457" s="10" t="s">
        <v>287</v>
      </c>
      <c r="CY457" s="54" t="s">
        <v>287</v>
      </c>
      <c r="CZ457" s="78" t="s">
        <v>288</v>
      </c>
      <c r="DA457" s="78" t="s">
        <v>289</v>
      </c>
      <c r="DB457" s="54" t="s">
        <v>309</v>
      </c>
      <c r="DC457" s="54" t="s">
        <v>6794</v>
      </c>
      <c r="DD457" s="54" t="s">
        <v>6795</v>
      </c>
      <c r="DE457" s="54" t="s">
        <v>283</v>
      </c>
      <c r="DF457" s="54" t="s">
        <v>283</v>
      </c>
      <c r="DG457" s="54" t="s">
        <v>283</v>
      </c>
      <c r="DH457" s="54" t="s">
        <v>283</v>
      </c>
      <c r="DI457" s="54" t="s">
        <v>283</v>
      </c>
      <c r="DJ457" s="54" t="s">
        <v>283</v>
      </c>
      <c r="DK457" s="54" t="s">
        <v>283</v>
      </c>
      <c r="DL457" s="10" t="s">
        <v>6796</v>
      </c>
      <c r="DM457" s="10" t="s">
        <v>138</v>
      </c>
      <c r="DN457" s="15"/>
      <c r="DO457" s="15"/>
      <c r="DP457" s="15"/>
      <c r="DQ457" s="15"/>
      <c r="DR457" s="15"/>
      <c r="DS457" s="15"/>
      <c r="DT457" s="15"/>
      <c r="DU457" s="15"/>
      <c r="DV457" s="15"/>
      <c r="DW457" s="15"/>
      <c r="DX457" s="15"/>
      <c r="DY457" s="15"/>
      <c r="DZ457" s="15"/>
      <c r="EA457" s="15"/>
      <c r="EB457" s="15"/>
      <c r="EC457" s="15"/>
      <c r="ED457" s="15"/>
      <c r="EE457" s="15"/>
      <c r="EF457" s="15"/>
      <c r="EG457" s="15"/>
      <c r="EH457" s="15"/>
      <c r="EI457" s="15"/>
      <c r="EJ457" s="15"/>
      <c r="EK457" s="15"/>
      <c r="EL457" s="15"/>
      <c r="EM457" s="15"/>
      <c r="EN457" s="15"/>
      <c r="EO457" s="15"/>
      <c r="EP457" s="14">
        <v>1</v>
      </c>
      <c r="EQ457" s="15"/>
      <c r="ER457" s="10" t="s">
        <v>6797</v>
      </c>
      <c r="ES457" s="10" t="s">
        <v>6798</v>
      </c>
      <c r="ET457" s="10"/>
      <c r="EU457" s="10"/>
      <c r="EV457" s="10"/>
      <c r="EW457" s="10"/>
      <c r="EX457" s="10"/>
      <c r="EY457" s="10"/>
      <c r="EZ457" s="10">
        <v>1</v>
      </c>
      <c r="FA457" s="10"/>
      <c r="FB457" s="10"/>
      <c r="FC457" s="10"/>
      <c r="FD457" s="10"/>
      <c r="FE457" s="10"/>
      <c r="FF457" s="10"/>
      <c r="FG457" s="10"/>
      <c r="FH457" s="10"/>
      <c r="FI457" s="10">
        <v>1</v>
      </c>
      <c r="FJ457" s="10"/>
      <c r="FK457" s="10"/>
      <c r="FL457" s="10"/>
      <c r="FM457" s="10" t="s">
        <v>283</v>
      </c>
      <c r="FN457" s="10" t="s">
        <v>283</v>
      </c>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t="s">
        <v>6799</v>
      </c>
      <c r="GP457" s="10" t="s">
        <v>283</v>
      </c>
      <c r="GQ457" s="10" t="s">
        <v>283</v>
      </c>
      <c r="GR457" s="10" t="s">
        <v>283</v>
      </c>
      <c r="GS457" s="10" t="s">
        <v>283</v>
      </c>
      <c r="GT457" s="10" t="s">
        <v>283</v>
      </c>
      <c r="GU457" s="10" t="s">
        <v>283</v>
      </c>
      <c r="GV457" s="10" t="s">
        <v>283</v>
      </c>
      <c r="GW457" s="10" t="s">
        <v>283</v>
      </c>
      <c r="GX457" s="10" t="s">
        <v>283</v>
      </c>
      <c r="GY457" s="10" t="s">
        <v>283</v>
      </c>
      <c r="GZ457" s="10" t="s">
        <v>283</v>
      </c>
      <c r="HA457" s="10" t="s">
        <v>283</v>
      </c>
      <c r="HB457" s="10" t="s">
        <v>283</v>
      </c>
      <c r="HC457" s="10" t="s">
        <v>283</v>
      </c>
      <c r="HD457" s="10" t="s">
        <v>1146</v>
      </c>
      <c r="HE457" s="10"/>
      <c r="HF457" s="10"/>
      <c r="HG457" s="10"/>
      <c r="HH457" s="10"/>
      <c r="HI457" s="10"/>
      <c r="HJ457" s="10">
        <v>1</v>
      </c>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c r="IQ457" s="10"/>
      <c r="IR457" s="10"/>
      <c r="IS457" s="10"/>
      <c r="IT457" s="10"/>
      <c r="IU457" s="10" t="s">
        <v>6800</v>
      </c>
      <c r="IV457" s="10" t="s">
        <v>283</v>
      </c>
      <c r="IW457" s="10" t="s">
        <v>283</v>
      </c>
      <c r="IX457" s="10" t="s">
        <v>264</v>
      </c>
      <c r="IY457" s="10"/>
      <c r="IZ457" s="10"/>
      <c r="JA457" s="10"/>
      <c r="JB457" s="10"/>
      <c r="JC457" s="10"/>
      <c r="JD457" s="10"/>
      <c r="JE457" s="10"/>
      <c r="JF457" s="10"/>
      <c r="JG457" s="10"/>
      <c r="JH457" s="10"/>
      <c r="JI457" s="10"/>
      <c r="JJ457" s="10"/>
      <c r="JK457" s="10"/>
      <c r="JL457" s="10"/>
      <c r="JM457" s="10"/>
      <c r="JN457" s="10"/>
      <c r="JO457" s="10"/>
      <c r="JP457" s="10">
        <v>1</v>
      </c>
      <c r="JQ457" s="10"/>
      <c r="JR457" s="10"/>
      <c r="JS457" s="10"/>
      <c r="JT457" s="10"/>
      <c r="JU457" s="10"/>
      <c r="JV457" s="10" t="s">
        <v>287</v>
      </c>
      <c r="JW457" s="10" t="s">
        <v>283</v>
      </c>
      <c r="JX457" s="10" t="s">
        <v>283</v>
      </c>
      <c r="JY457" s="10" t="s">
        <v>283</v>
      </c>
      <c r="JZ457" s="54" t="s">
        <v>6801</v>
      </c>
    </row>
    <row r="458" spans="1:286" ht="15.75" customHeight="1">
      <c r="A458" s="7" t="s">
        <v>6802</v>
      </c>
      <c r="B458" s="8">
        <v>43705</v>
      </c>
      <c r="C458" s="9" t="s">
        <v>6803</v>
      </c>
      <c r="D458" s="10">
        <v>1</v>
      </c>
      <c r="E458" s="11">
        <v>42417</v>
      </c>
      <c r="F458" s="10" t="s">
        <v>302</v>
      </c>
      <c r="G458" s="10" t="s">
        <v>323</v>
      </c>
      <c r="H458" s="9" t="s">
        <v>5403</v>
      </c>
      <c r="I458" s="9" t="s">
        <v>1151</v>
      </c>
      <c r="J458" s="10" t="s">
        <v>280</v>
      </c>
      <c r="K458" s="9" t="s">
        <v>1436</v>
      </c>
      <c r="L458" s="9"/>
      <c r="M458" s="9"/>
      <c r="N458" s="9"/>
      <c r="O458" s="9"/>
      <c r="P458" s="9"/>
      <c r="Q458" s="9"/>
      <c r="R458" s="9"/>
      <c r="S458" s="9"/>
      <c r="T458" s="9"/>
      <c r="U458" s="9"/>
      <c r="V458" s="9"/>
      <c r="W458" s="9"/>
      <c r="X458" s="9"/>
      <c r="Y458" s="10">
        <v>1</v>
      </c>
      <c r="Z458" s="9"/>
      <c r="AA458" s="9"/>
      <c r="AB458" s="9" t="s">
        <v>6804</v>
      </c>
      <c r="AC458" s="9" t="s">
        <v>6805</v>
      </c>
      <c r="AD458" s="10" t="s">
        <v>283</v>
      </c>
      <c r="AE458" s="11">
        <v>42428</v>
      </c>
      <c r="AF458" s="11">
        <v>43615</v>
      </c>
      <c r="AG458" s="10">
        <f t="shared" si="105"/>
        <v>1187</v>
      </c>
      <c r="AH458" s="10">
        <f t="shared" si="106"/>
        <v>1198</v>
      </c>
      <c r="AI458" s="10">
        <f t="shared" si="102"/>
        <v>1288</v>
      </c>
      <c r="AJ458" s="78" t="s">
        <v>6806</v>
      </c>
      <c r="AK458" s="12">
        <v>1</v>
      </c>
      <c r="AL458" s="10" t="s">
        <v>70</v>
      </c>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78"/>
      <c r="BN458" s="78"/>
      <c r="BO458" s="78"/>
      <c r="BP458" s="78"/>
      <c r="BQ458" s="78"/>
      <c r="BR458" s="78"/>
      <c r="BS458" s="78"/>
      <c r="BT458" s="78"/>
      <c r="BU458" s="78"/>
      <c r="BV458" s="78"/>
      <c r="BW458" s="78"/>
      <c r="BX458" s="78"/>
      <c r="BY458" s="54">
        <v>1</v>
      </c>
      <c r="BZ458" s="78"/>
      <c r="CA458" s="78"/>
      <c r="CB458" s="78"/>
      <c r="CC458" s="78"/>
      <c r="CD458" s="78"/>
      <c r="CE458" s="78"/>
      <c r="CF458" s="78"/>
      <c r="CG458" s="78"/>
      <c r="CH458" s="78"/>
      <c r="CI458" s="78"/>
      <c r="CJ458" s="78"/>
      <c r="CK458" s="78"/>
      <c r="CL458" s="78"/>
      <c r="CM458" s="78"/>
      <c r="CN458" s="78"/>
      <c r="CO458" s="78"/>
      <c r="CP458" s="10" t="s">
        <v>329</v>
      </c>
      <c r="CQ458" s="13" t="s">
        <v>852</v>
      </c>
      <c r="CR458" s="10"/>
      <c r="CS458" s="10"/>
      <c r="CT458" s="10"/>
      <c r="CU458" s="10"/>
      <c r="CV458" s="10"/>
      <c r="CW458" s="10"/>
      <c r="CX458" s="10" t="s">
        <v>287</v>
      </c>
      <c r="CY458" s="54" t="s">
        <v>287</v>
      </c>
      <c r="CZ458" s="54" t="s">
        <v>6807</v>
      </c>
      <c r="DA458" s="78" t="s">
        <v>158</v>
      </c>
      <c r="DB458" s="54" t="s">
        <v>158</v>
      </c>
      <c r="DC458" s="54" t="s">
        <v>283</v>
      </c>
      <c r="DD458" s="78" t="s">
        <v>6808</v>
      </c>
      <c r="DE458" s="78" t="s">
        <v>289</v>
      </c>
      <c r="DF458" s="54" t="s">
        <v>283</v>
      </c>
      <c r="DG458" s="54" t="s">
        <v>283</v>
      </c>
      <c r="DH458" s="54" t="s">
        <v>283</v>
      </c>
      <c r="DI458" s="54" t="s">
        <v>283</v>
      </c>
      <c r="DJ458" s="54" t="s">
        <v>283</v>
      </c>
      <c r="DK458" s="54" t="s">
        <v>283</v>
      </c>
      <c r="DL458" s="10" t="s">
        <v>119</v>
      </c>
      <c r="DM458" s="10" t="s">
        <v>119</v>
      </c>
      <c r="DN458" s="15"/>
      <c r="DO458" s="15"/>
      <c r="DP458" s="15"/>
      <c r="DQ458" s="15"/>
      <c r="DR458" s="15"/>
      <c r="DS458" s="15"/>
      <c r="DT458" s="15"/>
      <c r="DU458" s="15"/>
      <c r="DV458" s="15"/>
      <c r="DW458" s="15">
        <v>1</v>
      </c>
      <c r="DX458" s="15"/>
      <c r="DY458" s="15"/>
      <c r="DZ458" s="15"/>
      <c r="EA458" s="15"/>
      <c r="EB458" s="15"/>
      <c r="EC458" s="15"/>
      <c r="ED458" s="15"/>
      <c r="EE458" s="15"/>
      <c r="EF458" s="15"/>
      <c r="EG458" s="15"/>
      <c r="EH458" s="15"/>
      <c r="EI458" s="15"/>
      <c r="EJ458" s="15"/>
      <c r="EK458" s="15"/>
      <c r="EL458" s="15"/>
      <c r="EM458" s="15"/>
      <c r="EN458" s="15"/>
      <c r="EO458" s="15"/>
      <c r="EP458" s="15"/>
      <c r="EQ458" s="15"/>
      <c r="ER458" s="10" t="s">
        <v>6809</v>
      </c>
      <c r="ES458" s="10" t="s">
        <v>6810</v>
      </c>
      <c r="ET458" s="10"/>
      <c r="EU458" s="10"/>
      <c r="EV458" s="10"/>
      <c r="EW458" s="10"/>
      <c r="EX458" s="10"/>
      <c r="EY458" s="10"/>
      <c r="EZ458" s="10">
        <v>1</v>
      </c>
      <c r="FA458" s="10"/>
      <c r="FB458" s="10"/>
      <c r="FC458" s="10"/>
      <c r="FD458" s="10"/>
      <c r="FE458" s="10"/>
      <c r="FF458" s="10"/>
      <c r="FG458" s="10"/>
      <c r="FH458" s="13">
        <v>1</v>
      </c>
      <c r="FI458" s="10"/>
      <c r="FJ458" s="10"/>
      <c r="FK458" s="10">
        <v>1</v>
      </c>
      <c r="FL458" s="10"/>
      <c r="FM458" s="10" t="s">
        <v>6811</v>
      </c>
      <c r="FN458" s="10" t="s">
        <v>283</v>
      </c>
      <c r="FO458" s="10"/>
      <c r="FP458" s="10"/>
      <c r="FQ458" s="10"/>
      <c r="FR458" s="10"/>
      <c r="FS458" s="10"/>
      <c r="FT458" s="10"/>
      <c r="FU458" s="10"/>
      <c r="FV458" s="10"/>
      <c r="FW458" s="10"/>
      <c r="FX458" s="10"/>
      <c r="FY458" s="10"/>
      <c r="FZ458" s="10"/>
      <c r="GA458" s="10"/>
      <c r="GB458" s="10"/>
      <c r="GC458" s="10"/>
      <c r="GD458" s="10"/>
      <c r="GE458" s="10"/>
      <c r="GF458" s="10"/>
      <c r="GG458" s="10"/>
      <c r="GH458" s="10"/>
      <c r="GI458" s="10"/>
      <c r="GJ458" s="10"/>
      <c r="GK458" s="10"/>
      <c r="GL458" s="10"/>
      <c r="GM458" s="10"/>
      <c r="GN458" s="10"/>
      <c r="GO458" s="10" t="s">
        <v>6812</v>
      </c>
      <c r="GP458" s="10" t="s">
        <v>6813</v>
      </c>
      <c r="GQ458" s="10" t="s">
        <v>6814</v>
      </c>
      <c r="GR458" s="10" t="s">
        <v>6815</v>
      </c>
      <c r="GS458" s="10" t="s">
        <v>6816</v>
      </c>
      <c r="GT458" s="10" t="s">
        <v>6817</v>
      </c>
      <c r="GU458" s="10" t="s">
        <v>6818</v>
      </c>
      <c r="GV458" s="10" t="s">
        <v>6819</v>
      </c>
      <c r="GW458" s="10" t="s">
        <v>6820</v>
      </c>
      <c r="GX458" s="10" t="s">
        <v>6821</v>
      </c>
      <c r="GY458" s="10" t="s">
        <v>6822</v>
      </c>
      <c r="GZ458" s="10" t="s">
        <v>6823</v>
      </c>
      <c r="HA458" s="10" t="s">
        <v>6824</v>
      </c>
      <c r="HB458" s="10" t="s">
        <v>6825</v>
      </c>
      <c r="HC458" s="10" t="s">
        <v>283</v>
      </c>
      <c r="HD458" s="10" t="s">
        <v>4964</v>
      </c>
      <c r="HE458" s="10"/>
      <c r="HF458" s="10"/>
      <c r="HG458" s="10"/>
      <c r="HH458" s="10"/>
      <c r="HI458" s="10"/>
      <c r="HJ458" s="10"/>
      <c r="HK458" s="10"/>
      <c r="HL458" s="10"/>
      <c r="HM458" s="10"/>
      <c r="HN458" s="10"/>
      <c r="HO458" s="10"/>
      <c r="HP458" s="10"/>
      <c r="HQ458" s="10"/>
      <c r="HR458" s="10">
        <v>1</v>
      </c>
      <c r="HS458" s="10"/>
      <c r="HT458" s="10"/>
      <c r="HU458" s="10"/>
      <c r="HV458" s="10"/>
      <c r="HW458" s="10"/>
      <c r="HX458" s="10"/>
      <c r="HY458" s="10"/>
      <c r="HZ458" s="10"/>
      <c r="IA458" s="10"/>
      <c r="IB458" s="10"/>
      <c r="IC458" s="10"/>
      <c r="ID458" s="10"/>
      <c r="IE458" s="10"/>
      <c r="IF458" s="10"/>
      <c r="IG458" s="10"/>
      <c r="IH458" s="10"/>
      <c r="II458" s="10"/>
      <c r="IJ458" s="10"/>
      <c r="IK458" s="10">
        <v>1</v>
      </c>
      <c r="IL458" s="10"/>
      <c r="IM458" s="10"/>
      <c r="IN458" s="10"/>
      <c r="IO458" s="10"/>
      <c r="IP458" s="10"/>
      <c r="IQ458" s="10"/>
      <c r="IR458" s="10"/>
      <c r="IS458" s="10"/>
      <c r="IT458" s="10"/>
      <c r="IU458" s="10" t="s">
        <v>299</v>
      </c>
      <c r="IV458" s="10" t="s">
        <v>283</v>
      </c>
      <c r="IW458" s="10" t="s">
        <v>283</v>
      </c>
      <c r="IX458" s="10" t="s">
        <v>264</v>
      </c>
      <c r="IY458" s="10"/>
      <c r="IZ458" s="10"/>
      <c r="JA458" s="10"/>
      <c r="JB458" s="10"/>
      <c r="JC458" s="10"/>
      <c r="JD458" s="10"/>
      <c r="JE458" s="10"/>
      <c r="JF458" s="10"/>
      <c r="JG458" s="10"/>
      <c r="JH458" s="10"/>
      <c r="JI458" s="10"/>
      <c r="JJ458" s="10"/>
      <c r="JK458" s="10"/>
      <c r="JL458" s="10"/>
      <c r="JM458" s="10"/>
      <c r="JN458" s="10"/>
      <c r="JO458" s="10"/>
      <c r="JP458" s="10">
        <v>1</v>
      </c>
      <c r="JQ458" s="10"/>
      <c r="JR458" s="10"/>
      <c r="JS458" s="10"/>
      <c r="JT458" s="10"/>
      <c r="JU458" s="10"/>
      <c r="JV458" s="10" t="s">
        <v>287</v>
      </c>
      <c r="JW458" s="10" t="s">
        <v>283</v>
      </c>
      <c r="JX458" s="10" t="s">
        <v>283</v>
      </c>
      <c r="JY458" s="10" t="s">
        <v>283</v>
      </c>
      <c r="JZ458" s="54" t="s">
        <v>6826</v>
      </c>
    </row>
    <row r="459" spans="1:286" ht="15.75" customHeight="1">
      <c r="A459" s="7" t="s">
        <v>6827</v>
      </c>
      <c r="B459" s="8">
        <v>43727</v>
      </c>
      <c r="C459" s="9" t="s">
        <v>6828</v>
      </c>
      <c r="D459" s="10">
        <v>1</v>
      </c>
      <c r="E459" s="11">
        <v>42368</v>
      </c>
      <c r="F459" s="10" t="s">
        <v>302</v>
      </c>
      <c r="G459" s="10" t="s">
        <v>323</v>
      </c>
      <c r="H459" s="9" t="s">
        <v>6430</v>
      </c>
      <c r="I459" s="9" t="s">
        <v>5481</v>
      </c>
      <c r="J459" s="10" t="s">
        <v>280</v>
      </c>
      <c r="K459" s="9" t="s">
        <v>1436</v>
      </c>
      <c r="L459" s="9"/>
      <c r="M459" s="9"/>
      <c r="N459" s="9"/>
      <c r="O459" s="9"/>
      <c r="P459" s="9"/>
      <c r="Q459" s="9"/>
      <c r="R459" s="9"/>
      <c r="S459" s="9"/>
      <c r="T459" s="9"/>
      <c r="U459" s="9"/>
      <c r="V459" s="9"/>
      <c r="W459" s="9"/>
      <c r="X459" s="9"/>
      <c r="Y459" s="10">
        <v>1</v>
      </c>
      <c r="Z459" s="9"/>
      <c r="AA459" s="9"/>
      <c r="AB459" s="9" t="s">
        <v>6829</v>
      </c>
      <c r="AC459" s="9" t="s">
        <v>6830</v>
      </c>
      <c r="AD459" s="10" t="s">
        <v>283</v>
      </c>
      <c r="AE459" s="11">
        <v>42368</v>
      </c>
      <c r="AF459" s="11">
        <v>43712</v>
      </c>
      <c r="AG459" s="10">
        <f t="shared" si="105"/>
        <v>1344</v>
      </c>
      <c r="AH459" s="10">
        <f t="shared" si="106"/>
        <v>1344</v>
      </c>
      <c r="AI459" s="10">
        <f t="shared" si="102"/>
        <v>1359</v>
      </c>
      <c r="AJ459" s="54" t="s">
        <v>6831</v>
      </c>
      <c r="AK459" s="12">
        <v>5</v>
      </c>
      <c r="AL459" s="10" t="s">
        <v>6832</v>
      </c>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v>2</v>
      </c>
      <c r="BM459" s="78"/>
      <c r="BN459" s="78"/>
      <c r="BO459" s="78"/>
      <c r="BP459" s="78"/>
      <c r="BQ459" s="78"/>
      <c r="BR459" s="78"/>
      <c r="BS459" s="78"/>
      <c r="BT459" s="78"/>
      <c r="BU459" s="78"/>
      <c r="BV459" s="78"/>
      <c r="BW459" s="78"/>
      <c r="BX459" s="78"/>
      <c r="BY459" s="78"/>
      <c r="BZ459" s="54">
        <v>2</v>
      </c>
      <c r="CA459" s="78"/>
      <c r="CB459" s="78"/>
      <c r="CC459" s="54">
        <v>1</v>
      </c>
      <c r="CD459" s="78"/>
      <c r="CE459" s="78"/>
      <c r="CF459" s="78"/>
      <c r="CG459" s="78"/>
      <c r="CH459" s="78"/>
      <c r="CI459" s="78"/>
      <c r="CJ459" s="78"/>
      <c r="CK459" s="78"/>
      <c r="CL459" s="78"/>
      <c r="CM459" s="78"/>
      <c r="CN459" s="78"/>
      <c r="CO459" s="78"/>
      <c r="CP459" s="10" t="s">
        <v>90</v>
      </c>
      <c r="CQ459" s="10" t="s">
        <v>286</v>
      </c>
      <c r="CR459" s="10"/>
      <c r="CS459" s="10">
        <v>1</v>
      </c>
      <c r="CT459" s="10"/>
      <c r="CU459" s="10"/>
      <c r="CV459" s="10"/>
      <c r="CW459" s="10"/>
      <c r="CX459" s="10" t="s">
        <v>287</v>
      </c>
      <c r="CY459" s="54" t="s">
        <v>287</v>
      </c>
      <c r="CZ459" s="78" t="s">
        <v>6706</v>
      </c>
      <c r="DA459" s="35" t="s">
        <v>289</v>
      </c>
      <c r="DB459" s="54" t="s">
        <v>309</v>
      </c>
      <c r="DC459" s="13" t="s">
        <v>6833</v>
      </c>
      <c r="DD459" s="78" t="s">
        <v>623</v>
      </c>
      <c r="DE459" s="78" t="s">
        <v>6834</v>
      </c>
      <c r="DF459" s="78" t="s">
        <v>6835</v>
      </c>
      <c r="DG459" s="78" t="s">
        <v>1717</v>
      </c>
      <c r="DH459" s="78" t="s">
        <v>6836</v>
      </c>
      <c r="DI459" s="54" t="s">
        <v>283</v>
      </c>
      <c r="DJ459" s="54" t="s">
        <v>283</v>
      </c>
      <c r="DK459" s="54" t="s">
        <v>283</v>
      </c>
      <c r="DL459" s="10" t="s">
        <v>1717</v>
      </c>
      <c r="DM459" s="10" t="s">
        <v>115</v>
      </c>
      <c r="DN459" s="15"/>
      <c r="DO459" s="15"/>
      <c r="DP459" s="15"/>
      <c r="DQ459" s="15"/>
      <c r="DR459" s="15"/>
      <c r="DS459" s="14">
        <v>1</v>
      </c>
      <c r="DT459" s="15"/>
      <c r="DU459" s="15"/>
      <c r="DV459" s="15"/>
      <c r="DW459" s="15"/>
      <c r="DX459" s="15"/>
      <c r="DY459" s="15"/>
      <c r="DZ459" s="15"/>
      <c r="EA459" s="15"/>
      <c r="EB459" s="15"/>
      <c r="EC459" s="15"/>
      <c r="ED459" s="15"/>
      <c r="EE459" s="15"/>
      <c r="EF459" s="15"/>
      <c r="EG459" s="15"/>
      <c r="EH459" s="15"/>
      <c r="EI459" s="15"/>
      <c r="EJ459" s="15"/>
      <c r="EK459" s="15"/>
      <c r="EL459" s="15"/>
      <c r="EM459" s="15"/>
      <c r="EN459" s="15"/>
      <c r="EO459" s="15"/>
      <c r="EP459" s="15"/>
      <c r="EQ459" s="15"/>
      <c r="ER459" s="10" t="s">
        <v>283</v>
      </c>
      <c r="ES459" s="10" t="s">
        <v>283</v>
      </c>
      <c r="ET459" s="10"/>
      <c r="EU459" s="10"/>
      <c r="EV459" s="10"/>
      <c r="EW459" s="10"/>
      <c r="EX459" s="10"/>
      <c r="EY459" s="10"/>
      <c r="EZ459" s="10"/>
      <c r="FA459" s="10"/>
      <c r="FB459" s="10"/>
      <c r="FC459" s="10"/>
      <c r="FD459" s="10"/>
      <c r="FE459" s="10"/>
      <c r="FF459" s="10"/>
      <c r="FG459" s="10"/>
      <c r="FH459" s="10"/>
      <c r="FI459" s="10"/>
      <c r="FJ459" s="10"/>
      <c r="FK459" s="10"/>
      <c r="FL459" s="10"/>
      <c r="FM459" s="10" t="s">
        <v>6837</v>
      </c>
      <c r="FN459" s="10" t="s">
        <v>2621</v>
      </c>
      <c r="FO459" s="10"/>
      <c r="FP459" s="10"/>
      <c r="FQ459" s="10"/>
      <c r="FR459" s="10"/>
      <c r="FS459" s="10"/>
      <c r="FT459" s="10"/>
      <c r="FU459" s="13">
        <v>1</v>
      </c>
      <c r="FV459" s="10"/>
      <c r="FW459" s="10"/>
      <c r="FX459" s="10"/>
      <c r="FY459" s="10"/>
      <c r="FZ459" s="10"/>
      <c r="GA459" s="10"/>
      <c r="GB459" s="10"/>
      <c r="GC459" s="10"/>
      <c r="GD459" s="10"/>
      <c r="GE459" s="10"/>
      <c r="GF459" s="10"/>
      <c r="GG459" s="10"/>
      <c r="GH459" s="10"/>
      <c r="GI459" s="10"/>
      <c r="GJ459" s="10">
        <v>1</v>
      </c>
      <c r="GK459" s="10"/>
      <c r="GL459" s="10"/>
      <c r="GM459" s="10"/>
      <c r="GN459" s="10"/>
      <c r="GO459" s="13" t="s">
        <v>6838</v>
      </c>
      <c r="GP459" s="13" t="s">
        <v>6839</v>
      </c>
      <c r="GQ459" s="13" t="s">
        <v>6840</v>
      </c>
      <c r="GR459" s="13" t="s">
        <v>6841</v>
      </c>
      <c r="GS459" s="13" t="s">
        <v>6842</v>
      </c>
      <c r="GT459" s="13" t="s">
        <v>6843</v>
      </c>
      <c r="GU459" s="10" t="s">
        <v>283</v>
      </c>
      <c r="GV459" s="10" t="s">
        <v>283</v>
      </c>
      <c r="GW459" s="10" t="s">
        <v>283</v>
      </c>
      <c r="GX459" s="10" t="s">
        <v>283</v>
      </c>
      <c r="GY459" s="10" t="s">
        <v>283</v>
      </c>
      <c r="GZ459" s="10" t="s">
        <v>283</v>
      </c>
      <c r="HA459" s="10" t="s">
        <v>283</v>
      </c>
      <c r="HB459" s="10" t="s">
        <v>283</v>
      </c>
      <c r="HC459" s="10" t="s">
        <v>283</v>
      </c>
      <c r="HD459" s="10" t="s">
        <v>6844</v>
      </c>
      <c r="HE459" s="10"/>
      <c r="HF459" s="10"/>
      <c r="HG459" s="10"/>
      <c r="HH459" s="10"/>
      <c r="HI459" s="10"/>
      <c r="HJ459" s="10"/>
      <c r="HK459" s="10"/>
      <c r="HL459" s="10"/>
      <c r="HM459" s="10"/>
      <c r="HN459" s="10"/>
      <c r="HO459" s="10"/>
      <c r="HP459" s="10">
        <v>1</v>
      </c>
      <c r="HQ459" s="10"/>
      <c r="HR459" s="10"/>
      <c r="HS459" s="10"/>
      <c r="HT459" s="10"/>
      <c r="HU459" s="10"/>
      <c r="HV459" s="10"/>
      <c r="HW459" s="10"/>
      <c r="HX459" s="10"/>
      <c r="HY459" s="10"/>
      <c r="HZ459" s="10"/>
      <c r="IA459" s="10"/>
      <c r="IB459" s="10"/>
      <c r="IC459" s="10"/>
      <c r="ID459" s="10"/>
      <c r="IE459" s="10"/>
      <c r="IF459" s="10"/>
      <c r="IG459" s="10"/>
      <c r="IH459" s="10"/>
      <c r="II459" s="10"/>
      <c r="IJ459" s="10"/>
      <c r="IK459" s="10"/>
      <c r="IL459" s="10"/>
      <c r="IM459" s="10">
        <v>1</v>
      </c>
      <c r="IN459" s="10"/>
      <c r="IO459" s="10">
        <v>1</v>
      </c>
      <c r="IP459" s="10"/>
      <c r="IQ459" s="10"/>
      <c r="IR459" s="10"/>
      <c r="IS459" s="10"/>
      <c r="IT459" s="10"/>
      <c r="IU459" s="13" t="s">
        <v>696</v>
      </c>
      <c r="IV459" s="10" t="s">
        <v>283</v>
      </c>
      <c r="IW459" s="10" t="s">
        <v>283</v>
      </c>
      <c r="IX459" s="10" t="s">
        <v>264</v>
      </c>
      <c r="IY459" s="10"/>
      <c r="IZ459" s="10"/>
      <c r="JA459" s="10"/>
      <c r="JB459" s="10"/>
      <c r="JC459" s="10"/>
      <c r="JD459" s="10"/>
      <c r="JE459" s="10"/>
      <c r="JF459" s="10"/>
      <c r="JG459" s="10"/>
      <c r="JH459" s="10"/>
      <c r="JI459" s="10"/>
      <c r="JJ459" s="10"/>
      <c r="JK459" s="10"/>
      <c r="JL459" s="10"/>
      <c r="JM459" s="10"/>
      <c r="JN459" s="10"/>
      <c r="JO459" s="10"/>
      <c r="JP459" s="10">
        <v>1</v>
      </c>
      <c r="JQ459" s="10"/>
      <c r="JR459" s="10"/>
      <c r="JS459" s="10"/>
      <c r="JT459" s="10"/>
      <c r="JU459" s="10"/>
      <c r="JV459" s="10" t="s">
        <v>287</v>
      </c>
      <c r="JW459" s="10" t="s">
        <v>283</v>
      </c>
      <c r="JX459" s="10" t="s">
        <v>283</v>
      </c>
      <c r="JY459" s="10" t="s">
        <v>283</v>
      </c>
      <c r="JZ459" s="78"/>
    </row>
    <row r="460" spans="1:286" ht="15.75" customHeight="1">
      <c r="A460" s="7" t="s">
        <v>6845</v>
      </c>
      <c r="B460" s="8">
        <v>43727</v>
      </c>
      <c r="C460" s="9" t="s">
        <v>6846</v>
      </c>
      <c r="D460" s="10">
        <v>1</v>
      </c>
      <c r="E460" s="11">
        <v>43531</v>
      </c>
      <c r="F460" s="10">
        <v>59</v>
      </c>
      <c r="G460" s="10" t="s">
        <v>277</v>
      </c>
      <c r="H460" s="9" t="s">
        <v>4242</v>
      </c>
      <c r="I460" s="9" t="s">
        <v>901</v>
      </c>
      <c r="J460" s="10" t="s">
        <v>280</v>
      </c>
      <c r="K460" s="9" t="s">
        <v>6160</v>
      </c>
      <c r="L460" s="9"/>
      <c r="M460" s="9"/>
      <c r="N460" s="9"/>
      <c r="O460" s="9"/>
      <c r="P460" s="10">
        <v>1</v>
      </c>
      <c r="Q460" s="9"/>
      <c r="R460" s="9"/>
      <c r="S460" s="9"/>
      <c r="T460" s="9"/>
      <c r="U460" s="9"/>
      <c r="V460" s="9"/>
      <c r="W460" s="9"/>
      <c r="X460" s="9"/>
      <c r="Y460" s="9"/>
      <c r="Z460" s="9"/>
      <c r="AA460" s="9"/>
      <c r="AB460" s="9" t="s">
        <v>6847</v>
      </c>
      <c r="AC460" s="9" t="s">
        <v>6848</v>
      </c>
      <c r="AD460" s="10" t="s">
        <v>283</v>
      </c>
      <c r="AE460" s="11">
        <v>43649</v>
      </c>
      <c r="AF460" s="11">
        <v>43700</v>
      </c>
      <c r="AG460" s="10">
        <f t="shared" si="105"/>
        <v>51</v>
      </c>
      <c r="AH460" s="10">
        <f t="shared" si="106"/>
        <v>169</v>
      </c>
      <c r="AI460" s="10">
        <f t="shared" si="102"/>
        <v>196</v>
      </c>
      <c r="AJ460" s="78" t="s">
        <v>6849</v>
      </c>
      <c r="AK460" s="12">
        <v>3</v>
      </c>
      <c r="AL460" s="10" t="s">
        <v>6850</v>
      </c>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v>1</v>
      </c>
      <c r="BK460" s="10"/>
      <c r="BL460" s="10"/>
      <c r="BM460" s="54">
        <v>1</v>
      </c>
      <c r="BN460" s="78"/>
      <c r="BO460" s="78"/>
      <c r="BP460" s="78"/>
      <c r="BQ460" s="78"/>
      <c r="BR460" s="78"/>
      <c r="BS460" s="78"/>
      <c r="BT460" s="78"/>
      <c r="BU460" s="78"/>
      <c r="BV460" s="78"/>
      <c r="BW460" s="78"/>
      <c r="BX460" s="78"/>
      <c r="BY460" s="78"/>
      <c r="BZ460" s="54">
        <v>1</v>
      </c>
      <c r="CA460" s="78"/>
      <c r="CB460" s="78"/>
      <c r="CC460" s="54"/>
      <c r="CD460" s="78"/>
      <c r="CE460" s="78"/>
      <c r="CF460" s="78"/>
      <c r="CG460" s="78"/>
      <c r="CH460" s="78"/>
      <c r="CI460" s="78"/>
      <c r="CJ460" s="78"/>
      <c r="CK460" s="78"/>
      <c r="CL460" s="78"/>
      <c r="CM460" s="78"/>
      <c r="CN460" s="78"/>
      <c r="CO460" s="78"/>
      <c r="CP460" s="10" t="s">
        <v>509</v>
      </c>
      <c r="CQ460" s="10" t="s">
        <v>286</v>
      </c>
      <c r="CR460" s="13">
        <v>1</v>
      </c>
      <c r="CS460" s="13">
        <v>1</v>
      </c>
      <c r="CT460" s="10"/>
      <c r="CU460" s="10"/>
      <c r="CV460" s="10"/>
      <c r="CW460" s="10"/>
      <c r="CX460" s="10" t="s">
        <v>283</v>
      </c>
      <c r="CY460" s="54" t="s">
        <v>287</v>
      </c>
      <c r="CZ460" s="78" t="s">
        <v>288</v>
      </c>
      <c r="DA460" s="78" t="s">
        <v>289</v>
      </c>
      <c r="DB460" s="10" t="s">
        <v>329</v>
      </c>
      <c r="DC460" s="13" t="s">
        <v>6851</v>
      </c>
      <c r="DD460" s="78" t="s">
        <v>6852</v>
      </c>
      <c r="DE460" s="54" t="s">
        <v>283</v>
      </c>
      <c r="DF460" s="54" t="s">
        <v>283</v>
      </c>
      <c r="DG460" s="54" t="s">
        <v>283</v>
      </c>
      <c r="DH460" s="54" t="s">
        <v>283</v>
      </c>
      <c r="DI460" s="54" t="s">
        <v>283</v>
      </c>
      <c r="DJ460" s="54" t="s">
        <v>283</v>
      </c>
      <c r="DK460" s="54" t="s">
        <v>283</v>
      </c>
      <c r="DL460" s="10" t="s">
        <v>283</v>
      </c>
      <c r="DM460" s="10" t="s">
        <v>283</v>
      </c>
      <c r="DN460" s="15"/>
      <c r="DO460" s="15"/>
      <c r="DP460" s="15"/>
      <c r="DQ460" s="15"/>
      <c r="DR460" s="15"/>
      <c r="DS460" s="15"/>
      <c r="DT460" s="15"/>
      <c r="DU460" s="15"/>
      <c r="DV460" s="15"/>
      <c r="DW460" s="15"/>
      <c r="DX460" s="15"/>
      <c r="DY460" s="15"/>
      <c r="DZ460" s="15"/>
      <c r="EA460" s="15"/>
      <c r="EB460" s="15"/>
      <c r="EC460" s="15"/>
      <c r="ED460" s="15"/>
      <c r="EE460" s="15"/>
      <c r="EF460" s="15"/>
      <c r="EG460" s="15"/>
      <c r="EH460" s="15"/>
      <c r="EI460" s="15"/>
      <c r="EJ460" s="15"/>
      <c r="EK460" s="15"/>
      <c r="EL460" s="15"/>
      <c r="EM460" s="15"/>
      <c r="EN460" s="15"/>
      <c r="EO460" s="15"/>
      <c r="EP460" s="15"/>
      <c r="EQ460" s="15"/>
      <c r="ER460" s="13" t="s">
        <v>6853</v>
      </c>
      <c r="ES460" s="13" t="s">
        <v>6854</v>
      </c>
      <c r="ET460" s="13"/>
      <c r="EU460" s="13"/>
      <c r="EV460" s="13"/>
      <c r="EW460" s="13"/>
      <c r="EX460" s="13">
        <v>1</v>
      </c>
      <c r="EY460" s="13"/>
      <c r="EZ460" s="13"/>
      <c r="FA460" s="13"/>
      <c r="FB460" s="13"/>
      <c r="FC460" s="13"/>
      <c r="FD460" s="13"/>
      <c r="FE460" s="13"/>
      <c r="FF460" s="13"/>
      <c r="FG460" s="13"/>
      <c r="FH460" s="13"/>
      <c r="FI460" s="13"/>
      <c r="FJ460" s="13"/>
      <c r="FK460" s="13"/>
      <c r="FL460" s="13">
        <v>1</v>
      </c>
      <c r="FM460" s="10" t="s">
        <v>6855</v>
      </c>
      <c r="FN460" s="10" t="s">
        <v>166</v>
      </c>
      <c r="FO460" s="10"/>
      <c r="FP460" s="10"/>
      <c r="FQ460" s="10"/>
      <c r="FR460" s="10"/>
      <c r="FS460" s="10"/>
      <c r="FT460" s="10"/>
      <c r="FU460" s="13">
        <v>1</v>
      </c>
      <c r="FV460" s="10"/>
      <c r="FW460" s="10"/>
      <c r="FX460" s="10"/>
      <c r="FY460" s="10"/>
      <c r="FZ460" s="10"/>
      <c r="GA460" s="10"/>
      <c r="GB460" s="10"/>
      <c r="GC460" s="10"/>
      <c r="GD460" s="10"/>
      <c r="GE460" s="10"/>
      <c r="GF460" s="10"/>
      <c r="GG460" s="10"/>
      <c r="GH460" s="10"/>
      <c r="GI460" s="10"/>
      <c r="GJ460" s="10"/>
      <c r="GK460" s="10"/>
      <c r="GL460" s="10"/>
      <c r="GM460" s="10"/>
      <c r="GN460" s="10"/>
      <c r="GO460" s="13" t="s">
        <v>6856</v>
      </c>
      <c r="GP460" s="13" t="s">
        <v>6857</v>
      </c>
      <c r="GQ460" s="13" t="s">
        <v>6858</v>
      </c>
      <c r="GR460" s="10" t="s">
        <v>283</v>
      </c>
      <c r="GS460" s="10" t="s">
        <v>283</v>
      </c>
      <c r="GT460" s="10" t="s">
        <v>283</v>
      </c>
      <c r="GU460" s="10" t="s">
        <v>283</v>
      </c>
      <c r="GV460" s="10" t="s">
        <v>283</v>
      </c>
      <c r="GW460" s="10" t="s">
        <v>283</v>
      </c>
      <c r="GX460" s="10" t="s">
        <v>283</v>
      </c>
      <c r="GY460" s="10" t="s">
        <v>283</v>
      </c>
      <c r="GZ460" s="10" t="s">
        <v>283</v>
      </c>
      <c r="HA460" s="10" t="s">
        <v>283</v>
      </c>
      <c r="HB460" s="10" t="s">
        <v>283</v>
      </c>
      <c r="HC460" s="10" t="s">
        <v>283</v>
      </c>
      <c r="HD460" s="10" t="s">
        <v>236</v>
      </c>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v>1</v>
      </c>
      <c r="IO460" s="10"/>
      <c r="IP460" s="10"/>
      <c r="IQ460" s="10"/>
      <c r="IR460" s="10"/>
      <c r="IS460" s="10"/>
      <c r="IT460" s="10"/>
      <c r="IU460" s="13" t="s">
        <v>1084</v>
      </c>
      <c r="IV460" s="10" t="s">
        <v>283</v>
      </c>
      <c r="IW460" s="10" t="s">
        <v>283</v>
      </c>
      <c r="IX460" s="10" t="s">
        <v>264</v>
      </c>
      <c r="IY460" s="10"/>
      <c r="IZ460" s="10"/>
      <c r="JA460" s="10"/>
      <c r="JB460" s="10"/>
      <c r="JC460" s="10"/>
      <c r="JD460" s="10"/>
      <c r="JE460" s="10"/>
      <c r="JF460" s="10"/>
      <c r="JG460" s="10"/>
      <c r="JH460" s="10"/>
      <c r="JI460" s="10"/>
      <c r="JJ460" s="10"/>
      <c r="JK460" s="10"/>
      <c r="JL460" s="10"/>
      <c r="JM460" s="10"/>
      <c r="JN460" s="10"/>
      <c r="JO460" s="10"/>
      <c r="JP460" s="10">
        <v>1</v>
      </c>
      <c r="JQ460" s="10"/>
      <c r="JR460" s="10"/>
      <c r="JS460" s="10"/>
      <c r="JT460" s="10"/>
      <c r="JU460" s="10"/>
      <c r="JV460" s="10" t="s">
        <v>287</v>
      </c>
      <c r="JW460" s="10" t="s">
        <v>283</v>
      </c>
      <c r="JX460" s="10" t="s">
        <v>283</v>
      </c>
      <c r="JY460" s="10" t="s">
        <v>283</v>
      </c>
      <c r="JZ460" s="78" t="s">
        <v>6859</v>
      </c>
    </row>
    <row r="461" spans="1:286" ht="15.75" customHeight="1">
      <c r="A461" s="18" t="s">
        <v>6860</v>
      </c>
      <c r="B461" s="66" t="s">
        <v>6861</v>
      </c>
      <c r="C461" s="10" t="s">
        <v>6862</v>
      </c>
      <c r="D461" s="10">
        <v>1</v>
      </c>
      <c r="E461" s="11">
        <v>43309</v>
      </c>
      <c r="F461" s="10">
        <v>22</v>
      </c>
      <c r="G461" s="10" t="s">
        <v>323</v>
      </c>
      <c r="H461" s="9"/>
      <c r="I461" s="9"/>
      <c r="J461" s="10" t="s">
        <v>577</v>
      </c>
      <c r="K461" s="9"/>
      <c r="L461" s="9"/>
      <c r="M461" s="10"/>
      <c r="N461" s="9"/>
      <c r="O461" s="9"/>
      <c r="P461" s="9"/>
      <c r="Q461" s="9"/>
      <c r="R461" s="9"/>
      <c r="S461" s="9"/>
      <c r="T461" s="10"/>
      <c r="U461" s="9"/>
      <c r="V461" s="9"/>
      <c r="W461" s="9"/>
      <c r="X461" s="9"/>
      <c r="Y461" s="9"/>
      <c r="Z461" s="9"/>
      <c r="AA461" s="9"/>
      <c r="AB461" s="9"/>
      <c r="AC461" s="9"/>
      <c r="AD461" s="10"/>
      <c r="AE461" s="10"/>
      <c r="AF461" s="11"/>
      <c r="AG461" s="10"/>
      <c r="AH461" s="10"/>
      <c r="AI461" s="10"/>
      <c r="AJ461" s="78"/>
      <c r="AK461" s="12"/>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78"/>
      <c r="BN461" s="78"/>
      <c r="BO461" s="78"/>
      <c r="BP461" s="78"/>
      <c r="BQ461" s="78"/>
      <c r="BR461" s="78"/>
      <c r="BS461" s="78"/>
      <c r="BT461" s="78"/>
      <c r="BU461" s="78"/>
      <c r="BV461" s="78"/>
      <c r="BW461" s="78"/>
      <c r="BX461" s="78"/>
      <c r="BY461" s="78"/>
      <c r="BZ461" s="78"/>
      <c r="CA461" s="78"/>
      <c r="CB461" s="78"/>
      <c r="CC461" s="78"/>
      <c r="CD461" s="78"/>
      <c r="CE461" s="78"/>
      <c r="CF461" s="54"/>
      <c r="CG461" s="54"/>
      <c r="CH461" s="78"/>
      <c r="CI461" s="78"/>
      <c r="CJ461" s="78"/>
      <c r="CK461" s="78"/>
      <c r="CL461" s="78"/>
      <c r="CM461" s="78"/>
      <c r="CN461" s="78"/>
      <c r="CO461" s="78"/>
      <c r="CP461" s="10"/>
      <c r="CQ461" s="10"/>
      <c r="CR461" s="10"/>
      <c r="CS461" s="10"/>
      <c r="CT461" s="10"/>
      <c r="CU461" s="10"/>
      <c r="CV461" s="10"/>
      <c r="CW461" s="10"/>
      <c r="CX461" s="10"/>
      <c r="CY461" s="54"/>
      <c r="CZ461" s="78"/>
      <c r="DA461" s="54"/>
      <c r="DB461" s="54"/>
      <c r="DC461" s="54"/>
      <c r="DD461" s="78"/>
      <c r="DE461" s="78"/>
      <c r="DF461" s="54"/>
      <c r="DG461" s="54"/>
      <c r="DH461" s="54"/>
      <c r="DI461" s="54"/>
      <c r="DJ461" s="54"/>
      <c r="DK461" s="54"/>
      <c r="DL461" s="10"/>
      <c r="DM461" s="10"/>
      <c r="DN461" s="15"/>
      <c r="DO461" s="15"/>
      <c r="DP461" s="15"/>
      <c r="DQ461" s="15"/>
      <c r="DR461" s="15"/>
      <c r="DS461" s="15"/>
      <c r="DT461" s="15"/>
      <c r="DU461" s="15"/>
      <c r="DV461" s="15"/>
      <c r="DW461" s="15"/>
      <c r="DX461" s="15"/>
      <c r="DY461" s="15"/>
      <c r="DZ461" s="15"/>
      <c r="EA461" s="15"/>
      <c r="EB461" s="15"/>
      <c r="EC461" s="15"/>
      <c r="ED461" s="15"/>
      <c r="EE461" s="15"/>
      <c r="EF461" s="15"/>
      <c r="EG461" s="15"/>
      <c r="EH461" s="15"/>
      <c r="EI461" s="15"/>
      <c r="EJ461" s="15"/>
      <c r="EK461" s="15"/>
      <c r="EL461" s="15"/>
      <c r="EM461" s="15"/>
      <c r="EN461" s="15"/>
      <c r="EO461" s="15"/>
      <c r="EP461" s="15"/>
      <c r="EQ461" s="15"/>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3"/>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10"/>
      <c r="JU461" s="10"/>
      <c r="JV461" s="10"/>
      <c r="JW461" s="10"/>
      <c r="JX461" s="10"/>
      <c r="JY461" s="10"/>
      <c r="JZ461" s="78"/>
    </row>
    <row r="462" spans="1:286" ht="15.75" customHeight="1">
      <c r="A462" s="7" t="s">
        <v>6863</v>
      </c>
      <c r="B462" s="8">
        <v>43733</v>
      </c>
      <c r="C462" s="9" t="s">
        <v>6864</v>
      </c>
      <c r="D462" s="10">
        <v>1</v>
      </c>
      <c r="E462" s="11">
        <v>43218</v>
      </c>
      <c r="F462" s="10">
        <v>28</v>
      </c>
      <c r="G462" s="10" t="s">
        <v>277</v>
      </c>
      <c r="H462" s="9" t="s">
        <v>5026</v>
      </c>
      <c r="I462" s="9" t="s">
        <v>3549</v>
      </c>
      <c r="J462" s="10" t="s">
        <v>280</v>
      </c>
      <c r="K462" s="9" t="s">
        <v>6865</v>
      </c>
      <c r="L462" s="9"/>
      <c r="M462" s="10">
        <v>1</v>
      </c>
      <c r="N462" s="9"/>
      <c r="O462" s="9"/>
      <c r="P462" s="9"/>
      <c r="Q462" s="9"/>
      <c r="R462" s="9"/>
      <c r="S462" s="9"/>
      <c r="T462" s="10">
        <v>1</v>
      </c>
      <c r="U462" s="9"/>
      <c r="V462" s="9"/>
      <c r="W462" s="9"/>
      <c r="X462" s="9"/>
      <c r="Y462" s="9"/>
      <c r="Z462" s="9"/>
      <c r="AA462" s="9"/>
      <c r="AB462" s="9" t="s">
        <v>6866</v>
      </c>
      <c r="AC462" s="9" t="s">
        <v>6867</v>
      </c>
      <c r="AD462" s="10" t="s">
        <v>283</v>
      </c>
      <c r="AE462" s="10" t="s">
        <v>329</v>
      </c>
      <c r="AF462" s="11">
        <v>43712</v>
      </c>
      <c r="AG462" s="10" t="s">
        <v>329</v>
      </c>
      <c r="AH462" s="10">
        <f t="shared" ref="AH462:AH466" si="107">AF462-E462</f>
        <v>494</v>
      </c>
      <c r="AI462" s="10">
        <f t="shared" ref="AI462:AI763" si="108">B462-E462</f>
        <v>515</v>
      </c>
      <c r="AJ462" s="78" t="s">
        <v>77</v>
      </c>
      <c r="AK462" s="12">
        <v>1</v>
      </c>
      <c r="AL462" s="10" t="s">
        <v>77</v>
      </c>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78"/>
      <c r="BN462" s="78"/>
      <c r="BO462" s="78"/>
      <c r="BP462" s="78"/>
      <c r="BQ462" s="78"/>
      <c r="BR462" s="78"/>
      <c r="BS462" s="78"/>
      <c r="BT462" s="78"/>
      <c r="BU462" s="78"/>
      <c r="BV462" s="78"/>
      <c r="BW462" s="78"/>
      <c r="BX462" s="78"/>
      <c r="BY462" s="78"/>
      <c r="BZ462" s="78"/>
      <c r="CA462" s="78"/>
      <c r="CB462" s="78"/>
      <c r="CC462" s="78"/>
      <c r="CD462" s="78"/>
      <c r="CE462" s="78"/>
      <c r="CF462" s="54">
        <v>1</v>
      </c>
      <c r="CG462" s="54"/>
      <c r="CH462" s="78"/>
      <c r="CI462" s="78"/>
      <c r="CJ462" s="78"/>
      <c r="CK462" s="78"/>
      <c r="CL462" s="78"/>
      <c r="CM462" s="78"/>
      <c r="CN462" s="78"/>
      <c r="CO462" s="78"/>
      <c r="CP462" s="10" t="s">
        <v>90</v>
      </c>
      <c r="CQ462" s="10" t="s">
        <v>286</v>
      </c>
      <c r="CR462" s="10"/>
      <c r="CS462" s="10">
        <v>1</v>
      </c>
      <c r="CT462" s="10"/>
      <c r="CU462" s="10"/>
      <c r="CV462" s="10"/>
      <c r="CW462" s="10"/>
      <c r="CX462" s="10" t="s">
        <v>283</v>
      </c>
      <c r="CY462" s="54" t="s">
        <v>287</v>
      </c>
      <c r="CZ462" s="78" t="s">
        <v>379</v>
      </c>
      <c r="DA462" s="54" t="s">
        <v>158</v>
      </c>
      <c r="DB462" s="54" t="s">
        <v>158</v>
      </c>
      <c r="DC462" s="54" t="s">
        <v>6868</v>
      </c>
      <c r="DD462" s="78" t="s">
        <v>1461</v>
      </c>
      <c r="DE462" s="78" t="s">
        <v>3753</v>
      </c>
      <c r="DF462" s="54" t="s">
        <v>283</v>
      </c>
      <c r="DG462" s="54" t="s">
        <v>283</v>
      </c>
      <c r="DH462" s="54" t="s">
        <v>283</v>
      </c>
      <c r="DI462" s="54" t="s">
        <v>283</v>
      </c>
      <c r="DJ462" s="54" t="s">
        <v>283</v>
      </c>
      <c r="DK462" s="54" t="s">
        <v>283</v>
      </c>
      <c r="DL462" s="10" t="s">
        <v>283</v>
      </c>
      <c r="DM462" s="10" t="s">
        <v>283</v>
      </c>
      <c r="DN462" s="15"/>
      <c r="DO462" s="15"/>
      <c r="DP462" s="15"/>
      <c r="DQ462" s="15"/>
      <c r="DR462" s="15"/>
      <c r="DS462" s="15"/>
      <c r="DT462" s="15"/>
      <c r="DU462" s="15"/>
      <c r="DV462" s="15"/>
      <c r="DW462" s="15"/>
      <c r="DX462" s="15"/>
      <c r="DY462" s="15"/>
      <c r="DZ462" s="15"/>
      <c r="EA462" s="15"/>
      <c r="EB462" s="15"/>
      <c r="EC462" s="15"/>
      <c r="ED462" s="15"/>
      <c r="EE462" s="15"/>
      <c r="EF462" s="15"/>
      <c r="EG462" s="15"/>
      <c r="EH462" s="15"/>
      <c r="EI462" s="15"/>
      <c r="EJ462" s="15"/>
      <c r="EK462" s="15"/>
      <c r="EL462" s="15"/>
      <c r="EM462" s="15"/>
      <c r="EN462" s="15"/>
      <c r="EO462" s="15"/>
      <c r="EP462" s="15"/>
      <c r="EQ462" s="15"/>
      <c r="ER462" s="10" t="s">
        <v>6869</v>
      </c>
      <c r="ES462" s="10" t="s">
        <v>6870</v>
      </c>
      <c r="ET462" s="10"/>
      <c r="EU462" s="10">
        <v>1</v>
      </c>
      <c r="EV462" s="10"/>
      <c r="EW462" s="10"/>
      <c r="EX462" s="10"/>
      <c r="EY462" s="10"/>
      <c r="EZ462" s="10">
        <v>1</v>
      </c>
      <c r="FA462" s="10"/>
      <c r="FB462" s="10"/>
      <c r="FC462" s="10"/>
      <c r="FD462" s="10"/>
      <c r="FE462" s="10"/>
      <c r="FF462" s="10"/>
      <c r="FG462" s="10"/>
      <c r="FH462" s="10"/>
      <c r="FI462" s="10">
        <v>1</v>
      </c>
      <c r="FJ462" s="10"/>
      <c r="FK462" s="10">
        <v>1</v>
      </c>
      <c r="FL462" s="10"/>
      <c r="FM462" s="10" t="s">
        <v>6871</v>
      </c>
      <c r="FN462" s="10" t="s">
        <v>166</v>
      </c>
      <c r="FO462" s="10"/>
      <c r="FP462" s="10"/>
      <c r="FQ462" s="10"/>
      <c r="FR462" s="10"/>
      <c r="FS462" s="10"/>
      <c r="FT462" s="10"/>
      <c r="FU462" s="13">
        <v>1</v>
      </c>
      <c r="FV462" s="10"/>
      <c r="FW462" s="10"/>
      <c r="FX462" s="10"/>
      <c r="FY462" s="10"/>
      <c r="FZ462" s="10"/>
      <c r="GA462" s="10"/>
      <c r="GB462" s="10"/>
      <c r="GC462" s="10"/>
      <c r="GD462" s="10"/>
      <c r="GE462" s="10"/>
      <c r="GF462" s="10"/>
      <c r="GG462" s="10"/>
      <c r="GH462" s="10"/>
      <c r="GI462" s="10"/>
      <c r="GJ462" s="10"/>
      <c r="GK462" s="10"/>
      <c r="GL462" s="10"/>
      <c r="GM462" s="10"/>
      <c r="GN462" s="10"/>
      <c r="GO462" s="10" t="s">
        <v>6872</v>
      </c>
      <c r="GP462" s="10" t="s">
        <v>6873</v>
      </c>
      <c r="GQ462" s="10" t="s">
        <v>6874</v>
      </c>
      <c r="GR462" s="10" t="s">
        <v>283</v>
      </c>
      <c r="GS462" s="10" t="s">
        <v>283</v>
      </c>
      <c r="GT462" s="10" t="s">
        <v>283</v>
      </c>
      <c r="GU462" s="10" t="s">
        <v>283</v>
      </c>
      <c r="GV462" s="10" t="s">
        <v>283</v>
      </c>
      <c r="GW462" s="10" t="s">
        <v>283</v>
      </c>
      <c r="GX462" s="10" t="s">
        <v>283</v>
      </c>
      <c r="GY462" s="10" t="s">
        <v>283</v>
      </c>
      <c r="GZ462" s="10" t="s">
        <v>283</v>
      </c>
      <c r="HA462" s="10" t="s">
        <v>283</v>
      </c>
      <c r="HB462" s="10" t="s">
        <v>283</v>
      </c>
      <c r="HC462" s="10" t="s">
        <v>283</v>
      </c>
      <c r="HD462" s="10" t="s">
        <v>223</v>
      </c>
      <c r="HE462" s="10"/>
      <c r="HF462" s="10"/>
      <c r="HG462" s="10"/>
      <c r="HH462" s="10"/>
      <c r="HI462" s="10"/>
      <c r="HJ462" s="10"/>
      <c r="HK462" s="10"/>
      <c r="HL462" s="10"/>
      <c r="HM462" s="10"/>
      <c r="HN462" s="10"/>
      <c r="HO462" s="10"/>
      <c r="HP462" s="10"/>
      <c r="HQ462" s="10"/>
      <c r="HR462" s="10"/>
      <c r="HS462" s="10"/>
      <c r="HT462" s="10"/>
      <c r="HU462" s="10"/>
      <c r="HV462" s="10"/>
      <c r="HW462" s="10"/>
      <c r="HX462" s="10"/>
      <c r="HY462" s="10"/>
      <c r="HZ462" s="10"/>
      <c r="IA462" s="10">
        <v>1</v>
      </c>
      <c r="IB462" s="10"/>
      <c r="IC462" s="10"/>
      <c r="ID462" s="10"/>
      <c r="IE462" s="10"/>
      <c r="IF462" s="10"/>
      <c r="IG462" s="10"/>
      <c r="IH462" s="10"/>
      <c r="II462" s="10"/>
      <c r="IJ462" s="10"/>
      <c r="IK462" s="10"/>
      <c r="IL462" s="10"/>
      <c r="IM462" s="10"/>
      <c r="IN462" s="10"/>
      <c r="IO462" s="10"/>
      <c r="IP462" s="10"/>
      <c r="IQ462" s="10"/>
      <c r="IR462" s="10"/>
      <c r="IS462" s="10"/>
      <c r="IT462" s="10"/>
      <c r="IU462" s="10" t="s">
        <v>6455</v>
      </c>
      <c r="IV462" s="10" t="s">
        <v>283</v>
      </c>
      <c r="IW462" s="10" t="s">
        <v>283</v>
      </c>
      <c r="IX462" s="10" t="s">
        <v>264</v>
      </c>
      <c r="IY462" s="10"/>
      <c r="IZ462" s="10"/>
      <c r="JA462" s="10"/>
      <c r="JB462" s="10"/>
      <c r="JC462" s="10"/>
      <c r="JD462" s="10"/>
      <c r="JE462" s="10"/>
      <c r="JF462" s="10"/>
      <c r="JG462" s="10"/>
      <c r="JH462" s="10"/>
      <c r="JI462" s="10"/>
      <c r="JJ462" s="10"/>
      <c r="JK462" s="10"/>
      <c r="JL462" s="10"/>
      <c r="JM462" s="10"/>
      <c r="JN462" s="10"/>
      <c r="JO462" s="10"/>
      <c r="JP462" s="10">
        <v>1</v>
      </c>
      <c r="JQ462" s="10"/>
      <c r="JR462" s="10"/>
      <c r="JS462" s="10"/>
      <c r="JT462" s="10"/>
      <c r="JU462" s="10"/>
      <c r="JV462" s="10" t="s">
        <v>287</v>
      </c>
      <c r="JW462" s="10" t="s">
        <v>283</v>
      </c>
      <c r="JX462" s="10" t="s">
        <v>283</v>
      </c>
      <c r="JY462" s="10" t="s">
        <v>283</v>
      </c>
      <c r="JZ462" s="78"/>
    </row>
    <row r="463" spans="1:286" ht="15.75" customHeight="1">
      <c r="A463" s="7" t="s">
        <v>6875</v>
      </c>
      <c r="B463" s="8">
        <v>43738</v>
      </c>
      <c r="C463" s="9" t="s">
        <v>6876</v>
      </c>
      <c r="D463" s="10">
        <v>1</v>
      </c>
      <c r="E463" s="11">
        <v>43512</v>
      </c>
      <c r="F463" s="10" t="s">
        <v>302</v>
      </c>
      <c r="G463" s="10" t="s">
        <v>323</v>
      </c>
      <c r="H463" s="9" t="s">
        <v>4129</v>
      </c>
      <c r="I463" s="9" t="s">
        <v>901</v>
      </c>
      <c r="J463" s="10" t="s">
        <v>280</v>
      </c>
      <c r="K463" s="9" t="s">
        <v>344</v>
      </c>
      <c r="L463" s="9"/>
      <c r="M463" s="9"/>
      <c r="N463" s="9"/>
      <c r="O463" s="9"/>
      <c r="P463" s="9"/>
      <c r="Q463" s="9"/>
      <c r="R463" s="10">
        <v>1</v>
      </c>
      <c r="S463" s="9"/>
      <c r="T463" s="9"/>
      <c r="U463" s="9"/>
      <c r="V463" s="9"/>
      <c r="W463" s="9"/>
      <c r="X463" s="9"/>
      <c r="Y463" s="9"/>
      <c r="Z463" s="9"/>
      <c r="AA463" s="9"/>
      <c r="AB463" s="9" t="s">
        <v>6877</v>
      </c>
      <c r="AC463" s="9" t="s">
        <v>6878</v>
      </c>
      <c r="AD463" s="10" t="s">
        <v>283</v>
      </c>
      <c r="AE463" s="11">
        <v>43516</v>
      </c>
      <c r="AF463" s="11">
        <v>43691</v>
      </c>
      <c r="AG463" s="10">
        <f t="shared" ref="AG463:AG474" si="109">AF463-AE463</f>
        <v>175</v>
      </c>
      <c r="AH463" s="10">
        <f t="shared" si="107"/>
        <v>179</v>
      </c>
      <c r="AI463" s="10">
        <f t="shared" si="108"/>
        <v>226</v>
      </c>
      <c r="AJ463" s="78" t="s">
        <v>327</v>
      </c>
      <c r="AK463" s="12">
        <v>1</v>
      </c>
      <c r="AL463" s="10" t="s">
        <v>328</v>
      </c>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78"/>
      <c r="BN463" s="78"/>
      <c r="BO463" s="78"/>
      <c r="BP463" s="78"/>
      <c r="BQ463" s="78"/>
      <c r="BR463" s="78"/>
      <c r="BS463" s="78"/>
      <c r="BT463" s="54">
        <v>1</v>
      </c>
      <c r="BU463" s="78"/>
      <c r="BV463" s="78"/>
      <c r="BW463" s="78"/>
      <c r="BX463" s="78"/>
      <c r="BY463" s="78"/>
      <c r="BZ463" s="78"/>
      <c r="CA463" s="78"/>
      <c r="CB463" s="78"/>
      <c r="CC463" s="78"/>
      <c r="CD463" s="78"/>
      <c r="CE463" s="78"/>
      <c r="CF463" s="78"/>
      <c r="CG463" s="78"/>
      <c r="CH463" s="78"/>
      <c r="CI463" s="78"/>
      <c r="CJ463" s="78"/>
      <c r="CK463" s="78"/>
      <c r="CL463" s="78"/>
      <c r="CM463" s="78"/>
      <c r="CN463" s="78"/>
      <c r="CO463" s="78"/>
      <c r="CP463" s="10" t="s">
        <v>89</v>
      </c>
      <c r="CQ463" s="10" t="s">
        <v>286</v>
      </c>
      <c r="CR463" s="10">
        <v>1</v>
      </c>
      <c r="CS463" s="10"/>
      <c r="CT463" s="10"/>
      <c r="CU463" s="10"/>
      <c r="CV463" s="10"/>
      <c r="CW463" s="10"/>
      <c r="CX463" s="10" t="s">
        <v>287</v>
      </c>
      <c r="CY463" s="54" t="s">
        <v>287</v>
      </c>
      <c r="CZ463" s="78" t="s">
        <v>12</v>
      </c>
      <c r="DA463" s="10" t="s">
        <v>289</v>
      </c>
      <c r="DB463" s="54" t="s">
        <v>309</v>
      </c>
      <c r="DC463" s="54" t="s">
        <v>6879</v>
      </c>
      <c r="DD463" s="78" t="s">
        <v>6880</v>
      </c>
      <c r="DE463" s="78" t="s">
        <v>6881</v>
      </c>
      <c r="DF463" s="78" t="s">
        <v>6882</v>
      </c>
      <c r="DG463" s="78" t="s">
        <v>623</v>
      </c>
      <c r="DH463" s="78" t="s">
        <v>1007</v>
      </c>
      <c r="DI463" s="54" t="s">
        <v>283</v>
      </c>
      <c r="DJ463" s="54" t="s">
        <v>283</v>
      </c>
      <c r="DK463" s="54" t="s">
        <v>283</v>
      </c>
      <c r="DL463" s="10" t="s">
        <v>6883</v>
      </c>
      <c r="DM463" s="10" t="s">
        <v>839</v>
      </c>
      <c r="DN463" s="15"/>
      <c r="DO463" s="15"/>
      <c r="DP463" s="15"/>
      <c r="DQ463" s="15"/>
      <c r="DR463" s="15"/>
      <c r="DS463" s="14">
        <v>1</v>
      </c>
      <c r="DT463" s="15"/>
      <c r="DU463" s="15"/>
      <c r="DV463" s="15"/>
      <c r="DW463" s="15"/>
      <c r="DX463" s="15"/>
      <c r="DY463" s="15"/>
      <c r="DZ463" s="15"/>
      <c r="EA463" s="15"/>
      <c r="EB463" s="15"/>
      <c r="EC463" s="15"/>
      <c r="ED463" s="15"/>
      <c r="EE463" s="15"/>
      <c r="EF463" s="15">
        <v>1</v>
      </c>
      <c r="EG463" s="15"/>
      <c r="EH463" s="15"/>
      <c r="EI463" s="15"/>
      <c r="EJ463" s="15"/>
      <c r="EK463" s="15"/>
      <c r="EL463" s="15"/>
      <c r="EM463" s="15"/>
      <c r="EN463" s="15"/>
      <c r="EO463" s="15"/>
      <c r="EP463" s="15"/>
      <c r="EQ463" s="15"/>
      <c r="ER463" s="10" t="s">
        <v>283</v>
      </c>
      <c r="ES463" s="10" t="s">
        <v>283</v>
      </c>
      <c r="ET463" s="10"/>
      <c r="EU463" s="10"/>
      <c r="EV463" s="10"/>
      <c r="EW463" s="10"/>
      <c r="EX463" s="10"/>
      <c r="EY463" s="10"/>
      <c r="EZ463" s="10"/>
      <c r="FA463" s="10"/>
      <c r="FB463" s="10"/>
      <c r="FC463" s="10"/>
      <c r="FD463" s="10"/>
      <c r="FE463" s="10"/>
      <c r="FF463" s="10"/>
      <c r="FG463" s="10"/>
      <c r="FH463" s="10"/>
      <c r="FI463" s="10"/>
      <c r="FJ463" s="10"/>
      <c r="FK463" s="10"/>
      <c r="FL463" s="10"/>
      <c r="FM463" s="10" t="s">
        <v>283</v>
      </c>
      <c r="FN463" s="10" t="s">
        <v>283</v>
      </c>
      <c r="FO463" s="10"/>
      <c r="FP463" s="10"/>
      <c r="FQ463" s="10"/>
      <c r="FR463" s="10"/>
      <c r="FS463" s="10"/>
      <c r="FT463" s="10"/>
      <c r="FU463" s="10"/>
      <c r="FV463" s="10"/>
      <c r="FW463" s="10"/>
      <c r="FX463" s="10"/>
      <c r="FY463" s="10"/>
      <c r="FZ463" s="10"/>
      <c r="GA463" s="10"/>
      <c r="GB463" s="10"/>
      <c r="GC463" s="10"/>
      <c r="GD463" s="10"/>
      <c r="GE463" s="10"/>
      <c r="GF463" s="10"/>
      <c r="GG463" s="10"/>
      <c r="GH463" s="10"/>
      <c r="GI463" s="10"/>
      <c r="GJ463" s="10"/>
      <c r="GK463" s="10"/>
      <c r="GL463" s="10"/>
      <c r="GM463" s="10"/>
      <c r="GN463" s="10"/>
      <c r="GO463" s="13" t="s">
        <v>6884</v>
      </c>
      <c r="GP463" s="13" t="s">
        <v>6885</v>
      </c>
      <c r="GQ463" s="13" t="s">
        <v>6886</v>
      </c>
      <c r="GR463" s="13" t="s">
        <v>6887</v>
      </c>
      <c r="GS463" s="10" t="s">
        <v>283</v>
      </c>
      <c r="GT463" s="10" t="s">
        <v>283</v>
      </c>
      <c r="GU463" s="10" t="s">
        <v>283</v>
      </c>
      <c r="GV463" s="10" t="s">
        <v>283</v>
      </c>
      <c r="GW463" s="10" t="s">
        <v>283</v>
      </c>
      <c r="GX463" s="10" t="s">
        <v>283</v>
      </c>
      <c r="GY463" s="10" t="s">
        <v>283</v>
      </c>
      <c r="GZ463" s="10" t="s">
        <v>283</v>
      </c>
      <c r="HA463" s="10" t="s">
        <v>283</v>
      </c>
      <c r="HB463" s="10" t="s">
        <v>283</v>
      </c>
      <c r="HC463" s="10" t="s">
        <v>283</v>
      </c>
      <c r="HD463" s="10" t="s">
        <v>6888</v>
      </c>
      <c r="HE463" s="10"/>
      <c r="HF463" s="10"/>
      <c r="HG463" s="10"/>
      <c r="HH463" s="10"/>
      <c r="HI463" s="10"/>
      <c r="HJ463" s="10"/>
      <c r="HK463" s="10"/>
      <c r="HL463" s="10"/>
      <c r="HM463" s="10">
        <v>1</v>
      </c>
      <c r="HN463" s="10"/>
      <c r="HO463" s="10"/>
      <c r="HP463" s="10"/>
      <c r="HQ463" s="10"/>
      <c r="HR463" s="10"/>
      <c r="HS463" s="10">
        <v>1</v>
      </c>
      <c r="HT463" s="10"/>
      <c r="HU463" s="10"/>
      <c r="HV463" s="10"/>
      <c r="HW463" s="10"/>
      <c r="HX463" s="10"/>
      <c r="HY463" s="10"/>
      <c r="HZ463" s="10"/>
      <c r="IA463" s="10"/>
      <c r="IB463" s="10"/>
      <c r="IC463" s="10"/>
      <c r="ID463" s="10"/>
      <c r="IE463" s="10"/>
      <c r="IF463" s="10"/>
      <c r="IG463" s="10"/>
      <c r="IH463" s="10"/>
      <c r="II463" s="10"/>
      <c r="IJ463" s="10"/>
      <c r="IK463" s="10"/>
      <c r="IL463" s="10"/>
      <c r="IM463" s="10"/>
      <c r="IN463" s="10"/>
      <c r="IO463" s="10"/>
      <c r="IP463" s="10">
        <v>1</v>
      </c>
      <c r="IQ463" s="10"/>
      <c r="IR463" s="10"/>
      <c r="IS463" s="10"/>
      <c r="IT463" s="10"/>
      <c r="IU463" s="13" t="s">
        <v>434</v>
      </c>
      <c r="IV463" s="10" t="s">
        <v>283</v>
      </c>
      <c r="IW463" s="10" t="s">
        <v>283</v>
      </c>
      <c r="IX463" s="10" t="s">
        <v>264</v>
      </c>
      <c r="IY463" s="10"/>
      <c r="IZ463" s="10"/>
      <c r="JA463" s="10"/>
      <c r="JB463" s="10"/>
      <c r="JC463" s="10"/>
      <c r="JD463" s="10"/>
      <c r="JE463" s="10"/>
      <c r="JF463" s="10"/>
      <c r="JG463" s="10"/>
      <c r="JH463" s="10"/>
      <c r="JI463" s="10"/>
      <c r="JJ463" s="10"/>
      <c r="JK463" s="10"/>
      <c r="JL463" s="10"/>
      <c r="JM463" s="10"/>
      <c r="JN463" s="10"/>
      <c r="JO463" s="10"/>
      <c r="JP463" s="10">
        <v>1</v>
      </c>
      <c r="JQ463" s="10"/>
      <c r="JR463" s="10"/>
      <c r="JS463" s="10"/>
      <c r="JT463" s="10"/>
      <c r="JU463" s="10"/>
      <c r="JV463" s="10" t="s">
        <v>287</v>
      </c>
      <c r="JW463" s="10" t="s">
        <v>283</v>
      </c>
      <c r="JX463" s="10" t="s">
        <v>283</v>
      </c>
      <c r="JY463" s="10" t="s">
        <v>283</v>
      </c>
      <c r="JZ463" s="78" t="s">
        <v>6889</v>
      </c>
    </row>
    <row r="464" spans="1:286" ht="15.75" customHeight="1">
      <c r="A464" s="7" t="s">
        <v>6890</v>
      </c>
      <c r="B464" s="8">
        <v>43738</v>
      </c>
      <c r="C464" s="9" t="s">
        <v>6891</v>
      </c>
      <c r="D464" s="26">
        <v>1</v>
      </c>
      <c r="E464" s="30">
        <v>43371</v>
      </c>
      <c r="F464" s="79">
        <f>20/52</f>
        <v>0.38461538461538464</v>
      </c>
      <c r="G464" s="10" t="s">
        <v>277</v>
      </c>
      <c r="H464" s="9" t="s">
        <v>4129</v>
      </c>
      <c r="I464" s="9" t="s">
        <v>901</v>
      </c>
      <c r="J464" s="10" t="s">
        <v>280</v>
      </c>
      <c r="K464" s="9" t="s">
        <v>3034</v>
      </c>
      <c r="L464" s="9"/>
      <c r="M464" s="9"/>
      <c r="N464" s="9"/>
      <c r="O464" s="44">
        <v>1</v>
      </c>
      <c r="P464" s="9"/>
      <c r="Q464" s="9"/>
      <c r="R464" s="10">
        <v>1</v>
      </c>
      <c r="S464" s="9"/>
      <c r="T464" s="9"/>
      <c r="U464" s="9"/>
      <c r="V464" s="9"/>
      <c r="W464" s="9"/>
      <c r="X464" s="9"/>
      <c r="Y464" s="9"/>
      <c r="Z464" s="9"/>
      <c r="AA464" s="9"/>
      <c r="AB464" s="9" t="s">
        <v>6892</v>
      </c>
      <c r="AC464" s="9" t="s">
        <v>6893</v>
      </c>
      <c r="AD464" s="10" t="s">
        <v>283</v>
      </c>
      <c r="AE464" s="30">
        <v>43374</v>
      </c>
      <c r="AF464" s="30">
        <v>43717</v>
      </c>
      <c r="AG464" s="10">
        <f t="shared" si="109"/>
        <v>343</v>
      </c>
      <c r="AH464" s="10">
        <f t="shared" si="107"/>
        <v>346</v>
      </c>
      <c r="AI464" s="10">
        <f t="shared" si="108"/>
        <v>367</v>
      </c>
      <c r="AJ464" s="10" t="s">
        <v>6894</v>
      </c>
      <c r="AK464" s="26">
        <v>1</v>
      </c>
      <c r="AL464" s="80" t="s">
        <v>595</v>
      </c>
      <c r="AM464" s="79"/>
      <c r="AN464" s="79"/>
      <c r="AO464" s="79"/>
      <c r="AP464" s="79"/>
      <c r="AQ464" s="79"/>
      <c r="AR464" s="79"/>
      <c r="AS464" s="79"/>
      <c r="AT464" s="79"/>
      <c r="AU464" s="79"/>
      <c r="AV464" s="79"/>
      <c r="AW464" s="79"/>
      <c r="AX464" s="79"/>
      <c r="AY464" s="79"/>
      <c r="AZ464" s="79"/>
      <c r="BA464" s="79"/>
      <c r="BB464" s="79"/>
      <c r="BC464" s="79"/>
      <c r="BD464" s="79"/>
      <c r="BE464" s="79"/>
      <c r="BF464" s="79"/>
      <c r="BG464" s="79"/>
      <c r="BH464" s="79"/>
      <c r="BI464" s="79"/>
      <c r="BJ464" s="79"/>
      <c r="BK464" s="79"/>
      <c r="BL464" s="79"/>
      <c r="BM464" s="78"/>
      <c r="BN464" s="78"/>
      <c r="BO464" s="54">
        <v>1</v>
      </c>
      <c r="BP464" s="78"/>
      <c r="BQ464" s="78"/>
      <c r="BR464" s="78"/>
      <c r="BS464" s="78"/>
      <c r="BT464" s="78"/>
      <c r="BU464" s="78"/>
      <c r="BV464" s="78"/>
      <c r="BW464" s="78"/>
      <c r="BX464" s="78"/>
      <c r="BY464" s="78"/>
      <c r="BZ464" s="78"/>
      <c r="CA464" s="78"/>
      <c r="CB464" s="78"/>
      <c r="CC464" s="78"/>
      <c r="CD464" s="78"/>
      <c r="CE464" s="78"/>
      <c r="CF464" s="78"/>
      <c r="CG464" s="78"/>
      <c r="CH464" s="78"/>
      <c r="CI464" s="78"/>
      <c r="CJ464" s="78"/>
      <c r="CK464" s="78"/>
      <c r="CL464" s="78"/>
      <c r="CM464" s="78"/>
      <c r="CN464" s="78"/>
      <c r="CO464" s="78"/>
      <c r="CP464" s="81" t="s">
        <v>6895</v>
      </c>
      <c r="CQ464" s="10" t="s">
        <v>286</v>
      </c>
      <c r="CR464" s="81"/>
      <c r="CS464" s="81"/>
      <c r="CT464" s="81"/>
      <c r="CU464" s="81"/>
      <c r="CV464" s="82">
        <v>1</v>
      </c>
      <c r="CW464" s="81"/>
      <c r="CX464" s="81" t="s">
        <v>287</v>
      </c>
      <c r="CY464" s="54" t="s">
        <v>287</v>
      </c>
      <c r="CZ464" s="78" t="s">
        <v>12</v>
      </c>
      <c r="DA464" s="54" t="s">
        <v>6896</v>
      </c>
      <c r="DB464" s="54" t="s">
        <v>309</v>
      </c>
      <c r="DC464" s="13" t="s">
        <v>6897</v>
      </c>
      <c r="DD464" s="13" t="s">
        <v>6898</v>
      </c>
      <c r="DE464" s="10" t="s">
        <v>283</v>
      </c>
      <c r="DF464" s="10" t="s">
        <v>283</v>
      </c>
      <c r="DG464" s="10" t="s">
        <v>283</v>
      </c>
      <c r="DH464" s="10" t="s">
        <v>283</v>
      </c>
      <c r="DI464" s="10" t="s">
        <v>283</v>
      </c>
      <c r="DJ464" s="10" t="s">
        <v>283</v>
      </c>
      <c r="DK464" s="10" t="s">
        <v>283</v>
      </c>
      <c r="DL464" s="10" t="s">
        <v>6899</v>
      </c>
      <c r="DM464" s="10" t="s">
        <v>134</v>
      </c>
      <c r="DN464" s="15"/>
      <c r="DO464" s="15"/>
      <c r="DP464" s="15"/>
      <c r="DQ464" s="15"/>
      <c r="DR464" s="15"/>
      <c r="DS464" s="15"/>
      <c r="DT464" s="15"/>
      <c r="DU464" s="15"/>
      <c r="DV464" s="15"/>
      <c r="DW464" s="15"/>
      <c r="DX464" s="15"/>
      <c r="DY464" s="15"/>
      <c r="DZ464" s="15"/>
      <c r="EA464" s="15"/>
      <c r="EB464" s="15"/>
      <c r="EC464" s="15"/>
      <c r="ED464" s="15"/>
      <c r="EE464" s="15"/>
      <c r="EF464" s="15"/>
      <c r="EG464" s="15"/>
      <c r="EH464" s="15"/>
      <c r="EI464" s="15"/>
      <c r="EJ464" s="15"/>
      <c r="EK464" s="15"/>
      <c r="EL464" s="15">
        <v>1</v>
      </c>
      <c r="EM464" s="15"/>
      <c r="EN464" s="15"/>
      <c r="EO464" s="15"/>
      <c r="EP464" s="15"/>
      <c r="EQ464" s="15"/>
      <c r="ER464" s="10" t="s">
        <v>283</v>
      </c>
      <c r="ES464" s="10" t="s">
        <v>283</v>
      </c>
      <c r="ET464" s="10"/>
      <c r="EU464" s="10"/>
      <c r="EV464" s="10"/>
      <c r="EW464" s="10"/>
      <c r="EX464" s="10"/>
      <c r="EY464" s="10"/>
      <c r="EZ464" s="10"/>
      <c r="FA464" s="10"/>
      <c r="FB464" s="10"/>
      <c r="FC464" s="10"/>
      <c r="FD464" s="10"/>
      <c r="FE464" s="10"/>
      <c r="FF464" s="10"/>
      <c r="FG464" s="10"/>
      <c r="FH464" s="10"/>
      <c r="FI464" s="10"/>
      <c r="FJ464" s="10"/>
      <c r="FK464" s="10"/>
      <c r="FL464" s="10"/>
      <c r="FM464" s="10" t="s">
        <v>283</v>
      </c>
      <c r="FN464" s="10" t="s">
        <v>283</v>
      </c>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3" t="s">
        <v>6900</v>
      </c>
      <c r="GP464" s="13" t="s">
        <v>6901</v>
      </c>
      <c r="GQ464" s="13" t="s">
        <v>6902</v>
      </c>
      <c r="GR464" s="10" t="s">
        <v>283</v>
      </c>
      <c r="GS464" s="10" t="s">
        <v>283</v>
      </c>
      <c r="GT464" s="10" t="s">
        <v>283</v>
      </c>
      <c r="GU464" s="10" t="s">
        <v>283</v>
      </c>
      <c r="GV464" s="10" t="s">
        <v>283</v>
      </c>
      <c r="GW464" s="10" t="s">
        <v>283</v>
      </c>
      <c r="GX464" s="10" t="s">
        <v>283</v>
      </c>
      <c r="GY464" s="10" t="s">
        <v>283</v>
      </c>
      <c r="GZ464" s="10" t="s">
        <v>283</v>
      </c>
      <c r="HA464" s="10" t="s">
        <v>283</v>
      </c>
      <c r="HB464" s="10" t="s">
        <v>283</v>
      </c>
      <c r="HC464" s="10" t="s">
        <v>283</v>
      </c>
      <c r="HD464" s="10" t="s">
        <v>6903</v>
      </c>
      <c r="HE464" s="10"/>
      <c r="HF464" s="10"/>
      <c r="HG464" s="10"/>
      <c r="HH464" s="10"/>
      <c r="HI464" s="10"/>
      <c r="HJ464" s="10"/>
      <c r="HK464" s="10"/>
      <c r="HL464" s="10"/>
      <c r="HM464" s="10">
        <v>1</v>
      </c>
      <c r="HN464" s="10"/>
      <c r="HO464" s="10"/>
      <c r="HP464" s="10">
        <v>1</v>
      </c>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3" t="s">
        <v>434</v>
      </c>
      <c r="IV464" s="10" t="s">
        <v>283</v>
      </c>
      <c r="IW464" s="10" t="s">
        <v>283</v>
      </c>
      <c r="IX464" s="10" t="s">
        <v>264</v>
      </c>
      <c r="IY464" s="10"/>
      <c r="IZ464" s="10"/>
      <c r="JA464" s="10"/>
      <c r="JB464" s="10"/>
      <c r="JC464" s="10"/>
      <c r="JD464" s="10"/>
      <c r="JE464" s="10"/>
      <c r="JF464" s="10"/>
      <c r="JG464" s="10"/>
      <c r="JH464" s="10"/>
      <c r="JI464" s="10"/>
      <c r="JJ464" s="10"/>
      <c r="JK464" s="10"/>
      <c r="JL464" s="10"/>
      <c r="JM464" s="10"/>
      <c r="JN464" s="10"/>
      <c r="JO464" s="10"/>
      <c r="JP464" s="10">
        <v>1</v>
      </c>
      <c r="JQ464" s="10"/>
      <c r="JR464" s="10"/>
      <c r="JS464" s="10"/>
      <c r="JT464" s="10"/>
      <c r="JU464" s="10"/>
      <c r="JV464" s="10" t="s">
        <v>287</v>
      </c>
      <c r="JW464" s="10" t="s">
        <v>283</v>
      </c>
      <c r="JX464" s="10" t="s">
        <v>283</v>
      </c>
      <c r="JY464" s="10" t="s">
        <v>283</v>
      </c>
      <c r="JZ464" s="10" t="s">
        <v>6904</v>
      </c>
    </row>
    <row r="465" spans="1:286" ht="15.75" customHeight="1">
      <c r="A465" s="7" t="s">
        <v>6905</v>
      </c>
      <c r="B465" s="8">
        <v>43738</v>
      </c>
      <c r="C465" s="9" t="s">
        <v>6906</v>
      </c>
      <c r="D465" s="10">
        <v>1</v>
      </c>
      <c r="E465" s="11">
        <v>43557</v>
      </c>
      <c r="F465" s="10" t="s">
        <v>302</v>
      </c>
      <c r="G465" s="10" t="s">
        <v>277</v>
      </c>
      <c r="H465" s="9" t="s">
        <v>4129</v>
      </c>
      <c r="I465" s="9" t="s">
        <v>901</v>
      </c>
      <c r="J465" s="10" t="s">
        <v>280</v>
      </c>
      <c r="K465" s="9" t="s">
        <v>344</v>
      </c>
      <c r="L465" s="9"/>
      <c r="M465" s="9"/>
      <c r="N465" s="9"/>
      <c r="O465" s="9"/>
      <c r="P465" s="9"/>
      <c r="Q465" s="9"/>
      <c r="R465" s="10">
        <v>1</v>
      </c>
      <c r="S465" s="9"/>
      <c r="T465" s="9"/>
      <c r="U465" s="9"/>
      <c r="V465" s="9"/>
      <c r="W465" s="9"/>
      <c r="X465" s="9"/>
      <c r="Y465" s="9"/>
      <c r="Z465" s="9"/>
      <c r="AA465" s="9"/>
      <c r="AB465" s="9" t="s">
        <v>3566</v>
      </c>
      <c r="AC465" s="9" t="s">
        <v>6907</v>
      </c>
      <c r="AD465" s="10" t="s">
        <v>283</v>
      </c>
      <c r="AE465" s="11">
        <v>43558</v>
      </c>
      <c r="AF465" s="11">
        <v>43720</v>
      </c>
      <c r="AG465" s="10">
        <f t="shared" si="109"/>
        <v>162</v>
      </c>
      <c r="AH465" s="10">
        <f t="shared" si="107"/>
        <v>163</v>
      </c>
      <c r="AI465" s="10">
        <f t="shared" si="108"/>
        <v>181</v>
      </c>
      <c r="AJ465" s="83" t="s">
        <v>6908</v>
      </c>
      <c r="AK465" s="12">
        <v>2</v>
      </c>
      <c r="AL465" s="10" t="s">
        <v>6909</v>
      </c>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v>1</v>
      </c>
      <c r="BK465" s="10"/>
      <c r="BL465" s="10"/>
      <c r="BM465" s="54">
        <v>1</v>
      </c>
      <c r="BN465" s="78"/>
      <c r="BO465" s="78"/>
      <c r="BP465" s="78"/>
      <c r="BQ465" s="78"/>
      <c r="BR465" s="78"/>
      <c r="BS465" s="78"/>
      <c r="BT465" s="78"/>
      <c r="BU465" s="78"/>
      <c r="BV465" s="78"/>
      <c r="BW465" s="78"/>
      <c r="BX465" s="78"/>
      <c r="BY465" s="78"/>
      <c r="BZ465" s="78"/>
      <c r="CA465" s="78"/>
      <c r="CB465" s="78"/>
      <c r="CC465" s="78"/>
      <c r="CD465" s="78"/>
      <c r="CE465" s="78"/>
      <c r="CF465" s="78"/>
      <c r="CG465" s="78"/>
      <c r="CH465" s="78"/>
      <c r="CI465" s="78"/>
      <c r="CJ465" s="78"/>
      <c r="CK465" s="78"/>
      <c r="CL465" s="78"/>
      <c r="CM465" s="78"/>
      <c r="CN465" s="78"/>
      <c r="CO465" s="78"/>
      <c r="CP465" s="10" t="s">
        <v>89</v>
      </c>
      <c r="CQ465" s="10" t="s">
        <v>286</v>
      </c>
      <c r="CR465" s="10">
        <v>1</v>
      </c>
      <c r="CS465" s="10"/>
      <c r="CT465" s="10"/>
      <c r="CU465" s="10"/>
      <c r="CV465" s="10"/>
      <c r="CW465" s="10"/>
      <c r="CX465" s="10" t="s">
        <v>287</v>
      </c>
      <c r="CY465" s="54" t="s">
        <v>287</v>
      </c>
      <c r="CZ465" s="78" t="s">
        <v>12</v>
      </c>
      <c r="DA465" s="54" t="s">
        <v>120</v>
      </c>
      <c r="DB465" s="54" t="s">
        <v>429</v>
      </c>
      <c r="DC465" s="54" t="s">
        <v>283</v>
      </c>
      <c r="DD465" s="78" t="s">
        <v>6910</v>
      </c>
      <c r="DE465" s="10" t="s">
        <v>283</v>
      </c>
      <c r="DF465" s="10" t="s">
        <v>283</v>
      </c>
      <c r="DG465" s="10" t="s">
        <v>283</v>
      </c>
      <c r="DH465" s="10" t="s">
        <v>283</v>
      </c>
      <c r="DI465" s="10" t="s">
        <v>283</v>
      </c>
      <c r="DJ465" s="10" t="s">
        <v>283</v>
      </c>
      <c r="DK465" s="10" t="s">
        <v>283</v>
      </c>
      <c r="DL465" s="10" t="s">
        <v>283</v>
      </c>
      <c r="DM465" s="10" t="s">
        <v>283</v>
      </c>
      <c r="DN465" s="15"/>
      <c r="DO465" s="15"/>
      <c r="DP465" s="15"/>
      <c r="DQ465" s="15"/>
      <c r="DR465" s="15"/>
      <c r="DS465" s="15"/>
      <c r="DT465" s="15"/>
      <c r="DU465" s="15"/>
      <c r="DV465" s="15"/>
      <c r="DW465" s="15"/>
      <c r="DX465" s="15"/>
      <c r="DY465" s="15"/>
      <c r="DZ465" s="15"/>
      <c r="EA465" s="15"/>
      <c r="EB465" s="15"/>
      <c r="EC465" s="15"/>
      <c r="ED465" s="15"/>
      <c r="EE465" s="15"/>
      <c r="EF465" s="15"/>
      <c r="EG465" s="15"/>
      <c r="EH465" s="15"/>
      <c r="EI465" s="15"/>
      <c r="EJ465" s="15"/>
      <c r="EK465" s="15"/>
      <c r="EL465" s="15"/>
      <c r="EM465" s="15"/>
      <c r="EN465" s="15"/>
      <c r="EO465" s="15"/>
      <c r="EP465" s="15"/>
      <c r="EQ465" s="15"/>
      <c r="ER465" s="13" t="s">
        <v>6911</v>
      </c>
      <c r="ES465" s="13" t="s">
        <v>283</v>
      </c>
      <c r="ET465" s="13"/>
      <c r="EU465" s="13"/>
      <c r="EV465" s="13"/>
      <c r="EW465" s="13"/>
      <c r="EX465" s="13"/>
      <c r="EY465" s="13"/>
      <c r="EZ465" s="13"/>
      <c r="FA465" s="13"/>
      <c r="FB465" s="13"/>
      <c r="FC465" s="13"/>
      <c r="FD465" s="13"/>
      <c r="FE465" s="13"/>
      <c r="FF465" s="13"/>
      <c r="FG465" s="13"/>
      <c r="FH465" s="13"/>
      <c r="FI465" s="13"/>
      <c r="FJ465" s="13"/>
      <c r="FK465" s="13"/>
      <c r="FL465" s="13"/>
      <c r="FM465" s="10" t="s">
        <v>283</v>
      </c>
      <c r="FN465" s="10" t="s">
        <v>283</v>
      </c>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3" t="s">
        <v>6912</v>
      </c>
      <c r="GP465" s="13" t="s">
        <v>6913</v>
      </c>
      <c r="GQ465" s="13" t="s">
        <v>6914</v>
      </c>
      <c r="GR465" s="13" t="s">
        <v>6915</v>
      </c>
      <c r="GS465" s="13" t="s">
        <v>6916</v>
      </c>
      <c r="GT465" s="10" t="s">
        <v>283</v>
      </c>
      <c r="GU465" s="10" t="s">
        <v>283</v>
      </c>
      <c r="GV465" s="10" t="s">
        <v>283</v>
      </c>
      <c r="GW465" s="10" t="s">
        <v>283</v>
      </c>
      <c r="GX465" s="10" t="s">
        <v>283</v>
      </c>
      <c r="GY465" s="10" t="s">
        <v>283</v>
      </c>
      <c r="GZ465" s="10" t="s">
        <v>283</v>
      </c>
      <c r="HA465" s="10" t="s">
        <v>283</v>
      </c>
      <c r="HB465" s="10" t="s">
        <v>283</v>
      </c>
      <c r="HC465" s="10" t="s">
        <v>283</v>
      </c>
      <c r="HD465" s="10" t="s">
        <v>6917</v>
      </c>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v>1</v>
      </c>
      <c r="IK465" s="10"/>
      <c r="IL465" s="10"/>
      <c r="IM465" s="10"/>
      <c r="IN465" s="10"/>
      <c r="IO465" s="10"/>
      <c r="IP465" s="10"/>
      <c r="IQ465" s="10">
        <v>1</v>
      </c>
      <c r="IR465" s="10"/>
      <c r="IS465" s="10"/>
      <c r="IT465" s="10"/>
      <c r="IU465" s="13" t="s">
        <v>434</v>
      </c>
      <c r="IV465" s="10" t="s">
        <v>283</v>
      </c>
      <c r="IW465" s="10" t="s">
        <v>283</v>
      </c>
      <c r="IX465" s="10" t="s">
        <v>264</v>
      </c>
      <c r="IY465" s="10"/>
      <c r="IZ465" s="10"/>
      <c r="JA465" s="10"/>
      <c r="JB465" s="10"/>
      <c r="JC465" s="10"/>
      <c r="JD465" s="10"/>
      <c r="JE465" s="10"/>
      <c r="JF465" s="10"/>
      <c r="JG465" s="10"/>
      <c r="JH465" s="10"/>
      <c r="JI465" s="10"/>
      <c r="JJ465" s="10"/>
      <c r="JK465" s="10"/>
      <c r="JL465" s="10"/>
      <c r="JM465" s="10"/>
      <c r="JN465" s="10"/>
      <c r="JO465" s="10"/>
      <c r="JP465" s="10">
        <v>1</v>
      </c>
      <c r="JQ465" s="10"/>
      <c r="JR465" s="10"/>
      <c r="JS465" s="10"/>
      <c r="JT465" s="10"/>
      <c r="JU465" s="10"/>
      <c r="JV465" s="10" t="s">
        <v>287</v>
      </c>
      <c r="JW465" s="10" t="s">
        <v>283</v>
      </c>
      <c r="JX465" s="10" t="s">
        <v>283</v>
      </c>
      <c r="JY465" s="10" t="s">
        <v>283</v>
      </c>
      <c r="JZ465" s="10" t="s">
        <v>6918</v>
      </c>
    </row>
    <row r="466" spans="1:286" ht="15.75" customHeight="1">
      <c r="A466" s="7" t="s">
        <v>6919</v>
      </c>
      <c r="B466" s="8">
        <v>43739</v>
      </c>
      <c r="C466" s="9" t="s">
        <v>6920</v>
      </c>
      <c r="D466" s="10">
        <v>1</v>
      </c>
      <c r="E466" s="11">
        <v>43391</v>
      </c>
      <c r="F466" s="10">
        <v>17</v>
      </c>
      <c r="G466" s="10" t="s">
        <v>323</v>
      </c>
      <c r="H466" s="9" t="s">
        <v>4129</v>
      </c>
      <c r="I466" s="9" t="s">
        <v>901</v>
      </c>
      <c r="J466" s="10" t="s">
        <v>280</v>
      </c>
      <c r="K466" s="9" t="s">
        <v>6921</v>
      </c>
      <c r="L466" s="9"/>
      <c r="M466" s="10">
        <v>1</v>
      </c>
      <c r="N466" s="9"/>
      <c r="O466" s="9"/>
      <c r="P466" s="9"/>
      <c r="Q466" s="9"/>
      <c r="R466" s="9"/>
      <c r="S466" s="10">
        <v>1</v>
      </c>
      <c r="T466" s="9"/>
      <c r="U466" s="9"/>
      <c r="V466" s="9"/>
      <c r="W466" s="9"/>
      <c r="X466" s="9"/>
      <c r="Y466" s="9"/>
      <c r="Z466" s="10">
        <v>1</v>
      </c>
      <c r="AA466" s="10"/>
      <c r="AB466" s="9" t="s">
        <v>6922</v>
      </c>
      <c r="AC466" s="9" t="s">
        <v>6923</v>
      </c>
      <c r="AD466" s="10" t="s">
        <v>283</v>
      </c>
      <c r="AE466" s="11">
        <v>43391</v>
      </c>
      <c r="AF466" s="11">
        <v>43728</v>
      </c>
      <c r="AG466" s="10">
        <f t="shared" si="109"/>
        <v>337</v>
      </c>
      <c r="AH466" s="10">
        <f t="shared" si="107"/>
        <v>337</v>
      </c>
      <c r="AI466" s="10">
        <f t="shared" si="108"/>
        <v>348</v>
      </c>
      <c r="AJ466" s="78" t="s">
        <v>411</v>
      </c>
      <c r="AK466" s="12">
        <v>1</v>
      </c>
      <c r="AL466" s="10" t="s">
        <v>70</v>
      </c>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78"/>
      <c r="BN466" s="78"/>
      <c r="BO466" s="78"/>
      <c r="BP466" s="78"/>
      <c r="BQ466" s="78"/>
      <c r="BR466" s="78"/>
      <c r="BS466" s="78"/>
      <c r="BT466" s="78"/>
      <c r="BU466" s="78"/>
      <c r="BV466" s="78"/>
      <c r="BW466" s="78"/>
      <c r="BX466" s="78"/>
      <c r="BY466" s="54">
        <v>1</v>
      </c>
      <c r="BZ466" s="78"/>
      <c r="CA466" s="78"/>
      <c r="CB466" s="78"/>
      <c r="CC466" s="78"/>
      <c r="CD466" s="78"/>
      <c r="CE466" s="78"/>
      <c r="CF466" s="78"/>
      <c r="CG466" s="78"/>
      <c r="CH466" s="78"/>
      <c r="CI466" s="78"/>
      <c r="CJ466" s="78"/>
      <c r="CK466" s="78"/>
      <c r="CL466" s="78"/>
      <c r="CM466" s="78"/>
      <c r="CN466" s="78"/>
      <c r="CO466" s="78"/>
      <c r="CP466" s="10" t="s">
        <v>90</v>
      </c>
      <c r="CQ466" s="10" t="s">
        <v>286</v>
      </c>
      <c r="CR466" s="10"/>
      <c r="CS466" s="10">
        <v>1</v>
      </c>
      <c r="CT466" s="10"/>
      <c r="CU466" s="10"/>
      <c r="CV466" s="10"/>
      <c r="CW466" s="10"/>
      <c r="CX466" s="10" t="s">
        <v>287</v>
      </c>
      <c r="CY466" s="54" t="s">
        <v>287</v>
      </c>
      <c r="CZ466" s="78" t="s">
        <v>596</v>
      </c>
      <c r="DA466" s="78" t="s">
        <v>158</v>
      </c>
      <c r="DB466" s="54" t="s">
        <v>158</v>
      </c>
      <c r="DC466" s="54" t="s">
        <v>283</v>
      </c>
      <c r="DD466" s="54" t="s">
        <v>6768</v>
      </c>
      <c r="DE466" s="10" t="s">
        <v>283</v>
      </c>
      <c r="DF466" s="10" t="s">
        <v>283</v>
      </c>
      <c r="DG466" s="10" t="s">
        <v>283</v>
      </c>
      <c r="DH466" s="10" t="s">
        <v>283</v>
      </c>
      <c r="DI466" s="10" t="s">
        <v>283</v>
      </c>
      <c r="DJ466" s="10" t="s">
        <v>283</v>
      </c>
      <c r="DK466" s="10" t="s">
        <v>283</v>
      </c>
      <c r="DL466" s="10" t="s">
        <v>283</v>
      </c>
      <c r="DM466" s="10" t="s">
        <v>283</v>
      </c>
      <c r="DN466" s="15"/>
      <c r="DO466" s="15"/>
      <c r="DP466" s="15"/>
      <c r="DQ466" s="15"/>
      <c r="DR466" s="15"/>
      <c r="DS466" s="15"/>
      <c r="DT466" s="15"/>
      <c r="DU466" s="15"/>
      <c r="DV466" s="15"/>
      <c r="DW466" s="15"/>
      <c r="DX466" s="15"/>
      <c r="DY466" s="15"/>
      <c r="DZ466" s="15"/>
      <c r="EA466" s="15"/>
      <c r="EB466" s="15"/>
      <c r="EC466" s="15"/>
      <c r="ED466" s="15"/>
      <c r="EE466" s="15"/>
      <c r="EF466" s="15"/>
      <c r="EG466" s="15"/>
      <c r="EH466" s="15"/>
      <c r="EI466" s="15"/>
      <c r="EJ466" s="15"/>
      <c r="EK466" s="15"/>
      <c r="EL466" s="15"/>
      <c r="EM466" s="15"/>
      <c r="EN466" s="15"/>
      <c r="EO466" s="15"/>
      <c r="EP466" s="15"/>
      <c r="EQ466" s="15"/>
      <c r="ER466" s="10" t="s">
        <v>6924</v>
      </c>
      <c r="ES466" s="10" t="s">
        <v>6925</v>
      </c>
      <c r="ET466" s="10">
        <v>1</v>
      </c>
      <c r="EU466" s="10"/>
      <c r="EV466" s="10">
        <v>1</v>
      </c>
      <c r="EW466" s="10"/>
      <c r="EX466" s="10"/>
      <c r="EY466" s="10"/>
      <c r="EZ466" s="10"/>
      <c r="FA466" s="10"/>
      <c r="FB466" s="10">
        <v>1</v>
      </c>
      <c r="FC466" s="10"/>
      <c r="FD466" s="10"/>
      <c r="FE466" s="10"/>
      <c r="FF466" s="10"/>
      <c r="FG466" s="10"/>
      <c r="FH466" s="10"/>
      <c r="FI466" s="10"/>
      <c r="FJ466" s="10"/>
      <c r="FK466" s="10"/>
      <c r="FL466" s="10"/>
      <c r="FM466" s="10" t="s">
        <v>283</v>
      </c>
      <c r="FN466" s="10" t="s">
        <v>283</v>
      </c>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t="s">
        <v>6926</v>
      </c>
      <c r="GP466" s="10" t="s">
        <v>6927</v>
      </c>
      <c r="GQ466" s="10" t="s">
        <v>6928</v>
      </c>
      <c r="GR466" s="10" t="s">
        <v>6929</v>
      </c>
      <c r="GS466" s="10" t="s">
        <v>283</v>
      </c>
      <c r="GT466" s="10" t="s">
        <v>283</v>
      </c>
      <c r="GU466" s="10" t="s">
        <v>283</v>
      </c>
      <c r="GV466" s="10" t="s">
        <v>283</v>
      </c>
      <c r="GW466" s="10" t="s">
        <v>283</v>
      </c>
      <c r="GX466" s="10" t="s">
        <v>283</v>
      </c>
      <c r="GY466" s="10" t="s">
        <v>283</v>
      </c>
      <c r="GZ466" s="10" t="s">
        <v>283</v>
      </c>
      <c r="HA466" s="10" t="s">
        <v>283</v>
      </c>
      <c r="HB466" s="10" t="s">
        <v>283</v>
      </c>
      <c r="HC466" s="10" t="s">
        <v>283</v>
      </c>
      <c r="HD466" s="10" t="s">
        <v>6930</v>
      </c>
      <c r="HE466" s="10"/>
      <c r="HF466" s="10"/>
      <c r="HG466" s="10"/>
      <c r="HH466" s="10"/>
      <c r="HI466" s="10"/>
      <c r="HJ466" s="10"/>
      <c r="HK466" s="10"/>
      <c r="HL466" s="10"/>
      <c r="HM466" s="10"/>
      <c r="HN466" s="10"/>
      <c r="HO466" s="10"/>
      <c r="HP466" s="10"/>
      <c r="HQ466" s="10"/>
      <c r="HR466" s="10"/>
      <c r="HS466" s="10"/>
      <c r="HT466" s="10"/>
      <c r="HU466" s="10"/>
      <c r="HV466" s="10"/>
      <c r="HW466" s="10"/>
      <c r="HX466" s="10"/>
      <c r="HY466" s="10"/>
      <c r="HZ466" s="10"/>
      <c r="IA466" s="10"/>
      <c r="IB466" s="10"/>
      <c r="IC466" s="10"/>
      <c r="ID466" s="10">
        <v>1</v>
      </c>
      <c r="IE466" s="10"/>
      <c r="IF466" s="10"/>
      <c r="IG466" s="10"/>
      <c r="IH466" s="10"/>
      <c r="II466" s="10"/>
      <c r="IJ466" s="10"/>
      <c r="IK466" s="10"/>
      <c r="IL466" s="10"/>
      <c r="IM466" s="10"/>
      <c r="IN466" s="10"/>
      <c r="IO466" s="10"/>
      <c r="IP466" s="10"/>
      <c r="IQ466" s="10"/>
      <c r="IR466" s="10"/>
      <c r="IS466" s="10"/>
      <c r="IT466" s="10">
        <v>1</v>
      </c>
      <c r="IU466" s="10" t="s">
        <v>299</v>
      </c>
      <c r="IV466" s="10" t="s">
        <v>283</v>
      </c>
      <c r="IW466" s="10" t="s">
        <v>283</v>
      </c>
      <c r="IX466" s="10" t="s">
        <v>264</v>
      </c>
      <c r="IY466" s="10"/>
      <c r="IZ466" s="10"/>
      <c r="JA466" s="10"/>
      <c r="JB466" s="10"/>
      <c r="JC466" s="10"/>
      <c r="JD466" s="10"/>
      <c r="JE466" s="10"/>
      <c r="JF466" s="10"/>
      <c r="JG466" s="10"/>
      <c r="JH466" s="10"/>
      <c r="JI466" s="10"/>
      <c r="JJ466" s="10"/>
      <c r="JK466" s="10"/>
      <c r="JL466" s="10"/>
      <c r="JM466" s="10"/>
      <c r="JN466" s="10"/>
      <c r="JO466" s="10"/>
      <c r="JP466" s="10">
        <v>1</v>
      </c>
      <c r="JQ466" s="10"/>
      <c r="JR466" s="10"/>
      <c r="JS466" s="10"/>
      <c r="JT466" s="10"/>
      <c r="JU466" s="10"/>
      <c r="JV466" s="10" t="s">
        <v>287</v>
      </c>
      <c r="JW466" s="10" t="s">
        <v>283</v>
      </c>
      <c r="JX466" s="10" t="s">
        <v>283</v>
      </c>
      <c r="JY466" s="10" t="s">
        <v>283</v>
      </c>
      <c r="JZ466" s="10" t="s">
        <v>6931</v>
      </c>
    </row>
    <row r="467" spans="1:286" ht="15.75" customHeight="1">
      <c r="A467" s="7" t="s">
        <v>6932</v>
      </c>
      <c r="B467" s="8">
        <v>43740</v>
      </c>
      <c r="C467" s="9" t="s">
        <v>6933</v>
      </c>
      <c r="D467" s="54">
        <v>1</v>
      </c>
      <c r="E467" s="10" t="s">
        <v>302</v>
      </c>
      <c r="F467" s="54">
        <v>43</v>
      </c>
      <c r="G467" s="10" t="s">
        <v>323</v>
      </c>
      <c r="H467" s="9" t="s">
        <v>6934</v>
      </c>
      <c r="I467" s="9" t="s">
        <v>766</v>
      </c>
      <c r="J467" s="10" t="s">
        <v>280</v>
      </c>
      <c r="K467" s="9" t="s">
        <v>344</v>
      </c>
      <c r="L467" s="9"/>
      <c r="M467" s="9"/>
      <c r="N467" s="9"/>
      <c r="O467" s="9"/>
      <c r="P467" s="9"/>
      <c r="Q467" s="9"/>
      <c r="R467" s="10">
        <v>1</v>
      </c>
      <c r="S467" s="9"/>
      <c r="T467" s="9"/>
      <c r="U467" s="9"/>
      <c r="V467" s="9"/>
      <c r="W467" s="9"/>
      <c r="X467" s="9"/>
      <c r="Y467" s="9"/>
      <c r="Z467" s="9"/>
      <c r="AA467" s="9"/>
      <c r="AB467" s="9" t="s">
        <v>6935</v>
      </c>
      <c r="AC467" s="9" t="s">
        <v>6936</v>
      </c>
      <c r="AD467" s="10" t="s">
        <v>283</v>
      </c>
      <c r="AE467" s="84">
        <v>43518</v>
      </c>
      <c r="AF467" s="84">
        <v>43734</v>
      </c>
      <c r="AG467" s="10">
        <f t="shared" si="109"/>
        <v>216</v>
      </c>
      <c r="AH467" s="10" t="s">
        <v>283</v>
      </c>
      <c r="AI467" s="16" t="e">
        <f t="shared" si="108"/>
        <v>#VALUE!</v>
      </c>
      <c r="AJ467" s="54" t="s">
        <v>6937</v>
      </c>
      <c r="AK467" s="85">
        <v>2</v>
      </c>
      <c r="AL467" s="54" t="s">
        <v>1528</v>
      </c>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v>1</v>
      </c>
      <c r="BK467" s="54"/>
      <c r="BL467" s="54"/>
      <c r="BM467" s="54"/>
      <c r="BN467" s="54"/>
      <c r="BO467" s="54"/>
      <c r="BP467" s="54"/>
      <c r="BQ467" s="54"/>
      <c r="BR467" s="54"/>
      <c r="BS467" s="54"/>
      <c r="BT467" s="54"/>
      <c r="BU467" s="54"/>
      <c r="BV467" s="54"/>
      <c r="BW467" s="54"/>
      <c r="BX467" s="54"/>
      <c r="BY467" s="54">
        <v>1</v>
      </c>
      <c r="BZ467" s="54"/>
      <c r="CA467" s="54"/>
      <c r="CB467" s="54"/>
      <c r="CC467" s="54"/>
      <c r="CD467" s="54"/>
      <c r="CE467" s="54"/>
      <c r="CF467" s="54"/>
      <c r="CG467" s="54"/>
      <c r="CH467" s="54"/>
      <c r="CI467" s="54"/>
      <c r="CJ467" s="54"/>
      <c r="CK467" s="54"/>
      <c r="CL467" s="54"/>
      <c r="CM467" s="54"/>
      <c r="CN467" s="54"/>
      <c r="CO467" s="54"/>
      <c r="CP467" s="54" t="s">
        <v>329</v>
      </c>
      <c r="CQ467" s="13" t="s">
        <v>852</v>
      </c>
      <c r="CR467" s="54"/>
      <c r="CS467" s="54"/>
      <c r="CT467" s="54"/>
      <c r="CU467" s="54"/>
      <c r="CV467" s="54"/>
      <c r="CW467" s="54"/>
      <c r="CX467" s="54" t="s">
        <v>287</v>
      </c>
      <c r="CY467" s="54" t="s">
        <v>287</v>
      </c>
      <c r="CZ467" s="78" t="s">
        <v>12</v>
      </c>
      <c r="DA467" s="54" t="s">
        <v>5332</v>
      </c>
      <c r="DB467" s="13" t="s">
        <v>309</v>
      </c>
      <c r="DC467" s="54" t="s">
        <v>6938</v>
      </c>
      <c r="DD467" s="78" t="s">
        <v>582</v>
      </c>
      <c r="DE467" s="78" t="s">
        <v>6939</v>
      </c>
      <c r="DF467" s="78" t="s">
        <v>6940</v>
      </c>
      <c r="DG467" s="78" t="s">
        <v>773</v>
      </c>
      <c r="DH467" s="10" t="s">
        <v>283</v>
      </c>
      <c r="DI467" s="10" t="s">
        <v>283</v>
      </c>
      <c r="DJ467" s="10" t="s">
        <v>283</v>
      </c>
      <c r="DL467" s="10" t="s">
        <v>6941</v>
      </c>
      <c r="DM467" s="10" t="s">
        <v>138</v>
      </c>
      <c r="DN467" s="15"/>
      <c r="DO467" s="15"/>
      <c r="DP467" s="15"/>
      <c r="DQ467" s="15"/>
      <c r="DR467" s="15"/>
      <c r="DS467" s="15"/>
      <c r="DT467" s="15"/>
      <c r="DU467" s="15"/>
      <c r="DV467" s="15"/>
      <c r="DW467" s="15"/>
      <c r="DX467" s="15"/>
      <c r="DY467" s="15"/>
      <c r="DZ467" s="15"/>
      <c r="EA467" s="15"/>
      <c r="EB467" s="15"/>
      <c r="EC467" s="15"/>
      <c r="ED467" s="15"/>
      <c r="EE467" s="15"/>
      <c r="EF467" s="15"/>
      <c r="EG467" s="15"/>
      <c r="EH467" s="15"/>
      <c r="EI467" s="15"/>
      <c r="EJ467" s="15"/>
      <c r="EK467" s="15"/>
      <c r="EL467" s="15"/>
      <c r="EM467" s="15"/>
      <c r="EN467" s="15"/>
      <c r="EO467" s="15"/>
      <c r="EP467" s="14">
        <v>1</v>
      </c>
      <c r="EQ467" s="15"/>
      <c r="ER467" s="13" t="s">
        <v>283</v>
      </c>
      <c r="ES467" s="10" t="s">
        <v>283</v>
      </c>
      <c r="ET467" s="10"/>
      <c r="EU467" s="10"/>
      <c r="EV467" s="10"/>
      <c r="EW467" s="10"/>
      <c r="EX467" s="10"/>
      <c r="EY467" s="10"/>
      <c r="EZ467" s="10"/>
      <c r="FA467" s="10"/>
      <c r="FB467" s="10"/>
      <c r="FC467" s="10"/>
      <c r="FD467" s="10"/>
      <c r="FE467" s="10"/>
      <c r="FF467" s="10"/>
      <c r="FG467" s="10"/>
      <c r="FH467" s="10"/>
      <c r="FI467" s="10"/>
      <c r="FJ467" s="10"/>
      <c r="FK467" s="10"/>
      <c r="FL467" s="10"/>
      <c r="FM467" s="13" t="s">
        <v>283</v>
      </c>
      <c r="FN467" s="10" t="s">
        <v>283</v>
      </c>
      <c r="FO467" s="10"/>
      <c r="FP467" s="10"/>
      <c r="FQ467" s="10"/>
      <c r="FR467" s="10"/>
      <c r="FS467" s="10"/>
      <c r="FT467" s="10"/>
      <c r="FU467" s="10"/>
      <c r="FV467" s="10"/>
      <c r="FW467" s="10"/>
      <c r="FX467" s="10"/>
      <c r="FY467" s="10"/>
      <c r="FZ467" s="10"/>
      <c r="GA467" s="10"/>
      <c r="GB467" s="10"/>
      <c r="GC467" s="10"/>
      <c r="GD467" s="10"/>
      <c r="GE467" s="10"/>
      <c r="GF467" s="10"/>
      <c r="GG467" s="10"/>
      <c r="GH467" s="10"/>
      <c r="GI467" s="10"/>
      <c r="GJ467" s="10"/>
      <c r="GK467" s="10"/>
      <c r="GL467" s="10"/>
      <c r="GM467" s="10"/>
      <c r="GN467" s="10"/>
      <c r="GO467" s="13" t="s">
        <v>6942</v>
      </c>
      <c r="GP467" s="13" t="s">
        <v>6943</v>
      </c>
      <c r="GQ467" s="13" t="s">
        <v>6944</v>
      </c>
      <c r="GR467" s="13" t="s">
        <v>6945</v>
      </c>
      <c r="GS467" s="13" t="s">
        <v>283</v>
      </c>
      <c r="GT467" s="13" t="s">
        <v>283</v>
      </c>
      <c r="GU467" s="13" t="s">
        <v>283</v>
      </c>
      <c r="GV467" s="13" t="s">
        <v>283</v>
      </c>
      <c r="GW467" s="13" t="s">
        <v>283</v>
      </c>
      <c r="GX467" s="13" t="s">
        <v>283</v>
      </c>
      <c r="GY467" s="13" t="s">
        <v>283</v>
      </c>
      <c r="GZ467" s="13" t="s">
        <v>283</v>
      </c>
      <c r="HA467" s="13" t="s">
        <v>283</v>
      </c>
      <c r="HB467" s="13" t="s">
        <v>283</v>
      </c>
      <c r="HC467" s="13" t="s">
        <v>283</v>
      </c>
      <c r="HD467" s="13" t="s">
        <v>219</v>
      </c>
      <c r="HE467" s="13"/>
      <c r="HF467" s="13"/>
      <c r="HG467" s="13"/>
      <c r="HH467" s="13"/>
      <c r="HI467" s="13"/>
      <c r="HJ467" s="13"/>
      <c r="HK467" s="13"/>
      <c r="HL467" s="13"/>
      <c r="HM467" s="13"/>
      <c r="HN467" s="13"/>
      <c r="HO467" s="13"/>
      <c r="HP467" s="13"/>
      <c r="HQ467" s="13"/>
      <c r="HR467" s="13"/>
      <c r="HS467" s="13"/>
      <c r="HT467" s="13"/>
      <c r="HU467" s="13"/>
      <c r="HV467" s="13"/>
      <c r="HW467" s="13">
        <v>1</v>
      </c>
      <c r="HX467" s="13"/>
      <c r="HY467" s="13"/>
      <c r="HZ467" s="13"/>
      <c r="IA467" s="13"/>
      <c r="IB467" s="13"/>
      <c r="IC467" s="13"/>
      <c r="ID467" s="13"/>
      <c r="IE467" s="13"/>
      <c r="IF467" s="13"/>
      <c r="IG467" s="13"/>
      <c r="IH467" s="13"/>
      <c r="II467" s="13"/>
      <c r="IJ467" s="13"/>
      <c r="IK467" s="13"/>
      <c r="IL467" s="13"/>
      <c r="IM467" s="13"/>
      <c r="IN467" s="13"/>
      <c r="IO467" s="13"/>
      <c r="IP467" s="13"/>
      <c r="IQ467" s="13"/>
      <c r="IR467" s="13"/>
      <c r="IS467" s="13"/>
      <c r="IT467" s="13"/>
      <c r="IU467" s="13" t="s">
        <v>1147</v>
      </c>
      <c r="IV467" s="13" t="s">
        <v>283</v>
      </c>
      <c r="IW467" s="13" t="s">
        <v>283</v>
      </c>
      <c r="IX467" s="13" t="s">
        <v>264</v>
      </c>
      <c r="IY467" s="13"/>
      <c r="IZ467" s="13"/>
      <c r="JA467" s="13"/>
      <c r="JB467" s="13"/>
      <c r="JC467" s="13"/>
      <c r="JD467" s="13"/>
      <c r="JE467" s="13"/>
      <c r="JF467" s="13"/>
      <c r="JG467" s="13"/>
      <c r="JH467" s="13"/>
      <c r="JI467" s="13"/>
      <c r="JJ467" s="13"/>
      <c r="JK467" s="13"/>
      <c r="JL467" s="13"/>
      <c r="JM467" s="13"/>
      <c r="JN467" s="13"/>
      <c r="JO467" s="13"/>
      <c r="JP467" s="10">
        <v>1</v>
      </c>
      <c r="JQ467" s="13"/>
      <c r="JR467" s="13"/>
      <c r="JS467" s="13"/>
      <c r="JT467" s="13"/>
      <c r="JU467" s="13"/>
      <c r="JV467" s="13" t="s">
        <v>287</v>
      </c>
      <c r="JW467" s="13" t="s">
        <v>283</v>
      </c>
      <c r="JX467" s="13" t="s">
        <v>283</v>
      </c>
      <c r="JY467" s="13" t="s">
        <v>283</v>
      </c>
      <c r="JZ467" s="10" t="s">
        <v>6946</v>
      </c>
    </row>
    <row r="468" spans="1:286" ht="15.75" customHeight="1">
      <c r="A468" s="7" t="s">
        <v>6947</v>
      </c>
      <c r="B468" s="8">
        <v>43748</v>
      </c>
      <c r="C468" s="9" t="s">
        <v>6948</v>
      </c>
      <c r="D468" s="10">
        <v>1</v>
      </c>
      <c r="E468" s="11">
        <v>43078</v>
      </c>
      <c r="F468" s="10" t="s">
        <v>302</v>
      </c>
      <c r="G468" s="10" t="s">
        <v>323</v>
      </c>
      <c r="H468" s="9" t="s">
        <v>1554</v>
      </c>
      <c r="I468" s="9" t="s">
        <v>1138</v>
      </c>
      <c r="J468" s="10" t="s">
        <v>280</v>
      </c>
      <c r="K468" s="9" t="s">
        <v>5052</v>
      </c>
      <c r="L468" s="9"/>
      <c r="M468" s="10">
        <v>1</v>
      </c>
      <c r="N468" s="9"/>
      <c r="O468" s="9"/>
      <c r="P468" s="9"/>
      <c r="Q468" s="9"/>
      <c r="R468" s="9"/>
      <c r="S468" s="10">
        <v>1</v>
      </c>
      <c r="T468" s="9"/>
      <c r="U468" s="9"/>
      <c r="V468" s="9"/>
      <c r="W468" s="9"/>
      <c r="X468" s="9"/>
      <c r="Y468" s="9"/>
      <c r="Z468" s="9"/>
      <c r="AA468" s="9"/>
      <c r="AB468" s="9" t="s">
        <v>6534</v>
      </c>
      <c r="AC468" s="9" t="s">
        <v>6949</v>
      </c>
      <c r="AD468" s="10" t="s">
        <v>283</v>
      </c>
      <c r="AE468" s="11">
        <v>43110</v>
      </c>
      <c r="AF468" s="11">
        <v>43747</v>
      </c>
      <c r="AG468" s="10">
        <f t="shared" si="109"/>
        <v>637</v>
      </c>
      <c r="AH468" s="10">
        <f t="shared" ref="AH468:AH482" si="110">AF468-E468</f>
        <v>669</v>
      </c>
      <c r="AI468" s="10">
        <f t="shared" si="108"/>
        <v>670</v>
      </c>
      <c r="AJ468" s="10" t="s">
        <v>6950</v>
      </c>
      <c r="AK468" s="12">
        <v>5</v>
      </c>
      <c r="AL468" s="10" t="s">
        <v>6951</v>
      </c>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v>1</v>
      </c>
      <c r="BK468" s="10"/>
      <c r="BL468" s="10"/>
      <c r="BM468" s="10">
        <v>1</v>
      </c>
      <c r="BN468" s="10"/>
      <c r="BO468" s="10">
        <v>2</v>
      </c>
      <c r="BP468" s="10"/>
      <c r="BQ468" s="10"/>
      <c r="BR468" s="10"/>
      <c r="BS468" s="10"/>
      <c r="BT468" s="10"/>
      <c r="BU468" s="10"/>
      <c r="BV468" s="10"/>
      <c r="BW468" s="10"/>
      <c r="BX468" s="10"/>
      <c r="BY468" s="10">
        <v>1</v>
      </c>
      <c r="BZ468" s="10"/>
      <c r="CA468" s="10"/>
      <c r="CB468" s="10"/>
      <c r="CC468" s="10"/>
      <c r="CD468" s="10"/>
      <c r="CE468" s="10"/>
      <c r="CF468" s="10"/>
      <c r="CG468" s="10"/>
      <c r="CH468" s="10"/>
      <c r="CI468" s="10"/>
      <c r="CJ468" s="10"/>
      <c r="CK468" s="10"/>
      <c r="CL468" s="10"/>
      <c r="CM468" s="10"/>
      <c r="CN468" s="10"/>
      <c r="CO468" s="10"/>
      <c r="CP468" s="10" t="s">
        <v>89</v>
      </c>
      <c r="CQ468" s="10" t="s">
        <v>286</v>
      </c>
      <c r="CR468" s="10">
        <v>1</v>
      </c>
      <c r="CS468" s="10"/>
      <c r="CT468" s="10"/>
      <c r="CU468" s="10"/>
      <c r="CV468" s="10"/>
      <c r="CW468" s="10"/>
      <c r="CX468" s="10" t="s">
        <v>287</v>
      </c>
      <c r="CY468" s="10" t="s">
        <v>287</v>
      </c>
      <c r="CZ468" s="10" t="s">
        <v>12</v>
      </c>
      <c r="DA468" s="10" t="s">
        <v>289</v>
      </c>
      <c r="DB468" s="10" t="s">
        <v>2864</v>
      </c>
      <c r="DC468" s="10" t="s">
        <v>283</v>
      </c>
      <c r="DD468" s="10" t="s">
        <v>6952</v>
      </c>
      <c r="DE468" s="10" t="s">
        <v>283</v>
      </c>
      <c r="DF468" s="10" t="s">
        <v>283</v>
      </c>
      <c r="DG468" s="10" t="s">
        <v>283</v>
      </c>
      <c r="DH468" s="10" t="s">
        <v>283</v>
      </c>
      <c r="DI468" s="10" t="s">
        <v>283</v>
      </c>
      <c r="DJ468" s="10" t="s">
        <v>283</v>
      </c>
      <c r="DK468" s="10" t="s">
        <v>283</v>
      </c>
      <c r="DL468" s="10" t="s">
        <v>6953</v>
      </c>
      <c r="DM468" s="10" t="s">
        <v>116</v>
      </c>
      <c r="DN468" s="15"/>
      <c r="DO468" s="15"/>
      <c r="DP468" s="15"/>
      <c r="DQ468" s="15"/>
      <c r="DR468" s="15"/>
      <c r="DS468" s="15"/>
      <c r="DT468" s="14">
        <v>1</v>
      </c>
      <c r="DU468" s="15"/>
      <c r="DV468" s="15"/>
      <c r="DW468" s="15"/>
      <c r="DX468" s="15"/>
      <c r="DY468" s="15"/>
      <c r="DZ468" s="15"/>
      <c r="EA468" s="15"/>
      <c r="EB468" s="15"/>
      <c r="EC468" s="15"/>
      <c r="ED468" s="15"/>
      <c r="EE468" s="15"/>
      <c r="EF468" s="15"/>
      <c r="EG468" s="15"/>
      <c r="EH468" s="15"/>
      <c r="EI468" s="15"/>
      <c r="EJ468" s="15"/>
      <c r="EK468" s="15"/>
      <c r="EL468" s="15"/>
      <c r="EM468" s="15"/>
      <c r="EN468" s="15"/>
      <c r="EO468" s="15"/>
      <c r="EP468" s="15"/>
      <c r="EQ468" s="15"/>
      <c r="ER468" s="10" t="s">
        <v>6954</v>
      </c>
      <c r="ES468" s="10" t="s">
        <v>657</v>
      </c>
      <c r="ET468" s="10"/>
      <c r="EU468" s="10"/>
      <c r="EV468" s="10"/>
      <c r="EW468" s="10"/>
      <c r="EX468" s="10"/>
      <c r="EY468" s="10"/>
      <c r="EZ468" s="10"/>
      <c r="FA468" s="10"/>
      <c r="FB468" s="10"/>
      <c r="FC468" s="10"/>
      <c r="FD468" s="10"/>
      <c r="FE468" s="10"/>
      <c r="FF468" s="10"/>
      <c r="FG468" s="10"/>
      <c r="FH468" s="13">
        <v>1</v>
      </c>
      <c r="FI468" s="10"/>
      <c r="FJ468" s="10"/>
      <c r="FK468" s="10"/>
      <c r="FL468" s="10"/>
      <c r="FM468" s="10" t="s">
        <v>6955</v>
      </c>
      <c r="FN468" s="10" t="s">
        <v>166</v>
      </c>
      <c r="FO468" s="10"/>
      <c r="FP468" s="10"/>
      <c r="FQ468" s="10"/>
      <c r="FR468" s="10"/>
      <c r="FS468" s="10"/>
      <c r="FT468" s="10"/>
      <c r="FU468" s="13">
        <v>1</v>
      </c>
      <c r="FV468" s="10"/>
      <c r="FW468" s="10"/>
      <c r="FX468" s="10"/>
      <c r="FY468" s="10"/>
      <c r="FZ468" s="10"/>
      <c r="GA468" s="10"/>
      <c r="GB468" s="10"/>
      <c r="GC468" s="10"/>
      <c r="GD468" s="10"/>
      <c r="GE468" s="10"/>
      <c r="GF468" s="10"/>
      <c r="GG468" s="10"/>
      <c r="GH468" s="10"/>
      <c r="GI468" s="10"/>
      <c r="GJ468" s="10"/>
      <c r="GK468" s="10"/>
      <c r="GL468" s="10"/>
      <c r="GM468" s="10"/>
      <c r="GN468" s="10"/>
      <c r="GO468" s="10" t="s">
        <v>6956</v>
      </c>
      <c r="GP468" s="10" t="s">
        <v>6957</v>
      </c>
      <c r="GQ468" s="10" t="s">
        <v>283</v>
      </c>
      <c r="GR468" s="10" t="s">
        <v>283</v>
      </c>
      <c r="GS468" s="10" t="s">
        <v>283</v>
      </c>
      <c r="GT468" s="10" t="s">
        <v>283</v>
      </c>
      <c r="GU468" s="10" t="s">
        <v>283</v>
      </c>
      <c r="GV468" s="10" t="s">
        <v>283</v>
      </c>
      <c r="GW468" s="10" t="s">
        <v>283</v>
      </c>
      <c r="GX468" s="10" t="s">
        <v>283</v>
      </c>
      <c r="GY468" s="10" t="s">
        <v>283</v>
      </c>
      <c r="GZ468" s="10" t="s">
        <v>283</v>
      </c>
      <c r="HA468" s="10" t="s">
        <v>283</v>
      </c>
      <c r="HB468" s="10" t="s">
        <v>283</v>
      </c>
      <c r="HC468" s="10" t="s">
        <v>283</v>
      </c>
      <c r="HD468" s="10" t="s">
        <v>1533</v>
      </c>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v>1</v>
      </c>
      <c r="IC468" s="10"/>
      <c r="ID468" s="10"/>
      <c r="IE468" s="10"/>
      <c r="IF468" s="10"/>
      <c r="IG468" s="10"/>
      <c r="IH468" s="10"/>
      <c r="II468" s="10"/>
      <c r="IJ468" s="10"/>
      <c r="IK468" s="10"/>
      <c r="IL468" s="10"/>
      <c r="IM468" s="10"/>
      <c r="IN468" s="10"/>
      <c r="IO468" s="10"/>
      <c r="IP468" s="10"/>
      <c r="IQ468" s="10"/>
      <c r="IR468" s="10"/>
      <c r="IS468" s="10"/>
      <c r="IT468" s="10"/>
      <c r="IU468" s="10" t="s">
        <v>299</v>
      </c>
      <c r="IV468" s="10" t="s">
        <v>283</v>
      </c>
      <c r="IW468" s="10" t="s">
        <v>283</v>
      </c>
      <c r="IX468" s="10" t="s">
        <v>264</v>
      </c>
      <c r="IY468" s="10"/>
      <c r="IZ468" s="10"/>
      <c r="JA468" s="10"/>
      <c r="JB468" s="10"/>
      <c r="JC468" s="10"/>
      <c r="JD468" s="10"/>
      <c r="JE468" s="10"/>
      <c r="JF468" s="10"/>
      <c r="JG468" s="10"/>
      <c r="JH468" s="10"/>
      <c r="JI468" s="10"/>
      <c r="JJ468" s="10"/>
      <c r="JK468" s="10"/>
      <c r="JL468" s="10"/>
      <c r="JM468" s="10"/>
      <c r="JN468" s="10"/>
      <c r="JO468" s="10"/>
      <c r="JP468" s="10">
        <v>1</v>
      </c>
      <c r="JQ468" s="10"/>
      <c r="JR468" s="10"/>
      <c r="JS468" s="10"/>
      <c r="JT468" s="10"/>
      <c r="JU468" s="10"/>
      <c r="JV468" s="10" t="s">
        <v>287</v>
      </c>
      <c r="JW468" s="10" t="s">
        <v>283</v>
      </c>
      <c r="JX468" s="10" t="s">
        <v>283</v>
      </c>
      <c r="JY468" s="10" t="s">
        <v>283</v>
      </c>
      <c r="JZ468" s="10" t="s">
        <v>6958</v>
      </c>
    </row>
    <row r="469" spans="1:286" ht="15.75" customHeight="1">
      <c r="A469" s="7" t="s">
        <v>6959</v>
      </c>
      <c r="B469" s="8">
        <v>43748</v>
      </c>
      <c r="C469" s="9" t="s">
        <v>6960</v>
      </c>
      <c r="D469" s="10">
        <v>1</v>
      </c>
      <c r="E469" s="11">
        <v>43204</v>
      </c>
      <c r="F469" s="10" t="s">
        <v>302</v>
      </c>
      <c r="G469" s="10" t="s">
        <v>323</v>
      </c>
      <c r="H469" s="9" t="s">
        <v>700</v>
      </c>
      <c r="I469" s="9" t="s">
        <v>2659</v>
      </c>
      <c r="J469" s="10" t="s">
        <v>280</v>
      </c>
      <c r="K469" s="9" t="s">
        <v>6961</v>
      </c>
      <c r="L469" s="9"/>
      <c r="M469" s="9"/>
      <c r="N469" s="9"/>
      <c r="O469" s="9"/>
      <c r="P469" s="9"/>
      <c r="Q469" s="32">
        <v>1</v>
      </c>
      <c r="R469" s="9"/>
      <c r="S469" s="9"/>
      <c r="T469" s="9"/>
      <c r="U469" s="9"/>
      <c r="V469" s="9"/>
      <c r="W469" s="9"/>
      <c r="X469" s="9"/>
      <c r="Y469" s="9"/>
      <c r="Z469" s="10">
        <v>1</v>
      </c>
      <c r="AA469" s="9"/>
      <c r="AB469" s="9" t="s">
        <v>6962</v>
      </c>
      <c r="AC469" s="9" t="s">
        <v>6963</v>
      </c>
      <c r="AD469" s="10" t="s">
        <v>283</v>
      </c>
      <c r="AE469" s="11">
        <v>43216</v>
      </c>
      <c r="AF469" s="11">
        <v>43747</v>
      </c>
      <c r="AG469" s="10">
        <f t="shared" si="109"/>
        <v>531</v>
      </c>
      <c r="AH469" s="10">
        <f t="shared" si="110"/>
        <v>543</v>
      </c>
      <c r="AI469" s="10">
        <f t="shared" si="108"/>
        <v>544</v>
      </c>
      <c r="AJ469" s="10" t="s">
        <v>6964</v>
      </c>
      <c r="AK469" s="12">
        <v>1</v>
      </c>
      <c r="AL469" s="10" t="s">
        <v>70</v>
      </c>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t="s">
        <v>89</v>
      </c>
      <c r="CQ469" s="10" t="s">
        <v>286</v>
      </c>
      <c r="CR469" s="10">
        <v>1</v>
      </c>
      <c r="CS469" s="10"/>
      <c r="CT469" s="10"/>
      <c r="CU469" s="10"/>
      <c r="CV469" s="10"/>
      <c r="CW469" s="10"/>
      <c r="CX469" s="10" t="s">
        <v>287</v>
      </c>
      <c r="CY469" s="10" t="s">
        <v>287</v>
      </c>
      <c r="CZ469" s="10" t="s">
        <v>288</v>
      </c>
      <c r="DA469" s="10" t="s">
        <v>158</v>
      </c>
      <c r="DB469" s="10" t="s">
        <v>158</v>
      </c>
      <c r="DC469" s="10" t="s">
        <v>283</v>
      </c>
      <c r="DD469" s="10" t="s">
        <v>6539</v>
      </c>
      <c r="DE469" s="10" t="s">
        <v>446</v>
      </c>
      <c r="DF469" s="10" t="s">
        <v>283</v>
      </c>
      <c r="DG469" s="10" t="s">
        <v>283</v>
      </c>
      <c r="DH469" s="10" t="s">
        <v>283</v>
      </c>
      <c r="DI469" s="10" t="s">
        <v>283</v>
      </c>
      <c r="DJ469" s="10" t="s">
        <v>283</v>
      </c>
      <c r="DK469" s="10" t="s">
        <v>283</v>
      </c>
      <c r="DL469" s="10" t="s">
        <v>283</v>
      </c>
      <c r="DM469" s="10" t="s">
        <v>283</v>
      </c>
      <c r="DN469" s="15"/>
      <c r="DO469" s="15"/>
      <c r="DP469" s="15"/>
      <c r="DQ469" s="15"/>
      <c r="DR469" s="15"/>
      <c r="DS469" s="15"/>
      <c r="DT469" s="15"/>
      <c r="DU469" s="15"/>
      <c r="DV469" s="15"/>
      <c r="DW469" s="15"/>
      <c r="DX469" s="15"/>
      <c r="DY469" s="15"/>
      <c r="DZ469" s="15"/>
      <c r="EA469" s="15"/>
      <c r="EB469" s="15"/>
      <c r="EC469" s="15"/>
      <c r="ED469" s="15"/>
      <c r="EE469" s="15"/>
      <c r="EF469" s="15"/>
      <c r="EG469" s="15"/>
      <c r="EH469" s="15"/>
      <c r="EI469" s="15"/>
      <c r="EJ469" s="15"/>
      <c r="EK469" s="15"/>
      <c r="EL469" s="15"/>
      <c r="EM469" s="15"/>
      <c r="EN469" s="15"/>
      <c r="EO469" s="15"/>
      <c r="EP469" s="15"/>
      <c r="EQ469" s="15"/>
      <c r="ER469" s="10" t="s">
        <v>283</v>
      </c>
      <c r="ES469" s="10" t="s">
        <v>283</v>
      </c>
      <c r="ET469" s="10"/>
      <c r="EU469" s="10"/>
      <c r="EV469" s="10"/>
      <c r="EW469" s="10"/>
      <c r="EX469" s="10"/>
      <c r="EY469" s="10"/>
      <c r="EZ469" s="10"/>
      <c r="FA469" s="10"/>
      <c r="FB469" s="10"/>
      <c r="FC469" s="10"/>
      <c r="FD469" s="10"/>
      <c r="FE469" s="10"/>
      <c r="FF469" s="10"/>
      <c r="FG469" s="10"/>
      <c r="FH469" s="10"/>
      <c r="FI469" s="10"/>
      <c r="FJ469" s="10"/>
      <c r="FK469" s="10"/>
      <c r="FL469" s="10"/>
      <c r="FM469" s="10" t="s">
        <v>6965</v>
      </c>
      <c r="FN469" s="10" t="s">
        <v>182</v>
      </c>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v>1</v>
      </c>
      <c r="GM469" s="10"/>
      <c r="GN469" s="10"/>
      <c r="GO469" s="10" t="s">
        <v>6966</v>
      </c>
      <c r="GP469" s="10" t="s">
        <v>283</v>
      </c>
      <c r="GQ469" s="10" t="s">
        <v>283</v>
      </c>
      <c r="GR469" s="10" t="s">
        <v>283</v>
      </c>
      <c r="GS469" s="10" t="s">
        <v>283</v>
      </c>
      <c r="GT469" s="10" t="s">
        <v>283</v>
      </c>
      <c r="GU469" s="10" t="s">
        <v>283</v>
      </c>
      <c r="GV469" s="10" t="s">
        <v>283</v>
      </c>
      <c r="GW469" s="10" t="s">
        <v>283</v>
      </c>
      <c r="GX469" s="10" t="s">
        <v>283</v>
      </c>
      <c r="GY469" s="10" t="s">
        <v>283</v>
      </c>
      <c r="GZ469" s="10" t="s">
        <v>283</v>
      </c>
      <c r="HA469" s="10" t="s">
        <v>283</v>
      </c>
      <c r="HB469" s="10" t="s">
        <v>283</v>
      </c>
      <c r="HC469" s="10" t="s">
        <v>283</v>
      </c>
      <c r="HD469" s="10" t="s">
        <v>219</v>
      </c>
      <c r="HE469" s="10"/>
      <c r="HF469" s="10"/>
      <c r="HG469" s="10"/>
      <c r="HH469" s="10"/>
      <c r="HI469" s="10"/>
      <c r="HJ469" s="10"/>
      <c r="HK469" s="10"/>
      <c r="HL469" s="10"/>
      <c r="HM469" s="10"/>
      <c r="HN469" s="10"/>
      <c r="HO469" s="10"/>
      <c r="HP469" s="10"/>
      <c r="HQ469" s="10"/>
      <c r="HR469" s="10"/>
      <c r="HS469" s="10"/>
      <c r="HT469" s="10"/>
      <c r="HU469" s="10"/>
      <c r="HV469" s="10"/>
      <c r="HW469" s="10">
        <v>1</v>
      </c>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t="s">
        <v>6967</v>
      </c>
      <c r="IV469" s="10" t="s">
        <v>283</v>
      </c>
      <c r="IW469" s="10" t="s">
        <v>283</v>
      </c>
      <c r="IX469" s="10" t="s">
        <v>264</v>
      </c>
      <c r="IY469" s="10"/>
      <c r="IZ469" s="10"/>
      <c r="JA469" s="10"/>
      <c r="JB469" s="10"/>
      <c r="JC469" s="10"/>
      <c r="JD469" s="10"/>
      <c r="JE469" s="10"/>
      <c r="JF469" s="10"/>
      <c r="JG469" s="10"/>
      <c r="JH469" s="10"/>
      <c r="JI469" s="10"/>
      <c r="JJ469" s="10"/>
      <c r="JK469" s="10"/>
      <c r="JL469" s="10"/>
      <c r="JM469" s="10"/>
      <c r="JN469" s="10"/>
      <c r="JO469" s="10"/>
      <c r="JP469" s="10">
        <v>1</v>
      </c>
      <c r="JQ469" s="10"/>
      <c r="JR469" s="10"/>
      <c r="JS469" s="10"/>
      <c r="JT469" s="10"/>
      <c r="JU469" s="10"/>
      <c r="JV469" s="10" t="s">
        <v>287</v>
      </c>
      <c r="JW469" s="10" t="s">
        <v>283</v>
      </c>
      <c r="JX469" s="10" t="s">
        <v>283</v>
      </c>
      <c r="JY469" s="10" t="s">
        <v>283</v>
      </c>
      <c r="JZ469" s="10" t="s">
        <v>6968</v>
      </c>
    </row>
    <row r="470" spans="1:286" ht="15.75" customHeight="1">
      <c r="A470" s="7" t="s">
        <v>6969</v>
      </c>
      <c r="B470" s="8">
        <v>43760</v>
      </c>
      <c r="C470" s="9" t="s">
        <v>6970</v>
      </c>
      <c r="D470" s="10">
        <v>1</v>
      </c>
      <c r="E470" s="11">
        <v>43382</v>
      </c>
      <c r="F470" s="10" t="s">
        <v>302</v>
      </c>
      <c r="G470" s="10" t="s">
        <v>323</v>
      </c>
      <c r="H470" s="9" t="s">
        <v>5861</v>
      </c>
      <c r="I470" s="9" t="s">
        <v>3065</v>
      </c>
      <c r="J470" s="10" t="s">
        <v>280</v>
      </c>
      <c r="K470" s="9" t="s">
        <v>6466</v>
      </c>
      <c r="L470" s="9"/>
      <c r="M470" s="9"/>
      <c r="N470" s="9"/>
      <c r="O470" s="9"/>
      <c r="P470" s="9"/>
      <c r="Q470" s="32">
        <v>1</v>
      </c>
      <c r="R470" s="9"/>
      <c r="S470" s="9"/>
      <c r="T470" s="9"/>
      <c r="U470" s="9"/>
      <c r="V470" s="9"/>
      <c r="W470" s="9"/>
      <c r="X470" s="9"/>
      <c r="Y470" s="9"/>
      <c r="Z470" s="9"/>
      <c r="AA470" s="10">
        <v>1</v>
      </c>
      <c r="AB470" s="9" t="s">
        <v>5836</v>
      </c>
      <c r="AC470" s="9" t="s">
        <v>6971</v>
      </c>
      <c r="AD470" s="10" t="s">
        <v>283</v>
      </c>
      <c r="AE470" s="11">
        <v>43392</v>
      </c>
      <c r="AF470" s="11">
        <v>43756</v>
      </c>
      <c r="AG470" s="10">
        <f t="shared" si="109"/>
        <v>364</v>
      </c>
      <c r="AH470" s="10">
        <f t="shared" si="110"/>
        <v>374</v>
      </c>
      <c r="AI470" s="10">
        <f t="shared" si="108"/>
        <v>378</v>
      </c>
      <c r="AJ470" s="10" t="s">
        <v>6972</v>
      </c>
      <c r="AK470" s="12">
        <v>1</v>
      </c>
      <c r="AL470" s="10" t="s">
        <v>2326</v>
      </c>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v>1</v>
      </c>
      <c r="CA470" s="10"/>
      <c r="CB470" s="10"/>
      <c r="CC470" s="10"/>
      <c r="CD470" s="10"/>
      <c r="CE470" s="10"/>
      <c r="CF470" s="10"/>
      <c r="CG470" s="10"/>
      <c r="CH470" s="10"/>
      <c r="CI470" s="10"/>
      <c r="CJ470" s="10"/>
      <c r="CK470" s="10"/>
      <c r="CL470" s="10"/>
      <c r="CM470" s="10"/>
      <c r="CN470" s="10"/>
      <c r="CO470" s="10"/>
      <c r="CP470" s="10" t="s">
        <v>90</v>
      </c>
      <c r="CQ470" s="10" t="s">
        <v>286</v>
      </c>
      <c r="CR470" s="10"/>
      <c r="CS470" s="10">
        <v>1</v>
      </c>
      <c r="CT470" s="10"/>
      <c r="CU470" s="10"/>
      <c r="CV470" s="10"/>
      <c r="CW470" s="10"/>
      <c r="CX470" s="10" t="s">
        <v>283</v>
      </c>
      <c r="CY470" s="10" t="s">
        <v>287</v>
      </c>
      <c r="CZ470" s="10" t="s">
        <v>12</v>
      </c>
      <c r="DA470" s="10" t="s">
        <v>289</v>
      </c>
      <c r="DB470" s="10" t="s">
        <v>290</v>
      </c>
      <c r="DC470" s="10" t="s">
        <v>283</v>
      </c>
      <c r="DD470" s="10" t="s">
        <v>6973</v>
      </c>
      <c r="DE470" s="10" t="s">
        <v>622</v>
      </c>
      <c r="DF470" s="10" t="s">
        <v>773</v>
      </c>
      <c r="DG470" s="10" t="s">
        <v>283</v>
      </c>
      <c r="DH470" s="10" t="s">
        <v>283</v>
      </c>
      <c r="DI470" s="10" t="s">
        <v>283</v>
      </c>
      <c r="DJ470" s="10" t="s">
        <v>283</v>
      </c>
      <c r="DK470" s="10" t="s">
        <v>283</v>
      </c>
      <c r="DL470" s="13" t="s">
        <v>3907</v>
      </c>
      <c r="DM470" s="13" t="s">
        <v>119</v>
      </c>
      <c r="DN470" s="14"/>
      <c r="DO470" s="14"/>
      <c r="DP470" s="14"/>
      <c r="DQ470" s="14"/>
      <c r="DR470" s="14"/>
      <c r="DS470" s="14"/>
      <c r="DT470" s="14"/>
      <c r="DU470" s="14"/>
      <c r="DV470" s="14"/>
      <c r="DW470" s="15">
        <v>1</v>
      </c>
      <c r="DX470" s="14"/>
      <c r="DY470" s="14"/>
      <c r="DZ470" s="14"/>
      <c r="EA470" s="14"/>
      <c r="EB470" s="14"/>
      <c r="EC470" s="14"/>
      <c r="ED470" s="14"/>
      <c r="EE470" s="14"/>
      <c r="EF470" s="14"/>
      <c r="EG470" s="14"/>
      <c r="EH470" s="14"/>
      <c r="EI470" s="14"/>
      <c r="EJ470" s="14"/>
      <c r="EK470" s="14"/>
      <c r="EL470" s="14"/>
      <c r="EM470" s="14"/>
      <c r="EN470" s="14"/>
      <c r="EO470" s="14"/>
      <c r="EP470" s="14"/>
      <c r="EQ470" s="14"/>
      <c r="ER470" s="10" t="s">
        <v>283</v>
      </c>
      <c r="ES470" s="10" t="s">
        <v>283</v>
      </c>
      <c r="ET470" s="10"/>
      <c r="EU470" s="10"/>
      <c r="EV470" s="10"/>
      <c r="EW470" s="10"/>
      <c r="EX470" s="10"/>
      <c r="EY470" s="10"/>
      <c r="EZ470" s="10"/>
      <c r="FA470" s="10"/>
      <c r="FB470" s="10"/>
      <c r="FC470" s="10"/>
      <c r="FD470" s="10"/>
      <c r="FE470" s="10"/>
      <c r="FF470" s="10"/>
      <c r="FG470" s="10"/>
      <c r="FH470" s="10"/>
      <c r="FI470" s="10"/>
      <c r="FJ470" s="10"/>
      <c r="FK470" s="10"/>
      <c r="FL470" s="10"/>
      <c r="FM470" s="10" t="s">
        <v>283</v>
      </c>
      <c r="FN470" s="10" t="s">
        <v>283</v>
      </c>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3" t="s">
        <v>6974</v>
      </c>
      <c r="GP470" s="13" t="s">
        <v>6975</v>
      </c>
      <c r="GQ470" s="13" t="s">
        <v>6976</v>
      </c>
      <c r="GR470" s="13" t="s">
        <v>6977</v>
      </c>
      <c r="GS470" s="13" t="s">
        <v>6978</v>
      </c>
      <c r="GT470" s="13" t="s">
        <v>6979</v>
      </c>
      <c r="GU470" s="10" t="s">
        <v>283</v>
      </c>
      <c r="GV470" s="10" t="s">
        <v>283</v>
      </c>
      <c r="GW470" s="10" t="s">
        <v>283</v>
      </c>
      <c r="GX470" s="10" t="s">
        <v>283</v>
      </c>
      <c r="GY470" s="10" t="s">
        <v>283</v>
      </c>
      <c r="GZ470" s="10" t="s">
        <v>283</v>
      </c>
      <c r="HA470" s="10" t="s">
        <v>283</v>
      </c>
      <c r="HB470" s="10" t="s">
        <v>283</v>
      </c>
      <c r="HC470" s="10" t="s">
        <v>283</v>
      </c>
      <c r="HD470" s="10" t="s">
        <v>6980</v>
      </c>
      <c r="HE470" s="10"/>
      <c r="HF470" s="10"/>
      <c r="HG470" s="10"/>
      <c r="HH470" s="10">
        <v>1</v>
      </c>
      <c r="HI470" s="10"/>
      <c r="HJ470" s="10"/>
      <c r="HK470" s="10"/>
      <c r="HL470" s="10"/>
      <c r="HM470" s="10">
        <v>1</v>
      </c>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v>1</v>
      </c>
      <c r="IL470" s="10"/>
      <c r="IM470" s="10"/>
      <c r="IN470" s="10"/>
      <c r="IO470" s="10"/>
      <c r="IP470" s="10"/>
      <c r="IQ470" s="10"/>
      <c r="IR470" s="10"/>
      <c r="IS470" s="10"/>
      <c r="IT470" s="10">
        <v>1</v>
      </c>
      <c r="IU470" s="10" t="s">
        <v>553</v>
      </c>
      <c r="IV470" s="86" t="s">
        <v>283</v>
      </c>
      <c r="IW470" s="86" t="s">
        <v>283</v>
      </c>
      <c r="IX470" s="86" t="s">
        <v>264</v>
      </c>
      <c r="IY470" s="86"/>
      <c r="IZ470" s="86"/>
      <c r="JA470" s="86"/>
      <c r="JB470" s="86"/>
      <c r="JC470" s="86"/>
      <c r="JD470" s="86"/>
      <c r="JE470" s="86"/>
      <c r="JF470" s="86"/>
      <c r="JG470" s="86"/>
      <c r="JH470" s="86"/>
      <c r="JI470" s="86"/>
      <c r="JJ470" s="86"/>
      <c r="JK470" s="86"/>
      <c r="JL470" s="86"/>
      <c r="JM470" s="86"/>
      <c r="JN470" s="86"/>
      <c r="JO470" s="86"/>
      <c r="JP470" s="10">
        <v>1</v>
      </c>
      <c r="JQ470" s="86"/>
      <c r="JR470" s="86"/>
      <c r="JS470" s="86"/>
      <c r="JT470" s="86"/>
      <c r="JU470" s="86"/>
      <c r="JV470" s="86" t="s">
        <v>287</v>
      </c>
      <c r="JW470" s="86" t="s">
        <v>283</v>
      </c>
      <c r="JX470" s="86" t="s">
        <v>283</v>
      </c>
      <c r="JY470" s="86" t="s">
        <v>283</v>
      </c>
      <c r="JZ470" s="9"/>
    </row>
    <row r="471" spans="1:286" ht="15.75" customHeight="1">
      <c r="A471" s="18" t="s">
        <v>6981</v>
      </c>
      <c r="B471" s="8">
        <v>43761</v>
      </c>
      <c r="C471" s="9" t="s">
        <v>6982</v>
      </c>
      <c r="D471" s="10">
        <v>1</v>
      </c>
      <c r="E471" s="11">
        <v>43438</v>
      </c>
      <c r="F471" s="10">
        <v>51</v>
      </c>
      <c r="G471" s="10" t="s">
        <v>323</v>
      </c>
      <c r="H471" s="9" t="s">
        <v>5127</v>
      </c>
      <c r="I471" s="9" t="s">
        <v>786</v>
      </c>
      <c r="J471" s="10" t="s">
        <v>280</v>
      </c>
      <c r="K471" s="9" t="s">
        <v>606</v>
      </c>
      <c r="L471" s="9"/>
      <c r="M471" s="10">
        <v>1</v>
      </c>
      <c r="N471" s="9"/>
      <c r="O471" s="9"/>
      <c r="P471" s="9"/>
      <c r="Q471" s="9"/>
      <c r="R471" s="9"/>
      <c r="S471" s="9"/>
      <c r="T471" s="9"/>
      <c r="U471" s="9"/>
      <c r="V471" s="9"/>
      <c r="W471" s="9"/>
      <c r="X471" s="9"/>
      <c r="Y471" s="9"/>
      <c r="Z471" s="9"/>
      <c r="AA471" s="9"/>
      <c r="AB471" s="9" t="s">
        <v>6983</v>
      </c>
      <c r="AC471" s="9" t="s">
        <v>6984</v>
      </c>
      <c r="AD471" s="10" t="s">
        <v>283</v>
      </c>
      <c r="AE471" s="11">
        <v>43444</v>
      </c>
      <c r="AF471" s="11">
        <v>43741</v>
      </c>
      <c r="AG471" s="10">
        <f t="shared" si="109"/>
        <v>297</v>
      </c>
      <c r="AH471" s="10">
        <f t="shared" si="110"/>
        <v>303</v>
      </c>
      <c r="AI471" s="10">
        <f t="shared" si="108"/>
        <v>323</v>
      </c>
      <c r="AJ471" s="10" t="s">
        <v>6985</v>
      </c>
      <c r="AK471" s="12">
        <v>10</v>
      </c>
      <c r="AL471" s="10" t="s">
        <v>6986</v>
      </c>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v>2</v>
      </c>
      <c r="BK471" s="10"/>
      <c r="BL471" s="10">
        <v>2</v>
      </c>
      <c r="BM471" s="10">
        <v>1</v>
      </c>
      <c r="BN471" s="10"/>
      <c r="BO471" s="10">
        <v>1</v>
      </c>
      <c r="BP471" s="10"/>
      <c r="BQ471" s="10"/>
      <c r="BR471" s="10"/>
      <c r="BS471" s="10"/>
      <c r="BT471" s="10"/>
      <c r="BU471" s="10"/>
      <c r="BV471" s="10"/>
      <c r="BW471" s="10"/>
      <c r="BX471" s="10">
        <v>1</v>
      </c>
      <c r="BY471" s="10">
        <v>3</v>
      </c>
      <c r="BZ471" s="10"/>
      <c r="CA471" s="10"/>
      <c r="CB471" s="10"/>
      <c r="CC471" s="10"/>
      <c r="CD471" s="10"/>
      <c r="CE471" s="10"/>
      <c r="CF471" s="10"/>
      <c r="CG471" s="10"/>
      <c r="CH471" s="10"/>
      <c r="CI471" s="10"/>
      <c r="CJ471" s="10"/>
      <c r="CK471" s="10"/>
      <c r="CL471" s="10"/>
      <c r="CM471" s="10"/>
      <c r="CN471" s="10"/>
      <c r="CO471" s="10"/>
      <c r="CP471" s="10" t="s">
        <v>89</v>
      </c>
      <c r="CQ471" s="10" t="s">
        <v>286</v>
      </c>
      <c r="CR471" s="10">
        <v>1</v>
      </c>
      <c r="CS471" s="10"/>
      <c r="CT471" s="10"/>
      <c r="CU471" s="10"/>
      <c r="CV471" s="10"/>
      <c r="CW471" s="10"/>
      <c r="CX471" s="10" t="s">
        <v>287</v>
      </c>
      <c r="CY471" s="10" t="s">
        <v>287</v>
      </c>
      <c r="CZ471" s="10" t="s">
        <v>288</v>
      </c>
      <c r="DA471" s="10" t="s">
        <v>289</v>
      </c>
      <c r="DB471" s="10" t="s">
        <v>412</v>
      </c>
      <c r="DC471" s="10" t="s">
        <v>283</v>
      </c>
      <c r="DD471" s="10" t="s">
        <v>6987</v>
      </c>
      <c r="DE471" s="10" t="s">
        <v>1192</v>
      </c>
      <c r="DF471" s="10" t="s">
        <v>283</v>
      </c>
      <c r="DG471" s="10" t="s">
        <v>283</v>
      </c>
      <c r="DH471" s="10" t="s">
        <v>283</v>
      </c>
      <c r="DI471" s="10" t="s">
        <v>283</v>
      </c>
      <c r="DJ471" s="10" t="s">
        <v>283</v>
      </c>
      <c r="DK471" s="10" t="s">
        <v>283</v>
      </c>
      <c r="DL471" s="10" t="s">
        <v>6988</v>
      </c>
      <c r="DM471" s="10" t="s">
        <v>6989</v>
      </c>
      <c r="DN471" s="15"/>
      <c r="DO471" s="15"/>
      <c r="DP471" s="15"/>
      <c r="DQ471" s="15"/>
      <c r="DR471" s="15"/>
      <c r="DS471" s="15">
        <v>1</v>
      </c>
      <c r="DT471" s="14">
        <v>1</v>
      </c>
      <c r="DU471" s="15"/>
      <c r="DV471" s="15"/>
      <c r="DW471" s="15"/>
      <c r="DX471" s="15"/>
      <c r="DY471" s="15"/>
      <c r="DZ471" s="15"/>
      <c r="EA471" s="15"/>
      <c r="EB471" s="15"/>
      <c r="EC471" s="15"/>
      <c r="ED471" s="15"/>
      <c r="EE471" s="15"/>
      <c r="EF471" s="15"/>
      <c r="EG471" s="15"/>
      <c r="EH471" s="15"/>
      <c r="EI471" s="15"/>
      <c r="EJ471" s="15"/>
      <c r="EK471" s="15"/>
      <c r="EL471" s="15"/>
      <c r="EM471" s="15"/>
      <c r="EN471" s="15"/>
      <c r="EO471" s="15"/>
      <c r="EP471" s="15"/>
      <c r="EQ471" s="15"/>
      <c r="ER471" s="10" t="s">
        <v>142</v>
      </c>
      <c r="ES471" s="10" t="s">
        <v>142</v>
      </c>
      <c r="ET471" s="10"/>
      <c r="EU471" s="10">
        <v>1</v>
      </c>
      <c r="EV471" s="10"/>
      <c r="EW471" s="10"/>
      <c r="EX471" s="10"/>
      <c r="EY471" s="10"/>
      <c r="EZ471" s="10"/>
      <c r="FA471" s="10"/>
      <c r="FB471" s="10"/>
      <c r="FC471" s="10"/>
      <c r="FD471" s="10"/>
      <c r="FE471" s="10"/>
      <c r="FF471" s="10"/>
      <c r="FG471" s="10"/>
      <c r="FH471" s="10"/>
      <c r="FI471" s="10"/>
      <c r="FJ471" s="10"/>
      <c r="FK471" s="10"/>
      <c r="FL471" s="10"/>
      <c r="FM471" s="10" t="s">
        <v>283</v>
      </c>
      <c r="FN471" s="10" t="s">
        <v>283</v>
      </c>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t="s">
        <v>6990</v>
      </c>
      <c r="GP471" s="10" t="s">
        <v>6991</v>
      </c>
      <c r="GQ471" s="10" t="s">
        <v>283</v>
      </c>
      <c r="GR471" s="10" t="s">
        <v>283</v>
      </c>
      <c r="GS471" s="10" t="s">
        <v>283</v>
      </c>
      <c r="GT471" s="10" t="s">
        <v>283</v>
      </c>
      <c r="GU471" s="10" t="s">
        <v>283</v>
      </c>
      <c r="GV471" s="10" t="s">
        <v>283</v>
      </c>
      <c r="GW471" s="10" t="s">
        <v>283</v>
      </c>
      <c r="GX471" s="10" t="s">
        <v>283</v>
      </c>
      <c r="GY471" s="10" t="s">
        <v>283</v>
      </c>
      <c r="GZ471" s="10" t="s">
        <v>283</v>
      </c>
      <c r="HA471" s="10" t="s">
        <v>283</v>
      </c>
      <c r="HB471" s="10" t="s">
        <v>283</v>
      </c>
      <c r="HC471" s="10" t="s">
        <v>283</v>
      </c>
      <c r="HD471" s="10" t="s">
        <v>1533</v>
      </c>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v>1</v>
      </c>
      <c r="IC471" s="10"/>
      <c r="ID471" s="10"/>
      <c r="IE471" s="10"/>
      <c r="IF471" s="10"/>
      <c r="IG471" s="10"/>
      <c r="IH471" s="10"/>
      <c r="II471" s="10"/>
      <c r="IJ471" s="10"/>
      <c r="IK471" s="10"/>
      <c r="IL471" s="10"/>
      <c r="IM471" s="10"/>
      <c r="IN471" s="10"/>
      <c r="IO471" s="10"/>
      <c r="IP471" s="10"/>
      <c r="IQ471" s="10"/>
      <c r="IR471" s="10"/>
      <c r="IS471" s="10"/>
      <c r="IT471" s="10"/>
      <c r="IU471" s="10" t="s">
        <v>553</v>
      </c>
      <c r="IV471" s="10" t="s">
        <v>283</v>
      </c>
      <c r="IW471" s="10" t="s">
        <v>283</v>
      </c>
      <c r="IX471" s="10" t="s">
        <v>264</v>
      </c>
      <c r="IY471" s="10"/>
      <c r="IZ471" s="10"/>
      <c r="JA471" s="10"/>
      <c r="JB471" s="10"/>
      <c r="JC471" s="10"/>
      <c r="JD471" s="10"/>
      <c r="JE471" s="10"/>
      <c r="JF471" s="10"/>
      <c r="JG471" s="10"/>
      <c r="JH471" s="10"/>
      <c r="JI471" s="10"/>
      <c r="JJ471" s="10"/>
      <c r="JK471" s="10"/>
      <c r="JL471" s="10"/>
      <c r="JM471" s="10"/>
      <c r="JN471" s="10"/>
      <c r="JO471" s="10"/>
      <c r="JP471" s="10">
        <v>1</v>
      </c>
      <c r="JQ471" s="10"/>
      <c r="JR471" s="10"/>
      <c r="JS471" s="10"/>
      <c r="JT471" s="10"/>
      <c r="JU471" s="10"/>
      <c r="JV471" s="10" t="s">
        <v>287</v>
      </c>
      <c r="JW471" s="10" t="s">
        <v>283</v>
      </c>
      <c r="JX471" s="10" t="s">
        <v>283</v>
      </c>
      <c r="JY471" s="10" t="s">
        <v>283</v>
      </c>
      <c r="JZ471" s="10" t="s">
        <v>6992</v>
      </c>
    </row>
    <row r="472" spans="1:286" ht="15.75" customHeight="1">
      <c r="A472" s="7" t="s">
        <v>6993</v>
      </c>
      <c r="B472" s="8">
        <v>43759</v>
      </c>
      <c r="C472" s="9" t="s">
        <v>6994</v>
      </c>
      <c r="D472" s="10">
        <v>1</v>
      </c>
      <c r="E472" s="11">
        <v>42484</v>
      </c>
      <c r="F472" s="10">
        <v>34</v>
      </c>
      <c r="G472" s="10" t="s">
        <v>323</v>
      </c>
      <c r="H472" s="9" t="s">
        <v>1150</v>
      </c>
      <c r="I472" s="9" t="s">
        <v>1151</v>
      </c>
      <c r="J472" s="10" t="s">
        <v>280</v>
      </c>
      <c r="K472" s="9" t="s">
        <v>2615</v>
      </c>
      <c r="L472" s="9"/>
      <c r="M472" s="10">
        <v>1</v>
      </c>
      <c r="N472" s="9"/>
      <c r="O472" s="9"/>
      <c r="P472" s="9"/>
      <c r="Q472" s="9"/>
      <c r="R472" s="9"/>
      <c r="S472" s="9"/>
      <c r="T472" s="9"/>
      <c r="U472" s="9"/>
      <c r="V472" s="9"/>
      <c r="W472" s="9"/>
      <c r="X472" s="9"/>
      <c r="Y472" s="10">
        <v>1</v>
      </c>
      <c r="Z472" s="9"/>
      <c r="AA472" s="9"/>
      <c r="AB472" s="9" t="s">
        <v>4971</v>
      </c>
      <c r="AC472" s="9" t="s">
        <v>6995</v>
      </c>
      <c r="AD472" s="10" t="s">
        <v>283</v>
      </c>
      <c r="AE472" s="11">
        <v>42484</v>
      </c>
      <c r="AF472" s="11">
        <v>43720</v>
      </c>
      <c r="AG472" s="10">
        <f t="shared" si="109"/>
        <v>1236</v>
      </c>
      <c r="AH472" s="10">
        <f t="shared" si="110"/>
        <v>1236</v>
      </c>
      <c r="AI472" s="10">
        <f t="shared" si="108"/>
        <v>1275</v>
      </c>
      <c r="AJ472" s="10" t="s">
        <v>6996</v>
      </c>
      <c r="AK472" s="12">
        <v>3</v>
      </c>
      <c r="AL472" s="10" t="s">
        <v>6997</v>
      </c>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v>1</v>
      </c>
      <c r="BK472" s="10"/>
      <c r="BL472" s="10"/>
      <c r="BM472" s="10"/>
      <c r="BN472" s="10"/>
      <c r="BO472" s="10"/>
      <c r="BP472" s="10"/>
      <c r="BQ472" s="10"/>
      <c r="BR472" s="10"/>
      <c r="BS472" s="10"/>
      <c r="BT472" s="10"/>
      <c r="BU472" s="10"/>
      <c r="BV472" s="10"/>
      <c r="BW472" s="10"/>
      <c r="BX472" s="10"/>
      <c r="BY472" s="10">
        <v>1</v>
      </c>
      <c r="BZ472" s="10"/>
      <c r="CA472" s="10"/>
      <c r="CB472" s="10"/>
      <c r="CC472" s="10"/>
      <c r="CD472" s="10"/>
      <c r="CE472" s="10"/>
      <c r="CF472" s="10"/>
      <c r="CG472" s="10"/>
      <c r="CH472" s="10"/>
      <c r="CI472" s="10"/>
      <c r="CJ472" s="10"/>
      <c r="CK472" s="10"/>
      <c r="CL472" s="10"/>
      <c r="CM472" s="10"/>
      <c r="CN472" s="10"/>
      <c r="CO472" s="10">
        <v>1</v>
      </c>
      <c r="CP472" s="10" t="s">
        <v>89</v>
      </c>
      <c r="CQ472" s="10" t="s">
        <v>286</v>
      </c>
      <c r="CR472" s="10">
        <v>1</v>
      </c>
      <c r="CS472" s="10"/>
      <c r="CT472" s="10"/>
      <c r="CU472" s="10"/>
      <c r="CV472" s="10"/>
      <c r="CW472" s="10"/>
      <c r="CX472" s="10" t="s">
        <v>287</v>
      </c>
      <c r="CY472" s="10" t="s">
        <v>287</v>
      </c>
      <c r="CZ472" s="10" t="s">
        <v>620</v>
      </c>
      <c r="DA472" s="10" t="s">
        <v>289</v>
      </c>
      <c r="DB472" s="10" t="s">
        <v>412</v>
      </c>
      <c r="DC472" s="13" t="s">
        <v>283</v>
      </c>
      <c r="DD472" s="13" t="s">
        <v>4359</v>
      </c>
      <c r="DE472" s="10" t="s">
        <v>6998</v>
      </c>
      <c r="DF472" s="10" t="s">
        <v>6539</v>
      </c>
      <c r="DG472" s="10" t="s">
        <v>283</v>
      </c>
      <c r="DH472" s="10" t="s">
        <v>283</v>
      </c>
      <c r="DI472" s="10" t="s">
        <v>283</v>
      </c>
      <c r="DJ472" s="10" t="s">
        <v>283</v>
      </c>
      <c r="DK472" s="10" t="s">
        <v>283</v>
      </c>
      <c r="DL472" s="10" t="s">
        <v>6999</v>
      </c>
      <c r="DM472" s="10" t="s">
        <v>86</v>
      </c>
      <c r="DN472" s="15"/>
      <c r="DO472" s="15"/>
      <c r="DP472" s="15"/>
      <c r="DQ472" s="15"/>
      <c r="DR472" s="15"/>
      <c r="DS472" s="15"/>
      <c r="DT472" s="15"/>
      <c r="DU472" s="15"/>
      <c r="DV472" s="15"/>
      <c r="DW472" s="15"/>
      <c r="DX472" s="15"/>
      <c r="DY472" s="15"/>
      <c r="DZ472" s="15"/>
      <c r="EA472" s="15"/>
      <c r="EB472" s="15"/>
      <c r="EC472" s="15"/>
      <c r="ED472" s="15"/>
      <c r="EE472" s="15"/>
      <c r="EF472" s="15"/>
      <c r="EG472" s="15"/>
      <c r="EH472" s="15"/>
      <c r="EI472" s="15"/>
      <c r="EJ472" s="15"/>
      <c r="EK472" s="15"/>
      <c r="EL472" s="15"/>
      <c r="EM472" s="15"/>
      <c r="EN472" s="15"/>
      <c r="EO472" s="15"/>
      <c r="EP472" s="15"/>
      <c r="EQ472" s="15">
        <v>1</v>
      </c>
      <c r="ER472" s="10" t="s">
        <v>7000</v>
      </c>
      <c r="ES472" s="10" t="s">
        <v>86</v>
      </c>
      <c r="ET472" s="10"/>
      <c r="EU472" s="10"/>
      <c r="EV472" s="10"/>
      <c r="EW472" s="10"/>
      <c r="EX472" s="10"/>
      <c r="EY472" s="10"/>
      <c r="EZ472" s="10"/>
      <c r="FA472" s="10"/>
      <c r="FB472" s="10"/>
      <c r="FC472" s="10"/>
      <c r="FD472" s="10"/>
      <c r="FE472" s="10"/>
      <c r="FF472" s="10"/>
      <c r="FG472" s="10"/>
      <c r="FH472" s="10"/>
      <c r="FI472" s="10"/>
      <c r="FJ472" s="10"/>
      <c r="FK472" s="10"/>
      <c r="FL472" s="13">
        <v>1</v>
      </c>
      <c r="FM472" s="10" t="s">
        <v>7001</v>
      </c>
      <c r="FN472" s="10" t="s">
        <v>166</v>
      </c>
      <c r="FO472" s="10"/>
      <c r="FP472" s="10"/>
      <c r="FQ472" s="10"/>
      <c r="FR472" s="10"/>
      <c r="FS472" s="10"/>
      <c r="FT472" s="10"/>
      <c r="FU472" s="13">
        <v>1</v>
      </c>
      <c r="FV472" s="10"/>
      <c r="FW472" s="10"/>
      <c r="FX472" s="10"/>
      <c r="FY472" s="10"/>
      <c r="FZ472" s="10"/>
      <c r="GA472" s="10"/>
      <c r="GB472" s="10"/>
      <c r="GC472" s="10"/>
      <c r="GD472" s="10"/>
      <c r="GE472" s="10"/>
      <c r="GF472" s="10"/>
      <c r="GG472" s="10"/>
      <c r="GH472" s="10"/>
      <c r="GI472" s="10"/>
      <c r="GJ472" s="10"/>
      <c r="GK472" s="10"/>
      <c r="GL472" s="10"/>
      <c r="GM472" s="10"/>
      <c r="GN472" s="10"/>
      <c r="GO472" s="10" t="s">
        <v>7002</v>
      </c>
      <c r="GP472" s="10" t="s">
        <v>7003</v>
      </c>
      <c r="GQ472" s="13" t="s">
        <v>283</v>
      </c>
      <c r="GR472" s="10" t="s">
        <v>283</v>
      </c>
      <c r="GS472" s="10" t="s">
        <v>283</v>
      </c>
      <c r="GT472" s="10" t="s">
        <v>283</v>
      </c>
      <c r="GU472" s="10" t="s">
        <v>283</v>
      </c>
      <c r="GV472" s="10" t="s">
        <v>283</v>
      </c>
      <c r="GW472" s="10" t="s">
        <v>283</v>
      </c>
      <c r="GX472" s="10" t="s">
        <v>283</v>
      </c>
      <c r="GY472" s="10" t="s">
        <v>283</v>
      </c>
      <c r="GZ472" s="10" t="s">
        <v>283</v>
      </c>
      <c r="HA472" s="10" t="s">
        <v>283</v>
      </c>
      <c r="HB472" s="10" t="s">
        <v>283</v>
      </c>
      <c r="HC472" s="10" t="s">
        <v>283</v>
      </c>
      <c r="HD472" s="10" t="s">
        <v>242</v>
      </c>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v>1</v>
      </c>
      <c r="IU472" s="10" t="s">
        <v>299</v>
      </c>
      <c r="IV472" s="10" t="s">
        <v>283</v>
      </c>
      <c r="IW472" s="10" t="s">
        <v>283</v>
      </c>
      <c r="IX472" s="10" t="s">
        <v>264</v>
      </c>
      <c r="IY472" s="10"/>
      <c r="IZ472" s="10"/>
      <c r="JA472" s="10"/>
      <c r="JB472" s="10"/>
      <c r="JC472" s="10"/>
      <c r="JD472" s="10"/>
      <c r="JE472" s="10"/>
      <c r="JF472" s="10"/>
      <c r="JG472" s="10"/>
      <c r="JH472" s="10"/>
      <c r="JI472" s="10"/>
      <c r="JJ472" s="10"/>
      <c r="JK472" s="10"/>
      <c r="JL472" s="10"/>
      <c r="JM472" s="10"/>
      <c r="JN472" s="10"/>
      <c r="JO472" s="10"/>
      <c r="JP472" s="10">
        <v>1</v>
      </c>
      <c r="JQ472" s="10"/>
      <c r="JR472" s="10"/>
      <c r="JS472" s="10"/>
      <c r="JT472" s="10"/>
      <c r="JU472" s="10"/>
      <c r="JV472" s="10" t="s">
        <v>287</v>
      </c>
      <c r="JW472" s="10" t="s">
        <v>283</v>
      </c>
      <c r="JX472" s="10" t="s">
        <v>283</v>
      </c>
      <c r="JY472" s="10" t="s">
        <v>283</v>
      </c>
      <c r="JZ472" s="10" t="s">
        <v>7004</v>
      </c>
    </row>
    <row r="473" spans="1:286" ht="15.75" customHeight="1">
      <c r="A473" s="7" t="s">
        <v>7005</v>
      </c>
      <c r="B473" s="8">
        <v>43762</v>
      </c>
      <c r="C473" s="9" t="s">
        <v>7006</v>
      </c>
      <c r="D473" s="10">
        <v>1</v>
      </c>
      <c r="E473" s="11">
        <v>42836</v>
      </c>
      <c r="F473" s="9">
        <f>2017-1982</f>
        <v>35</v>
      </c>
      <c r="G473" s="10" t="s">
        <v>323</v>
      </c>
      <c r="H473" s="9" t="s">
        <v>2323</v>
      </c>
      <c r="I473" s="9" t="s">
        <v>2078</v>
      </c>
      <c r="J473" s="10" t="s">
        <v>280</v>
      </c>
      <c r="K473" s="9" t="s">
        <v>543</v>
      </c>
      <c r="L473" s="9"/>
      <c r="M473" s="9"/>
      <c r="N473" s="9"/>
      <c r="O473" s="9"/>
      <c r="P473" s="9"/>
      <c r="Q473" s="9"/>
      <c r="R473" s="9"/>
      <c r="S473" s="9"/>
      <c r="T473" s="10">
        <v>1</v>
      </c>
      <c r="U473" s="9"/>
      <c r="V473" s="9"/>
      <c r="W473" s="9"/>
      <c r="X473" s="9"/>
      <c r="Y473" s="9"/>
      <c r="Z473" s="9"/>
      <c r="AA473" s="9"/>
      <c r="AB473" s="9" t="s">
        <v>7007</v>
      </c>
      <c r="AC473" s="9" t="s">
        <v>7008</v>
      </c>
      <c r="AD473" s="10" t="e">
        <f>#REF!-#REF!</f>
        <v>#REF!</v>
      </c>
      <c r="AE473" s="11">
        <v>42837</v>
      </c>
      <c r="AF473" s="11">
        <v>43760</v>
      </c>
      <c r="AG473" s="10">
        <f t="shared" si="109"/>
        <v>923</v>
      </c>
      <c r="AH473" s="10">
        <f t="shared" si="110"/>
        <v>924</v>
      </c>
      <c r="AI473" s="10">
        <f t="shared" si="108"/>
        <v>926</v>
      </c>
      <c r="AJ473" s="10" t="s">
        <v>77</v>
      </c>
      <c r="AK473" s="12">
        <v>1</v>
      </c>
      <c r="AL473" s="10" t="s">
        <v>77</v>
      </c>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10"/>
      <c r="BN473" s="10"/>
      <c r="BO473" s="10"/>
      <c r="BP473" s="10"/>
      <c r="BQ473" s="10"/>
      <c r="BR473" s="10"/>
      <c r="BS473" s="10"/>
      <c r="BT473" s="10"/>
      <c r="BU473" s="10"/>
      <c r="BV473" s="10"/>
      <c r="BW473" s="10"/>
      <c r="BX473" s="10"/>
      <c r="BY473" s="10"/>
      <c r="BZ473" s="10"/>
      <c r="CA473" s="10"/>
      <c r="CB473" s="10"/>
      <c r="CC473" s="10"/>
      <c r="CD473" s="10"/>
      <c r="CE473" s="10"/>
      <c r="CF473" s="10">
        <v>1</v>
      </c>
      <c r="CG473" s="10"/>
      <c r="CH473" s="10"/>
      <c r="CI473" s="10"/>
      <c r="CJ473" s="10"/>
      <c r="CK473" s="10"/>
      <c r="CL473" s="10"/>
      <c r="CM473" s="10"/>
      <c r="CN473" s="10"/>
      <c r="CO473" s="10"/>
      <c r="CP473" s="10" t="s">
        <v>90</v>
      </c>
      <c r="CQ473" s="10" t="s">
        <v>286</v>
      </c>
      <c r="CR473" s="10"/>
      <c r="CS473" s="10">
        <v>1</v>
      </c>
      <c r="CT473" s="10"/>
      <c r="CU473" s="10"/>
      <c r="CV473" s="10"/>
      <c r="CW473" s="10"/>
      <c r="CX473" s="10" t="s">
        <v>283</v>
      </c>
      <c r="CY473" s="10" t="s">
        <v>287</v>
      </c>
      <c r="CZ473" s="10" t="s">
        <v>12</v>
      </c>
      <c r="DA473" s="10" t="s">
        <v>289</v>
      </c>
      <c r="DB473" s="66" t="s">
        <v>309</v>
      </c>
      <c r="DC473" s="66" t="s">
        <v>7009</v>
      </c>
      <c r="DD473" s="66" t="s">
        <v>492</v>
      </c>
      <c r="DE473" s="66" t="s">
        <v>7010</v>
      </c>
      <c r="DF473" s="66" t="s">
        <v>7011</v>
      </c>
      <c r="DG473" s="83" t="s">
        <v>7012</v>
      </c>
      <c r="DH473" s="83" t="s">
        <v>7013</v>
      </c>
      <c r="DI473" s="66" t="s">
        <v>283</v>
      </c>
      <c r="DJ473" s="10" t="s">
        <v>283</v>
      </c>
      <c r="DK473" s="10" t="s">
        <v>283</v>
      </c>
      <c r="DL473" s="10" t="s">
        <v>283</v>
      </c>
      <c r="DM473" s="10" t="s">
        <v>283</v>
      </c>
      <c r="DN473" s="15"/>
      <c r="DO473" s="15"/>
      <c r="DP473" s="15"/>
      <c r="DQ473" s="15"/>
      <c r="DR473" s="15"/>
      <c r="DS473" s="15"/>
      <c r="DT473" s="15"/>
      <c r="DU473" s="15"/>
      <c r="DV473" s="15"/>
      <c r="DW473" s="15"/>
      <c r="DX473" s="15"/>
      <c r="DY473" s="15"/>
      <c r="DZ473" s="15"/>
      <c r="EA473" s="15"/>
      <c r="EB473" s="15"/>
      <c r="EC473" s="15"/>
      <c r="ED473" s="15"/>
      <c r="EE473" s="15"/>
      <c r="EF473" s="15"/>
      <c r="EG473" s="15"/>
      <c r="EH473" s="15"/>
      <c r="EI473" s="15"/>
      <c r="EJ473" s="15"/>
      <c r="EK473" s="15"/>
      <c r="EL473" s="15"/>
      <c r="EM473" s="15"/>
      <c r="EN473" s="15"/>
      <c r="EO473" s="15"/>
      <c r="EP473" s="15"/>
      <c r="EQ473" s="15"/>
      <c r="ER473" s="10" t="s">
        <v>283</v>
      </c>
      <c r="ES473" s="10" t="s">
        <v>283</v>
      </c>
      <c r="ET473" s="10"/>
      <c r="EU473" s="10"/>
      <c r="EV473" s="10"/>
      <c r="EW473" s="10"/>
      <c r="EX473" s="10"/>
      <c r="EY473" s="10"/>
      <c r="EZ473" s="10"/>
      <c r="FA473" s="10"/>
      <c r="FB473" s="10"/>
      <c r="FC473" s="10"/>
      <c r="FD473" s="10"/>
      <c r="FE473" s="10"/>
      <c r="FF473" s="10"/>
      <c r="FG473" s="10"/>
      <c r="FH473" s="10"/>
      <c r="FI473" s="10"/>
      <c r="FJ473" s="10"/>
      <c r="FK473" s="10"/>
      <c r="FL473" s="10"/>
      <c r="FM473" s="10" t="s">
        <v>283</v>
      </c>
      <c r="FN473" s="10" t="s">
        <v>283</v>
      </c>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t="s">
        <v>7014</v>
      </c>
      <c r="GP473" s="10" t="s">
        <v>7015</v>
      </c>
      <c r="GQ473" s="10" t="s">
        <v>7016</v>
      </c>
      <c r="GR473" s="10" t="s">
        <v>7017</v>
      </c>
      <c r="GS473" s="13" t="s">
        <v>7018</v>
      </c>
      <c r="GT473" s="13" t="s">
        <v>7019</v>
      </c>
      <c r="GU473" s="13" t="s">
        <v>7020</v>
      </c>
      <c r="GV473" s="13" t="s">
        <v>7021</v>
      </c>
      <c r="GW473" s="13" t="s">
        <v>7022</v>
      </c>
      <c r="GX473" s="13" t="s">
        <v>7023</v>
      </c>
      <c r="GY473" s="13" t="s">
        <v>7024</v>
      </c>
      <c r="GZ473" s="13" t="s">
        <v>7025</v>
      </c>
      <c r="HA473" s="13" t="s">
        <v>7026</v>
      </c>
      <c r="HB473" s="13" t="s">
        <v>7027</v>
      </c>
      <c r="HC473" s="10" t="s">
        <v>283</v>
      </c>
      <c r="HD473" s="10" t="s">
        <v>7028</v>
      </c>
      <c r="HE473" s="10"/>
      <c r="HF473" s="10"/>
      <c r="HG473" s="10"/>
      <c r="HH473" s="10"/>
      <c r="HI473" s="10"/>
      <c r="HJ473" s="10"/>
      <c r="HK473" s="10"/>
      <c r="HL473" s="10"/>
      <c r="HM473" s="10"/>
      <c r="HN473" s="10"/>
      <c r="HO473" s="10"/>
      <c r="HP473" s="10"/>
      <c r="HQ473" s="10">
        <v>1</v>
      </c>
      <c r="HR473" s="10"/>
      <c r="HS473" s="10"/>
      <c r="HT473" s="10"/>
      <c r="HU473" s="10"/>
      <c r="HV473" s="10"/>
      <c r="HW473" s="10"/>
      <c r="HX473" s="10"/>
      <c r="HY473" s="10"/>
      <c r="HZ473" s="10"/>
      <c r="IA473" s="10">
        <v>1</v>
      </c>
      <c r="IB473" s="10"/>
      <c r="IC473" s="10"/>
      <c r="ID473" s="10"/>
      <c r="IE473" s="10">
        <v>1</v>
      </c>
      <c r="IF473" s="10"/>
      <c r="IG473" s="10"/>
      <c r="IH473" s="10"/>
      <c r="II473" s="10"/>
      <c r="IJ473" s="10"/>
      <c r="IK473" s="10">
        <v>1</v>
      </c>
      <c r="IL473" s="10"/>
      <c r="IM473" s="10"/>
      <c r="IN473" s="10"/>
      <c r="IO473" s="10"/>
      <c r="IP473" s="10"/>
      <c r="IQ473" s="10"/>
      <c r="IR473" s="10"/>
      <c r="IS473" s="10"/>
      <c r="IT473" s="10">
        <v>1</v>
      </c>
      <c r="IU473" s="13" t="s">
        <v>747</v>
      </c>
      <c r="IV473" s="10" t="s">
        <v>283</v>
      </c>
      <c r="IW473" s="10" t="s">
        <v>283</v>
      </c>
      <c r="IX473" s="10" t="s">
        <v>264</v>
      </c>
      <c r="IY473" s="10"/>
      <c r="IZ473" s="10"/>
      <c r="JA473" s="10"/>
      <c r="JB473" s="10"/>
      <c r="JC473" s="10"/>
      <c r="JD473" s="10"/>
      <c r="JE473" s="10"/>
      <c r="JF473" s="10"/>
      <c r="JG473" s="10"/>
      <c r="JH473" s="10"/>
      <c r="JI473" s="10"/>
      <c r="JJ473" s="10"/>
      <c r="JK473" s="10"/>
      <c r="JL473" s="10"/>
      <c r="JM473" s="10"/>
      <c r="JN473" s="10"/>
      <c r="JO473" s="10"/>
      <c r="JP473" s="10">
        <v>1</v>
      </c>
      <c r="JQ473" s="10"/>
      <c r="JR473" s="10"/>
      <c r="JS473" s="10"/>
      <c r="JT473" s="10"/>
      <c r="JU473" s="10"/>
      <c r="JV473" s="10" t="s">
        <v>287</v>
      </c>
      <c r="JW473" s="10" t="s">
        <v>283</v>
      </c>
      <c r="JX473" s="10" t="s">
        <v>283</v>
      </c>
      <c r="JY473" s="10" t="s">
        <v>283</v>
      </c>
      <c r="JZ473" s="10" t="s">
        <v>7029</v>
      </c>
    </row>
    <row r="474" spans="1:286" ht="15.75" customHeight="1">
      <c r="A474" s="7" t="s">
        <v>7030</v>
      </c>
      <c r="B474" s="8">
        <v>43712</v>
      </c>
      <c r="C474" s="9" t="s">
        <v>7031</v>
      </c>
      <c r="D474" s="10">
        <v>1</v>
      </c>
      <c r="E474" s="11">
        <v>43297</v>
      </c>
      <c r="F474" s="10">
        <v>42</v>
      </c>
      <c r="G474" s="10" t="s">
        <v>323</v>
      </c>
      <c r="H474" s="9" t="s">
        <v>4882</v>
      </c>
      <c r="I474" s="9" t="s">
        <v>719</v>
      </c>
      <c r="J474" s="10" t="s">
        <v>280</v>
      </c>
      <c r="K474" s="9" t="s">
        <v>3917</v>
      </c>
      <c r="L474" s="9"/>
      <c r="M474" s="10">
        <v>1</v>
      </c>
      <c r="N474" s="9"/>
      <c r="O474" s="9"/>
      <c r="P474" s="9"/>
      <c r="Q474" s="9"/>
      <c r="R474" s="9"/>
      <c r="S474" s="9"/>
      <c r="T474" s="9"/>
      <c r="U474" s="9"/>
      <c r="V474" s="9"/>
      <c r="W474" s="9"/>
      <c r="X474" s="9"/>
      <c r="Y474" s="10">
        <v>1</v>
      </c>
      <c r="Z474" s="9"/>
      <c r="AA474" s="9"/>
      <c r="AB474" s="9" t="s">
        <v>6751</v>
      </c>
      <c r="AC474" s="9" t="s">
        <v>7032</v>
      </c>
      <c r="AD474" s="10" t="s">
        <v>283</v>
      </c>
      <c r="AE474" s="11">
        <v>43299</v>
      </c>
      <c r="AF474" s="11">
        <v>43712</v>
      </c>
      <c r="AG474" s="10">
        <f t="shared" si="109"/>
        <v>413</v>
      </c>
      <c r="AH474" s="10">
        <f t="shared" si="110"/>
        <v>415</v>
      </c>
      <c r="AI474" s="10">
        <f t="shared" si="108"/>
        <v>415</v>
      </c>
      <c r="AJ474" s="10" t="s">
        <v>411</v>
      </c>
      <c r="AK474" s="12">
        <v>1</v>
      </c>
      <c r="AL474" s="10" t="s">
        <v>70</v>
      </c>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v>1</v>
      </c>
      <c r="BZ474" s="10"/>
      <c r="CA474" s="10"/>
      <c r="CB474" s="10"/>
      <c r="CC474" s="10"/>
      <c r="CD474" s="10"/>
      <c r="CE474" s="10"/>
      <c r="CF474" s="10"/>
      <c r="CG474" s="10"/>
      <c r="CH474" s="10"/>
      <c r="CI474" s="10"/>
      <c r="CJ474" s="10"/>
      <c r="CK474" s="10"/>
      <c r="CL474" s="10"/>
      <c r="CM474" s="10"/>
      <c r="CN474" s="10"/>
      <c r="CO474" s="10"/>
      <c r="CP474" s="10" t="s">
        <v>329</v>
      </c>
      <c r="CQ474" s="13" t="s">
        <v>852</v>
      </c>
      <c r="CR474" s="10"/>
      <c r="CS474" s="10"/>
      <c r="CT474" s="10"/>
      <c r="CU474" s="10"/>
      <c r="CV474" s="10"/>
      <c r="CW474" s="10"/>
      <c r="CX474" s="10" t="s">
        <v>287</v>
      </c>
      <c r="CY474" s="10" t="s">
        <v>287</v>
      </c>
      <c r="CZ474" s="10" t="s">
        <v>620</v>
      </c>
      <c r="DA474" s="10" t="s">
        <v>289</v>
      </c>
      <c r="DB474" s="10" t="s">
        <v>412</v>
      </c>
      <c r="DC474" s="10" t="s">
        <v>283</v>
      </c>
      <c r="DD474" s="10" t="s">
        <v>7033</v>
      </c>
      <c r="DE474" s="10" t="s">
        <v>283</v>
      </c>
      <c r="DF474" s="10" t="s">
        <v>283</v>
      </c>
      <c r="DG474" s="10" t="s">
        <v>283</v>
      </c>
      <c r="DH474" s="10" t="s">
        <v>283</v>
      </c>
      <c r="DI474" s="10" t="s">
        <v>283</v>
      </c>
      <c r="DJ474" s="10" t="s">
        <v>283</v>
      </c>
      <c r="DK474" s="10" t="s">
        <v>283</v>
      </c>
      <c r="DL474" s="10" t="s">
        <v>283</v>
      </c>
      <c r="DM474" s="10" t="s">
        <v>283</v>
      </c>
      <c r="DN474" s="15"/>
      <c r="DO474" s="15"/>
      <c r="DP474" s="15"/>
      <c r="DQ474" s="15"/>
      <c r="DR474" s="15"/>
      <c r="DS474" s="15"/>
      <c r="DT474" s="15"/>
      <c r="DU474" s="15"/>
      <c r="DV474" s="15"/>
      <c r="DW474" s="15"/>
      <c r="DX474" s="15"/>
      <c r="DY474" s="15"/>
      <c r="DZ474" s="15"/>
      <c r="EA474" s="15"/>
      <c r="EB474" s="15"/>
      <c r="EC474" s="15"/>
      <c r="ED474" s="15"/>
      <c r="EE474" s="15"/>
      <c r="EF474" s="15"/>
      <c r="EG474" s="15"/>
      <c r="EH474" s="15"/>
      <c r="EI474" s="15"/>
      <c r="EJ474" s="15"/>
      <c r="EK474" s="15"/>
      <c r="EL474" s="15"/>
      <c r="EM474" s="15"/>
      <c r="EN474" s="15"/>
      <c r="EO474" s="15"/>
      <c r="EP474" s="15"/>
      <c r="EQ474" s="15"/>
      <c r="ER474" s="10" t="s">
        <v>283</v>
      </c>
      <c r="ES474" s="10" t="s">
        <v>283</v>
      </c>
      <c r="ET474" s="10"/>
      <c r="EU474" s="10"/>
      <c r="EV474" s="10"/>
      <c r="EW474" s="10"/>
      <c r="EX474" s="10"/>
      <c r="EY474" s="10"/>
      <c r="EZ474" s="10"/>
      <c r="FA474" s="10"/>
      <c r="FB474" s="10"/>
      <c r="FC474" s="10"/>
      <c r="FD474" s="10"/>
      <c r="FE474" s="10"/>
      <c r="FF474" s="10"/>
      <c r="FG474" s="10"/>
      <c r="FH474" s="10"/>
      <c r="FI474" s="10"/>
      <c r="FJ474" s="10"/>
      <c r="FK474" s="10"/>
      <c r="FL474" s="10"/>
      <c r="FM474" s="10" t="s">
        <v>283</v>
      </c>
      <c r="FN474" s="10" t="s">
        <v>283</v>
      </c>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t="s">
        <v>7034</v>
      </c>
      <c r="GP474" s="10" t="s">
        <v>283</v>
      </c>
      <c r="GQ474" s="10" t="s">
        <v>283</v>
      </c>
      <c r="GR474" s="10" t="s">
        <v>283</v>
      </c>
      <c r="GS474" s="10" t="s">
        <v>283</v>
      </c>
      <c r="GT474" s="10" t="s">
        <v>283</v>
      </c>
      <c r="GU474" s="10" t="s">
        <v>283</v>
      </c>
      <c r="GV474" s="10" t="s">
        <v>283</v>
      </c>
      <c r="GW474" s="10" t="s">
        <v>283</v>
      </c>
      <c r="GX474" s="10" t="s">
        <v>283</v>
      </c>
      <c r="GY474" s="10" t="s">
        <v>283</v>
      </c>
      <c r="GZ474" s="10" t="s">
        <v>283</v>
      </c>
      <c r="HA474" s="10" t="s">
        <v>283</v>
      </c>
      <c r="HB474" s="10" t="s">
        <v>283</v>
      </c>
      <c r="HC474" s="10" t="s">
        <v>283</v>
      </c>
      <c r="HD474" s="10" t="s">
        <v>241</v>
      </c>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v>1</v>
      </c>
      <c r="IT474" s="10"/>
      <c r="IU474" s="10" t="s">
        <v>553</v>
      </c>
      <c r="IV474" s="10" t="s">
        <v>283</v>
      </c>
      <c r="IW474" s="10" t="s">
        <v>283</v>
      </c>
      <c r="IX474" s="10" t="s">
        <v>264</v>
      </c>
      <c r="IY474" s="10"/>
      <c r="IZ474" s="10"/>
      <c r="JA474" s="10"/>
      <c r="JB474" s="10"/>
      <c r="JC474" s="10"/>
      <c r="JD474" s="10"/>
      <c r="JE474" s="10"/>
      <c r="JF474" s="10"/>
      <c r="JG474" s="10"/>
      <c r="JH474" s="10"/>
      <c r="JI474" s="10"/>
      <c r="JJ474" s="10"/>
      <c r="JK474" s="10"/>
      <c r="JL474" s="10"/>
      <c r="JM474" s="10"/>
      <c r="JN474" s="10"/>
      <c r="JO474" s="10"/>
      <c r="JP474" s="10">
        <v>1</v>
      </c>
      <c r="JQ474" s="10"/>
      <c r="JR474" s="10"/>
      <c r="JS474" s="10"/>
      <c r="JT474" s="10"/>
      <c r="JU474" s="10"/>
      <c r="JV474" s="10" t="s">
        <v>287</v>
      </c>
      <c r="JW474" s="10" t="s">
        <v>283</v>
      </c>
      <c r="JX474" s="10" t="s">
        <v>283</v>
      </c>
      <c r="JY474" s="10" t="s">
        <v>283</v>
      </c>
      <c r="JZ474" s="10" t="s">
        <v>7035</v>
      </c>
    </row>
    <row r="475" spans="1:286" ht="15.75" customHeight="1">
      <c r="A475" s="44" t="s">
        <v>7036</v>
      </c>
      <c r="B475" s="59">
        <v>43774</v>
      </c>
      <c r="C475" s="44" t="s">
        <v>7037</v>
      </c>
      <c r="D475" s="10">
        <v>1</v>
      </c>
      <c r="E475" s="11">
        <v>42744</v>
      </c>
      <c r="F475" s="10" t="s">
        <v>302</v>
      </c>
      <c r="G475" s="10" t="s">
        <v>323</v>
      </c>
      <c r="H475" s="44" t="s">
        <v>359</v>
      </c>
      <c r="I475" s="44" t="s">
        <v>872</v>
      </c>
      <c r="J475" s="10" t="s">
        <v>280</v>
      </c>
      <c r="K475" s="44" t="s">
        <v>344</v>
      </c>
      <c r="L475" s="44"/>
      <c r="M475" s="44"/>
      <c r="N475" s="44"/>
      <c r="O475" s="44"/>
      <c r="P475" s="44"/>
      <c r="Q475" s="44"/>
      <c r="R475" s="10">
        <v>1</v>
      </c>
      <c r="S475" s="44"/>
      <c r="T475" s="44"/>
      <c r="U475" s="44"/>
      <c r="V475" s="44"/>
      <c r="W475" s="44"/>
      <c r="X475" s="44"/>
      <c r="Y475" s="44"/>
      <c r="Z475" s="44"/>
      <c r="AA475" s="44"/>
      <c r="AB475" s="44" t="s">
        <v>7038</v>
      </c>
      <c r="AC475" s="87" t="s">
        <v>7039</v>
      </c>
      <c r="AD475" s="10" t="s">
        <v>283</v>
      </c>
      <c r="AE475" s="10" t="s">
        <v>329</v>
      </c>
      <c r="AF475" s="11">
        <v>43770</v>
      </c>
      <c r="AG475" s="10" t="s">
        <v>329</v>
      </c>
      <c r="AH475" s="10">
        <f t="shared" si="110"/>
        <v>1026</v>
      </c>
      <c r="AI475" s="10">
        <f t="shared" si="108"/>
        <v>1030</v>
      </c>
      <c r="AJ475" s="10" t="s">
        <v>7040</v>
      </c>
      <c r="AK475" s="12">
        <v>1</v>
      </c>
      <c r="AL475" s="10" t="s">
        <v>85</v>
      </c>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v>1</v>
      </c>
      <c r="CO475" s="10"/>
      <c r="CP475" s="10" t="s">
        <v>89</v>
      </c>
      <c r="CQ475" s="10" t="s">
        <v>286</v>
      </c>
      <c r="CR475" s="10">
        <v>1</v>
      </c>
      <c r="CS475" s="10"/>
      <c r="CT475" s="10"/>
      <c r="CU475" s="10"/>
      <c r="CV475" s="10"/>
      <c r="CW475" s="10"/>
      <c r="CX475" s="10" t="s">
        <v>287</v>
      </c>
      <c r="CY475" s="10" t="s">
        <v>287</v>
      </c>
      <c r="CZ475" s="10" t="s">
        <v>12</v>
      </c>
      <c r="DA475" s="10" t="s">
        <v>3146</v>
      </c>
      <c r="DB475" s="13" t="s">
        <v>7041</v>
      </c>
      <c r="DC475" s="10" t="s">
        <v>283</v>
      </c>
      <c r="DD475" s="10" t="s">
        <v>7042</v>
      </c>
      <c r="DE475" s="10" t="s">
        <v>7043</v>
      </c>
      <c r="DF475" s="10" t="s">
        <v>7044</v>
      </c>
      <c r="DG475" s="10" t="s">
        <v>7045</v>
      </c>
      <c r="DH475" s="10" t="s">
        <v>7046</v>
      </c>
      <c r="DI475" s="10" t="s">
        <v>1864</v>
      </c>
      <c r="DJ475" s="10" t="s">
        <v>283</v>
      </c>
      <c r="DK475" s="10" t="s">
        <v>283</v>
      </c>
      <c r="DL475" s="10" t="s">
        <v>7047</v>
      </c>
      <c r="DM475" s="10" t="s">
        <v>6168</v>
      </c>
      <c r="DN475" s="15"/>
      <c r="DO475" s="15"/>
      <c r="DP475" s="15"/>
      <c r="DQ475" s="15"/>
      <c r="DR475" s="15"/>
      <c r="DS475" s="15"/>
      <c r="DT475" s="15"/>
      <c r="DU475" s="15"/>
      <c r="DV475" s="15"/>
      <c r="DW475" s="15"/>
      <c r="DX475" s="15"/>
      <c r="DY475" s="15"/>
      <c r="DZ475" s="15"/>
      <c r="EA475" s="15"/>
      <c r="EB475" s="15">
        <v>1</v>
      </c>
      <c r="EC475" s="15"/>
      <c r="ED475" s="15"/>
      <c r="EE475" s="15"/>
      <c r="EF475" s="15"/>
      <c r="EG475" s="15"/>
      <c r="EH475" s="15">
        <v>1</v>
      </c>
      <c r="EI475" s="15"/>
      <c r="EJ475" s="15"/>
      <c r="EK475" s="15"/>
      <c r="EL475" s="15"/>
      <c r="EM475" s="15"/>
      <c r="EN475" s="15"/>
      <c r="EO475" s="15"/>
      <c r="EP475" s="15"/>
      <c r="EQ475" s="15"/>
      <c r="ER475" s="10" t="s">
        <v>283</v>
      </c>
      <c r="ES475" s="10" t="s">
        <v>283</v>
      </c>
      <c r="ET475" s="10"/>
      <c r="EU475" s="10"/>
      <c r="EV475" s="10"/>
      <c r="EW475" s="10"/>
      <c r="EX475" s="10"/>
      <c r="EY475" s="10"/>
      <c r="EZ475" s="10"/>
      <c r="FA475" s="10"/>
      <c r="FB475" s="10"/>
      <c r="FC475" s="10"/>
      <c r="FD475" s="10"/>
      <c r="FE475" s="10"/>
      <c r="FF475" s="10"/>
      <c r="FG475" s="10"/>
      <c r="FH475" s="10"/>
      <c r="FI475" s="10"/>
      <c r="FJ475" s="10"/>
      <c r="FK475" s="10"/>
      <c r="FL475" s="10"/>
      <c r="FM475" s="10" t="s">
        <v>283</v>
      </c>
      <c r="FN475" s="10" t="s">
        <v>283</v>
      </c>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3" t="s">
        <v>7048</v>
      </c>
      <c r="GP475" s="13" t="s">
        <v>7049</v>
      </c>
      <c r="GQ475" s="13" t="s">
        <v>7050</v>
      </c>
      <c r="GR475" s="13" t="s">
        <v>7051</v>
      </c>
      <c r="GS475" s="13" t="s">
        <v>7052</v>
      </c>
      <c r="GT475" s="13" t="s">
        <v>7053</v>
      </c>
      <c r="GU475" s="13" t="s">
        <v>7054</v>
      </c>
      <c r="GV475" s="13" t="s">
        <v>7055</v>
      </c>
      <c r="GW475" s="13" t="s">
        <v>7056</v>
      </c>
      <c r="GX475" s="13" t="s">
        <v>7057</v>
      </c>
      <c r="GY475" s="13" t="s">
        <v>7058</v>
      </c>
      <c r="GZ475" s="13" t="s">
        <v>7059</v>
      </c>
      <c r="HA475" s="13" t="s">
        <v>7060</v>
      </c>
      <c r="HB475" s="10" t="s">
        <v>283</v>
      </c>
      <c r="HC475" s="10" t="s">
        <v>283</v>
      </c>
      <c r="HD475" s="10" t="s">
        <v>7061</v>
      </c>
      <c r="HE475" s="10"/>
      <c r="HF475" s="10"/>
      <c r="HG475" s="10"/>
      <c r="HH475" s="10"/>
      <c r="HI475" s="10"/>
      <c r="HJ475" s="10"/>
      <c r="HK475" s="10"/>
      <c r="HL475" s="10"/>
      <c r="HM475" s="10">
        <v>1</v>
      </c>
      <c r="HN475" s="10"/>
      <c r="HO475" s="10"/>
      <c r="HP475" s="10">
        <v>1</v>
      </c>
      <c r="HQ475" s="10"/>
      <c r="HR475" s="10">
        <v>1</v>
      </c>
      <c r="HS475" s="10"/>
      <c r="HT475" s="10"/>
      <c r="HU475" s="10"/>
      <c r="HV475" s="10"/>
      <c r="HW475" s="10"/>
      <c r="HX475" s="10"/>
      <c r="HY475" s="10"/>
      <c r="HZ475" s="10"/>
      <c r="IA475" s="10"/>
      <c r="IB475" s="10"/>
      <c r="IC475" s="10"/>
      <c r="ID475" s="10"/>
      <c r="IE475" s="10">
        <v>1</v>
      </c>
      <c r="IF475" s="10"/>
      <c r="IG475" s="10"/>
      <c r="IH475" s="10"/>
      <c r="II475" s="10"/>
      <c r="IJ475" s="10"/>
      <c r="IK475" s="10"/>
      <c r="IL475" s="10"/>
      <c r="IM475" s="10"/>
      <c r="IN475" s="10"/>
      <c r="IO475" s="10"/>
      <c r="IP475" s="10"/>
      <c r="IQ475" s="10">
        <v>1</v>
      </c>
      <c r="IR475" s="10"/>
      <c r="IS475" s="10"/>
      <c r="IT475" s="10"/>
      <c r="IU475" s="13" t="s">
        <v>3164</v>
      </c>
      <c r="IV475" s="10" t="s">
        <v>283</v>
      </c>
      <c r="IW475" s="10" t="s">
        <v>283</v>
      </c>
      <c r="IX475" s="10" t="s">
        <v>264</v>
      </c>
      <c r="IY475" s="10"/>
      <c r="IZ475" s="10"/>
      <c r="JA475" s="10"/>
      <c r="JB475" s="10"/>
      <c r="JC475" s="10"/>
      <c r="JD475" s="10"/>
      <c r="JE475" s="10"/>
      <c r="JF475" s="10"/>
      <c r="JG475" s="10"/>
      <c r="JH475" s="10"/>
      <c r="JI475" s="10"/>
      <c r="JJ475" s="10"/>
      <c r="JK475" s="10"/>
      <c r="JL475" s="10"/>
      <c r="JM475" s="10"/>
      <c r="JN475" s="10"/>
      <c r="JO475" s="10"/>
      <c r="JP475" s="10">
        <v>1</v>
      </c>
      <c r="JQ475" s="10"/>
      <c r="JR475" s="10"/>
      <c r="JS475" s="10"/>
      <c r="JT475" s="10"/>
      <c r="JU475" s="10"/>
      <c r="JV475" s="10" t="s">
        <v>287</v>
      </c>
      <c r="JW475" s="10" t="s">
        <v>283</v>
      </c>
      <c r="JX475" s="10" t="s">
        <v>283</v>
      </c>
      <c r="JY475" s="10" t="s">
        <v>283</v>
      </c>
      <c r="JZ475" s="10"/>
    </row>
    <row r="476" spans="1:286" ht="15.75" customHeight="1">
      <c r="A476" s="44" t="s">
        <v>7062</v>
      </c>
      <c r="B476" s="59">
        <v>43783</v>
      </c>
      <c r="C476" s="44" t="s">
        <v>7063</v>
      </c>
      <c r="D476" s="10">
        <v>1</v>
      </c>
      <c r="E476" s="11">
        <v>43611</v>
      </c>
      <c r="F476" s="10">
        <v>31</v>
      </c>
      <c r="G476" s="10" t="s">
        <v>277</v>
      </c>
      <c r="H476" s="44" t="s">
        <v>1305</v>
      </c>
      <c r="I476" s="44" t="s">
        <v>1306</v>
      </c>
      <c r="J476" s="10" t="s">
        <v>280</v>
      </c>
      <c r="K476" s="44" t="s">
        <v>6733</v>
      </c>
      <c r="L476" s="44"/>
      <c r="M476" s="44">
        <v>1</v>
      </c>
      <c r="N476" s="44"/>
      <c r="O476" s="44"/>
      <c r="P476" s="10">
        <v>1</v>
      </c>
      <c r="Q476" s="44"/>
      <c r="R476" s="44"/>
      <c r="S476" s="44"/>
      <c r="T476" s="44"/>
      <c r="U476" s="44"/>
      <c r="V476" s="44"/>
      <c r="W476" s="44"/>
      <c r="X476" s="44"/>
      <c r="Y476" s="44"/>
      <c r="Z476" s="44"/>
      <c r="AA476" s="44"/>
      <c r="AB476" s="44" t="s">
        <v>7064</v>
      </c>
      <c r="AC476" s="87" t="s">
        <v>7065</v>
      </c>
      <c r="AD476" s="10" t="s">
        <v>283</v>
      </c>
      <c r="AE476" s="11">
        <v>43611</v>
      </c>
      <c r="AF476" s="11">
        <v>43783</v>
      </c>
      <c r="AG476" s="10">
        <f t="shared" ref="AG476:AG480" si="111">AF476-AE476</f>
        <v>172</v>
      </c>
      <c r="AH476" s="10">
        <f t="shared" si="110"/>
        <v>172</v>
      </c>
      <c r="AI476" s="10">
        <f t="shared" si="108"/>
        <v>172</v>
      </c>
      <c r="AJ476" s="10" t="s">
        <v>4205</v>
      </c>
      <c r="AK476" s="12">
        <v>1</v>
      </c>
      <c r="AL476" s="10" t="s">
        <v>70</v>
      </c>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v>1</v>
      </c>
      <c r="BZ476" s="10"/>
      <c r="CA476" s="10"/>
      <c r="CB476" s="10"/>
      <c r="CC476" s="10"/>
      <c r="CD476" s="10"/>
      <c r="CE476" s="10"/>
      <c r="CF476" s="10"/>
      <c r="CG476" s="10"/>
      <c r="CH476" s="10"/>
      <c r="CI476" s="10"/>
      <c r="CJ476" s="10"/>
      <c r="CK476" s="10"/>
      <c r="CL476" s="10"/>
      <c r="CM476" s="10"/>
      <c r="CN476" s="10"/>
      <c r="CO476" s="10"/>
      <c r="CP476" s="10" t="s">
        <v>89</v>
      </c>
      <c r="CQ476" s="10" t="s">
        <v>286</v>
      </c>
      <c r="CR476" s="10">
        <v>1</v>
      </c>
      <c r="CS476" s="10"/>
      <c r="CT476" s="10"/>
      <c r="CU476" s="10"/>
      <c r="CV476" s="10"/>
      <c r="CW476" s="10"/>
      <c r="CX476" s="10" t="s">
        <v>287</v>
      </c>
      <c r="CY476" s="10" t="s">
        <v>287</v>
      </c>
      <c r="CZ476" s="10" t="s">
        <v>288</v>
      </c>
      <c r="DA476" s="10" t="s">
        <v>289</v>
      </c>
      <c r="DB476" s="10" t="s">
        <v>329</v>
      </c>
      <c r="DC476" s="13" t="s">
        <v>283</v>
      </c>
      <c r="DD476" s="13" t="s">
        <v>1828</v>
      </c>
      <c r="DE476" s="10" t="s">
        <v>7066</v>
      </c>
      <c r="DF476" s="10" t="s">
        <v>7067</v>
      </c>
      <c r="DG476" s="10" t="s">
        <v>622</v>
      </c>
      <c r="DH476" s="13" t="s">
        <v>283</v>
      </c>
      <c r="DI476" s="10" t="s">
        <v>283</v>
      </c>
      <c r="DJ476" s="10" t="s">
        <v>283</v>
      </c>
      <c r="DK476" s="10" t="s">
        <v>283</v>
      </c>
      <c r="DL476" s="10" t="s">
        <v>283</v>
      </c>
      <c r="DM476" s="10" t="s">
        <v>283</v>
      </c>
      <c r="DN476" s="15"/>
      <c r="DO476" s="15"/>
      <c r="DP476" s="15"/>
      <c r="DQ476" s="15"/>
      <c r="DR476" s="15"/>
      <c r="DS476" s="15"/>
      <c r="DT476" s="15"/>
      <c r="DU476" s="15"/>
      <c r="DV476" s="15"/>
      <c r="DW476" s="15"/>
      <c r="DX476" s="15"/>
      <c r="DY476" s="15"/>
      <c r="DZ476" s="15"/>
      <c r="EA476" s="15"/>
      <c r="EB476" s="15"/>
      <c r="EC476" s="15"/>
      <c r="ED476" s="15"/>
      <c r="EE476" s="15"/>
      <c r="EF476" s="15"/>
      <c r="EG476" s="15"/>
      <c r="EH476" s="15"/>
      <c r="EI476" s="15"/>
      <c r="EJ476" s="15"/>
      <c r="EK476" s="15"/>
      <c r="EL476" s="15"/>
      <c r="EM476" s="15"/>
      <c r="EN476" s="15"/>
      <c r="EO476" s="15"/>
      <c r="EP476" s="15"/>
      <c r="EQ476" s="15"/>
      <c r="ER476" s="10" t="s">
        <v>283</v>
      </c>
      <c r="ES476" s="10" t="s">
        <v>283</v>
      </c>
      <c r="ET476" s="10"/>
      <c r="EU476" s="10"/>
      <c r="EV476" s="10"/>
      <c r="EW476" s="10"/>
      <c r="EX476" s="10"/>
      <c r="EY476" s="10"/>
      <c r="EZ476" s="10"/>
      <c r="FA476" s="10"/>
      <c r="FB476" s="10"/>
      <c r="FC476" s="10"/>
      <c r="FD476" s="10"/>
      <c r="FE476" s="10"/>
      <c r="FF476" s="10"/>
      <c r="FG476" s="10"/>
      <c r="FH476" s="10"/>
      <c r="FI476" s="10"/>
      <c r="FJ476" s="10"/>
      <c r="FK476" s="10"/>
      <c r="FL476" s="10"/>
      <c r="FM476" s="10" t="s">
        <v>7068</v>
      </c>
      <c r="FN476" s="10" t="s">
        <v>166</v>
      </c>
      <c r="FO476" s="10"/>
      <c r="FP476" s="10"/>
      <c r="FQ476" s="10"/>
      <c r="FR476" s="10"/>
      <c r="FS476" s="10"/>
      <c r="FT476" s="10"/>
      <c r="FU476" s="13">
        <v>1</v>
      </c>
      <c r="FV476" s="10"/>
      <c r="FW476" s="10"/>
      <c r="FX476" s="10"/>
      <c r="FY476" s="10"/>
      <c r="FZ476" s="10"/>
      <c r="GA476" s="10"/>
      <c r="GB476" s="10"/>
      <c r="GC476" s="10"/>
      <c r="GD476" s="10"/>
      <c r="GE476" s="10"/>
      <c r="GF476" s="10"/>
      <c r="GG476" s="10"/>
      <c r="GH476" s="10"/>
      <c r="GI476" s="10"/>
      <c r="GJ476" s="10"/>
      <c r="GK476" s="10"/>
      <c r="GL476" s="10"/>
      <c r="GM476" s="10"/>
      <c r="GN476" s="10"/>
      <c r="GO476" s="10" t="s">
        <v>7069</v>
      </c>
      <c r="GP476" s="10" t="s">
        <v>283</v>
      </c>
      <c r="GQ476" s="10" t="s">
        <v>283</v>
      </c>
      <c r="GR476" s="10" t="s">
        <v>283</v>
      </c>
      <c r="GS476" s="10" t="s">
        <v>283</v>
      </c>
      <c r="GT476" s="10" t="s">
        <v>283</v>
      </c>
      <c r="GU476" s="10" t="s">
        <v>283</v>
      </c>
      <c r="GV476" s="10" t="s">
        <v>283</v>
      </c>
      <c r="GW476" s="10" t="s">
        <v>283</v>
      </c>
      <c r="GX476" s="10" t="s">
        <v>283</v>
      </c>
      <c r="GY476" s="10" t="s">
        <v>283</v>
      </c>
      <c r="GZ476" s="10" t="s">
        <v>283</v>
      </c>
      <c r="HA476" s="10" t="s">
        <v>283</v>
      </c>
      <c r="HB476" s="10" t="s">
        <v>283</v>
      </c>
      <c r="HC476" s="10" t="s">
        <v>283</v>
      </c>
      <c r="HD476" s="10" t="s">
        <v>2673</v>
      </c>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v>1</v>
      </c>
      <c r="IG476" s="10"/>
      <c r="IH476" s="10"/>
      <c r="II476" s="10"/>
      <c r="IJ476" s="10"/>
      <c r="IK476" s="10"/>
      <c r="IL476" s="10"/>
      <c r="IM476" s="10"/>
      <c r="IN476" s="10"/>
      <c r="IO476" s="10"/>
      <c r="IP476" s="10"/>
      <c r="IQ476" s="10"/>
      <c r="IR476" s="10"/>
      <c r="IS476" s="10"/>
      <c r="IT476" s="10"/>
      <c r="IU476" s="10" t="s">
        <v>553</v>
      </c>
      <c r="IV476" s="13" t="s">
        <v>7070</v>
      </c>
      <c r="IW476" s="10" t="s">
        <v>283</v>
      </c>
      <c r="IX476" s="10" t="s">
        <v>7071</v>
      </c>
      <c r="IY476" s="10"/>
      <c r="IZ476" s="10"/>
      <c r="JA476" s="10"/>
      <c r="JB476" s="10"/>
      <c r="JC476" s="10"/>
      <c r="JD476" s="10"/>
      <c r="JE476" s="10"/>
      <c r="JF476" s="10"/>
      <c r="JG476" s="10"/>
      <c r="JH476" s="10"/>
      <c r="JI476" s="10"/>
      <c r="JJ476" s="10"/>
      <c r="JK476" s="10"/>
      <c r="JL476" s="10"/>
      <c r="JM476" s="10"/>
      <c r="JN476" s="10">
        <v>1</v>
      </c>
      <c r="JO476" s="10"/>
      <c r="JP476" s="10"/>
      <c r="JQ476" s="10"/>
      <c r="JR476" s="10"/>
      <c r="JS476" s="10"/>
      <c r="JT476" s="10"/>
      <c r="JU476" s="10">
        <v>1</v>
      </c>
      <c r="JV476" s="10" t="s">
        <v>287</v>
      </c>
      <c r="JW476" s="10" t="s">
        <v>283</v>
      </c>
      <c r="JX476" s="10" t="s">
        <v>283</v>
      </c>
      <c r="JY476" s="10" t="s">
        <v>283</v>
      </c>
      <c r="JZ476" s="10" t="s">
        <v>7072</v>
      </c>
    </row>
    <row r="477" spans="1:286" ht="15.75" customHeight="1">
      <c r="A477" s="44" t="s">
        <v>7073</v>
      </c>
      <c r="B477" s="59">
        <v>43774</v>
      </c>
      <c r="C477" s="44" t="s">
        <v>7074</v>
      </c>
      <c r="D477" s="10">
        <v>1</v>
      </c>
      <c r="E477" s="11">
        <v>43267</v>
      </c>
      <c r="F477" s="10">
        <v>51</v>
      </c>
      <c r="G477" s="10" t="s">
        <v>323</v>
      </c>
      <c r="H477" s="44" t="s">
        <v>7075</v>
      </c>
      <c r="I477" s="44" t="s">
        <v>7076</v>
      </c>
      <c r="J477" s="10" t="s">
        <v>280</v>
      </c>
      <c r="K477" s="44" t="s">
        <v>4065</v>
      </c>
      <c r="L477" s="44"/>
      <c r="M477" s="44"/>
      <c r="N477" s="44"/>
      <c r="O477" s="44"/>
      <c r="P477" s="44"/>
      <c r="Q477" s="44"/>
      <c r="R477" s="10">
        <v>1</v>
      </c>
      <c r="S477" s="44"/>
      <c r="T477" s="44"/>
      <c r="U477" s="44"/>
      <c r="V477" s="44"/>
      <c r="W477" s="44"/>
      <c r="X477" s="44"/>
      <c r="Y477" s="44">
        <v>1</v>
      </c>
      <c r="Z477" s="44"/>
      <c r="AA477" s="44"/>
      <c r="AB477" s="44" t="s">
        <v>7077</v>
      </c>
      <c r="AC477" s="87" t="s">
        <v>7078</v>
      </c>
      <c r="AD477" s="10" t="s">
        <v>283</v>
      </c>
      <c r="AE477" s="11">
        <v>43270</v>
      </c>
      <c r="AF477" s="11">
        <v>43766</v>
      </c>
      <c r="AG477" s="10">
        <f t="shared" si="111"/>
        <v>496</v>
      </c>
      <c r="AH477" s="10">
        <f t="shared" si="110"/>
        <v>499</v>
      </c>
      <c r="AI477" s="10">
        <f t="shared" si="108"/>
        <v>507</v>
      </c>
      <c r="AJ477" s="10" t="s">
        <v>411</v>
      </c>
      <c r="AK477" s="12">
        <v>1</v>
      </c>
      <c r="AL477" s="10" t="s">
        <v>70</v>
      </c>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v>1</v>
      </c>
      <c r="BZ477" s="10"/>
      <c r="CA477" s="10"/>
      <c r="CB477" s="10"/>
      <c r="CC477" s="10"/>
      <c r="CD477" s="10"/>
      <c r="CE477" s="10"/>
      <c r="CF477" s="10"/>
      <c r="CG477" s="10"/>
      <c r="CH477" s="10"/>
      <c r="CI477" s="10"/>
      <c r="CJ477" s="10"/>
      <c r="CK477" s="10"/>
      <c r="CL477" s="10"/>
      <c r="CM477" s="10"/>
      <c r="CN477" s="10"/>
      <c r="CO477" s="10"/>
      <c r="CP477" s="10" t="s">
        <v>329</v>
      </c>
      <c r="CQ477" s="13" t="s">
        <v>852</v>
      </c>
      <c r="CR477" s="10"/>
      <c r="CS477" s="10"/>
      <c r="CT477" s="10"/>
      <c r="CU477" s="10"/>
      <c r="CV477" s="10"/>
      <c r="CW477" s="10"/>
      <c r="CX477" s="10" t="s">
        <v>287</v>
      </c>
      <c r="CY477" s="10" t="s">
        <v>287</v>
      </c>
      <c r="CZ477" s="10" t="s">
        <v>620</v>
      </c>
      <c r="DA477" s="10" t="s">
        <v>289</v>
      </c>
      <c r="DB477" s="10" t="s">
        <v>412</v>
      </c>
      <c r="DC477" s="10" t="s">
        <v>283</v>
      </c>
      <c r="DD477" s="10" t="s">
        <v>7079</v>
      </c>
      <c r="DE477" s="10" t="s">
        <v>283</v>
      </c>
      <c r="DF477" s="10" t="s">
        <v>283</v>
      </c>
      <c r="DG477" s="10" t="s">
        <v>283</v>
      </c>
      <c r="DH477" s="10" t="s">
        <v>283</v>
      </c>
      <c r="DI477" s="10" t="s">
        <v>283</v>
      </c>
      <c r="DJ477" s="10" t="s">
        <v>283</v>
      </c>
      <c r="DK477" s="10" t="s">
        <v>283</v>
      </c>
      <c r="DL477" s="10" t="s">
        <v>283</v>
      </c>
      <c r="DM477" s="10" t="s">
        <v>283</v>
      </c>
      <c r="DN477" s="15"/>
      <c r="DO477" s="15"/>
      <c r="DP477" s="15"/>
      <c r="DQ477" s="15"/>
      <c r="DR477" s="15"/>
      <c r="DS477" s="15"/>
      <c r="DT477" s="15"/>
      <c r="DU477" s="15"/>
      <c r="DV477" s="15"/>
      <c r="DW477" s="15"/>
      <c r="DX477" s="15"/>
      <c r="DY477" s="15"/>
      <c r="DZ477" s="15"/>
      <c r="EA477" s="15"/>
      <c r="EB477" s="15"/>
      <c r="EC477" s="15"/>
      <c r="ED477" s="15"/>
      <c r="EE477" s="15"/>
      <c r="EF477" s="15"/>
      <c r="EG477" s="15"/>
      <c r="EH477" s="15"/>
      <c r="EI477" s="15"/>
      <c r="EJ477" s="15"/>
      <c r="EK477" s="15"/>
      <c r="EL477" s="15"/>
      <c r="EM477" s="15"/>
      <c r="EN477" s="15"/>
      <c r="EO477" s="15"/>
      <c r="EP477" s="15"/>
      <c r="EQ477" s="15"/>
      <c r="ER477" s="10" t="s">
        <v>283</v>
      </c>
      <c r="ES477" s="10" t="s">
        <v>283</v>
      </c>
      <c r="ET477" s="10"/>
      <c r="EU477" s="10"/>
      <c r="EV477" s="10"/>
      <c r="EW477" s="10"/>
      <c r="EX477" s="10"/>
      <c r="EY477" s="10"/>
      <c r="EZ477" s="10"/>
      <c r="FA477" s="10"/>
      <c r="FB477" s="10"/>
      <c r="FC477" s="10"/>
      <c r="FD477" s="10"/>
      <c r="FE477" s="10"/>
      <c r="FF477" s="10"/>
      <c r="FG477" s="10"/>
      <c r="FH477" s="10"/>
      <c r="FI477" s="10"/>
      <c r="FJ477" s="10"/>
      <c r="FK477" s="10"/>
      <c r="FL477" s="10"/>
      <c r="FM477" s="10" t="s">
        <v>283</v>
      </c>
      <c r="FN477" s="10" t="s">
        <v>283</v>
      </c>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t="s">
        <v>7080</v>
      </c>
      <c r="GP477" s="10" t="s">
        <v>7081</v>
      </c>
      <c r="GQ477" s="10" t="s">
        <v>283</v>
      </c>
      <c r="GR477" s="10" t="s">
        <v>283</v>
      </c>
      <c r="GS477" s="10" t="s">
        <v>283</v>
      </c>
      <c r="GT477" s="10" t="s">
        <v>283</v>
      </c>
      <c r="GU477" s="10" t="s">
        <v>283</v>
      </c>
      <c r="GV477" s="10" t="s">
        <v>283</v>
      </c>
      <c r="GW477" s="10" t="s">
        <v>283</v>
      </c>
      <c r="GX477" s="10" t="s">
        <v>283</v>
      </c>
      <c r="GY477" s="10" t="s">
        <v>283</v>
      </c>
      <c r="GZ477" s="10" t="s">
        <v>283</v>
      </c>
      <c r="HA477" s="10" t="s">
        <v>283</v>
      </c>
      <c r="HB477" s="10" t="s">
        <v>283</v>
      </c>
      <c r="HC477" s="10" t="s">
        <v>283</v>
      </c>
      <c r="HD477" s="10" t="s">
        <v>7082</v>
      </c>
      <c r="HE477" s="10"/>
      <c r="HF477" s="10"/>
      <c r="HG477" s="10"/>
      <c r="HH477" s="10"/>
      <c r="HI477" s="10"/>
      <c r="HJ477" s="10"/>
      <c r="HK477" s="10"/>
      <c r="HL477" s="10"/>
      <c r="HM477" s="10">
        <v>1</v>
      </c>
      <c r="HN477" s="10"/>
      <c r="HO477" s="10"/>
      <c r="HP477" s="10"/>
      <c r="HQ477" s="10"/>
      <c r="HR477" s="10"/>
      <c r="HS477" s="10"/>
      <c r="HT477" s="10"/>
      <c r="HU477" s="10"/>
      <c r="HV477" s="10"/>
      <c r="HW477" s="10"/>
      <c r="HX477" s="10"/>
      <c r="HY477" s="10"/>
      <c r="HZ477" s="10"/>
      <c r="IA477" s="10">
        <v>1</v>
      </c>
      <c r="IB477" s="10"/>
      <c r="IC477" s="10"/>
      <c r="ID477" s="10"/>
      <c r="IE477" s="10"/>
      <c r="IF477" s="10">
        <v>1</v>
      </c>
      <c r="IG477" s="10"/>
      <c r="IH477" s="10"/>
      <c r="II477" s="10"/>
      <c r="IJ477" s="10"/>
      <c r="IK477" s="10"/>
      <c r="IL477" s="10"/>
      <c r="IM477" s="10"/>
      <c r="IN477" s="10"/>
      <c r="IO477" s="10"/>
      <c r="IP477" s="10"/>
      <c r="IQ477" s="10"/>
      <c r="IR477" s="10"/>
      <c r="IS477" s="10"/>
      <c r="IT477" s="10"/>
      <c r="IU477" s="10" t="s">
        <v>7083</v>
      </c>
      <c r="IV477" s="10" t="s">
        <v>283</v>
      </c>
      <c r="IW477" s="10" t="s">
        <v>283</v>
      </c>
      <c r="IX477" s="10" t="s">
        <v>264</v>
      </c>
      <c r="IY477" s="10"/>
      <c r="IZ477" s="10"/>
      <c r="JA477" s="10"/>
      <c r="JB477" s="10"/>
      <c r="JC477" s="10"/>
      <c r="JD477" s="10"/>
      <c r="JE477" s="10"/>
      <c r="JF477" s="10"/>
      <c r="JG477" s="10"/>
      <c r="JH477" s="10"/>
      <c r="JI477" s="10"/>
      <c r="JJ477" s="10"/>
      <c r="JK477" s="10"/>
      <c r="JL477" s="10"/>
      <c r="JM477" s="10"/>
      <c r="JN477" s="10"/>
      <c r="JO477" s="10"/>
      <c r="JP477" s="10">
        <v>1</v>
      </c>
      <c r="JQ477" s="10"/>
      <c r="JR477" s="10"/>
      <c r="JS477" s="10"/>
      <c r="JT477" s="10"/>
      <c r="JU477" s="10"/>
      <c r="JV477" s="10" t="s">
        <v>287</v>
      </c>
      <c r="JW477" s="10" t="s">
        <v>283</v>
      </c>
      <c r="JX477" s="10" t="s">
        <v>283</v>
      </c>
      <c r="JY477" s="10" t="s">
        <v>283</v>
      </c>
      <c r="JZ477" s="10" t="s">
        <v>7084</v>
      </c>
    </row>
    <row r="478" spans="1:286" ht="15.75" customHeight="1">
      <c r="A478" s="44" t="s">
        <v>7085</v>
      </c>
      <c r="B478" s="59">
        <v>43787</v>
      </c>
      <c r="C478" s="44" t="s">
        <v>7086</v>
      </c>
      <c r="D478" s="10">
        <v>1</v>
      </c>
      <c r="E478" s="11">
        <v>43522</v>
      </c>
      <c r="F478" s="10">
        <v>28</v>
      </c>
      <c r="G478" s="10" t="s">
        <v>323</v>
      </c>
      <c r="H478" s="44" t="s">
        <v>7087</v>
      </c>
      <c r="I478" s="44" t="s">
        <v>872</v>
      </c>
      <c r="J478" s="10" t="s">
        <v>577</v>
      </c>
      <c r="K478" s="44" t="s">
        <v>6733</v>
      </c>
      <c r="L478" s="44"/>
      <c r="M478" s="44">
        <v>1</v>
      </c>
      <c r="N478" s="44"/>
      <c r="O478" s="44"/>
      <c r="P478" s="10">
        <v>1</v>
      </c>
      <c r="Q478" s="44"/>
      <c r="R478" s="44"/>
      <c r="S478" s="44"/>
      <c r="T478" s="44"/>
      <c r="U478" s="44"/>
      <c r="V478" s="44"/>
      <c r="W478" s="44"/>
      <c r="X478" s="44"/>
      <c r="Y478" s="44"/>
      <c r="Z478" s="44"/>
      <c r="AA478" s="44"/>
      <c r="AB478" s="44" t="s">
        <v>7088</v>
      </c>
      <c r="AC478" s="88" t="s">
        <v>7089</v>
      </c>
      <c r="AD478" s="10" t="s">
        <v>283</v>
      </c>
      <c r="AE478" s="11">
        <v>43521</v>
      </c>
      <c r="AF478" s="11">
        <v>43780</v>
      </c>
      <c r="AG478" s="10">
        <f t="shared" si="111"/>
        <v>259</v>
      </c>
      <c r="AH478" s="10">
        <f t="shared" si="110"/>
        <v>258</v>
      </c>
      <c r="AI478" s="10">
        <f t="shared" si="108"/>
        <v>265</v>
      </c>
      <c r="AJ478" s="10" t="s">
        <v>7090</v>
      </c>
      <c r="AK478" s="12">
        <v>2</v>
      </c>
      <c r="AL478" s="10" t="s">
        <v>7091</v>
      </c>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v>1</v>
      </c>
      <c r="BK478" s="10"/>
      <c r="BL478" s="10"/>
      <c r="BM478" s="10"/>
      <c r="BN478" s="10"/>
      <c r="BO478" s="10"/>
      <c r="BP478" s="10"/>
      <c r="BQ478" s="10"/>
      <c r="BR478" s="10"/>
      <c r="BS478" s="10"/>
      <c r="BT478" s="10"/>
      <c r="BU478" s="10"/>
      <c r="BV478" s="10"/>
      <c r="BW478" s="10"/>
      <c r="BX478" s="10"/>
      <c r="BY478" s="10">
        <v>1</v>
      </c>
      <c r="BZ478" s="10"/>
      <c r="CA478" s="10"/>
      <c r="CB478" s="10"/>
      <c r="CC478" s="10"/>
      <c r="CD478" s="10"/>
      <c r="CE478" s="10"/>
      <c r="CF478" s="10"/>
      <c r="CG478" s="10"/>
      <c r="CH478" s="10"/>
      <c r="CI478" s="10"/>
      <c r="CJ478" s="10"/>
      <c r="CK478" s="10"/>
      <c r="CL478" s="10"/>
      <c r="CM478" s="10"/>
      <c r="CN478" s="10"/>
      <c r="CO478" s="10"/>
      <c r="CP478" s="10" t="s">
        <v>509</v>
      </c>
      <c r="CQ478" s="10" t="s">
        <v>286</v>
      </c>
      <c r="CR478" s="13">
        <v>1</v>
      </c>
      <c r="CS478" s="13">
        <v>1</v>
      </c>
      <c r="CT478" s="10"/>
      <c r="CU478" s="10"/>
      <c r="CV478" s="10"/>
      <c r="CW478" s="10"/>
      <c r="CX478" s="10" t="s">
        <v>490</v>
      </c>
      <c r="CY478" s="10" t="s">
        <v>287</v>
      </c>
      <c r="CZ478" s="10" t="s">
        <v>288</v>
      </c>
      <c r="DA478" s="10" t="s">
        <v>289</v>
      </c>
      <c r="DB478" s="10" t="s">
        <v>309</v>
      </c>
      <c r="DC478" s="13" t="s">
        <v>7092</v>
      </c>
      <c r="DD478" s="10" t="s">
        <v>2198</v>
      </c>
      <c r="DE478" s="10" t="s">
        <v>659</v>
      </c>
      <c r="DF478" s="10" t="s">
        <v>7093</v>
      </c>
      <c r="DG478" s="10" t="s">
        <v>7094</v>
      </c>
      <c r="DH478" s="10" t="s">
        <v>7095</v>
      </c>
      <c r="DI478" s="10" t="s">
        <v>283</v>
      </c>
      <c r="DJ478" s="10" t="s">
        <v>283</v>
      </c>
      <c r="DK478" s="10" t="s">
        <v>283</v>
      </c>
      <c r="DL478" s="10" t="s">
        <v>283</v>
      </c>
      <c r="DM478" s="10" t="s">
        <v>283</v>
      </c>
      <c r="DN478" s="15"/>
      <c r="DO478" s="15"/>
      <c r="DP478" s="15"/>
      <c r="DQ478" s="15"/>
      <c r="DR478" s="15"/>
      <c r="DS478" s="15"/>
      <c r="DT478" s="15"/>
      <c r="DU478" s="15"/>
      <c r="DV478" s="15"/>
      <c r="DW478" s="15"/>
      <c r="DX478" s="15"/>
      <c r="DY478" s="15"/>
      <c r="DZ478" s="15"/>
      <c r="EA478" s="15"/>
      <c r="EB478" s="15"/>
      <c r="EC478" s="15"/>
      <c r="ED478" s="15"/>
      <c r="EE478" s="15"/>
      <c r="EF478" s="15"/>
      <c r="EG478" s="15"/>
      <c r="EH478" s="15"/>
      <c r="EI478" s="15"/>
      <c r="EJ478" s="15"/>
      <c r="EK478" s="15"/>
      <c r="EL478" s="15"/>
      <c r="EM478" s="15"/>
      <c r="EN478" s="15"/>
      <c r="EO478" s="15"/>
      <c r="EP478" s="15"/>
      <c r="EQ478" s="15"/>
      <c r="ER478" s="10" t="s">
        <v>7093</v>
      </c>
      <c r="ES478" s="10" t="s">
        <v>142</v>
      </c>
      <c r="ET478" s="10"/>
      <c r="EU478" s="10">
        <v>1</v>
      </c>
      <c r="EV478" s="10"/>
      <c r="EW478" s="10"/>
      <c r="EX478" s="10"/>
      <c r="EY478" s="10"/>
      <c r="EZ478" s="10"/>
      <c r="FA478" s="10"/>
      <c r="FB478" s="10"/>
      <c r="FC478" s="10"/>
      <c r="FD478" s="10"/>
      <c r="FE478" s="10"/>
      <c r="FF478" s="10"/>
      <c r="FG478" s="10"/>
      <c r="FH478" s="10"/>
      <c r="FI478" s="10"/>
      <c r="FJ478" s="10"/>
      <c r="FK478" s="10"/>
      <c r="FL478" s="10"/>
      <c r="FM478" s="13" t="s">
        <v>7096</v>
      </c>
      <c r="FN478" s="13" t="s">
        <v>166</v>
      </c>
      <c r="FO478" s="13"/>
      <c r="FP478" s="13"/>
      <c r="FQ478" s="13"/>
      <c r="FR478" s="13"/>
      <c r="FS478" s="13"/>
      <c r="FT478" s="13"/>
      <c r="FU478" s="13">
        <v>1</v>
      </c>
      <c r="FV478" s="13"/>
      <c r="FW478" s="13"/>
      <c r="FX478" s="13"/>
      <c r="FY478" s="13"/>
      <c r="FZ478" s="13"/>
      <c r="GA478" s="13"/>
      <c r="GB478" s="13"/>
      <c r="GC478" s="13"/>
      <c r="GD478" s="13"/>
      <c r="GE478" s="13"/>
      <c r="GF478" s="13"/>
      <c r="GG478" s="13"/>
      <c r="GH478" s="13"/>
      <c r="GI478" s="13"/>
      <c r="GJ478" s="13"/>
      <c r="GK478" s="13"/>
      <c r="GL478" s="13"/>
      <c r="GM478" s="13"/>
      <c r="GN478" s="13"/>
      <c r="GO478" s="13" t="s">
        <v>7097</v>
      </c>
      <c r="GP478" s="13" t="s">
        <v>7098</v>
      </c>
      <c r="GQ478" s="10" t="s">
        <v>283</v>
      </c>
      <c r="GR478" s="10" t="s">
        <v>283</v>
      </c>
      <c r="GS478" s="10" t="s">
        <v>283</v>
      </c>
      <c r="GT478" s="10" t="s">
        <v>283</v>
      </c>
      <c r="GU478" s="10" t="s">
        <v>283</v>
      </c>
      <c r="GV478" s="10" t="s">
        <v>283</v>
      </c>
      <c r="GW478" s="10" t="s">
        <v>283</v>
      </c>
      <c r="GX478" s="10" t="s">
        <v>283</v>
      </c>
      <c r="GY478" s="10" t="s">
        <v>283</v>
      </c>
      <c r="GZ478" s="10" t="s">
        <v>283</v>
      </c>
      <c r="HA478" s="10" t="s">
        <v>283</v>
      </c>
      <c r="HB478" s="10" t="s">
        <v>283</v>
      </c>
      <c r="HC478" s="10" t="s">
        <v>283</v>
      </c>
      <c r="HD478" s="10" t="s">
        <v>3310</v>
      </c>
      <c r="HE478" s="10"/>
      <c r="HF478" s="10"/>
      <c r="HG478" s="10"/>
      <c r="HH478" s="10"/>
      <c r="HI478" s="10"/>
      <c r="HJ478" s="10"/>
      <c r="HK478" s="10"/>
      <c r="HL478" s="10"/>
      <c r="HM478" s="10"/>
      <c r="HN478" s="10"/>
      <c r="HO478" s="10"/>
      <c r="HP478" s="10">
        <v>1</v>
      </c>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v>1</v>
      </c>
      <c r="IU478" s="13" t="s">
        <v>1159</v>
      </c>
      <c r="IV478" s="10" t="s">
        <v>283</v>
      </c>
      <c r="IW478" s="10" t="s">
        <v>283</v>
      </c>
      <c r="IX478" s="10" t="s">
        <v>264</v>
      </c>
      <c r="IY478" s="10"/>
      <c r="IZ478" s="10"/>
      <c r="JA478" s="10"/>
      <c r="JB478" s="10"/>
      <c r="JC478" s="10"/>
      <c r="JD478" s="10"/>
      <c r="JE478" s="10"/>
      <c r="JF478" s="10"/>
      <c r="JG478" s="10"/>
      <c r="JH478" s="10"/>
      <c r="JI478" s="10"/>
      <c r="JJ478" s="10"/>
      <c r="JK478" s="10"/>
      <c r="JL478" s="10"/>
      <c r="JM478" s="10"/>
      <c r="JN478" s="10"/>
      <c r="JO478" s="10"/>
      <c r="JP478" s="10">
        <v>1</v>
      </c>
      <c r="JQ478" s="10"/>
      <c r="JR478" s="10"/>
      <c r="JS478" s="10"/>
      <c r="JT478" s="10"/>
      <c r="JU478" s="10"/>
      <c r="JV478" s="10" t="s">
        <v>287</v>
      </c>
      <c r="JW478" s="10" t="s">
        <v>283</v>
      </c>
      <c r="JX478" s="10" t="s">
        <v>283</v>
      </c>
      <c r="JY478" s="10" t="s">
        <v>283</v>
      </c>
      <c r="JZ478" s="10" t="s">
        <v>7099</v>
      </c>
    </row>
    <row r="479" spans="1:286" ht="15.75" customHeight="1">
      <c r="A479" s="44" t="s">
        <v>7100</v>
      </c>
      <c r="B479" s="59">
        <v>43787</v>
      </c>
      <c r="C479" s="44" t="s">
        <v>7101</v>
      </c>
      <c r="D479" s="10">
        <v>1</v>
      </c>
      <c r="E479" s="11">
        <v>42944</v>
      </c>
      <c r="F479" s="10">
        <v>41</v>
      </c>
      <c r="G479" s="10" t="s">
        <v>277</v>
      </c>
      <c r="H479" s="44" t="s">
        <v>6430</v>
      </c>
      <c r="I479" s="44" t="s">
        <v>5481</v>
      </c>
      <c r="J479" s="10" t="s">
        <v>577</v>
      </c>
      <c r="K479" s="44" t="s">
        <v>606</v>
      </c>
      <c r="L479" s="44"/>
      <c r="M479" s="10">
        <v>1</v>
      </c>
      <c r="N479" s="44"/>
      <c r="O479" s="44"/>
      <c r="P479" s="44"/>
      <c r="Q479" s="44"/>
      <c r="R479" s="44"/>
      <c r="S479" s="44"/>
      <c r="T479" s="44"/>
      <c r="U479" s="44"/>
      <c r="V479" s="44"/>
      <c r="W479" s="44"/>
      <c r="X479" s="44"/>
      <c r="Y479" s="44"/>
      <c r="Z479" s="44"/>
      <c r="AA479" s="44"/>
      <c r="AB479" s="44" t="s">
        <v>6534</v>
      </c>
      <c r="AC479" s="87" t="s">
        <v>7102</v>
      </c>
      <c r="AD479" s="10" t="s">
        <v>283</v>
      </c>
      <c r="AE479" s="11">
        <v>42950</v>
      </c>
      <c r="AF479" s="11">
        <v>43780</v>
      </c>
      <c r="AG479" s="10">
        <f t="shared" si="111"/>
        <v>830</v>
      </c>
      <c r="AH479" s="10">
        <f t="shared" si="110"/>
        <v>836</v>
      </c>
      <c r="AI479" s="10">
        <f t="shared" si="108"/>
        <v>843</v>
      </c>
      <c r="AJ479" s="10" t="s">
        <v>6806</v>
      </c>
      <c r="AK479" s="12">
        <v>1</v>
      </c>
      <c r="AL479" s="10" t="s">
        <v>70</v>
      </c>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v>1</v>
      </c>
      <c r="BZ479" s="10"/>
      <c r="CA479" s="10"/>
      <c r="CB479" s="10"/>
      <c r="CC479" s="10"/>
      <c r="CD479" s="10"/>
      <c r="CE479" s="10"/>
      <c r="CF479" s="10"/>
      <c r="CG479" s="10"/>
      <c r="CH479" s="10"/>
      <c r="CI479" s="10"/>
      <c r="CJ479" s="10"/>
      <c r="CK479" s="10"/>
      <c r="CL479" s="10"/>
      <c r="CM479" s="10"/>
      <c r="CN479" s="10"/>
      <c r="CO479" s="10"/>
      <c r="CP479" s="10" t="s">
        <v>89</v>
      </c>
      <c r="CQ479" s="10" t="s">
        <v>286</v>
      </c>
      <c r="CR479" s="10">
        <v>1</v>
      </c>
      <c r="CS479" s="10"/>
      <c r="CT479" s="10"/>
      <c r="CU479" s="10"/>
      <c r="CV479" s="10"/>
      <c r="CW479" s="10"/>
      <c r="CX479" s="10" t="s">
        <v>490</v>
      </c>
      <c r="CY479" s="10" t="s">
        <v>287</v>
      </c>
      <c r="CZ479" s="10" t="s">
        <v>288</v>
      </c>
      <c r="DA479" s="10" t="s">
        <v>289</v>
      </c>
      <c r="DB479" s="10" t="s">
        <v>309</v>
      </c>
      <c r="DC479" s="10" t="s">
        <v>7103</v>
      </c>
      <c r="DD479" s="10" t="s">
        <v>7104</v>
      </c>
      <c r="DE479" s="10" t="s">
        <v>7105</v>
      </c>
      <c r="DF479" s="10" t="s">
        <v>7106</v>
      </c>
      <c r="DG479" s="10" t="s">
        <v>283</v>
      </c>
      <c r="DH479" s="10" t="s">
        <v>283</v>
      </c>
      <c r="DI479" s="10" t="s">
        <v>283</v>
      </c>
      <c r="DJ479" s="10" t="s">
        <v>283</v>
      </c>
      <c r="DK479" s="10" t="s">
        <v>283</v>
      </c>
      <c r="DL479" s="10" t="s">
        <v>7107</v>
      </c>
      <c r="DM479" s="10" t="s">
        <v>116</v>
      </c>
      <c r="DN479" s="15"/>
      <c r="DO479" s="15"/>
      <c r="DP479" s="15"/>
      <c r="DQ479" s="15"/>
      <c r="DR479" s="15"/>
      <c r="DS479" s="15"/>
      <c r="DT479" s="14">
        <v>1</v>
      </c>
      <c r="DU479" s="15"/>
      <c r="DV479" s="15"/>
      <c r="DW479" s="15"/>
      <c r="DX479" s="15"/>
      <c r="DY479" s="15"/>
      <c r="DZ479" s="15"/>
      <c r="EA479" s="15"/>
      <c r="EB479" s="15"/>
      <c r="EC479" s="15"/>
      <c r="ED479" s="15"/>
      <c r="EE479" s="15"/>
      <c r="EF479" s="15"/>
      <c r="EG479" s="15"/>
      <c r="EH479" s="15"/>
      <c r="EI479" s="15"/>
      <c r="EJ479" s="15"/>
      <c r="EK479" s="15"/>
      <c r="EL479" s="15"/>
      <c r="EM479" s="15"/>
      <c r="EN479" s="15"/>
      <c r="EO479" s="15"/>
      <c r="EP479" s="15"/>
      <c r="EQ479" s="15"/>
      <c r="ER479" s="10" t="s">
        <v>283</v>
      </c>
      <c r="ES479" s="10" t="s">
        <v>283</v>
      </c>
      <c r="ET479" s="10"/>
      <c r="EU479" s="10"/>
      <c r="EV479" s="10"/>
      <c r="EW479" s="10"/>
      <c r="EX479" s="10"/>
      <c r="EY479" s="10"/>
      <c r="EZ479" s="10"/>
      <c r="FA479" s="10"/>
      <c r="FB479" s="10"/>
      <c r="FC479" s="10"/>
      <c r="FD479" s="10"/>
      <c r="FE479" s="10"/>
      <c r="FF479" s="10"/>
      <c r="FG479" s="10"/>
      <c r="FH479" s="10"/>
      <c r="FI479" s="10"/>
      <c r="FJ479" s="10"/>
      <c r="FK479" s="10"/>
      <c r="FL479" s="10"/>
      <c r="FM479" s="10" t="s">
        <v>283</v>
      </c>
      <c r="FN479" s="10" t="s">
        <v>283</v>
      </c>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t="s">
        <v>7108</v>
      </c>
      <c r="GP479" s="10" t="s">
        <v>7109</v>
      </c>
      <c r="GQ479" s="10" t="s">
        <v>7110</v>
      </c>
      <c r="GR479" s="10" t="s">
        <v>283</v>
      </c>
      <c r="GS479" s="10" t="s">
        <v>283</v>
      </c>
      <c r="GT479" s="10" t="s">
        <v>283</v>
      </c>
      <c r="GU479" s="10" t="s">
        <v>283</v>
      </c>
      <c r="GV479" s="10" t="s">
        <v>283</v>
      </c>
      <c r="GW479" s="10" t="s">
        <v>283</v>
      </c>
      <c r="GX479" s="10" t="s">
        <v>283</v>
      </c>
      <c r="GY479" s="10" t="s">
        <v>283</v>
      </c>
      <c r="GZ479" s="10" t="s">
        <v>283</v>
      </c>
      <c r="HA479" s="10" t="s">
        <v>283</v>
      </c>
      <c r="HB479" s="10" t="s">
        <v>283</v>
      </c>
      <c r="HC479" s="10" t="s">
        <v>283</v>
      </c>
      <c r="HD479" s="10" t="s">
        <v>7111</v>
      </c>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25">
        <v>1</v>
      </c>
      <c r="II479" s="10"/>
      <c r="IJ479" s="10"/>
      <c r="IK479" s="10"/>
      <c r="IL479" s="10"/>
      <c r="IM479" s="10">
        <v>1</v>
      </c>
      <c r="IN479" s="10"/>
      <c r="IO479" s="10"/>
      <c r="IP479" s="10"/>
      <c r="IQ479" s="10"/>
      <c r="IR479" s="10"/>
      <c r="IS479" s="10"/>
      <c r="IT479" s="10"/>
      <c r="IU479" s="10" t="s">
        <v>2507</v>
      </c>
      <c r="IV479" s="10" t="s">
        <v>283</v>
      </c>
      <c r="IW479" s="10" t="s">
        <v>283</v>
      </c>
      <c r="IX479" s="10" t="s">
        <v>264</v>
      </c>
      <c r="IY479" s="10"/>
      <c r="IZ479" s="10"/>
      <c r="JA479" s="10"/>
      <c r="JB479" s="10"/>
      <c r="JC479" s="10"/>
      <c r="JD479" s="10"/>
      <c r="JE479" s="10"/>
      <c r="JF479" s="10"/>
      <c r="JG479" s="10"/>
      <c r="JH479" s="10"/>
      <c r="JI479" s="10"/>
      <c r="JJ479" s="10"/>
      <c r="JK479" s="10"/>
      <c r="JL479" s="10"/>
      <c r="JM479" s="10"/>
      <c r="JN479" s="10"/>
      <c r="JO479" s="10"/>
      <c r="JP479" s="10">
        <v>1</v>
      </c>
      <c r="JQ479" s="10"/>
      <c r="JR479" s="10"/>
      <c r="JS479" s="10"/>
      <c r="JT479" s="10"/>
      <c r="JU479" s="10"/>
      <c r="JV479" s="10" t="s">
        <v>287</v>
      </c>
      <c r="JW479" s="10" t="s">
        <v>283</v>
      </c>
      <c r="JX479" s="10" t="s">
        <v>283</v>
      </c>
      <c r="JY479" s="10" t="s">
        <v>283</v>
      </c>
      <c r="JZ479" s="10" t="s">
        <v>7112</v>
      </c>
    </row>
    <row r="480" spans="1:286" ht="15.75" customHeight="1">
      <c r="A480" s="44" t="s">
        <v>7113</v>
      </c>
      <c r="B480" s="59">
        <v>43788</v>
      </c>
      <c r="C480" s="44" t="s">
        <v>7114</v>
      </c>
      <c r="D480" s="10">
        <v>1</v>
      </c>
      <c r="E480" s="11">
        <v>43416</v>
      </c>
      <c r="F480" s="10">
        <v>50</v>
      </c>
      <c r="G480" s="10" t="s">
        <v>277</v>
      </c>
      <c r="H480" s="44" t="s">
        <v>1456</v>
      </c>
      <c r="I480" s="44" t="s">
        <v>7115</v>
      </c>
      <c r="J480" s="10" t="s">
        <v>280</v>
      </c>
      <c r="K480" s="44" t="s">
        <v>6459</v>
      </c>
      <c r="L480" s="44"/>
      <c r="M480" s="10">
        <v>1</v>
      </c>
      <c r="N480" s="44"/>
      <c r="O480" s="44"/>
      <c r="P480" s="44"/>
      <c r="Q480" s="32">
        <v>1</v>
      </c>
      <c r="R480" s="44"/>
      <c r="S480" s="44"/>
      <c r="T480" s="44"/>
      <c r="U480" s="44"/>
      <c r="V480" s="44"/>
      <c r="W480" s="44"/>
      <c r="X480" s="44"/>
      <c r="Y480" s="44"/>
      <c r="Z480" s="44"/>
      <c r="AA480" s="44"/>
      <c r="AB480" s="44" t="s">
        <v>7116</v>
      </c>
      <c r="AC480" s="88" t="s">
        <v>7117</v>
      </c>
      <c r="AD480" s="10" t="s">
        <v>283</v>
      </c>
      <c r="AE480" s="11">
        <v>43425</v>
      </c>
      <c r="AF480" s="11">
        <v>43781</v>
      </c>
      <c r="AG480" s="10">
        <f t="shared" si="111"/>
        <v>356</v>
      </c>
      <c r="AH480" s="10">
        <f t="shared" si="110"/>
        <v>365</v>
      </c>
      <c r="AI480" s="10">
        <f t="shared" si="108"/>
        <v>372</v>
      </c>
      <c r="AJ480" s="10" t="s">
        <v>7118</v>
      </c>
      <c r="AK480" s="12">
        <v>1</v>
      </c>
      <c r="AL480" s="10" t="s">
        <v>86</v>
      </c>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1"/>
      <c r="BI480" s="11"/>
      <c r="BJ480" s="11"/>
      <c r="BK480" s="11"/>
      <c r="BL480" s="11"/>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v>1</v>
      </c>
      <c r="CP480" s="10" t="s">
        <v>329</v>
      </c>
      <c r="CQ480" s="13" t="s">
        <v>852</v>
      </c>
      <c r="CR480" s="10"/>
      <c r="CS480" s="10"/>
      <c r="CT480" s="10"/>
      <c r="CU480" s="10"/>
      <c r="CV480" s="10"/>
      <c r="CW480" s="10"/>
      <c r="CX480" s="10" t="s">
        <v>283</v>
      </c>
      <c r="CY480" s="10" t="s">
        <v>287</v>
      </c>
      <c r="CZ480" s="10" t="s">
        <v>288</v>
      </c>
      <c r="DA480" s="10" t="s">
        <v>289</v>
      </c>
      <c r="DB480" s="10" t="s">
        <v>412</v>
      </c>
      <c r="DC480" s="10" t="s">
        <v>283</v>
      </c>
      <c r="DD480" s="10" t="s">
        <v>7119</v>
      </c>
      <c r="DE480" s="10" t="s">
        <v>7120</v>
      </c>
      <c r="DF480" s="10" t="s">
        <v>7121</v>
      </c>
      <c r="DG480" s="10" t="s">
        <v>283</v>
      </c>
      <c r="DH480" s="10" t="s">
        <v>283</v>
      </c>
      <c r="DI480" s="10" t="s">
        <v>283</v>
      </c>
      <c r="DJ480" s="10" t="s">
        <v>283</v>
      </c>
      <c r="DK480" s="10" t="s">
        <v>283</v>
      </c>
      <c r="DL480" s="10" t="s">
        <v>283</v>
      </c>
      <c r="DM480" s="10" t="s">
        <v>283</v>
      </c>
      <c r="DN480" s="15"/>
      <c r="DO480" s="15"/>
      <c r="DP480" s="15"/>
      <c r="DQ480" s="15"/>
      <c r="DR480" s="15"/>
      <c r="DS480" s="15"/>
      <c r="DT480" s="15"/>
      <c r="DU480" s="15"/>
      <c r="DV480" s="15"/>
      <c r="DW480" s="15"/>
      <c r="DX480" s="15"/>
      <c r="DY480" s="15"/>
      <c r="DZ480" s="15"/>
      <c r="EA480" s="15"/>
      <c r="EB480" s="15"/>
      <c r="EC480" s="15"/>
      <c r="ED480" s="15"/>
      <c r="EE480" s="15"/>
      <c r="EF480" s="15"/>
      <c r="EG480" s="15"/>
      <c r="EH480" s="15"/>
      <c r="EI480" s="15"/>
      <c r="EJ480" s="15"/>
      <c r="EK480" s="15"/>
      <c r="EL480" s="15"/>
      <c r="EM480" s="15"/>
      <c r="EN480" s="15"/>
      <c r="EO480" s="15"/>
      <c r="EP480" s="15"/>
      <c r="EQ480" s="15"/>
      <c r="ER480" s="10" t="s">
        <v>147</v>
      </c>
      <c r="ES480" s="10" t="s">
        <v>147</v>
      </c>
      <c r="ET480" s="10"/>
      <c r="EU480" s="10"/>
      <c r="EV480" s="10"/>
      <c r="EW480" s="10"/>
      <c r="EX480" s="10"/>
      <c r="EY480" s="10"/>
      <c r="EZ480" s="10">
        <v>1</v>
      </c>
      <c r="FA480" s="10"/>
      <c r="FB480" s="10"/>
      <c r="FC480" s="10"/>
      <c r="FD480" s="10"/>
      <c r="FE480" s="10"/>
      <c r="FF480" s="10"/>
      <c r="FG480" s="10"/>
      <c r="FH480" s="10"/>
      <c r="FI480" s="10"/>
      <c r="FJ480" s="10"/>
      <c r="FK480" s="10"/>
      <c r="FL480" s="10"/>
      <c r="FM480" s="10" t="s">
        <v>1810</v>
      </c>
      <c r="FN480" s="10" t="s">
        <v>166</v>
      </c>
      <c r="FO480" s="10"/>
      <c r="FP480" s="10"/>
      <c r="FQ480" s="10"/>
      <c r="FR480" s="10"/>
      <c r="FS480" s="10"/>
      <c r="FT480" s="10"/>
      <c r="FU480" s="13">
        <v>1</v>
      </c>
      <c r="FV480" s="10"/>
      <c r="FW480" s="10"/>
      <c r="FX480" s="10"/>
      <c r="FY480" s="10"/>
      <c r="FZ480" s="10"/>
      <c r="GA480" s="10"/>
      <c r="GB480" s="10"/>
      <c r="GC480" s="10"/>
      <c r="GD480" s="10"/>
      <c r="GE480" s="10"/>
      <c r="GF480" s="10"/>
      <c r="GG480" s="10"/>
      <c r="GH480" s="10"/>
      <c r="GI480" s="10"/>
      <c r="GJ480" s="10"/>
      <c r="GK480" s="10"/>
      <c r="GL480" s="10"/>
      <c r="GM480" s="10"/>
      <c r="GN480" s="10"/>
      <c r="GO480" s="13" t="s">
        <v>7122</v>
      </c>
      <c r="GP480" s="10" t="s">
        <v>283</v>
      </c>
      <c r="GQ480" s="10" t="s">
        <v>283</v>
      </c>
      <c r="GR480" s="10" t="s">
        <v>283</v>
      </c>
      <c r="GS480" s="10" t="s">
        <v>283</v>
      </c>
      <c r="GT480" s="10" t="s">
        <v>283</v>
      </c>
      <c r="GU480" s="10" t="s">
        <v>283</v>
      </c>
      <c r="GV480" s="10" t="s">
        <v>283</v>
      </c>
      <c r="GW480" s="10" t="s">
        <v>283</v>
      </c>
      <c r="GX480" s="10" t="s">
        <v>283</v>
      </c>
      <c r="GY480" s="10" t="s">
        <v>283</v>
      </c>
      <c r="GZ480" s="10" t="s">
        <v>283</v>
      </c>
      <c r="HA480" s="10" t="s">
        <v>283</v>
      </c>
      <c r="HB480" s="10" t="s">
        <v>283</v>
      </c>
      <c r="HC480" s="10" t="s">
        <v>283</v>
      </c>
      <c r="HD480" s="10" t="s">
        <v>242</v>
      </c>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v>1</v>
      </c>
      <c r="IU480" s="13" t="s">
        <v>7123</v>
      </c>
      <c r="IV480" s="10" t="s">
        <v>283</v>
      </c>
      <c r="IW480" s="10" t="s">
        <v>283</v>
      </c>
      <c r="IX480" s="10" t="s">
        <v>264</v>
      </c>
      <c r="IY480" s="10"/>
      <c r="IZ480" s="10"/>
      <c r="JA480" s="10"/>
      <c r="JB480" s="10"/>
      <c r="JC480" s="10"/>
      <c r="JD480" s="10"/>
      <c r="JE480" s="10"/>
      <c r="JF480" s="10"/>
      <c r="JG480" s="10"/>
      <c r="JH480" s="10"/>
      <c r="JI480" s="10"/>
      <c r="JJ480" s="10"/>
      <c r="JK480" s="10"/>
      <c r="JL480" s="10"/>
      <c r="JM480" s="10"/>
      <c r="JN480" s="10"/>
      <c r="JO480" s="10"/>
      <c r="JP480" s="10">
        <v>1</v>
      </c>
      <c r="JQ480" s="10"/>
      <c r="JR480" s="10"/>
      <c r="JS480" s="10"/>
      <c r="JT480" s="10"/>
      <c r="JU480" s="10"/>
      <c r="JV480" s="10" t="s">
        <v>287</v>
      </c>
      <c r="JW480" s="10" t="s">
        <v>283</v>
      </c>
      <c r="JX480" s="10" t="s">
        <v>283</v>
      </c>
      <c r="JY480" s="10" t="s">
        <v>283</v>
      </c>
      <c r="JZ480" s="10"/>
    </row>
    <row r="481" spans="1:286" ht="15.75" customHeight="1">
      <c r="A481" s="44" t="s">
        <v>7124</v>
      </c>
      <c r="B481" s="59">
        <v>43789</v>
      </c>
      <c r="C481" s="44" t="s">
        <v>7125</v>
      </c>
      <c r="D481" s="10">
        <v>1</v>
      </c>
      <c r="E481" s="11">
        <v>43782</v>
      </c>
      <c r="F481" s="10" t="s">
        <v>302</v>
      </c>
      <c r="G481" s="10" t="s">
        <v>323</v>
      </c>
      <c r="H481" s="44" t="s">
        <v>359</v>
      </c>
      <c r="I481" s="44" t="s">
        <v>872</v>
      </c>
      <c r="J481" s="10" t="s">
        <v>280</v>
      </c>
      <c r="K481" s="44" t="s">
        <v>3009</v>
      </c>
      <c r="L481" s="44"/>
      <c r="M481" s="10">
        <v>1</v>
      </c>
      <c r="N481" s="44"/>
      <c r="O481" s="44"/>
      <c r="P481" s="44"/>
      <c r="Q481" s="44"/>
      <c r="R481" s="44"/>
      <c r="S481" s="44"/>
      <c r="T481" s="44"/>
      <c r="U481" s="44"/>
      <c r="V481" s="44"/>
      <c r="W481" s="44"/>
      <c r="X481" s="44"/>
      <c r="Y481" s="44"/>
      <c r="Z481" s="10">
        <v>1</v>
      </c>
      <c r="AA481" s="44"/>
      <c r="AB481" s="44" t="s">
        <v>7126</v>
      </c>
      <c r="AC481" s="87" t="s">
        <v>7127</v>
      </c>
      <c r="AD481" s="10" t="s">
        <v>283</v>
      </c>
      <c r="AE481" s="10" t="s">
        <v>329</v>
      </c>
      <c r="AF481" s="11">
        <v>43787</v>
      </c>
      <c r="AG481" s="10" t="s">
        <v>329</v>
      </c>
      <c r="AH481" s="10">
        <f t="shared" si="110"/>
        <v>5</v>
      </c>
      <c r="AI481" s="10">
        <f t="shared" si="108"/>
        <v>7</v>
      </c>
      <c r="AJ481" s="10" t="s">
        <v>801</v>
      </c>
      <c r="AK481" s="12">
        <v>1</v>
      </c>
      <c r="AL481" s="10" t="s">
        <v>70</v>
      </c>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v>1</v>
      </c>
      <c r="BZ481" s="10"/>
      <c r="CA481" s="10"/>
      <c r="CB481" s="10"/>
      <c r="CC481" s="10"/>
      <c r="CD481" s="10"/>
      <c r="CE481" s="10"/>
      <c r="CF481" s="10"/>
      <c r="CG481" s="10"/>
      <c r="CH481" s="10"/>
      <c r="CI481" s="10"/>
      <c r="CJ481" s="10"/>
      <c r="CK481" s="10"/>
      <c r="CL481" s="10"/>
      <c r="CM481" s="10"/>
      <c r="CN481" s="10"/>
      <c r="CO481" s="10"/>
      <c r="CP481" s="10" t="s">
        <v>89</v>
      </c>
      <c r="CQ481" s="10" t="s">
        <v>286</v>
      </c>
      <c r="CR481" s="10">
        <v>1</v>
      </c>
      <c r="CS481" s="10"/>
      <c r="CT481" s="10"/>
      <c r="CU481" s="10"/>
      <c r="CV481" s="10"/>
      <c r="CW481" s="10"/>
      <c r="CX481" s="10" t="s">
        <v>287</v>
      </c>
      <c r="CY481" s="10" t="s">
        <v>287</v>
      </c>
      <c r="CZ481" s="10" t="s">
        <v>288</v>
      </c>
      <c r="DA481" s="10" t="s">
        <v>158</v>
      </c>
      <c r="DB481" s="10" t="s">
        <v>1880</v>
      </c>
      <c r="DC481" s="10" t="s">
        <v>283</v>
      </c>
      <c r="DD481" s="10" t="s">
        <v>1603</v>
      </c>
      <c r="DE481" s="10" t="s">
        <v>283</v>
      </c>
      <c r="DF481" s="10" t="s">
        <v>283</v>
      </c>
      <c r="DG481" s="10" t="s">
        <v>283</v>
      </c>
      <c r="DH481" s="10" t="s">
        <v>283</v>
      </c>
      <c r="DI481" s="10" t="s">
        <v>283</v>
      </c>
      <c r="DJ481" s="10" t="s">
        <v>283</v>
      </c>
      <c r="DK481" s="10" t="s">
        <v>283</v>
      </c>
      <c r="DL481" s="10" t="s">
        <v>7128</v>
      </c>
      <c r="DM481" s="10" t="s">
        <v>1251</v>
      </c>
      <c r="DN481" s="15"/>
      <c r="DO481" s="15"/>
      <c r="DP481" s="15"/>
      <c r="DQ481" s="15"/>
      <c r="DR481" s="15"/>
      <c r="DS481" s="15"/>
      <c r="DT481" s="15"/>
      <c r="DU481" s="15"/>
      <c r="DV481" s="15"/>
      <c r="DW481" s="15"/>
      <c r="DX481" s="15"/>
      <c r="DY481" s="15"/>
      <c r="DZ481" s="15"/>
      <c r="EA481" s="15"/>
      <c r="EB481" s="15"/>
      <c r="EC481" s="15"/>
      <c r="ED481" s="15"/>
      <c r="EE481" s="15"/>
      <c r="EF481" s="15"/>
      <c r="EG481" s="15"/>
      <c r="EH481" s="15">
        <v>1</v>
      </c>
      <c r="EI481" s="15"/>
      <c r="EJ481" s="15"/>
      <c r="EK481" s="15"/>
      <c r="EL481" s="15"/>
      <c r="EM481" s="15"/>
      <c r="EN481" s="15"/>
      <c r="EO481" s="15"/>
      <c r="EP481" s="15"/>
      <c r="EQ481" s="15"/>
      <c r="ER481" s="10" t="s">
        <v>7129</v>
      </c>
      <c r="ES481" s="10" t="s">
        <v>880</v>
      </c>
      <c r="ET481" s="10"/>
      <c r="EU481" s="10"/>
      <c r="EV481" s="10"/>
      <c r="EW481" s="10"/>
      <c r="EX481" s="10"/>
      <c r="EY481" s="10"/>
      <c r="EZ481" s="10">
        <v>1</v>
      </c>
      <c r="FA481" s="10"/>
      <c r="FB481" s="10"/>
      <c r="FC481" s="10"/>
      <c r="FD481" s="10"/>
      <c r="FE481" s="10"/>
      <c r="FF481" s="10"/>
      <c r="FG481" s="10"/>
      <c r="FH481" s="10"/>
      <c r="FI481" s="10"/>
      <c r="FJ481" s="10"/>
      <c r="FK481" s="10">
        <v>1</v>
      </c>
      <c r="FL481" s="10"/>
      <c r="FM481" s="10" t="s">
        <v>7130</v>
      </c>
      <c r="FN481" s="10" t="s">
        <v>164</v>
      </c>
      <c r="FO481" s="10"/>
      <c r="FP481" s="10"/>
      <c r="FQ481" s="10"/>
      <c r="FR481" s="10"/>
      <c r="FS481" s="10">
        <v>1</v>
      </c>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t="s">
        <v>7131</v>
      </c>
      <c r="GP481" s="10" t="s">
        <v>7132</v>
      </c>
      <c r="GQ481" s="10" t="s">
        <v>7133</v>
      </c>
      <c r="GR481" s="10" t="s">
        <v>7134</v>
      </c>
      <c r="GS481" s="10" t="s">
        <v>7135</v>
      </c>
      <c r="GT481" s="10" t="s">
        <v>7136</v>
      </c>
      <c r="GU481" s="10" t="s">
        <v>283</v>
      </c>
      <c r="GV481" s="10" t="s">
        <v>283</v>
      </c>
      <c r="GW481" s="10" t="s">
        <v>283</v>
      </c>
      <c r="GX481" s="10" t="s">
        <v>283</v>
      </c>
      <c r="GY481" s="10" t="s">
        <v>283</v>
      </c>
      <c r="GZ481" s="10" t="s">
        <v>283</v>
      </c>
      <c r="HA481" s="10" t="s">
        <v>283</v>
      </c>
      <c r="HB481" s="10" t="s">
        <v>283</v>
      </c>
      <c r="HC481" s="10" t="s">
        <v>283</v>
      </c>
      <c r="HD481" s="10" t="s">
        <v>7137</v>
      </c>
      <c r="HE481" s="10"/>
      <c r="HF481" s="10"/>
      <c r="HG481" s="10"/>
      <c r="HH481" s="10"/>
      <c r="HI481" s="10"/>
      <c r="HJ481" s="10"/>
      <c r="HK481" s="10"/>
      <c r="HL481" s="10"/>
      <c r="HM481" s="10"/>
      <c r="HN481" s="10"/>
      <c r="HO481" s="10"/>
      <c r="HP481" s="10">
        <v>1</v>
      </c>
      <c r="HQ481" s="10"/>
      <c r="HR481" s="10">
        <v>1</v>
      </c>
      <c r="HS481" s="10"/>
      <c r="HT481" s="10"/>
      <c r="HU481" s="10"/>
      <c r="HV481" s="10"/>
      <c r="HW481" s="10"/>
      <c r="HX481" s="10"/>
      <c r="HY481" s="10"/>
      <c r="HZ481" s="10"/>
      <c r="IA481" s="10"/>
      <c r="IB481" s="10"/>
      <c r="IC481" s="10"/>
      <c r="ID481" s="10"/>
      <c r="IE481" s="10"/>
      <c r="IF481" s="10"/>
      <c r="IG481" s="10"/>
      <c r="IH481" s="10"/>
      <c r="II481" s="10"/>
      <c r="IJ481" s="10"/>
      <c r="IK481" s="10">
        <v>1</v>
      </c>
      <c r="IL481" s="10"/>
      <c r="IM481" s="10"/>
      <c r="IN481" s="10"/>
      <c r="IO481" s="10"/>
      <c r="IP481" s="10"/>
      <c r="IQ481" s="10"/>
      <c r="IR481" s="10"/>
      <c r="IS481" s="10"/>
      <c r="IT481" s="10"/>
      <c r="IU481" s="10" t="s">
        <v>1159</v>
      </c>
      <c r="IV481" s="10" t="s">
        <v>283</v>
      </c>
      <c r="IW481" s="10" t="s">
        <v>283</v>
      </c>
      <c r="IX481" s="10" t="s">
        <v>264</v>
      </c>
      <c r="IY481" s="10"/>
      <c r="IZ481" s="10"/>
      <c r="JA481" s="10"/>
      <c r="JB481" s="10"/>
      <c r="JC481" s="10"/>
      <c r="JD481" s="10"/>
      <c r="JE481" s="10"/>
      <c r="JF481" s="10"/>
      <c r="JG481" s="10"/>
      <c r="JH481" s="10"/>
      <c r="JI481" s="10"/>
      <c r="JJ481" s="10"/>
      <c r="JK481" s="10"/>
      <c r="JL481" s="10"/>
      <c r="JM481" s="10"/>
      <c r="JN481" s="10"/>
      <c r="JO481" s="10"/>
      <c r="JP481" s="10">
        <v>1</v>
      </c>
      <c r="JQ481" s="10"/>
      <c r="JR481" s="10"/>
      <c r="JS481" s="10"/>
      <c r="JT481" s="10"/>
      <c r="JU481" s="10"/>
      <c r="JV481" s="10" t="s">
        <v>287</v>
      </c>
      <c r="JW481" s="10" t="s">
        <v>283</v>
      </c>
      <c r="JX481" s="10" t="s">
        <v>283</v>
      </c>
      <c r="JY481" s="10" t="s">
        <v>283</v>
      </c>
      <c r="JZ481" s="10" t="s">
        <v>7138</v>
      </c>
    </row>
    <row r="482" spans="1:286" ht="15.75" customHeight="1">
      <c r="A482" s="44" t="s">
        <v>7139</v>
      </c>
      <c r="B482" s="59">
        <v>43791</v>
      </c>
      <c r="C482" s="44" t="s">
        <v>7140</v>
      </c>
      <c r="D482" s="10">
        <v>1</v>
      </c>
      <c r="E482" s="11">
        <v>43695</v>
      </c>
      <c r="F482" s="10">
        <v>74</v>
      </c>
      <c r="G482" s="10" t="s">
        <v>277</v>
      </c>
      <c r="H482" s="44" t="s">
        <v>718</v>
      </c>
      <c r="I482" s="44" t="s">
        <v>1824</v>
      </c>
      <c r="J482" s="10" t="s">
        <v>280</v>
      </c>
      <c r="K482" s="44" t="s">
        <v>543</v>
      </c>
      <c r="L482" s="44"/>
      <c r="M482" s="44"/>
      <c r="N482" s="44"/>
      <c r="O482" s="44"/>
      <c r="P482" s="44"/>
      <c r="Q482" s="44"/>
      <c r="R482" s="44"/>
      <c r="S482" s="44"/>
      <c r="T482" s="10">
        <v>1</v>
      </c>
      <c r="U482" s="44"/>
      <c r="V482" s="44"/>
      <c r="W482" s="44"/>
      <c r="X482" s="44"/>
      <c r="Y482" s="44"/>
      <c r="Z482" s="44"/>
      <c r="AA482" s="44"/>
      <c r="AB482" s="44" t="s">
        <v>7141</v>
      </c>
      <c r="AC482" s="87" t="s">
        <v>7142</v>
      </c>
      <c r="AD482" s="10" t="s">
        <v>283</v>
      </c>
      <c r="AE482" s="11">
        <v>43699</v>
      </c>
      <c r="AF482" s="11">
        <v>43798</v>
      </c>
      <c r="AG482" s="10">
        <f t="shared" ref="AG482:AG486" si="112">AF482-AE482</f>
        <v>99</v>
      </c>
      <c r="AH482" s="10">
        <f t="shared" si="110"/>
        <v>103</v>
      </c>
      <c r="AI482" s="10">
        <f t="shared" si="108"/>
        <v>96</v>
      </c>
      <c r="AJ482" s="10" t="s">
        <v>7143</v>
      </c>
      <c r="AK482" s="12">
        <v>1</v>
      </c>
      <c r="AL482" s="10" t="s">
        <v>48</v>
      </c>
      <c r="AM482" s="10"/>
      <c r="AN482" s="10"/>
      <c r="AO482" s="10"/>
      <c r="AP482" s="10"/>
      <c r="AQ482" s="10"/>
      <c r="AR482" s="10"/>
      <c r="AS482" s="10"/>
      <c r="AT482" s="10"/>
      <c r="AU482" s="10"/>
      <c r="AV482" s="10"/>
      <c r="AW482" s="10"/>
      <c r="AX482" s="10"/>
      <c r="AY482" s="10"/>
      <c r="AZ482" s="10"/>
      <c r="BA482" s="10"/>
      <c r="BB482" s="10"/>
      <c r="BC482" s="10">
        <v>1</v>
      </c>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t="s">
        <v>89</v>
      </c>
      <c r="CQ482" s="10" t="s">
        <v>286</v>
      </c>
      <c r="CR482" s="10">
        <v>1</v>
      </c>
      <c r="CS482" s="10"/>
      <c r="CT482" s="10"/>
      <c r="CU482" s="10"/>
      <c r="CV482" s="10"/>
      <c r="CW482" s="10"/>
      <c r="CX482" s="10" t="s">
        <v>287</v>
      </c>
      <c r="CY482" s="10" t="s">
        <v>287</v>
      </c>
      <c r="CZ482" s="10" t="s">
        <v>288</v>
      </c>
      <c r="DA482" s="10" t="s">
        <v>2680</v>
      </c>
      <c r="DB482" s="10" t="s">
        <v>429</v>
      </c>
      <c r="DC482" s="10" t="s">
        <v>283</v>
      </c>
      <c r="DD482" s="10" t="s">
        <v>4681</v>
      </c>
      <c r="DE482" s="10" t="s">
        <v>283</v>
      </c>
      <c r="DF482" s="10" t="s">
        <v>283</v>
      </c>
      <c r="DG482" s="10" t="s">
        <v>283</v>
      </c>
      <c r="DH482" s="10" t="s">
        <v>283</v>
      </c>
      <c r="DI482" s="10" t="s">
        <v>283</v>
      </c>
      <c r="DJ482" s="10" t="s">
        <v>283</v>
      </c>
      <c r="DK482" s="10" t="s">
        <v>283</v>
      </c>
      <c r="DL482" s="10" t="s">
        <v>7144</v>
      </c>
      <c r="DM482" s="10" t="s">
        <v>1251</v>
      </c>
      <c r="DN482" s="15"/>
      <c r="DO482" s="15"/>
      <c r="DP482" s="15"/>
      <c r="DQ482" s="15"/>
      <c r="DR482" s="15"/>
      <c r="DS482" s="15"/>
      <c r="DT482" s="15"/>
      <c r="DU482" s="15"/>
      <c r="DV482" s="15"/>
      <c r="DW482" s="15"/>
      <c r="DX482" s="15"/>
      <c r="DY482" s="15"/>
      <c r="DZ482" s="15"/>
      <c r="EA482" s="15"/>
      <c r="EB482" s="15"/>
      <c r="EC482" s="15"/>
      <c r="ED482" s="15"/>
      <c r="EE482" s="15"/>
      <c r="EF482" s="15"/>
      <c r="EG482" s="15"/>
      <c r="EH482" s="15">
        <v>1</v>
      </c>
      <c r="EI482" s="15"/>
      <c r="EJ482" s="15"/>
      <c r="EK482" s="15"/>
      <c r="EL482" s="15"/>
      <c r="EM482" s="15"/>
      <c r="EN482" s="15"/>
      <c r="EO482" s="15"/>
      <c r="EP482" s="15"/>
      <c r="EQ482" s="15"/>
      <c r="ER482" s="10" t="s">
        <v>283</v>
      </c>
      <c r="ES482" s="10" t="s">
        <v>283</v>
      </c>
      <c r="ET482" s="10"/>
      <c r="EU482" s="10"/>
      <c r="EV482" s="10"/>
      <c r="EW482" s="10"/>
      <c r="EX482" s="10"/>
      <c r="EY482" s="10"/>
      <c r="EZ482" s="10"/>
      <c r="FA482" s="10"/>
      <c r="FB482" s="10"/>
      <c r="FC482" s="10"/>
      <c r="FD482" s="10"/>
      <c r="FE482" s="10"/>
      <c r="FF482" s="10"/>
      <c r="FG482" s="10"/>
      <c r="FH482" s="10"/>
      <c r="FI482" s="10"/>
      <c r="FJ482" s="10"/>
      <c r="FK482" s="10"/>
      <c r="FL482" s="10"/>
      <c r="FM482" s="10" t="s">
        <v>7145</v>
      </c>
      <c r="FN482" s="10" t="s">
        <v>283</v>
      </c>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3" t="s">
        <v>7146</v>
      </c>
      <c r="GP482" s="10" t="s">
        <v>283</v>
      </c>
      <c r="GQ482" s="10" t="s">
        <v>283</v>
      </c>
      <c r="GR482" s="10" t="s">
        <v>283</v>
      </c>
      <c r="GS482" s="10" t="s">
        <v>283</v>
      </c>
      <c r="GT482" s="10" t="s">
        <v>283</v>
      </c>
      <c r="GU482" s="10" t="s">
        <v>283</v>
      </c>
      <c r="GV482" s="10" t="s">
        <v>283</v>
      </c>
      <c r="GW482" s="10" t="s">
        <v>283</v>
      </c>
      <c r="GX482" s="10" t="s">
        <v>283</v>
      </c>
      <c r="GY482" s="10" t="s">
        <v>283</v>
      </c>
      <c r="GZ482" s="10" t="s">
        <v>283</v>
      </c>
      <c r="HA482" s="10" t="s">
        <v>283</v>
      </c>
      <c r="HB482" s="10" t="s">
        <v>283</v>
      </c>
      <c r="HC482" s="10" t="s">
        <v>283</v>
      </c>
      <c r="HD482" s="10" t="s">
        <v>1146</v>
      </c>
      <c r="HE482" s="10"/>
      <c r="HF482" s="10"/>
      <c r="HG482" s="10"/>
      <c r="HH482" s="10"/>
      <c r="HI482" s="10"/>
      <c r="HJ482" s="10">
        <v>1</v>
      </c>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3" t="s">
        <v>1084</v>
      </c>
      <c r="IV482" s="10" t="s">
        <v>283</v>
      </c>
      <c r="IW482" s="10" t="s">
        <v>283</v>
      </c>
      <c r="IX482" s="10" t="s">
        <v>264</v>
      </c>
      <c r="IY482" s="10"/>
      <c r="IZ482" s="10"/>
      <c r="JA482" s="10"/>
      <c r="JB482" s="10"/>
      <c r="JC482" s="10"/>
      <c r="JD482" s="10"/>
      <c r="JE482" s="10"/>
      <c r="JF482" s="10"/>
      <c r="JG482" s="10"/>
      <c r="JH482" s="10"/>
      <c r="JI482" s="10"/>
      <c r="JJ482" s="10"/>
      <c r="JK482" s="10"/>
      <c r="JL482" s="10"/>
      <c r="JM482" s="10"/>
      <c r="JN482" s="10"/>
      <c r="JO482" s="10"/>
      <c r="JP482" s="10">
        <v>1</v>
      </c>
      <c r="JQ482" s="10"/>
      <c r="JR482" s="10"/>
      <c r="JS482" s="10"/>
      <c r="JT482" s="10"/>
      <c r="JU482" s="10"/>
      <c r="JV482" s="10" t="s">
        <v>287</v>
      </c>
      <c r="JW482" s="10" t="s">
        <v>283</v>
      </c>
      <c r="JX482" s="10" t="s">
        <v>283</v>
      </c>
      <c r="JY482" s="10" t="s">
        <v>283</v>
      </c>
      <c r="JZ482" s="10" t="s">
        <v>7147</v>
      </c>
    </row>
    <row r="483" spans="1:286" ht="15.75" customHeight="1">
      <c r="A483" s="44" t="s">
        <v>7148</v>
      </c>
      <c r="B483" s="59">
        <v>43797</v>
      </c>
      <c r="C483" s="44" t="s">
        <v>7149</v>
      </c>
      <c r="D483" s="10">
        <v>1</v>
      </c>
      <c r="E483" s="10" t="s">
        <v>302</v>
      </c>
      <c r="F483" s="10" t="s">
        <v>302</v>
      </c>
      <c r="G483" s="10" t="s">
        <v>323</v>
      </c>
      <c r="H483" s="44" t="s">
        <v>278</v>
      </c>
      <c r="I483" s="44" t="s">
        <v>576</v>
      </c>
      <c r="J483" s="10" t="s">
        <v>280</v>
      </c>
      <c r="K483" s="44" t="s">
        <v>4946</v>
      </c>
      <c r="L483" s="44"/>
      <c r="M483" s="44"/>
      <c r="N483" s="44"/>
      <c r="O483" s="44"/>
      <c r="P483" s="44"/>
      <c r="Q483" s="44"/>
      <c r="R483" s="10">
        <v>1</v>
      </c>
      <c r="S483" s="44">
        <v>1</v>
      </c>
      <c r="T483" s="44"/>
      <c r="U483" s="44"/>
      <c r="V483" s="44"/>
      <c r="W483" s="44"/>
      <c r="X483" s="44"/>
      <c r="Y483" s="44"/>
      <c r="Z483" s="44"/>
      <c r="AA483" s="44"/>
      <c r="AB483" s="44" t="s">
        <v>7150</v>
      </c>
      <c r="AC483" s="87" t="s">
        <v>7151</v>
      </c>
      <c r="AD483" s="10" t="s">
        <v>283</v>
      </c>
      <c r="AE483" s="11">
        <v>43496</v>
      </c>
      <c r="AF483" s="11">
        <v>43797</v>
      </c>
      <c r="AG483" s="10">
        <f t="shared" si="112"/>
        <v>301</v>
      </c>
      <c r="AH483" s="10" t="s">
        <v>283</v>
      </c>
      <c r="AI483" s="16" t="e">
        <f t="shared" si="108"/>
        <v>#VALUE!</v>
      </c>
      <c r="AJ483" s="10" t="s">
        <v>7152</v>
      </c>
      <c r="AK483" s="12">
        <v>1</v>
      </c>
      <c r="AL483" s="10" t="s">
        <v>769</v>
      </c>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v>1</v>
      </c>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t="s">
        <v>89</v>
      </c>
      <c r="CQ483" s="10" t="s">
        <v>286</v>
      </c>
      <c r="CR483" s="10">
        <v>1</v>
      </c>
      <c r="CS483" s="10"/>
      <c r="CT483" s="10"/>
      <c r="CU483" s="10"/>
      <c r="CV483" s="10"/>
      <c r="CW483" s="10"/>
      <c r="CX483" s="10" t="s">
        <v>287</v>
      </c>
      <c r="CY483" s="10" t="s">
        <v>287</v>
      </c>
      <c r="CZ483" s="10" t="s">
        <v>329</v>
      </c>
      <c r="DA483" s="10" t="s">
        <v>289</v>
      </c>
      <c r="DB483" s="10" t="s">
        <v>290</v>
      </c>
      <c r="DC483" s="10" t="s">
        <v>283</v>
      </c>
      <c r="DD483" s="10" t="s">
        <v>5158</v>
      </c>
      <c r="DE483" s="10" t="s">
        <v>7153</v>
      </c>
      <c r="DF483" s="10" t="s">
        <v>1898</v>
      </c>
      <c r="DG483" s="10" t="s">
        <v>7154</v>
      </c>
      <c r="DH483" s="10" t="s">
        <v>283</v>
      </c>
      <c r="DI483" s="10" t="s">
        <v>283</v>
      </c>
      <c r="DJ483" s="10" t="s">
        <v>283</v>
      </c>
      <c r="DK483" s="10" t="s">
        <v>283</v>
      </c>
      <c r="DL483" s="10" t="s">
        <v>7155</v>
      </c>
      <c r="DM483" s="10" t="s">
        <v>7156</v>
      </c>
      <c r="DN483" s="15"/>
      <c r="DO483" s="15"/>
      <c r="DP483" s="15"/>
      <c r="DQ483" s="15"/>
      <c r="DR483" s="15"/>
      <c r="DS483" s="15"/>
      <c r="DT483" s="15"/>
      <c r="DU483" s="15">
        <v>1</v>
      </c>
      <c r="DV483" s="15"/>
      <c r="DW483" s="15"/>
      <c r="DX483" s="15"/>
      <c r="DY483" s="15"/>
      <c r="DZ483" s="15"/>
      <c r="EA483" s="15"/>
      <c r="EB483" s="15"/>
      <c r="EC483" s="15"/>
      <c r="ED483" s="15"/>
      <c r="EE483" s="15"/>
      <c r="EF483" s="15"/>
      <c r="EG483" s="15"/>
      <c r="EH483" s="15"/>
      <c r="EI483" s="15"/>
      <c r="EJ483" s="15">
        <v>1</v>
      </c>
      <c r="EK483" s="15"/>
      <c r="EL483" s="15"/>
      <c r="EM483" s="15"/>
      <c r="EN483" s="15"/>
      <c r="EO483" s="15"/>
      <c r="EP483" s="15"/>
      <c r="EQ483" s="15"/>
      <c r="ER483" s="10" t="s">
        <v>1898</v>
      </c>
      <c r="ES483" s="10" t="s">
        <v>657</v>
      </c>
      <c r="ET483" s="10"/>
      <c r="EU483" s="10"/>
      <c r="EV483" s="10"/>
      <c r="EW483" s="10"/>
      <c r="EX483" s="10"/>
      <c r="EY483" s="10"/>
      <c r="EZ483" s="10"/>
      <c r="FA483" s="10"/>
      <c r="FB483" s="10"/>
      <c r="FC483" s="10"/>
      <c r="FD483" s="10"/>
      <c r="FE483" s="10"/>
      <c r="FF483" s="10"/>
      <c r="FG483" s="10"/>
      <c r="FH483" s="13">
        <v>1</v>
      </c>
      <c r="FI483" s="10"/>
      <c r="FJ483" s="10"/>
      <c r="FK483" s="10"/>
      <c r="FL483" s="10"/>
      <c r="FM483" s="10" t="s">
        <v>283</v>
      </c>
      <c r="FN483" s="10" t="s">
        <v>283</v>
      </c>
      <c r="FO483" s="10"/>
      <c r="FP483" s="10"/>
      <c r="FQ483" s="10"/>
      <c r="FR483" s="10"/>
      <c r="FS483" s="10"/>
      <c r="FT483" s="10"/>
      <c r="FU483" s="10"/>
      <c r="FV483" s="10"/>
      <c r="FW483" s="10"/>
      <c r="FX483" s="10"/>
      <c r="FY483" s="10"/>
      <c r="FZ483" s="10"/>
      <c r="GA483" s="10"/>
      <c r="GB483" s="10"/>
      <c r="GC483" s="10"/>
      <c r="GD483" s="10"/>
      <c r="GE483" s="10"/>
      <c r="GF483" s="10"/>
      <c r="GG483" s="10"/>
      <c r="GH483" s="10"/>
      <c r="GI483" s="10"/>
      <c r="GJ483" s="10"/>
      <c r="GK483" s="10"/>
      <c r="GL483" s="10"/>
      <c r="GM483" s="10"/>
      <c r="GN483" s="10"/>
      <c r="GO483" s="13" t="s">
        <v>7157</v>
      </c>
      <c r="GP483" s="13" t="s">
        <v>7158</v>
      </c>
      <c r="GQ483" s="13" t="s">
        <v>7159</v>
      </c>
      <c r="GR483" s="10" t="s">
        <v>283</v>
      </c>
      <c r="GS483" s="10" t="s">
        <v>283</v>
      </c>
      <c r="GT483" s="10" t="s">
        <v>283</v>
      </c>
      <c r="GU483" s="10" t="s">
        <v>283</v>
      </c>
      <c r="GV483" s="10" t="s">
        <v>283</v>
      </c>
      <c r="GW483" s="10" t="s">
        <v>283</v>
      </c>
      <c r="GX483" s="10" t="s">
        <v>283</v>
      </c>
      <c r="GY483" s="10" t="s">
        <v>283</v>
      </c>
      <c r="GZ483" s="10" t="s">
        <v>283</v>
      </c>
      <c r="HA483" s="10" t="s">
        <v>283</v>
      </c>
      <c r="HB483" s="10" t="s">
        <v>283</v>
      </c>
      <c r="HC483" s="10" t="s">
        <v>283</v>
      </c>
      <c r="HD483" s="10" t="s">
        <v>7160</v>
      </c>
      <c r="HE483" s="10"/>
      <c r="HF483" s="10"/>
      <c r="HG483" s="10"/>
      <c r="HH483" s="10"/>
      <c r="HI483" s="10"/>
      <c r="HJ483" s="10"/>
      <c r="HK483" s="10"/>
      <c r="HL483" s="10"/>
      <c r="HM483" s="10"/>
      <c r="HN483" s="10"/>
      <c r="HO483" s="10"/>
      <c r="HP483" s="10"/>
      <c r="HQ483" s="10"/>
      <c r="HR483" s="10">
        <v>1</v>
      </c>
      <c r="HS483" s="10"/>
      <c r="HT483" s="10"/>
      <c r="HU483" s="10"/>
      <c r="HV483" s="10"/>
      <c r="HW483" s="10"/>
      <c r="HX483" s="10"/>
      <c r="HY483" s="10"/>
      <c r="HZ483" s="10"/>
      <c r="IA483" s="10"/>
      <c r="IB483" s="10"/>
      <c r="IC483" s="10"/>
      <c r="ID483" s="10"/>
      <c r="IE483" s="10"/>
      <c r="IF483" s="10"/>
      <c r="IG483" s="10"/>
      <c r="IH483" s="10"/>
      <c r="II483" s="10"/>
      <c r="IJ483" s="10"/>
      <c r="IK483" s="10"/>
      <c r="IL483" s="10"/>
      <c r="IM483" s="10"/>
      <c r="IN483" s="10"/>
      <c r="IO483" s="10"/>
      <c r="IP483" s="10"/>
      <c r="IQ483" s="10"/>
      <c r="IR483" s="10"/>
      <c r="IS483" s="10"/>
      <c r="IT483" s="10">
        <v>1</v>
      </c>
      <c r="IU483" s="13" t="s">
        <v>299</v>
      </c>
      <c r="IV483" s="10" t="s">
        <v>283</v>
      </c>
      <c r="IW483" s="10" t="s">
        <v>283</v>
      </c>
      <c r="IX483" s="10" t="s">
        <v>267</v>
      </c>
      <c r="IY483" s="10"/>
      <c r="IZ483" s="10"/>
      <c r="JA483" s="10"/>
      <c r="JB483" s="10"/>
      <c r="JC483" s="10"/>
      <c r="JD483" s="10"/>
      <c r="JE483" s="10"/>
      <c r="JF483" s="10"/>
      <c r="JG483" s="10"/>
      <c r="JH483" s="10"/>
      <c r="JI483" s="10"/>
      <c r="JJ483" s="10"/>
      <c r="JK483" s="10"/>
      <c r="JL483" s="10"/>
      <c r="JM483" s="10"/>
      <c r="JN483" s="10"/>
      <c r="JO483" s="10"/>
      <c r="JP483" s="10"/>
      <c r="JQ483" s="10"/>
      <c r="JR483" s="10"/>
      <c r="JS483" s="10">
        <v>1</v>
      </c>
      <c r="JT483" s="10"/>
      <c r="JU483" s="10"/>
      <c r="JV483" s="10" t="s">
        <v>287</v>
      </c>
      <c r="JW483" s="10" t="s">
        <v>283</v>
      </c>
      <c r="JX483" s="10" t="s">
        <v>283</v>
      </c>
      <c r="JY483" s="10" t="s">
        <v>283</v>
      </c>
      <c r="JZ483" s="10"/>
    </row>
    <row r="484" spans="1:286" ht="15.75" customHeight="1">
      <c r="A484" s="44" t="s">
        <v>7161</v>
      </c>
      <c r="B484" s="59">
        <v>43802</v>
      </c>
      <c r="C484" s="44" t="s">
        <v>7162</v>
      </c>
      <c r="D484" s="10">
        <v>1</v>
      </c>
      <c r="E484" s="11">
        <v>43190</v>
      </c>
      <c r="F484" s="10">
        <v>22</v>
      </c>
      <c r="G484" s="10" t="s">
        <v>323</v>
      </c>
      <c r="H484" s="44" t="s">
        <v>1647</v>
      </c>
      <c r="I484" s="44" t="s">
        <v>3960</v>
      </c>
      <c r="J484" s="10" t="s">
        <v>280</v>
      </c>
      <c r="K484" s="44" t="s">
        <v>7163</v>
      </c>
      <c r="L484" s="44"/>
      <c r="M484" s="10">
        <v>1</v>
      </c>
      <c r="N484" s="44"/>
      <c r="O484" s="44"/>
      <c r="P484" s="44"/>
      <c r="Q484" s="44"/>
      <c r="R484" s="44"/>
      <c r="S484" s="44"/>
      <c r="T484" s="44"/>
      <c r="U484" s="44"/>
      <c r="V484" s="44"/>
      <c r="W484" s="44"/>
      <c r="X484" s="44"/>
      <c r="Y484" s="44">
        <v>1</v>
      </c>
      <c r="Z484" s="44"/>
      <c r="AA484" s="44">
        <v>1</v>
      </c>
      <c r="AB484" s="44" t="s">
        <v>7164</v>
      </c>
      <c r="AC484" s="87" t="s">
        <v>7165</v>
      </c>
      <c r="AD484" s="10" t="s">
        <v>283</v>
      </c>
      <c r="AE484" s="11">
        <v>43193</v>
      </c>
      <c r="AF484" s="11">
        <v>43798</v>
      </c>
      <c r="AG484" s="10">
        <f t="shared" si="112"/>
        <v>605</v>
      </c>
      <c r="AH484" s="10">
        <f t="shared" ref="AH484:AH486" si="113">AF484-E484</f>
        <v>608</v>
      </c>
      <c r="AI484" s="10">
        <f t="shared" si="108"/>
        <v>612</v>
      </c>
      <c r="AJ484" s="10" t="s">
        <v>7166</v>
      </c>
      <c r="AK484" s="12">
        <v>1</v>
      </c>
      <c r="AL484" s="10" t="s">
        <v>2326</v>
      </c>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v>1</v>
      </c>
      <c r="CA484" s="10"/>
      <c r="CB484" s="10"/>
      <c r="CC484" s="10"/>
      <c r="CD484" s="10"/>
      <c r="CE484" s="10"/>
      <c r="CF484" s="10"/>
      <c r="CG484" s="10"/>
      <c r="CH484" s="10"/>
      <c r="CI484" s="10"/>
      <c r="CJ484" s="10"/>
      <c r="CK484" s="10"/>
      <c r="CL484" s="10"/>
      <c r="CM484" s="10"/>
      <c r="CN484" s="10"/>
      <c r="CO484" s="10"/>
      <c r="CP484" s="10" t="s">
        <v>90</v>
      </c>
      <c r="CQ484" s="10" t="s">
        <v>286</v>
      </c>
      <c r="CR484" s="10"/>
      <c r="CS484" s="10">
        <v>1</v>
      </c>
      <c r="CT484" s="10"/>
      <c r="CU484" s="10"/>
      <c r="CV484" s="10"/>
      <c r="CW484" s="10"/>
      <c r="CX484" s="10" t="s">
        <v>287</v>
      </c>
      <c r="CY484" s="10" t="s">
        <v>287</v>
      </c>
      <c r="CZ484" s="10" t="s">
        <v>620</v>
      </c>
      <c r="DA484" s="10" t="s">
        <v>289</v>
      </c>
      <c r="DB484" s="10" t="s">
        <v>412</v>
      </c>
      <c r="DC484" s="10" t="s">
        <v>283</v>
      </c>
      <c r="DD484" s="10" t="s">
        <v>7167</v>
      </c>
      <c r="DE484" s="10" t="s">
        <v>7168</v>
      </c>
      <c r="DF484" s="10" t="s">
        <v>283</v>
      </c>
      <c r="DG484" s="10" t="s">
        <v>283</v>
      </c>
      <c r="DH484" s="10" t="s">
        <v>283</v>
      </c>
      <c r="DI484" s="10" t="s">
        <v>283</v>
      </c>
      <c r="DJ484" s="10" t="s">
        <v>283</v>
      </c>
      <c r="DK484" s="10" t="s">
        <v>283</v>
      </c>
      <c r="DL484" s="10" t="s">
        <v>283</v>
      </c>
      <c r="DM484" s="10" t="s">
        <v>283</v>
      </c>
      <c r="DN484" s="15"/>
      <c r="DO484" s="15"/>
      <c r="DP484" s="15"/>
      <c r="DQ484" s="15"/>
      <c r="DR484" s="15"/>
      <c r="DS484" s="15"/>
      <c r="DT484" s="15"/>
      <c r="DU484" s="15"/>
      <c r="DV484" s="15"/>
      <c r="DW484" s="15"/>
      <c r="DX484" s="15"/>
      <c r="DY484" s="15"/>
      <c r="DZ484" s="15"/>
      <c r="EA484" s="15"/>
      <c r="EB484" s="15"/>
      <c r="EC484" s="15"/>
      <c r="ED484" s="15"/>
      <c r="EE484" s="15"/>
      <c r="EF484" s="15"/>
      <c r="EG484" s="15"/>
      <c r="EH484" s="15"/>
      <c r="EI484" s="15"/>
      <c r="EJ484" s="15"/>
      <c r="EK484" s="15"/>
      <c r="EL484" s="15"/>
      <c r="EM484" s="15"/>
      <c r="EN484" s="15"/>
      <c r="EO484" s="15"/>
      <c r="EP484" s="15"/>
      <c r="EQ484" s="15"/>
      <c r="ER484" s="10" t="s">
        <v>283</v>
      </c>
      <c r="ES484" s="10" t="s">
        <v>283</v>
      </c>
      <c r="ET484" s="10"/>
      <c r="EU484" s="10"/>
      <c r="EV484" s="10"/>
      <c r="EW484" s="10"/>
      <c r="EX484" s="10"/>
      <c r="EY484" s="10"/>
      <c r="EZ484" s="10"/>
      <c r="FA484" s="10"/>
      <c r="FB484" s="10"/>
      <c r="FC484" s="10"/>
      <c r="FD484" s="10"/>
      <c r="FE484" s="10"/>
      <c r="FF484" s="10"/>
      <c r="FG484" s="10"/>
      <c r="FH484" s="10"/>
      <c r="FI484" s="10"/>
      <c r="FJ484" s="10"/>
      <c r="FK484" s="10"/>
      <c r="FL484" s="10"/>
      <c r="FM484" s="10" t="s">
        <v>180</v>
      </c>
      <c r="FN484" s="10" t="s">
        <v>180</v>
      </c>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v>1</v>
      </c>
      <c r="GK484" s="10"/>
      <c r="GL484" s="10"/>
      <c r="GM484" s="10"/>
      <c r="GN484" s="10"/>
      <c r="GO484" s="13" t="s">
        <v>7169</v>
      </c>
      <c r="GP484" s="13" t="s">
        <v>7170</v>
      </c>
      <c r="GQ484" s="10" t="s">
        <v>283</v>
      </c>
      <c r="GR484" s="10" t="s">
        <v>283</v>
      </c>
      <c r="GS484" s="10" t="s">
        <v>283</v>
      </c>
      <c r="GT484" s="10" t="s">
        <v>283</v>
      </c>
      <c r="GU484" s="10" t="s">
        <v>283</v>
      </c>
      <c r="GV484" s="10" t="s">
        <v>283</v>
      </c>
      <c r="GW484" s="10" t="s">
        <v>283</v>
      </c>
      <c r="GX484" s="10" t="s">
        <v>283</v>
      </c>
      <c r="GY484" s="10" t="s">
        <v>283</v>
      </c>
      <c r="GZ484" s="10" t="s">
        <v>283</v>
      </c>
      <c r="HA484" s="10" t="s">
        <v>283</v>
      </c>
      <c r="HB484" s="10" t="s">
        <v>283</v>
      </c>
      <c r="HC484" s="10" t="s">
        <v>283</v>
      </c>
      <c r="HD484" s="10" t="s">
        <v>235</v>
      </c>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v>1</v>
      </c>
      <c r="IN484" s="10"/>
      <c r="IO484" s="10"/>
      <c r="IP484" s="10"/>
      <c r="IQ484" s="10"/>
      <c r="IR484" s="10"/>
      <c r="IS484" s="10"/>
      <c r="IT484" s="10"/>
      <c r="IU484" s="13" t="s">
        <v>7171</v>
      </c>
      <c r="IV484" s="10" t="s">
        <v>283</v>
      </c>
      <c r="IW484" s="10" t="s">
        <v>283</v>
      </c>
      <c r="IX484" s="10" t="s">
        <v>264</v>
      </c>
      <c r="IY484" s="10"/>
      <c r="IZ484" s="10"/>
      <c r="JA484" s="10"/>
      <c r="JB484" s="10"/>
      <c r="JC484" s="10"/>
      <c r="JD484" s="10"/>
      <c r="JE484" s="10"/>
      <c r="JF484" s="10"/>
      <c r="JG484" s="10"/>
      <c r="JH484" s="10"/>
      <c r="JI484" s="10"/>
      <c r="JJ484" s="10"/>
      <c r="JK484" s="10"/>
      <c r="JL484" s="10"/>
      <c r="JM484" s="10"/>
      <c r="JN484" s="10"/>
      <c r="JO484" s="10"/>
      <c r="JP484" s="10">
        <v>1</v>
      </c>
      <c r="JQ484" s="10"/>
      <c r="JR484" s="10"/>
      <c r="JS484" s="10"/>
      <c r="JT484" s="10"/>
      <c r="JU484" s="10"/>
      <c r="JV484" s="10" t="s">
        <v>287</v>
      </c>
      <c r="JW484" s="10" t="s">
        <v>283</v>
      </c>
      <c r="JX484" s="10" t="s">
        <v>283</v>
      </c>
      <c r="JY484" s="10" t="s">
        <v>283</v>
      </c>
      <c r="JZ484" s="10"/>
    </row>
    <row r="485" spans="1:286" ht="15.75" customHeight="1">
      <c r="A485" s="44" t="s">
        <v>7172</v>
      </c>
      <c r="B485" s="59">
        <v>43803</v>
      </c>
      <c r="C485" s="44" t="s">
        <v>7173</v>
      </c>
      <c r="D485" s="10">
        <v>1</v>
      </c>
      <c r="E485" s="11">
        <v>43191</v>
      </c>
      <c r="F485" s="10">
        <v>58</v>
      </c>
      <c r="G485" s="10" t="s">
        <v>323</v>
      </c>
      <c r="H485" s="44" t="s">
        <v>6486</v>
      </c>
      <c r="I485" s="44" t="s">
        <v>2099</v>
      </c>
      <c r="J485" s="10" t="s">
        <v>280</v>
      </c>
      <c r="K485" s="44" t="s">
        <v>1436</v>
      </c>
      <c r="L485" s="44"/>
      <c r="M485" s="44"/>
      <c r="N485" s="44"/>
      <c r="O485" s="44"/>
      <c r="P485" s="44"/>
      <c r="Q485" s="44"/>
      <c r="R485" s="44"/>
      <c r="S485" s="44"/>
      <c r="T485" s="44"/>
      <c r="U485" s="44"/>
      <c r="V485" s="44"/>
      <c r="W485" s="44"/>
      <c r="X485" s="44"/>
      <c r="Y485" s="10">
        <v>1</v>
      </c>
      <c r="Z485" s="44"/>
      <c r="AA485" s="44"/>
      <c r="AB485" s="44" t="s">
        <v>7174</v>
      </c>
      <c r="AC485" s="87" t="s">
        <v>7175</v>
      </c>
      <c r="AD485" s="10" t="s">
        <v>283</v>
      </c>
      <c r="AE485" s="11">
        <v>43208</v>
      </c>
      <c r="AF485" s="11">
        <v>43802</v>
      </c>
      <c r="AG485" s="10">
        <f t="shared" si="112"/>
        <v>594</v>
      </c>
      <c r="AH485" s="10">
        <f t="shared" si="113"/>
        <v>611</v>
      </c>
      <c r="AI485" s="10">
        <f t="shared" si="108"/>
        <v>612</v>
      </c>
      <c r="AJ485" s="10" t="s">
        <v>7176</v>
      </c>
      <c r="AK485" s="12">
        <v>1</v>
      </c>
      <c r="AL485" s="10" t="s">
        <v>7177</v>
      </c>
      <c r="AM485" s="10"/>
      <c r="AN485" s="10"/>
      <c r="AO485" s="10"/>
      <c r="AP485" s="10"/>
      <c r="AQ485" s="10"/>
      <c r="AR485" s="10"/>
      <c r="AS485" s="10"/>
      <c r="AT485" s="10"/>
      <c r="AU485" s="10"/>
      <c r="AV485" s="10"/>
      <c r="AW485" s="10"/>
      <c r="AX485" s="10"/>
      <c r="AY485" s="10"/>
      <c r="AZ485" s="10"/>
      <c r="BA485" s="10"/>
      <c r="BB485" s="10">
        <v>1</v>
      </c>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t="s">
        <v>89</v>
      </c>
      <c r="CQ485" s="10" t="s">
        <v>286</v>
      </c>
      <c r="CR485" s="10">
        <v>1</v>
      </c>
      <c r="CS485" s="10"/>
      <c r="CT485" s="10"/>
      <c r="CU485" s="10"/>
      <c r="CV485" s="10"/>
      <c r="CW485" s="10"/>
      <c r="CX485" s="10" t="s">
        <v>287</v>
      </c>
      <c r="CY485" s="10" t="s">
        <v>287</v>
      </c>
      <c r="CZ485" s="10" t="s">
        <v>329</v>
      </c>
      <c r="DA485" s="10" t="s">
        <v>289</v>
      </c>
      <c r="DB485" s="10" t="s">
        <v>309</v>
      </c>
      <c r="DC485" s="13" t="s">
        <v>7178</v>
      </c>
      <c r="DD485" s="10" t="s">
        <v>7179</v>
      </c>
      <c r="DE485" s="10" t="s">
        <v>7180</v>
      </c>
      <c r="DF485" s="10" t="s">
        <v>283</v>
      </c>
      <c r="DG485" s="10" t="s">
        <v>283</v>
      </c>
      <c r="DH485" s="10" t="s">
        <v>283</v>
      </c>
      <c r="DI485" s="10" t="s">
        <v>283</v>
      </c>
      <c r="DJ485" s="10" t="s">
        <v>283</v>
      </c>
      <c r="DK485" s="10" t="s">
        <v>283</v>
      </c>
      <c r="DL485" s="10" t="s">
        <v>7181</v>
      </c>
      <c r="DM485" s="10" t="s">
        <v>137</v>
      </c>
      <c r="DN485" s="15"/>
      <c r="DO485" s="15"/>
      <c r="DP485" s="15"/>
      <c r="DQ485" s="15"/>
      <c r="DR485" s="15"/>
      <c r="DS485" s="15"/>
      <c r="DT485" s="15"/>
      <c r="DU485" s="15"/>
      <c r="DV485" s="15"/>
      <c r="DW485" s="15"/>
      <c r="DX485" s="15"/>
      <c r="DY485" s="15"/>
      <c r="DZ485" s="15"/>
      <c r="EA485" s="15"/>
      <c r="EB485" s="15"/>
      <c r="EC485" s="15"/>
      <c r="ED485" s="15"/>
      <c r="EE485" s="15"/>
      <c r="EF485" s="15"/>
      <c r="EG485" s="15"/>
      <c r="EH485" s="15"/>
      <c r="EI485" s="15"/>
      <c r="EJ485" s="15"/>
      <c r="EK485" s="15"/>
      <c r="EL485" s="15"/>
      <c r="EM485" s="15"/>
      <c r="EN485" s="15"/>
      <c r="EO485" s="15">
        <v>1</v>
      </c>
      <c r="EP485" s="15"/>
      <c r="EQ485" s="15"/>
      <c r="ER485" s="10" t="s">
        <v>283</v>
      </c>
      <c r="ES485" s="10" t="s">
        <v>283</v>
      </c>
      <c r="ET485" s="10"/>
      <c r="EU485" s="10"/>
      <c r="EV485" s="10"/>
      <c r="EW485" s="10"/>
      <c r="EX485" s="10"/>
      <c r="EY485" s="10"/>
      <c r="EZ485" s="10"/>
      <c r="FA485" s="10"/>
      <c r="FB485" s="10"/>
      <c r="FC485" s="10"/>
      <c r="FD485" s="10"/>
      <c r="FE485" s="10"/>
      <c r="FF485" s="10"/>
      <c r="FG485" s="10"/>
      <c r="FH485" s="10"/>
      <c r="FI485" s="10"/>
      <c r="FJ485" s="10"/>
      <c r="FK485" s="10"/>
      <c r="FL485" s="10"/>
      <c r="FM485" s="10" t="s">
        <v>180</v>
      </c>
      <c r="FN485" s="10" t="s">
        <v>180</v>
      </c>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v>1</v>
      </c>
      <c r="GK485" s="10"/>
      <c r="GL485" s="10"/>
      <c r="GM485" s="10"/>
      <c r="GN485" s="10"/>
      <c r="GO485" s="13" t="s">
        <v>7182</v>
      </c>
      <c r="GP485" s="13" t="s">
        <v>7183</v>
      </c>
      <c r="GQ485" s="13" t="s">
        <v>7184</v>
      </c>
      <c r="GR485" s="13" t="s">
        <v>7185</v>
      </c>
      <c r="GS485" s="13" t="s">
        <v>7186</v>
      </c>
      <c r="GT485" s="10" t="s">
        <v>283</v>
      </c>
      <c r="GU485" s="10" t="s">
        <v>283</v>
      </c>
      <c r="GV485" s="10" t="s">
        <v>283</v>
      </c>
      <c r="GW485" s="10" t="s">
        <v>283</v>
      </c>
      <c r="GX485" s="10" t="s">
        <v>283</v>
      </c>
      <c r="GY485" s="10" t="s">
        <v>283</v>
      </c>
      <c r="GZ485" s="10" t="s">
        <v>283</v>
      </c>
      <c r="HA485" s="10" t="s">
        <v>283</v>
      </c>
      <c r="HB485" s="10" t="s">
        <v>283</v>
      </c>
      <c r="HC485" s="10" t="s">
        <v>283</v>
      </c>
      <c r="HD485" s="10" t="s">
        <v>233</v>
      </c>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v>1</v>
      </c>
      <c r="IL485" s="10"/>
      <c r="IM485" s="10"/>
      <c r="IN485" s="10"/>
      <c r="IO485" s="10"/>
      <c r="IP485" s="10"/>
      <c r="IQ485" s="10"/>
      <c r="IR485" s="10"/>
      <c r="IS485" s="10"/>
      <c r="IT485" s="10"/>
      <c r="IU485" s="13" t="s">
        <v>7187</v>
      </c>
      <c r="IV485" s="10" t="s">
        <v>283</v>
      </c>
      <c r="IW485" s="10" t="s">
        <v>283</v>
      </c>
      <c r="IX485" s="10" t="s">
        <v>264</v>
      </c>
      <c r="IY485" s="10"/>
      <c r="IZ485" s="10"/>
      <c r="JA485" s="10"/>
      <c r="JB485" s="10"/>
      <c r="JC485" s="10"/>
      <c r="JD485" s="10"/>
      <c r="JE485" s="10"/>
      <c r="JF485" s="10"/>
      <c r="JG485" s="10"/>
      <c r="JH485" s="10"/>
      <c r="JI485" s="10"/>
      <c r="JJ485" s="10"/>
      <c r="JK485" s="10"/>
      <c r="JL485" s="10"/>
      <c r="JM485" s="10"/>
      <c r="JN485" s="10"/>
      <c r="JO485" s="10"/>
      <c r="JP485" s="10">
        <v>1</v>
      </c>
      <c r="JQ485" s="10"/>
      <c r="JR485" s="10"/>
      <c r="JS485" s="10"/>
      <c r="JT485" s="10"/>
      <c r="JU485" s="10"/>
      <c r="JV485" s="10" t="s">
        <v>287</v>
      </c>
      <c r="JW485" s="10" t="s">
        <v>283</v>
      </c>
      <c r="JX485" s="10" t="s">
        <v>283</v>
      </c>
      <c r="JY485" s="10" t="s">
        <v>283</v>
      </c>
      <c r="JZ485" s="10" t="s">
        <v>7188</v>
      </c>
    </row>
    <row r="486" spans="1:286" ht="15.75" customHeight="1">
      <c r="A486" s="44" t="s">
        <v>7189</v>
      </c>
      <c r="B486" s="59">
        <v>43804</v>
      </c>
      <c r="C486" s="44" t="s">
        <v>7190</v>
      </c>
      <c r="D486" s="10">
        <v>1</v>
      </c>
      <c r="E486" s="11">
        <v>43668</v>
      </c>
      <c r="F486" s="10">
        <v>22</v>
      </c>
      <c r="G486" s="10" t="s">
        <v>277</v>
      </c>
      <c r="H486" s="44" t="s">
        <v>2860</v>
      </c>
      <c r="I486" s="44" t="s">
        <v>5481</v>
      </c>
      <c r="J486" s="10" t="s">
        <v>577</v>
      </c>
      <c r="K486" s="44" t="s">
        <v>5052</v>
      </c>
      <c r="L486" s="44"/>
      <c r="M486" s="10">
        <v>1</v>
      </c>
      <c r="N486" s="44"/>
      <c r="O486" s="44"/>
      <c r="P486" s="44"/>
      <c r="Q486" s="44"/>
      <c r="R486" s="44"/>
      <c r="S486" s="10">
        <v>1</v>
      </c>
      <c r="T486" s="44"/>
      <c r="U486" s="44"/>
      <c r="V486" s="44"/>
      <c r="W486" s="44"/>
      <c r="X486" s="44"/>
      <c r="Y486" s="44"/>
      <c r="Z486" s="44"/>
      <c r="AA486" s="44"/>
      <c r="AB486" s="44" t="s">
        <v>7191</v>
      </c>
      <c r="AC486" s="88" t="s">
        <v>7192</v>
      </c>
      <c r="AD486" s="10" t="s">
        <v>283</v>
      </c>
      <c r="AE486" s="11">
        <v>43803</v>
      </c>
      <c r="AF486" s="11">
        <v>43804</v>
      </c>
      <c r="AG486" s="10">
        <f t="shared" si="112"/>
        <v>1</v>
      </c>
      <c r="AH486" s="10">
        <f t="shared" si="113"/>
        <v>136</v>
      </c>
      <c r="AI486" s="10">
        <f t="shared" si="108"/>
        <v>136</v>
      </c>
      <c r="AJ486" s="10" t="s">
        <v>7193</v>
      </c>
      <c r="AK486" s="12">
        <v>8</v>
      </c>
      <c r="AL486" s="10" t="s">
        <v>7194</v>
      </c>
      <c r="AM486" s="10"/>
      <c r="AN486" s="10"/>
      <c r="AO486" s="10"/>
      <c r="AP486" s="10">
        <v>2</v>
      </c>
      <c r="AQ486" s="10"/>
      <c r="AR486" s="10"/>
      <c r="AS486" s="10"/>
      <c r="AT486" s="10"/>
      <c r="AU486" s="10"/>
      <c r="AV486" s="10"/>
      <c r="AW486" s="10"/>
      <c r="AX486" s="10"/>
      <c r="AY486" s="10"/>
      <c r="AZ486" s="10"/>
      <c r="BA486" s="10"/>
      <c r="BB486" s="10"/>
      <c r="BC486" s="10"/>
      <c r="BD486" s="10"/>
      <c r="BE486" s="10"/>
      <c r="BF486" s="10"/>
      <c r="BG486" s="10"/>
      <c r="BH486" s="10"/>
      <c r="BI486" s="10"/>
      <c r="BJ486" s="10">
        <v>1</v>
      </c>
      <c r="BK486" s="10"/>
      <c r="BL486" s="10">
        <v>2</v>
      </c>
      <c r="BM486" s="10"/>
      <c r="BN486" s="10"/>
      <c r="BO486" s="10"/>
      <c r="BP486" s="10">
        <v>1</v>
      </c>
      <c r="BQ486" s="10"/>
      <c r="BR486" s="10"/>
      <c r="BS486" s="10"/>
      <c r="BT486" s="10"/>
      <c r="BU486" s="10"/>
      <c r="BV486" s="10"/>
      <c r="BW486" s="10"/>
      <c r="BX486" s="10"/>
      <c r="BY486" s="10">
        <v>2</v>
      </c>
      <c r="BZ486" s="10"/>
      <c r="CA486" s="10"/>
      <c r="CB486" s="10"/>
      <c r="CC486" s="10"/>
      <c r="CD486" s="10"/>
      <c r="CE486" s="10"/>
      <c r="CF486" s="10"/>
      <c r="CG486" s="10"/>
      <c r="CH486" s="10"/>
      <c r="CI486" s="10"/>
      <c r="CJ486" s="10"/>
      <c r="CK486" s="10"/>
      <c r="CL486" s="10"/>
      <c r="CM486" s="10"/>
      <c r="CN486" s="10"/>
      <c r="CO486" s="10"/>
      <c r="CP486" s="10" t="s">
        <v>1652</v>
      </c>
      <c r="CQ486" s="10" t="s">
        <v>286</v>
      </c>
      <c r="CR486" s="13">
        <v>1</v>
      </c>
      <c r="CS486" s="10"/>
      <c r="CT486" s="10">
        <v>1</v>
      </c>
      <c r="CU486" s="10"/>
      <c r="CV486" s="10"/>
      <c r="CW486" s="10"/>
      <c r="CX486" s="10" t="s">
        <v>490</v>
      </c>
      <c r="CY486" s="10" t="s">
        <v>287</v>
      </c>
      <c r="CZ486" s="10" t="s">
        <v>12</v>
      </c>
      <c r="DA486" s="10" t="s">
        <v>289</v>
      </c>
      <c r="DB486" s="10" t="s">
        <v>309</v>
      </c>
      <c r="DC486" s="13" t="s">
        <v>7195</v>
      </c>
      <c r="DD486" s="10" t="s">
        <v>582</v>
      </c>
      <c r="DE486" s="10" t="s">
        <v>7196</v>
      </c>
      <c r="DF486" s="10" t="s">
        <v>147</v>
      </c>
      <c r="DG486" s="10" t="s">
        <v>283</v>
      </c>
      <c r="DH486" s="10" t="s">
        <v>283</v>
      </c>
      <c r="DI486" s="10" t="s">
        <v>283</v>
      </c>
      <c r="DJ486" s="10" t="s">
        <v>283</v>
      </c>
      <c r="DK486" s="10" t="s">
        <v>283</v>
      </c>
      <c r="DL486" s="10" t="s">
        <v>283</v>
      </c>
      <c r="DM486" s="10" t="s">
        <v>283</v>
      </c>
      <c r="DN486" s="15"/>
      <c r="DO486" s="15"/>
      <c r="DP486" s="15"/>
      <c r="DQ486" s="15"/>
      <c r="DR486" s="15"/>
      <c r="DS486" s="15"/>
      <c r="DT486" s="15"/>
      <c r="DU486" s="15"/>
      <c r="DV486" s="15"/>
      <c r="DW486" s="15"/>
      <c r="DX486" s="15"/>
      <c r="DY486" s="15"/>
      <c r="DZ486" s="15"/>
      <c r="EA486" s="15"/>
      <c r="EB486" s="15"/>
      <c r="EC486" s="15"/>
      <c r="ED486" s="15"/>
      <c r="EE486" s="15"/>
      <c r="EF486" s="15"/>
      <c r="EG486" s="15"/>
      <c r="EH486" s="15"/>
      <c r="EI486" s="15"/>
      <c r="EJ486" s="15"/>
      <c r="EK486" s="15"/>
      <c r="EL486" s="15"/>
      <c r="EM486" s="15"/>
      <c r="EN486" s="15"/>
      <c r="EO486" s="15"/>
      <c r="EP486" s="15"/>
      <c r="EQ486" s="15"/>
      <c r="ER486" s="10" t="s">
        <v>7197</v>
      </c>
      <c r="ES486" s="10" t="s">
        <v>7198</v>
      </c>
      <c r="ET486" s="10"/>
      <c r="EU486" s="10">
        <v>1</v>
      </c>
      <c r="EV486" s="10"/>
      <c r="EW486" s="10"/>
      <c r="EX486" s="10"/>
      <c r="EY486" s="10"/>
      <c r="EZ486" s="10">
        <v>1</v>
      </c>
      <c r="FA486" s="10"/>
      <c r="FB486" s="10"/>
      <c r="FC486" s="10"/>
      <c r="FD486" s="10"/>
      <c r="FE486" s="10"/>
      <c r="FF486" s="10"/>
      <c r="FG486" s="10"/>
      <c r="FH486" s="10">
        <v>1</v>
      </c>
      <c r="FI486" s="10"/>
      <c r="FJ486" s="10"/>
      <c r="FK486" s="10"/>
      <c r="FL486" s="10"/>
      <c r="FM486" s="10" t="s">
        <v>283</v>
      </c>
      <c r="FN486" s="10" t="s">
        <v>283</v>
      </c>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t="s">
        <v>7199</v>
      </c>
      <c r="GP486" s="10" t="s">
        <v>7200</v>
      </c>
      <c r="GQ486" s="10" t="s">
        <v>7201</v>
      </c>
      <c r="GR486" s="10" t="s">
        <v>283</v>
      </c>
      <c r="GS486" s="10" t="s">
        <v>283</v>
      </c>
      <c r="GT486" s="10" t="s">
        <v>283</v>
      </c>
      <c r="GU486" s="10" t="s">
        <v>283</v>
      </c>
      <c r="GV486" s="10" t="s">
        <v>283</v>
      </c>
      <c r="GW486" s="10" t="s">
        <v>283</v>
      </c>
      <c r="GX486" s="10" t="s">
        <v>283</v>
      </c>
      <c r="GY486" s="10" t="s">
        <v>283</v>
      </c>
      <c r="GZ486" s="10" t="s">
        <v>283</v>
      </c>
      <c r="HA486" s="10" t="s">
        <v>283</v>
      </c>
      <c r="HB486" s="10" t="s">
        <v>283</v>
      </c>
      <c r="HC486" s="10" t="s">
        <v>283</v>
      </c>
      <c r="HD486" s="10" t="s">
        <v>7202</v>
      </c>
      <c r="HE486" s="10"/>
      <c r="HF486" s="10"/>
      <c r="HG486" s="10"/>
      <c r="HH486" s="10"/>
      <c r="HI486" s="10">
        <v>1</v>
      </c>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v>1</v>
      </c>
      <c r="IN486" s="10"/>
      <c r="IO486" s="10"/>
      <c r="IP486" s="10"/>
      <c r="IQ486" s="10"/>
      <c r="IR486" s="10"/>
      <c r="IS486" s="10"/>
      <c r="IT486" s="10"/>
      <c r="IU486" s="10" t="s">
        <v>2507</v>
      </c>
      <c r="IV486" s="10" t="s">
        <v>283</v>
      </c>
      <c r="IW486" s="10" t="s">
        <v>283</v>
      </c>
      <c r="IX486" s="10" t="s">
        <v>264</v>
      </c>
      <c r="IY486" s="10"/>
      <c r="IZ486" s="10"/>
      <c r="JA486" s="10"/>
      <c r="JB486" s="10"/>
      <c r="JC486" s="10"/>
      <c r="JD486" s="10"/>
      <c r="JE486" s="10"/>
      <c r="JF486" s="10"/>
      <c r="JG486" s="10"/>
      <c r="JH486" s="10"/>
      <c r="JI486" s="10"/>
      <c r="JJ486" s="10"/>
      <c r="JK486" s="10"/>
      <c r="JL486" s="10"/>
      <c r="JM486" s="10"/>
      <c r="JN486" s="10"/>
      <c r="JO486" s="10"/>
      <c r="JP486" s="10">
        <v>1</v>
      </c>
      <c r="JQ486" s="10"/>
      <c r="JR486" s="10"/>
      <c r="JS486" s="10"/>
      <c r="JT486" s="10"/>
      <c r="JU486" s="10"/>
      <c r="JV486" s="10" t="s">
        <v>287</v>
      </c>
      <c r="JW486" s="10" t="s">
        <v>283</v>
      </c>
      <c r="JX486" s="10" t="s">
        <v>283</v>
      </c>
      <c r="JY486" s="10" t="s">
        <v>283</v>
      </c>
      <c r="JZ486" s="10" t="s">
        <v>7203</v>
      </c>
    </row>
    <row r="487" spans="1:286" ht="15.75" customHeight="1">
      <c r="A487" s="44" t="s">
        <v>7204</v>
      </c>
      <c r="B487" s="59">
        <v>43805</v>
      </c>
      <c r="C487" s="44" t="s">
        <v>7205</v>
      </c>
      <c r="D487" s="10">
        <v>1</v>
      </c>
      <c r="E487" s="11">
        <v>43420</v>
      </c>
      <c r="F487" s="10">
        <v>61</v>
      </c>
      <c r="G487" s="10" t="s">
        <v>277</v>
      </c>
      <c r="H487" s="44" t="s">
        <v>7206</v>
      </c>
      <c r="I487" s="44" t="s">
        <v>7207</v>
      </c>
      <c r="J487" s="10" t="s">
        <v>280</v>
      </c>
      <c r="K487" s="44" t="s">
        <v>6459</v>
      </c>
      <c r="L487" s="44"/>
      <c r="M487" s="10">
        <v>1</v>
      </c>
      <c r="N487" s="44"/>
      <c r="O487" s="44"/>
      <c r="P487" s="44"/>
      <c r="Q487" s="32">
        <v>1</v>
      </c>
      <c r="R487" s="44"/>
      <c r="S487" s="44"/>
      <c r="T487" s="44"/>
      <c r="U487" s="44"/>
      <c r="V487" s="44"/>
      <c r="W487" s="44"/>
      <c r="X487" s="44"/>
      <c r="Y487" s="44"/>
      <c r="Z487" s="44"/>
      <c r="AA487" s="44"/>
      <c r="AB487" s="44" t="s">
        <v>7208</v>
      </c>
      <c r="AC487" s="87" t="s">
        <v>7209</v>
      </c>
      <c r="AD487" s="10" t="s">
        <v>283</v>
      </c>
      <c r="AE487" s="11">
        <v>43420</v>
      </c>
      <c r="AF487" s="53" t="s">
        <v>7210</v>
      </c>
      <c r="AG487" s="10" t="s">
        <v>329</v>
      </c>
      <c r="AH487" s="10" t="s">
        <v>283</v>
      </c>
      <c r="AI487" s="10">
        <f t="shared" si="108"/>
        <v>385</v>
      </c>
      <c r="AJ487" s="10" t="s">
        <v>7211</v>
      </c>
      <c r="AK487" s="12">
        <v>3</v>
      </c>
      <c r="AL487" s="10" t="s">
        <v>7212</v>
      </c>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v>1</v>
      </c>
      <c r="BK487" s="10"/>
      <c r="BL487" s="10">
        <v>1</v>
      </c>
      <c r="BM487" s="10"/>
      <c r="BN487" s="10"/>
      <c r="BO487" s="10"/>
      <c r="BP487" s="10"/>
      <c r="BQ487" s="10"/>
      <c r="BR487" s="10"/>
      <c r="BS487" s="10"/>
      <c r="BT487" s="10"/>
      <c r="BU487" s="10"/>
      <c r="BV487" s="10"/>
      <c r="BW487" s="10"/>
      <c r="BX487" s="10"/>
      <c r="BY487" s="10">
        <v>1</v>
      </c>
      <c r="BZ487" s="10"/>
      <c r="CA487" s="10"/>
      <c r="CB487" s="10"/>
      <c r="CC487" s="10"/>
      <c r="CD487" s="10"/>
      <c r="CE487" s="10"/>
      <c r="CF487" s="10"/>
      <c r="CG487" s="10"/>
      <c r="CH487" s="10"/>
      <c r="CI487" s="10"/>
      <c r="CJ487" s="10"/>
      <c r="CK487" s="10"/>
      <c r="CL487" s="10"/>
      <c r="CM487" s="10"/>
      <c r="CN487" s="10"/>
      <c r="CO487" s="10"/>
      <c r="CP487" s="10" t="s">
        <v>89</v>
      </c>
      <c r="CQ487" s="10" t="s">
        <v>286</v>
      </c>
      <c r="CR487" s="10">
        <v>1</v>
      </c>
      <c r="CS487" s="10"/>
      <c r="CT487" s="10"/>
      <c r="CU487" s="10"/>
      <c r="CV487" s="10"/>
      <c r="CW487" s="10"/>
      <c r="CX487" s="10" t="s">
        <v>287</v>
      </c>
      <c r="CY487" s="10" t="s">
        <v>287</v>
      </c>
      <c r="CZ487" s="10" t="s">
        <v>288</v>
      </c>
      <c r="DA487" s="10" t="s">
        <v>289</v>
      </c>
      <c r="DB487" s="53" t="s">
        <v>329</v>
      </c>
      <c r="DC487" s="10" t="s">
        <v>283</v>
      </c>
      <c r="DD487" s="10" t="s">
        <v>178</v>
      </c>
      <c r="DE487" s="10" t="s">
        <v>147</v>
      </c>
      <c r="DF487" s="10" t="s">
        <v>283</v>
      </c>
      <c r="DG487" s="10" t="s">
        <v>283</v>
      </c>
      <c r="DH487" s="10" t="s">
        <v>283</v>
      </c>
      <c r="DI487" s="10" t="s">
        <v>283</v>
      </c>
      <c r="DJ487" s="10" t="s">
        <v>283</v>
      </c>
      <c r="DK487" s="10" t="s">
        <v>283</v>
      </c>
      <c r="DL487" s="10" t="s">
        <v>114</v>
      </c>
      <c r="DM487" s="10" t="s">
        <v>114</v>
      </c>
      <c r="DN487" s="15"/>
      <c r="DO487" s="15"/>
      <c r="DP487" s="15"/>
      <c r="DQ487" s="15"/>
      <c r="DR487" s="15">
        <v>1</v>
      </c>
      <c r="DS487" s="15"/>
      <c r="DT487" s="15"/>
      <c r="DU487" s="15"/>
      <c r="DV487" s="15"/>
      <c r="DW487" s="15"/>
      <c r="DX487" s="15"/>
      <c r="DY487" s="15"/>
      <c r="DZ487" s="15"/>
      <c r="EA487" s="15"/>
      <c r="EB487" s="15"/>
      <c r="EC487" s="15"/>
      <c r="ED487" s="15"/>
      <c r="EE487" s="15"/>
      <c r="EF487" s="15"/>
      <c r="EG487" s="15"/>
      <c r="EH487" s="15"/>
      <c r="EI487" s="15"/>
      <c r="EJ487" s="15"/>
      <c r="EK487" s="15"/>
      <c r="EL487" s="15"/>
      <c r="EM487" s="15"/>
      <c r="EN487" s="15"/>
      <c r="EO487" s="15"/>
      <c r="EP487" s="15"/>
      <c r="EQ487" s="15"/>
      <c r="ER487" s="10" t="s">
        <v>7213</v>
      </c>
      <c r="ES487" s="10" t="s">
        <v>147</v>
      </c>
      <c r="ET487" s="10"/>
      <c r="EU487" s="10"/>
      <c r="EV487" s="10"/>
      <c r="EW487" s="10"/>
      <c r="EX487" s="10"/>
      <c r="EY487" s="10"/>
      <c r="EZ487" s="10">
        <v>1</v>
      </c>
      <c r="FA487" s="10"/>
      <c r="FB487" s="10"/>
      <c r="FC487" s="10"/>
      <c r="FD487" s="10"/>
      <c r="FE487" s="10"/>
      <c r="FF487" s="10"/>
      <c r="FG487" s="10"/>
      <c r="FH487" s="10"/>
      <c r="FI487" s="10"/>
      <c r="FJ487" s="10"/>
      <c r="FK487" s="10"/>
      <c r="FL487" s="10"/>
      <c r="FM487" s="10" t="s">
        <v>283</v>
      </c>
      <c r="FN487" s="10" t="s">
        <v>283</v>
      </c>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t="s">
        <v>7214</v>
      </c>
      <c r="GP487" s="10" t="s">
        <v>7215</v>
      </c>
      <c r="GQ487" s="10" t="s">
        <v>7216</v>
      </c>
      <c r="GR487" s="10" t="s">
        <v>7217</v>
      </c>
      <c r="GS487" s="10" t="s">
        <v>7218</v>
      </c>
      <c r="GT487" s="10" t="s">
        <v>7219</v>
      </c>
      <c r="GU487" s="10" t="s">
        <v>7220</v>
      </c>
      <c r="GV487" s="10" t="s">
        <v>7221</v>
      </c>
      <c r="GW487" s="10" t="s">
        <v>7222</v>
      </c>
      <c r="GX487" s="10" t="s">
        <v>283</v>
      </c>
      <c r="GY487" s="10" t="s">
        <v>283</v>
      </c>
      <c r="GZ487" s="10" t="s">
        <v>283</v>
      </c>
      <c r="HA487" s="10" t="s">
        <v>283</v>
      </c>
      <c r="HB487" s="10" t="s">
        <v>283</v>
      </c>
      <c r="HC487" s="10" t="s">
        <v>283</v>
      </c>
      <c r="HD487" s="10" t="s">
        <v>7223</v>
      </c>
      <c r="HE487" s="10"/>
      <c r="HF487" s="10"/>
      <c r="HG487" s="10"/>
      <c r="HH487" s="10"/>
      <c r="HI487" s="10"/>
      <c r="HJ487" s="10"/>
      <c r="HK487" s="10"/>
      <c r="HL487" s="10"/>
      <c r="HM487" s="10"/>
      <c r="HN487" s="10">
        <v>1</v>
      </c>
      <c r="HO487" s="10">
        <v>1</v>
      </c>
      <c r="HP487" s="10"/>
      <c r="HQ487" s="10">
        <v>1</v>
      </c>
      <c r="HR487" s="10"/>
      <c r="HS487" s="10"/>
      <c r="HT487" s="10"/>
      <c r="HU487" s="10"/>
      <c r="HV487" s="10"/>
      <c r="HW487" s="10"/>
      <c r="HX487" s="10"/>
      <c r="HY487" s="10"/>
      <c r="HZ487" s="10"/>
      <c r="IA487" s="10"/>
      <c r="IB487" s="10"/>
      <c r="IC487" s="10"/>
      <c r="ID487" s="10"/>
      <c r="IE487" s="10">
        <v>1</v>
      </c>
      <c r="IF487" s="10"/>
      <c r="IG487" s="10"/>
      <c r="IH487" s="10"/>
      <c r="II487" s="10"/>
      <c r="IJ487" s="10"/>
      <c r="IK487" s="10">
        <v>1</v>
      </c>
      <c r="IL487" s="10"/>
      <c r="IM487" s="10"/>
      <c r="IN487" s="10"/>
      <c r="IO487" s="10"/>
      <c r="IP487" s="10"/>
      <c r="IQ487" s="10"/>
      <c r="IR487" s="10"/>
      <c r="IS487" s="10"/>
      <c r="IT487" s="10"/>
      <c r="IU487" s="10" t="s">
        <v>7224</v>
      </c>
      <c r="IV487" s="10" t="s">
        <v>283</v>
      </c>
      <c r="IW487" s="10" t="s">
        <v>283</v>
      </c>
      <c r="IX487" s="10" t="s">
        <v>264</v>
      </c>
      <c r="IY487" s="10"/>
      <c r="IZ487" s="10"/>
      <c r="JA487" s="10"/>
      <c r="JB487" s="10"/>
      <c r="JC487" s="10"/>
      <c r="JD487" s="10"/>
      <c r="JE487" s="10"/>
      <c r="JF487" s="10"/>
      <c r="JG487" s="10"/>
      <c r="JH487" s="10"/>
      <c r="JI487" s="10"/>
      <c r="JJ487" s="10"/>
      <c r="JK487" s="10"/>
      <c r="JL487" s="10"/>
      <c r="JM487" s="10"/>
      <c r="JN487" s="10"/>
      <c r="JO487" s="10"/>
      <c r="JP487" s="10">
        <v>1</v>
      </c>
      <c r="JQ487" s="10"/>
      <c r="JR487" s="10"/>
      <c r="JS487" s="10"/>
      <c r="JT487" s="10"/>
      <c r="JU487" s="10"/>
      <c r="JV487" s="10" t="s">
        <v>287</v>
      </c>
      <c r="JW487" s="10" t="s">
        <v>283</v>
      </c>
      <c r="JX487" s="10" t="s">
        <v>283</v>
      </c>
      <c r="JY487" s="10" t="s">
        <v>283</v>
      </c>
      <c r="JZ487" s="10" t="s">
        <v>7225</v>
      </c>
    </row>
    <row r="488" spans="1:286" ht="15.75" customHeight="1">
      <c r="A488" s="44" t="s">
        <v>7226</v>
      </c>
      <c r="B488" s="59">
        <v>43809</v>
      </c>
      <c r="C488" s="44" t="s">
        <v>7227</v>
      </c>
      <c r="D488" s="10">
        <v>1</v>
      </c>
      <c r="E488" s="11">
        <v>43561</v>
      </c>
      <c r="F488" s="10">
        <f>2019-1947</f>
        <v>72</v>
      </c>
      <c r="G488" s="10" t="s">
        <v>277</v>
      </c>
      <c r="H488" s="44" t="s">
        <v>2323</v>
      </c>
      <c r="I488" s="44" t="s">
        <v>2078</v>
      </c>
      <c r="J488" s="10" t="s">
        <v>280</v>
      </c>
      <c r="K488" s="44" t="s">
        <v>606</v>
      </c>
      <c r="L488" s="44"/>
      <c r="M488" s="10">
        <v>1</v>
      </c>
      <c r="N488" s="44"/>
      <c r="O488" s="44"/>
      <c r="P488" s="44"/>
      <c r="Q488" s="44"/>
      <c r="R488" s="44"/>
      <c r="S488" s="44"/>
      <c r="T488" s="44"/>
      <c r="U488" s="44"/>
      <c r="V488" s="44"/>
      <c r="W488" s="44"/>
      <c r="X488" s="44"/>
      <c r="Y488" s="44"/>
      <c r="Z488" s="44"/>
      <c r="AA488" s="44"/>
      <c r="AB488" s="44" t="s">
        <v>7228</v>
      </c>
      <c r="AC488" s="87" t="s">
        <v>7229</v>
      </c>
      <c r="AD488" s="10" t="s">
        <v>283</v>
      </c>
      <c r="AE488" s="11">
        <v>43566</v>
      </c>
      <c r="AF488" s="11">
        <v>43796</v>
      </c>
      <c r="AG488" s="10">
        <f t="shared" ref="AG488:AG491" si="114">AF488-AE488</f>
        <v>230</v>
      </c>
      <c r="AH488" s="10">
        <f t="shared" ref="AH488:AH491" si="115">AF488-E488</f>
        <v>235</v>
      </c>
      <c r="AI488" s="10">
        <f t="shared" si="108"/>
        <v>248</v>
      </c>
      <c r="AJ488" s="10" t="s">
        <v>801</v>
      </c>
      <c r="AK488" s="12">
        <v>1</v>
      </c>
      <c r="AL488" s="10" t="s">
        <v>70</v>
      </c>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v>1</v>
      </c>
      <c r="BZ488" s="10"/>
      <c r="CA488" s="10"/>
      <c r="CB488" s="10"/>
      <c r="CC488" s="10"/>
      <c r="CD488" s="10"/>
      <c r="CE488" s="10"/>
      <c r="CF488" s="10"/>
      <c r="CG488" s="10"/>
      <c r="CH488" s="10"/>
      <c r="CI488" s="10"/>
      <c r="CJ488" s="10"/>
      <c r="CK488" s="10"/>
      <c r="CL488" s="10"/>
      <c r="CM488" s="10"/>
      <c r="CN488" s="10"/>
      <c r="CO488" s="10"/>
      <c r="CP488" s="10" t="s">
        <v>89</v>
      </c>
      <c r="CQ488" s="10" t="s">
        <v>286</v>
      </c>
      <c r="CR488" s="10">
        <v>1</v>
      </c>
      <c r="CS488" s="10"/>
      <c r="CT488" s="10"/>
      <c r="CU488" s="10"/>
      <c r="CV488" s="10"/>
      <c r="CW488" s="10"/>
      <c r="CX488" s="10" t="s">
        <v>287</v>
      </c>
      <c r="CY488" s="10" t="s">
        <v>287</v>
      </c>
      <c r="CZ488" s="10" t="s">
        <v>288</v>
      </c>
      <c r="DA488" s="10" t="s">
        <v>289</v>
      </c>
      <c r="DB488" s="10" t="s">
        <v>2436</v>
      </c>
      <c r="DC488" s="10" t="s">
        <v>283</v>
      </c>
      <c r="DD488" s="10" t="s">
        <v>7230</v>
      </c>
      <c r="DE488" s="10" t="s">
        <v>283</v>
      </c>
      <c r="DF488" s="10" t="s">
        <v>283</v>
      </c>
      <c r="DG488" s="10" t="s">
        <v>283</v>
      </c>
      <c r="DH488" s="10" t="s">
        <v>283</v>
      </c>
      <c r="DI488" s="10" t="s">
        <v>283</v>
      </c>
      <c r="DJ488" s="10" t="s">
        <v>283</v>
      </c>
      <c r="DK488" s="10" t="s">
        <v>283</v>
      </c>
      <c r="DL488" s="10" t="s">
        <v>7231</v>
      </c>
      <c r="DM488" s="10" t="s">
        <v>7232</v>
      </c>
      <c r="DN488" s="15"/>
      <c r="DO488" s="15"/>
      <c r="DP488" s="15"/>
      <c r="DQ488" s="15">
        <v>1</v>
      </c>
      <c r="DR488" s="15"/>
      <c r="DS488" s="15"/>
      <c r="DT488" s="15"/>
      <c r="DU488" s="15"/>
      <c r="DV488" s="15"/>
      <c r="DW488" s="15"/>
      <c r="DX488" s="15">
        <v>1</v>
      </c>
      <c r="DY488" s="15"/>
      <c r="DZ488" s="15"/>
      <c r="EA488" s="15"/>
      <c r="EB488" s="15"/>
      <c r="EC488" s="15"/>
      <c r="ED488" s="15"/>
      <c r="EE488" s="15"/>
      <c r="EF488" s="15"/>
      <c r="EG488" s="15"/>
      <c r="EH488" s="15"/>
      <c r="EI488" s="15"/>
      <c r="EJ488" s="15"/>
      <c r="EK488" s="15"/>
      <c r="EL488" s="15"/>
      <c r="EM488" s="15"/>
      <c r="EN488" s="15"/>
      <c r="EO488" s="15"/>
      <c r="EP488" s="14">
        <v>1</v>
      </c>
      <c r="EQ488" s="15"/>
      <c r="ER488" s="10" t="s">
        <v>283</v>
      </c>
      <c r="ES488" s="10" t="s">
        <v>283</v>
      </c>
      <c r="ET488" s="10"/>
      <c r="EU488" s="10"/>
      <c r="EV488" s="10"/>
      <c r="EW488" s="10"/>
      <c r="EX488" s="10"/>
      <c r="EY488" s="10"/>
      <c r="EZ488" s="10"/>
      <c r="FA488" s="10"/>
      <c r="FB488" s="10"/>
      <c r="FC488" s="10"/>
      <c r="FD488" s="10"/>
      <c r="FE488" s="10"/>
      <c r="FF488" s="10"/>
      <c r="FG488" s="10"/>
      <c r="FH488" s="10"/>
      <c r="FI488" s="10"/>
      <c r="FJ488" s="10"/>
      <c r="FK488" s="10"/>
      <c r="FL488" s="10"/>
      <c r="FM488" s="10" t="s">
        <v>283</v>
      </c>
      <c r="FN488" s="10" t="s">
        <v>283</v>
      </c>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t="s">
        <v>7233</v>
      </c>
      <c r="GP488" s="10" t="s">
        <v>283</v>
      </c>
      <c r="GQ488" s="10" t="s">
        <v>283</v>
      </c>
      <c r="GR488" s="10" t="s">
        <v>283</v>
      </c>
      <c r="GS488" s="10" t="s">
        <v>283</v>
      </c>
      <c r="GT488" s="10" t="s">
        <v>283</v>
      </c>
      <c r="GU488" s="10" t="s">
        <v>283</v>
      </c>
      <c r="GV488" s="10" t="s">
        <v>283</v>
      </c>
      <c r="GW488" s="10" t="s">
        <v>283</v>
      </c>
      <c r="GX488" s="10" t="s">
        <v>283</v>
      </c>
      <c r="GY488" s="10" t="s">
        <v>283</v>
      </c>
      <c r="GZ488" s="10" t="s">
        <v>283</v>
      </c>
      <c r="HA488" s="10" t="s">
        <v>283</v>
      </c>
      <c r="HB488" s="10" t="s">
        <v>283</v>
      </c>
      <c r="HC488" s="10" t="s">
        <v>283</v>
      </c>
      <c r="HD488" s="10" t="s">
        <v>211</v>
      </c>
      <c r="HE488" s="10"/>
      <c r="HF488" s="10"/>
      <c r="HG488" s="10"/>
      <c r="HH488" s="10"/>
      <c r="HI488" s="10"/>
      <c r="HJ488" s="10"/>
      <c r="HK488" s="10"/>
      <c r="HL488" s="10"/>
      <c r="HM488" s="10"/>
      <c r="HN488" s="10"/>
      <c r="HO488" s="10">
        <v>1</v>
      </c>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t="s">
        <v>747</v>
      </c>
      <c r="IV488" s="10" t="s">
        <v>283</v>
      </c>
      <c r="IW488" s="10" t="s">
        <v>283</v>
      </c>
      <c r="IX488" s="10" t="s">
        <v>264</v>
      </c>
      <c r="IY488" s="10"/>
      <c r="IZ488" s="10"/>
      <c r="JA488" s="10"/>
      <c r="JB488" s="10"/>
      <c r="JC488" s="10"/>
      <c r="JD488" s="10"/>
      <c r="JE488" s="10"/>
      <c r="JF488" s="10"/>
      <c r="JG488" s="10"/>
      <c r="JH488" s="10"/>
      <c r="JI488" s="10"/>
      <c r="JJ488" s="10"/>
      <c r="JK488" s="10"/>
      <c r="JL488" s="10"/>
      <c r="JM488" s="10"/>
      <c r="JN488" s="10"/>
      <c r="JO488" s="10"/>
      <c r="JP488" s="10">
        <v>1</v>
      </c>
      <c r="JQ488" s="10"/>
      <c r="JR488" s="10"/>
      <c r="JS488" s="10"/>
      <c r="JT488" s="10"/>
      <c r="JU488" s="10"/>
      <c r="JV488" s="10" t="s">
        <v>287</v>
      </c>
      <c r="JW488" s="10" t="s">
        <v>283</v>
      </c>
      <c r="JX488" s="10" t="s">
        <v>283</v>
      </c>
      <c r="JY488" s="10" t="s">
        <v>283</v>
      </c>
      <c r="JZ488" s="10" t="s">
        <v>7234</v>
      </c>
    </row>
    <row r="489" spans="1:286" ht="15.75" customHeight="1">
      <c r="A489" s="44" t="s">
        <v>7235</v>
      </c>
      <c r="B489" s="59">
        <v>43812</v>
      </c>
      <c r="C489" s="44" t="s">
        <v>7236</v>
      </c>
      <c r="D489" s="10">
        <v>1</v>
      </c>
      <c r="E489" s="11">
        <v>43594</v>
      </c>
      <c r="F489" s="10" t="s">
        <v>302</v>
      </c>
      <c r="G489" s="10" t="s">
        <v>277</v>
      </c>
      <c r="H489" s="44" t="s">
        <v>4129</v>
      </c>
      <c r="I489" s="44" t="s">
        <v>901</v>
      </c>
      <c r="J489" s="10" t="s">
        <v>280</v>
      </c>
      <c r="K489" s="44" t="s">
        <v>7237</v>
      </c>
      <c r="L489" s="44"/>
      <c r="M489" s="10">
        <v>1</v>
      </c>
      <c r="N489" s="44"/>
      <c r="O489" s="44"/>
      <c r="P489" s="44">
        <v>1</v>
      </c>
      <c r="Q489" s="44"/>
      <c r="R489" s="44"/>
      <c r="S489" s="44"/>
      <c r="T489" s="44"/>
      <c r="U489" s="44"/>
      <c r="V489" s="44"/>
      <c r="W489" s="44"/>
      <c r="X489" s="44"/>
      <c r="Y489" s="44"/>
      <c r="Z489" s="44"/>
      <c r="AA489" s="44"/>
      <c r="AB489" s="44" t="s">
        <v>7238</v>
      </c>
      <c r="AC489" s="87" t="s">
        <v>7239</v>
      </c>
      <c r="AD489" s="10" t="s">
        <v>283</v>
      </c>
      <c r="AE489" s="11">
        <v>43598</v>
      </c>
      <c r="AF489" s="11">
        <v>43810</v>
      </c>
      <c r="AG489" s="10">
        <f t="shared" si="114"/>
        <v>212</v>
      </c>
      <c r="AH489" s="10">
        <f t="shared" si="115"/>
        <v>216</v>
      </c>
      <c r="AI489" s="10">
        <f t="shared" si="108"/>
        <v>218</v>
      </c>
      <c r="AJ489" s="10" t="s">
        <v>7240</v>
      </c>
      <c r="AK489" s="12">
        <v>2</v>
      </c>
      <c r="AL489" s="10" t="s">
        <v>546</v>
      </c>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v>1</v>
      </c>
      <c r="BZ489" s="10"/>
      <c r="CA489" s="10"/>
      <c r="CB489" s="10"/>
      <c r="CC489" s="10"/>
      <c r="CD489" s="10"/>
      <c r="CE489" s="10"/>
      <c r="CF489" s="10"/>
      <c r="CG489" s="10"/>
      <c r="CH489" s="10"/>
      <c r="CI489" s="10"/>
      <c r="CJ489" s="10"/>
      <c r="CK489" s="10"/>
      <c r="CL489" s="10"/>
      <c r="CM489" s="10"/>
      <c r="CN489" s="10"/>
      <c r="CO489" s="10">
        <v>1</v>
      </c>
      <c r="CP489" s="10" t="s">
        <v>1652</v>
      </c>
      <c r="CQ489" s="10" t="s">
        <v>286</v>
      </c>
      <c r="CR489" s="13">
        <v>1</v>
      </c>
      <c r="CS489" s="10"/>
      <c r="CT489" s="10">
        <v>1</v>
      </c>
      <c r="CU489" s="10"/>
      <c r="CV489" s="10"/>
      <c r="CW489" s="10"/>
      <c r="CX489" s="10" t="s">
        <v>287</v>
      </c>
      <c r="CY489" s="10" t="s">
        <v>287</v>
      </c>
      <c r="CZ489" s="10" t="s">
        <v>288</v>
      </c>
      <c r="DA489" s="10" t="s">
        <v>289</v>
      </c>
      <c r="DB489" s="10" t="s">
        <v>7241</v>
      </c>
      <c r="DC489" s="10" t="s">
        <v>283</v>
      </c>
      <c r="DD489" s="10" t="s">
        <v>4458</v>
      </c>
      <c r="DE489" s="10" t="s">
        <v>7242</v>
      </c>
      <c r="DF489" s="13" t="s">
        <v>7243</v>
      </c>
      <c r="DG489" s="17" t="s">
        <v>7244</v>
      </c>
      <c r="DH489" s="10" t="s">
        <v>283</v>
      </c>
      <c r="DI489" s="10" t="s">
        <v>283</v>
      </c>
      <c r="DJ489" s="10" t="s">
        <v>283</v>
      </c>
      <c r="DK489" s="10" t="s">
        <v>283</v>
      </c>
      <c r="DL489" s="10" t="s">
        <v>283</v>
      </c>
      <c r="DM489" s="10" t="s">
        <v>283</v>
      </c>
      <c r="DN489" s="15"/>
      <c r="DO489" s="15"/>
      <c r="DP489" s="15"/>
      <c r="DQ489" s="15"/>
      <c r="DR489" s="15"/>
      <c r="DS489" s="15"/>
      <c r="DT489" s="15"/>
      <c r="DU489" s="15"/>
      <c r="DV489" s="15"/>
      <c r="DW489" s="15"/>
      <c r="DX489" s="15"/>
      <c r="DY489" s="15"/>
      <c r="DZ489" s="15"/>
      <c r="EA489" s="15"/>
      <c r="EB489" s="15"/>
      <c r="EC489" s="15"/>
      <c r="ED489" s="15"/>
      <c r="EE489" s="15"/>
      <c r="EF489" s="15"/>
      <c r="EG489" s="15"/>
      <c r="EH489" s="15"/>
      <c r="EI489" s="15"/>
      <c r="EJ489" s="15"/>
      <c r="EK489" s="15"/>
      <c r="EL489" s="15"/>
      <c r="EM489" s="15"/>
      <c r="EN489" s="15"/>
      <c r="EO489" s="15"/>
      <c r="EP489" s="15"/>
      <c r="EQ489" s="15"/>
      <c r="ER489" s="10" t="s">
        <v>283</v>
      </c>
      <c r="ES489" s="10" t="s">
        <v>283</v>
      </c>
      <c r="ET489" s="10"/>
      <c r="EU489" s="10"/>
      <c r="EV489" s="10"/>
      <c r="EW489" s="10"/>
      <c r="EX489" s="10"/>
      <c r="EY489" s="10"/>
      <c r="EZ489" s="10"/>
      <c r="FA489" s="10"/>
      <c r="FB489" s="10"/>
      <c r="FC489" s="10"/>
      <c r="FD489" s="10"/>
      <c r="FE489" s="10"/>
      <c r="FF489" s="10"/>
      <c r="FG489" s="10"/>
      <c r="FH489" s="10"/>
      <c r="FI489" s="10"/>
      <c r="FJ489" s="10"/>
      <c r="FK489" s="10"/>
      <c r="FL489" s="10"/>
      <c r="FM489" s="10" t="s">
        <v>283</v>
      </c>
      <c r="FN489" s="10" t="s">
        <v>283</v>
      </c>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t="s">
        <v>7245</v>
      </c>
      <c r="GP489" s="10" t="s">
        <v>283</v>
      </c>
      <c r="GQ489" s="10" t="s">
        <v>283</v>
      </c>
      <c r="GR489" s="10" t="s">
        <v>283</v>
      </c>
      <c r="GS489" s="10" t="s">
        <v>283</v>
      </c>
      <c r="GT489" s="10" t="s">
        <v>283</v>
      </c>
      <c r="GU489" s="10" t="s">
        <v>283</v>
      </c>
      <c r="GV489" s="10" t="s">
        <v>283</v>
      </c>
      <c r="GW489" s="10" t="s">
        <v>283</v>
      </c>
      <c r="GX489" s="10" t="s">
        <v>283</v>
      </c>
      <c r="GY489" s="10" t="s">
        <v>283</v>
      </c>
      <c r="GZ489" s="10" t="s">
        <v>283</v>
      </c>
      <c r="HA489" s="10" t="s">
        <v>283</v>
      </c>
      <c r="HB489" s="10" t="s">
        <v>283</v>
      </c>
      <c r="HC489" s="10" t="s">
        <v>283</v>
      </c>
      <c r="HD489" s="10" t="s">
        <v>1533</v>
      </c>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v>1</v>
      </c>
      <c r="IC489" s="10"/>
      <c r="ID489" s="10"/>
      <c r="IE489" s="10"/>
      <c r="IF489" s="10"/>
      <c r="IG489" s="10"/>
      <c r="IH489" s="10"/>
      <c r="II489" s="10"/>
      <c r="IJ489" s="10"/>
      <c r="IK489" s="10"/>
      <c r="IL489" s="10"/>
      <c r="IM489" s="10"/>
      <c r="IN489" s="10"/>
      <c r="IO489" s="10"/>
      <c r="IP489" s="10"/>
      <c r="IQ489" s="10"/>
      <c r="IR489" s="10"/>
      <c r="IS489" s="10"/>
      <c r="IT489" s="10"/>
      <c r="IU489" s="10" t="s">
        <v>299</v>
      </c>
      <c r="IV489" s="10" t="s">
        <v>283</v>
      </c>
      <c r="IW489" s="10" t="s">
        <v>283</v>
      </c>
      <c r="IX489" s="10" t="s">
        <v>264</v>
      </c>
      <c r="IY489" s="10"/>
      <c r="IZ489" s="10"/>
      <c r="JA489" s="10"/>
      <c r="JB489" s="10"/>
      <c r="JC489" s="10"/>
      <c r="JD489" s="10"/>
      <c r="JE489" s="10"/>
      <c r="JF489" s="10"/>
      <c r="JG489" s="10"/>
      <c r="JH489" s="10"/>
      <c r="JI489" s="10"/>
      <c r="JJ489" s="10"/>
      <c r="JK489" s="10"/>
      <c r="JL489" s="10"/>
      <c r="JM489" s="10"/>
      <c r="JN489" s="10"/>
      <c r="JO489" s="10"/>
      <c r="JP489" s="10">
        <v>1</v>
      </c>
      <c r="JQ489" s="10"/>
      <c r="JR489" s="10"/>
      <c r="JS489" s="10"/>
      <c r="JT489" s="10"/>
      <c r="JU489" s="10"/>
      <c r="JV489" s="10" t="s">
        <v>287</v>
      </c>
      <c r="JW489" s="10" t="s">
        <v>283</v>
      </c>
      <c r="JX489" s="10" t="s">
        <v>283</v>
      </c>
      <c r="JY489" s="10" t="s">
        <v>283</v>
      </c>
      <c r="JZ489" s="10" t="s">
        <v>7246</v>
      </c>
    </row>
    <row r="490" spans="1:286" ht="15.75" customHeight="1">
      <c r="A490" s="44" t="s">
        <v>7247</v>
      </c>
      <c r="B490" s="59">
        <v>43815</v>
      </c>
      <c r="C490" s="44" t="s">
        <v>7248</v>
      </c>
      <c r="D490" s="10">
        <v>1</v>
      </c>
      <c r="E490" s="11">
        <v>43616</v>
      </c>
      <c r="F490" s="10" t="s">
        <v>302</v>
      </c>
      <c r="G490" s="10" t="s">
        <v>323</v>
      </c>
      <c r="H490" s="44" t="s">
        <v>4129</v>
      </c>
      <c r="I490" s="44" t="s">
        <v>901</v>
      </c>
      <c r="J490" s="10" t="s">
        <v>280</v>
      </c>
      <c r="K490" s="44" t="s">
        <v>7249</v>
      </c>
      <c r="L490" s="44"/>
      <c r="M490" s="44">
        <v>1</v>
      </c>
      <c r="N490" s="44"/>
      <c r="O490" s="44"/>
      <c r="P490" s="10">
        <v>1</v>
      </c>
      <c r="Q490" s="44"/>
      <c r="R490" s="44"/>
      <c r="S490" s="44"/>
      <c r="T490" s="44"/>
      <c r="U490" s="44"/>
      <c r="V490" s="44"/>
      <c r="W490" s="44"/>
      <c r="X490" s="44"/>
      <c r="Y490" s="44"/>
      <c r="Z490" s="44"/>
      <c r="AA490" s="44"/>
      <c r="AB490" s="44" t="s">
        <v>7250</v>
      </c>
      <c r="AC490" s="87" t="s">
        <v>7251</v>
      </c>
      <c r="AD490" s="10" t="s">
        <v>283</v>
      </c>
      <c r="AE490" s="11">
        <v>43619</v>
      </c>
      <c r="AF490" s="11">
        <v>43798</v>
      </c>
      <c r="AG490" s="10">
        <f t="shared" si="114"/>
        <v>179</v>
      </c>
      <c r="AH490" s="10">
        <f t="shared" si="115"/>
        <v>182</v>
      </c>
      <c r="AI490" s="10">
        <f t="shared" si="108"/>
        <v>199</v>
      </c>
      <c r="AJ490" s="10" t="s">
        <v>7252</v>
      </c>
      <c r="AK490" s="12">
        <v>3</v>
      </c>
      <c r="AL490" s="10" t="s">
        <v>7253</v>
      </c>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v>1</v>
      </c>
      <c r="BM490" s="10"/>
      <c r="BN490" s="10"/>
      <c r="BO490" s="10"/>
      <c r="BP490" s="10"/>
      <c r="BQ490" s="10"/>
      <c r="BR490" s="10"/>
      <c r="BS490" s="10"/>
      <c r="BT490" s="10"/>
      <c r="BU490" s="10"/>
      <c r="BV490" s="10"/>
      <c r="BW490" s="10"/>
      <c r="BX490" s="10"/>
      <c r="BY490" s="10">
        <v>2</v>
      </c>
      <c r="BZ490" s="10"/>
      <c r="CA490" s="10"/>
      <c r="CB490" s="10"/>
      <c r="CC490" s="10"/>
      <c r="CD490" s="10"/>
      <c r="CE490" s="10"/>
      <c r="CF490" s="10"/>
      <c r="CG490" s="10"/>
      <c r="CH490" s="10"/>
      <c r="CI490" s="10"/>
      <c r="CJ490" s="10"/>
      <c r="CK490" s="10"/>
      <c r="CL490" s="10"/>
      <c r="CM490" s="10"/>
      <c r="CN490" s="10"/>
      <c r="CO490" s="10"/>
      <c r="CP490" s="10" t="s">
        <v>89</v>
      </c>
      <c r="CQ490" s="10" t="s">
        <v>286</v>
      </c>
      <c r="CR490" s="10">
        <v>1</v>
      </c>
      <c r="CS490" s="10"/>
      <c r="CT490" s="10"/>
      <c r="CU490" s="10"/>
      <c r="CV490" s="10"/>
      <c r="CW490" s="10"/>
      <c r="CX490" s="10" t="s">
        <v>287</v>
      </c>
      <c r="CY490" s="10" t="s">
        <v>287</v>
      </c>
      <c r="CZ490" s="10" t="s">
        <v>288</v>
      </c>
      <c r="DA490" s="10" t="s">
        <v>289</v>
      </c>
      <c r="DB490" s="10" t="s">
        <v>412</v>
      </c>
      <c r="DC490" s="10" t="s">
        <v>283</v>
      </c>
      <c r="DD490" s="10" t="s">
        <v>7254</v>
      </c>
      <c r="DE490" s="10" t="s">
        <v>283</v>
      </c>
      <c r="DF490" s="10" t="s">
        <v>283</v>
      </c>
      <c r="DG490" s="10" t="s">
        <v>283</v>
      </c>
      <c r="DH490" s="10" t="s">
        <v>283</v>
      </c>
      <c r="DI490" s="10" t="s">
        <v>283</v>
      </c>
      <c r="DJ490" s="10" t="s">
        <v>283</v>
      </c>
      <c r="DK490" s="10" t="s">
        <v>283</v>
      </c>
      <c r="DL490" s="10" t="s">
        <v>283</v>
      </c>
      <c r="DM490" s="10" t="s">
        <v>283</v>
      </c>
      <c r="DN490" s="15"/>
      <c r="DO490" s="15"/>
      <c r="DP490" s="15"/>
      <c r="DQ490" s="15"/>
      <c r="DR490" s="15"/>
      <c r="DS490" s="15"/>
      <c r="DT490" s="15"/>
      <c r="DU490" s="15"/>
      <c r="DV490" s="15"/>
      <c r="DW490" s="15"/>
      <c r="DX490" s="15"/>
      <c r="DY490" s="15"/>
      <c r="DZ490" s="15"/>
      <c r="EA490" s="15"/>
      <c r="EB490" s="15"/>
      <c r="EC490" s="15"/>
      <c r="ED490" s="15"/>
      <c r="EE490" s="15"/>
      <c r="EF490" s="15"/>
      <c r="EG490" s="15"/>
      <c r="EH490" s="15"/>
      <c r="EI490" s="15"/>
      <c r="EJ490" s="15"/>
      <c r="EK490" s="15"/>
      <c r="EL490" s="15"/>
      <c r="EM490" s="15"/>
      <c r="EN490" s="15"/>
      <c r="EO490" s="15"/>
      <c r="EP490" s="15"/>
      <c r="EQ490" s="15"/>
      <c r="ER490" s="10" t="s">
        <v>283</v>
      </c>
      <c r="ES490" s="10" t="s">
        <v>283</v>
      </c>
      <c r="ET490" s="10"/>
      <c r="EU490" s="10"/>
      <c r="EV490" s="10"/>
      <c r="EW490" s="10"/>
      <c r="EX490" s="10"/>
      <c r="EY490" s="10"/>
      <c r="EZ490" s="10"/>
      <c r="FA490" s="10"/>
      <c r="FB490" s="10"/>
      <c r="FC490" s="10"/>
      <c r="FD490" s="10"/>
      <c r="FE490" s="10"/>
      <c r="FF490" s="10"/>
      <c r="FG490" s="10"/>
      <c r="FH490" s="10"/>
      <c r="FI490" s="10"/>
      <c r="FJ490" s="10"/>
      <c r="FK490" s="10"/>
      <c r="FL490" s="10"/>
      <c r="FM490" s="10" t="s">
        <v>283</v>
      </c>
      <c r="FN490" s="10" t="s">
        <v>283</v>
      </c>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t="s">
        <v>7255</v>
      </c>
      <c r="GP490" s="13" t="s">
        <v>283</v>
      </c>
      <c r="GQ490" s="10" t="s">
        <v>283</v>
      </c>
      <c r="GR490" s="10" t="s">
        <v>283</v>
      </c>
      <c r="GS490" s="10" t="s">
        <v>283</v>
      </c>
      <c r="GT490" s="10" t="s">
        <v>283</v>
      </c>
      <c r="GU490" s="10" t="s">
        <v>283</v>
      </c>
      <c r="GV490" s="10" t="s">
        <v>283</v>
      </c>
      <c r="GW490" s="10" t="s">
        <v>283</v>
      </c>
      <c r="GX490" s="10" t="s">
        <v>283</v>
      </c>
      <c r="GY490" s="10" t="s">
        <v>283</v>
      </c>
      <c r="GZ490" s="10" t="s">
        <v>283</v>
      </c>
      <c r="HA490" s="10" t="s">
        <v>283</v>
      </c>
      <c r="HB490" s="10" t="s">
        <v>283</v>
      </c>
      <c r="HC490" s="10" t="s">
        <v>283</v>
      </c>
      <c r="HD490" s="10" t="s">
        <v>205</v>
      </c>
      <c r="HE490" s="10"/>
      <c r="HF490" s="10"/>
      <c r="HG490" s="10"/>
      <c r="HH490" s="10"/>
      <c r="HI490" s="10">
        <v>1</v>
      </c>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t="s">
        <v>299</v>
      </c>
      <c r="IV490" s="10" t="s">
        <v>283</v>
      </c>
      <c r="IW490" s="10" t="s">
        <v>283</v>
      </c>
      <c r="IX490" s="10" t="s">
        <v>264</v>
      </c>
      <c r="IY490" s="10"/>
      <c r="IZ490" s="10"/>
      <c r="JA490" s="10"/>
      <c r="JB490" s="10"/>
      <c r="JC490" s="10"/>
      <c r="JD490" s="10"/>
      <c r="JE490" s="10"/>
      <c r="JF490" s="10"/>
      <c r="JG490" s="10"/>
      <c r="JH490" s="10"/>
      <c r="JI490" s="10"/>
      <c r="JJ490" s="10"/>
      <c r="JK490" s="10"/>
      <c r="JL490" s="10"/>
      <c r="JM490" s="10"/>
      <c r="JN490" s="10"/>
      <c r="JO490" s="10"/>
      <c r="JP490" s="10">
        <v>1</v>
      </c>
      <c r="JQ490" s="10"/>
      <c r="JR490" s="10"/>
      <c r="JS490" s="10"/>
      <c r="JT490" s="10"/>
      <c r="JU490" s="10"/>
      <c r="JV490" s="10" t="s">
        <v>287</v>
      </c>
      <c r="JW490" s="10" t="s">
        <v>283</v>
      </c>
      <c r="JX490" s="10" t="s">
        <v>283</v>
      </c>
      <c r="JY490" s="10" t="s">
        <v>283</v>
      </c>
      <c r="JZ490" s="10" t="s">
        <v>7256</v>
      </c>
    </row>
    <row r="491" spans="1:286" ht="15.75" customHeight="1">
      <c r="A491" s="44" t="s">
        <v>7257</v>
      </c>
      <c r="B491" s="59">
        <v>43816</v>
      </c>
      <c r="C491" s="44" t="s">
        <v>7258</v>
      </c>
      <c r="D491" s="10">
        <v>1</v>
      </c>
      <c r="E491" s="11">
        <v>43582</v>
      </c>
      <c r="F491" s="10">
        <v>80</v>
      </c>
      <c r="G491" s="10" t="s">
        <v>277</v>
      </c>
      <c r="H491" s="44" t="s">
        <v>1214</v>
      </c>
      <c r="I491" s="44" t="s">
        <v>752</v>
      </c>
      <c r="J491" s="10" t="s">
        <v>280</v>
      </c>
      <c r="K491" s="44" t="s">
        <v>344</v>
      </c>
      <c r="L491" s="44"/>
      <c r="M491" s="44"/>
      <c r="N491" s="44"/>
      <c r="O491" s="44"/>
      <c r="P491" s="44"/>
      <c r="Q491" s="44"/>
      <c r="R491" s="10">
        <v>1</v>
      </c>
      <c r="S491" s="44"/>
      <c r="T491" s="44"/>
      <c r="U491" s="44"/>
      <c r="V491" s="44"/>
      <c r="W491" s="44"/>
      <c r="X491" s="44"/>
      <c r="Y491" s="44"/>
      <c r="Z491" s="44"/>
      <c r="AA491" s="44"/>
      <c r="AB491" s="44" t="s">
        <v>7259</v>
      </c>
      <c r="AC491" s="87" t="s">
        <v>7260</v>
      </c>
      <c r="AD491" s="10" t="s">
        <v>283</v>
      </c>
      <c r="AE491" s="11">
        <v>43592</v>
      </c>
      <c r="AF491" s="11">
        <v>43804</v>
      </c>
      <c r="AG491" s="10">
        <f t="shared" si="114"/>
        <v>212</v>
      </c>
      <c r="AH491" s="10">
        <f t="shared" si="115"/>
        <v>222</v>
      </c>
      <c r="AI491" s="10">
        <f t="shared" si="108"/>
        <v>234</v>
      </c>
      <c r="AJ491" s="10" t="s">
        <v>685</v>
      </c>
      <c r="AK491" s="12">
        <v>1</v>
      </c>
      <c r="AL491" s="10" t="s">
        <v>347</v>
      </c>
      <c r="AM491" s="10">
        <v>1</v>
      </c>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t="s">
        <v>89</v>
      </c>
      <c r="CQ491" s="10" t="s">
        <v>286</v>
      </c>
      <c r="CR491" s="10">
        <v>1</v>
      </c>
      <c r="CS491" s="10"/>
      <c r="CT491" s="10"/>
      <c r="CU491" s="10"/>
      <c r="CV491" s="10"/>
      <c r="CW491" s="10"/>
      <c r="CX491" s="10" t="s">
        <v>287</v>
      </c>
      <c r="CY491" s="10" t="s">
        <v>287</v>
      </c>
      <c r="CZ491" s="10" t="s">
        <v>12</v>
      </c>
      <c r="DA491" s="10" t="s">
        <v>621</v>
      </c>
      <c r="DB491" s="10" t="s">
        <v>309</v>
      </c>
      <c r="DC491" s="13" t="s">
        <v>7261</v>
      </c>
      <c r="DD491" s="10" t="s">
        <v>4992</v>
      </c>
      <c r="DE491" s="10" t="s">
        <v>7262</v>
      </c>
      <c r="DF491" s="10" t="s">
        <v>7263</v>
      </c>
      <c r="DG491" s="10" t="s">
        <v>283</v>
      </c>
      <c r="DH491" s="10" t="s">
        <v>283</v>
      </c>
      <c r="DI491" s="10" t="s">
        <v>283</v>
      </c>
      <c r="DJ491" s="10" t="s">
        <v>283</v>
      </c>
      <c r="DK491" s="10" t="s">
        <v>283</v>
      </c>
      <c r="DL491" s="10" t="s">
        <v>6883</v>
      </c>
      <c r="DM491" s="10" t="s">
        <v>839</v>
      </c>
      <c r="DN491" s="15"/>
      <c r="DO491" s="15"/>
      <c r="DP491" s="15"/>
      <c r="DQ491" s="15"/>
      <c r="DR491" s="15"/>
      <c r="DS491" s="14">
        <v>1</v>
      </c>
      <c r="DT491" s="15"/>
      <c r="DU491" s="15"/>
      <c r="DV491" s="15"/>
      <c r="DW491" s="15"/>
      <c r="DX491" s="15"/>
      <c r="DY491" s="15"/>
      <c r="DZ491" s="15"/>
      <c r="EA491" s="15"/>
      <c r="EB491" s="15"/>
      <c r="EC491" s="15"/>
      <c r="ED491" s="15"/>
      <c r="EE491" s="15"/>
      <c r="EF491" s="15">
        <v>1</v>
      </c>
      <c r="EG491" s="15"/>
      <c r="EH491" s="15"/>
      <c r="EI491" s="15"/>
      <c r="EJ491" s="15"/>
      <c r="EK491" s="15"/>
      <c r="EL491" s="15"/>
      <c r="EM491" s="15"/>
      <c r="EN491" s="15"/>
      <c r="EO491" s="15"/>
      <c r="EP491" s="15"/>
      <c r="EQ491" s="15"/>
      <c r="ER491" s="10" t="s">
        <v>283</v>
      </c>
      <c r="ES491" s="10" t="s">
        <v>283</v>
      </c>
      <c r="ET491" s="10"/>
      <c r="EU491" s="10"/>
      <c r="EV491" s="10"/>
      <c r="EW491" s="10"/>
      <c r="EX491" s="10"/>
      <c r="EY491" s="10"/>
      <c r="EZ491" s="10"/>
      <c r="FA491" s="10"/>
      <c r="FB491" s="10"/>
      <c r="FC491" s="10"/>
      <c r="FD491" s="10"/>
      <c r="FE491" s="10"/>
      <c r="FF491" s="10"/>
      <c r="FG491" s="10"/>
      <c r="FH491" s="10"/>
      <c r="FI491" s="10"/>
      <c r="FJ491" s="10"/>
      <c r="FK491" s="10"/>
      <c r="FL491" s="10"/>
      <c r="FM491" s="10" t="s">
        <v>283</v>
      </c>
      <c r="FN491" s="10" t="s">
        <v>283</v>
      </c>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3" t="s">
        <v>7264</v>
      </c>
      <c r="GP491" s="13" t="s">
        <v>7265</v>
      </c>
      <c r="GQ491" s="13" t="s">
        <v>7266</v>
      </c>
      <c r="GR491" s="13" t="s">
        <v>7267</v>
      </c>
      <c r="GS491" s="13" t="s">
        <v>7268</v>
      </c>
      <c r="GT491" s="10" t="s">
        <v>283</v>
      </c>
      <c r="GU491" s="10" t="s">
        <v>283</v>
      </c>
      <c r="GV491" s="10" t="s">
        <v>283</v>
      </c>
      <c r="GW491" s="10" t="s">
        <v>283</v>
      </c>
      <c r="GX491" s="10" t="s">
        <v>283</v>
      </c>
      <c r="GY491" s="10" t="s">
        <v>283</v>
      </c>
      <c r="GZ491" s="10" t="s">
        <v>283</v>
      </c>
      <c r="HA491" s="10" t="s">
        <v>283</v>
      </c>
      <c r="HB491" s="10" t="s">
        <v>283</v>
      </c>
      <c r="HC491" s="10" t="s">
        <v>283</v>
      </c>
      <c r="HD491" s="10" t="s">
        <v>5840</v>
      </c>
      <c r="HE491" s="10"/>
      <c r="HF491" s="10"/>
      <c r="HG491" s="10"/>
      <c r="HH491" s="10">
        <v>1</v>
      </c>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v>1</v>
      </c>
      <c r="IG491" s="10"/>
      <c r="IH491" s="10"/>
      <c r="II491" s="10"/>
      <c r="IJ491" s="10"/>
      <c r="IK491" s="10"/>
      <c r="IL491" s="10"/>
      <c r="IM491" s="10"/>
      <c r="IN491" s="10"/>
      <c r="IO491" s="10"/>
      <c r="IP491" s="10"/>
      <c r="IQ491" s="10"/>
      <c r="IR491" s="10"/>
      <c r="IS491" s="10"/>
      <c r="IT491" s="10"/>
      <c r="IU491" s="13" t="s">
        <v>7268</v>
      </c>
      <c r="IV491" s="13" t="s">
        <v>7269</v>
      </c>
      <c r="IW491" s="10" t="s">
        <v>283</v>
      </c>
      <c r="IX491" s="10" t="s">
        <v>268</v>
      </c>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10">
        <v>1</v>
      </c>
      <c r="JU491" s="10"/>
      <c r="JV491" s="10" t="s">
        <v>287</v>
      </c>
      <c r="JW491" s="10" t="s">
        <v>283</v>
      </c>
      <c r="JX491" s="10" t="s">
        <v>283</v>
      </c>
      <c r="JY491" s="10" t="s">
        <v>283</v>
      </c>
      <c r="JZ491" s="10"/>
    </row>
    <row r="492" spans="1:286" ht="15.75" customHeight="1">
      <c r="A492" s="44" t="s">
        <v>7270</v>
      </c>
      <c r="B492" s="59">
        <v>43817</v>
      </c>
      <c r="C492" s="44" t="s">
        <v>7271</v>
      </c>
      <c r="D492" s="10">
        <v>1</v>
      </c>
      <c r="E492" s="10" t="s">
        <v>302</v>
      </c>
      <c r="F492" s="10" t="s">
        <v>302</v>
      </c>
      <c r="G492" s="10" t="s">
        <v>277</v>
      </c>
      <c r="H492" s="44" t="s">
        <v>7272</v>
      </c>
      <c r="I492" s="44" t="s">
        <v>766</v>
      </c>
      <c r="J492" s="10" t="s">
        <v>280</v>
      </c>
      <c r="K492" s="44" t="s">
        <v>4946</v>
      </c>
      <c r="L492" s="44"/>
      <c r="M492" s="44"/>
      <c r="N492" s="44"/>
      <c r="O492" s="44"/>
      <c r="P492" s="44"/>
      <c r="Q492" s="44"/>
      <c r="R492" s="10">
        <v>1</v>
      </c>
      <c r="S492" s="44">
        <v>1</v>
      </c>
      <c r="T492" s="44"/>
      <c r="U492" s="44"/>
      <c r="V492" s="44"/>
      <c r="W492" s="44"/>
      <c r="X492" s="44"/>
      <c r="Y492" s="44"/>
      <c r="Z492" s="44"/>
      <c r="AA492" s="44"/>
      <c r="AB492" s="44" t="s">
        <v>3610</v>
      </c>
      <c r="AC492" s="87" t="s">
        <v>7273</v>
      </c>
      <c r="AD492" s="10" t="s">
        <v>283</v>
      </c>
      <c r="AE492" s="10" t="s">
        <v>329</v>
      </c>
      <c r="AF492" s="11">
        <v>43777</v>
      </c>
      <c r="AG492" s="10" t="s">
        <v>329</v>
      </c>
      <c r="AH492" s="10" t="s">
        <v>283</v>
      </c>
      <c r="AI492" s="16" t="e">
        <f t="shared" si="108"/>
        <v>#VALUE!</v>
      </c>
      <c r="AJ492" s="10" t="s">
        <v>918</v>
      </c>
      <c r="AK492" s="12">
        <v>1</v>
      </c>
      <c r="AL492" s="10" t="s">
        <v>769</v>
      </c>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v>1</v>
      </c>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t="s">
        <v>89</v>
      </c>
      <c r="CQ492" s="10" t="s">
        <v>286</v>
      </c>
      <c r="CR492" s="10">
        <v>1</v>
      </c>
      <c r="CS492" s="10"/>
      <c r="CT492" s="10"/>
      <c r="CU492" s="10"/>
      <c r="CV492" s="10"/>
      <c r="CW492" s="10"/>
      <c r="CX492" s="10" t="s">
        <v>287</v>
      </c>
      <c r="CY492" s="10" t="s">
        <v>287</v>
      </c>
      <c r="CZ492" s="10" t="s">
        <v>12</v>
      </c>
      <c r="DA492" s="35" t="s">
        <v>621</v>
      </c>
      <c r="DB492" s="10" t="s">
        <v>309</v>
      </c>
      <c r="DC492" s="13" t="s">
        <v>7274</v>
      </c>
      <c r="DD492" s="10" t="s">
        <v>7275</v>
      </c>
      <c r="DE492" s="10" t="s">
        <v>7276</v>
      </c>
      <c r="DF492" s="10" t="s">
        <v>7277</v>
      </c>
      <c r="DG492" s="10" t="s">
        <v>283</v>
      </c>
      <c r="DH492" s="10" t="s">
        <v>283</v>
      </c>
      <c r="DI492" s="10" t="s">
        <v>283</v>
      </c>
      <c r="DJ492" s="10" t="s">
        <v>283</v>
      </c>
      <c r="DK492" s="10" t="s">
        <v>283</v>
      </c>
      <c r="DL492" s="10" t="s">
        <v>7278</v>
      </c>
      <c r="DM492" s="10" t="s">
        <v>7279</v>
      </c>
      <c r="DN492" s="15"/>
      <c r="DO492" s="15"/>
      <c r="DP492" s="15"/>
      <c r="DQ492" s="15"/>
      <c r="DR492" s="15"/>
      <c r="DS492" s="15"/>
      <c r="DT492" s="15"/>
      <c r="DU492" s="15"/>
      <c r="DV492" s="15"/>
      <c r="DW492" s="15"/>
      <c r="DX492" s="15"/>
      <c r="DY492" s="15"/>
      <c r="DZ492" s="15"/>
      <c r="EA492" s="15"/>
      <c r="EB492" s="15"/>
      <c r="EC492" s="15"/>
      <c r="ED492" s="15"/>
      <c r="EE492" s="15"/>
      <c r="EF492" s="15">
        <v>1</v>
      </c>
      <c r="EG492" s="15"/>
      <c r="EH492" s="15"/>
      <c r="EI492" s="15"/>
      <c r="EJ492" s="15">
        <v>1</v>
      </c>
      <c r="EK492" s="15"/>
      <c r="EL492" s="15"/>
      <c r="EM492" s="15"/>
      <c r="EN492" s="15"/>
      <c r="EO492" s="15"/>
      <c r="EP492" s="15"/>
      <c r="EQ492" s="15"/>
      <c r="ER492" s="10" t="s">
        <v>4264</v>
      </c>
      <c r="ES492" s="10" t="s">
        <v>86</v>
      </c>
      <c r="ET492" s="10"/>
      <c r="EU492" s="10"/>
      <c r="EV492" s="10"/>
      <c r="EW492" s="10"/>
      <c r="EX492" s="10"/>
      <c r="EY492" s="10"/>
      <c r="EZ492" s="10"/>
      <c r="FA492" s="10"/>
      <c r="FB492" s="10"/>
      <c r="FC492" s="10"/>
      <c r="FD492" s="10"/>
      <c r="FE492" s="10"/>
      <c r="FF492" s="10"/>
      <c r="FG492" s="10"/>
      <c r="FH492" s="10"/>
      <c r="FI492" s="10"/>
      <c r="FJ492" s="10"/>
      <c r="FK492" s="10"/>
      <c r="FL492" s="13">
        <v>1</v>
      </c>
      <c r="FM492" s="10" t="s">
        <v>4685</v>
      </c>
      <c r="FN492" s="10" t="s">
        <v>166</v>
      </c>
      <c r="FO492" s="10"/>
      <c r="FP492" s="10"/>
      <c r="FQ492" s="10"/>
      <c r="FR492" s="10"/>
      <c r="FS492" s="10"/>
      <c r="FT492" s="10"/>
      <c r="FU492" s="13">
        <v>1</v>
      </c>
      <c r="FV492" s="10"/>
      <c r="FW492" s="10"/>
      <c r="FX492" s="10"/>
      <c r="FY492" s="10"/>
      <c r="FZ492" s="10"/>
      <c r="GA492" s="10"/>
      <c r="GB492" s="10"/>
      <c r="GC492" s="10"/>
      <c r="GD492" s="10"/>
      <c r="GE492" s="10"/>
      <c r="GF492" s="10"/>
      <c r="GG492" s="10"/>
      <c r="GH492" s="10"/>
      <c r="GI492" s="10"/>
      <c r="GJ492" s="10"/>
      <c r="GK492" s="10"/>
      <c r="GL492" s="10"/>
      <c r="GM492" s="10"/>
      <c r="GN492" s="10"/>
      <c r="GO492" s="13" t="s">
        <v>7280</v>
      </c>
      <c r="GP492" s="10" t="s">
        <v>283</v>
      </c>
      <c r="GQ492" s="10" t="s">
        <v>283</v>
      </c>
      <c r="GR492" s="10" t="s">
        <v>283</v>
      </c>
      <c r="GS492" s="10" t="s">
        <v>283</v>
      </c>
      <c r="GT492" s="10" t="s">
        <v>283</v>
      </c>
      <c r="GU492" s="10" t="s">
        <v>283</v>
      </c>
      <c r="GV492" s="10" t="s">
        <v>283</v>
      </c>
      <c r="GW492" s="10" t="s">
        <v>283</v>
      </c>
      <c r="GX492" s="10" t="s">
        <v>283</v>
      </c>
      <c r="GY492" s="10" t="s">
        <v>283</v>
      </c>
      <c r="GZ492" s="10" t="s">
        <v>283</v>
      </c>
      <c r="HA492" s="10" t="s">
        <v>283</v>
      </c>
      <c r="HB492" s="10" t="s">
        <v>283</v>
      </c>
      <c r="HC492" s="10" t="s">
        <v>283</v>
      </c>
      <c r="HD492" s="10" t="s">
        <v>233</v>
      </c>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v>1</v>
      </c>
      <c r="IL492" s="10"/>
      <c r="IM492" s="10"/>
      <c r="IN492" s="10"/>
      <c r="IO492" s="10"/>
      <c r="IP492" s="10"/>
      <c r="IQ492" s="10"/>
      <c r="IR492" s="10"/>
      <c r="IS492" s="10"/>
      <c r="IT492" s="10"/>
      <c r="IU492" s="13" t="s">
        <v>449</v>
      </c>
      <c r="IV492" s="10" t="s">
        <v>283</v>
      </c>
      <c r="IW492" s="10" t="s">
        <v>283</v>
      </c>
      <c r="IX492" s="10" t="s">
        <v>264</v>
      </c>
      <c r="IY492" s="10"/>
      <c r="IZ492" s="10"/>
      <c r="JA492" s="10"/>
      <c r="JB492" s="10"/>
      <c r="JC492" s="10"/>
      <c r="JD492" s="10"/>
      <c r="JE492" s="10"/>
      <c r="JF492" s="10"/>
      <c r="JG492" s="10"/>
      <c r="JH492" s="10"/>
      <c r="JI492" s="10"/>
      <c r="JJ492" s="10"/>
      <c r="JK492" s="10"/>
      <c r="JL492" s="10"/>
      <c r="JM492" s="10"/>
      <c r="JN492" s="10"/>
      <c r="JO492" s="10"/>
      <c r="JP492" s="10">
        <v>1</v>
      </c>
      <c r="JQ492" s="10"/>
      <c r="JR492" s="10"/>
      <c r="JS492" s="10"/>
      <c r="JT492" s="10"/>
      <c r="JU492" s="10"/>
      <c r="JV492" s="10" t="s">
        <v>287</v>
      </c>
      <c r="JW492" s="10" t="s">
        <v>283</v>
      </c>
      <c r="JX492" s="10" t="s">
        <v>283</v>
      </c>
      <c r="JY492" s="10" t="s">
        <v>283</v>
      </c>
      <c r="JZ492" s="10"/>
    </row>
    <row r="493" spans="1:286" ht="15.75" customHeight="1">
      <c r="A493" s="44" t="s">
        <v>7281</v>
      </c>
      <c r="B493" s="59">
        <v>43815</v>
      </c>
      <c r="C493" s="44" t="s">
        <v>7282</v>
      </c>
      <c r="D493" s="10">
        <v>1</v>
      </c>
      <c r="E493" s="10" t="s">
        <v>302</v>
      </c>
      <c r="F493" s="10">
        <v>9</v>
      </c>
      <c r="G493" s="10" t="s">
        <v>277</v>
      </c>
      <c r="H493" s="44" t="s">
        <v>7283</v>
      </c>
      <c r="I493" s="44" t="s">
        <v>1138</v>
      </c>
      <c r="J493" s="10" t="s">
        <v>280</v>
      </c>
      <c r="K493" s="44" t="s">
        <v>7284</v>
      </c>
      <c r="L493" s="44"/>
      <c r="M493" s="44"/>
      <c r="N493" s="44"/>
      <c r="O493" s="44">
        <v>1</v>
      </c>
      <c r="P493" s="44">
        <v>1</v>
      </c>
      <c r="Q493" s="44"/>
      <c r="R493" s="44">
        <v>1</v>
      </c>
      <c r="S493" s="44"/>
      <c r="T493" s="44"/>
      <c r="U493" s="44"/>
      <c r="V493" s="44"/>
      <c r="W493" s="44"/>
      <c r="X493" s="44"/>
      <c r="Y493" s="44"/>
      <c r="Z493" s="44"/>
      <c r="AA493" s="44"/>
      <c r="AB493" s="44" t="s">
        <v>7285</v>
      </c>
      <c r="AC493" s="87" t="s">
        <v>7286</v>
      </c>
      <c r="AD493" s="10" t="s">
        <v>283</v>
      </c>
      <c r="AE493" s="11">
        <v>43406</v>
      </c>
      <c r="AF493" s="11">
        <v>43815</v>
      </c>
      <c r="AG493" s="10">
        <f t="shared" ref="AG493:AG495" si="116">AF493-AE493</f>
        <v>409</v>
      </c>
      <c r="AH493" s="10" t="s">
        <v>283</v>
      </c>
      <c r="AI493" s="16" t="e">
        <f t="shared" si="108"/>
        <v>#VALUE!</v>
      </c>
      <c r="AJ493" s="10" t="s">
        <v>1380</v>
      </c>
      <c r="AK493" s="12">
        <v>1</v>
      </c>
      <c r="AL493" s="10" t="s">
        <v>1380</v>
      </c>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v>1</v>
      </c>
      <c r="CI493" s="10"/>
      <c r="CJ493" s="10"/>
      <c r="CK493" s="10"/>
      <c r="CL493" s="10"/>
      <c r="CM493" s="10"/>
      <c r="CN493" s="10"/>
      <c r="CO493" s="10"/>
      <c r="CP493" s="10" t="s">
        <v>89</v>
      </c>
      <c r="CQ493" s="10" t="s">
        <v>286</v>
      </c>
      <c r="CR493" s="10">
        <v>1</v>
      </c>
      <c r="CS493" s="10"/>
      <c r="CT493" s="10"/>
      <c r="CU493" s="10"/>
      <c r="CV493" s="10"/>
      <c r="CW493" s="10"/>
      <c r="CX493" s="10" t="s">
        <v>287</v>
      </c>
      <c r="CY493" s="10" t="s">
        <v>287</v>
      </c>
      <c r="CZ493" s="10" t="s">
        <v>12</v>
      </c>
      <c r="DA493" s="10" t="s">
        <v>289</v>
      </c>
      <c r="DB493" s="10" t="s">
        <v>309</v>
      </c>
      <c r="DC493" s="13" t="s">
        <v>7287</v>
      </c>
      <c r="DD493" s="10" t="s">
        <v>7288</v>
      </c>
      <c r="DE493" s="10" t="s">
        <v>7289</v>
      </c>
      <c r="DF493" s="10" t="s">
        <v>7290</v>
      </c>
      <c r="DG493" s="10" t="s">
        <v>283</v>
      </c>
      <c r="DH493" s="10" t="s">
        <v>283</v>
      </c>
      <c r="DI493" s="10" t="s">
        <v>283</v>
      </c>
      <c r="DJ493" s="10" t="s">
        <v>283</v>
      </c>
      <c r="DK493" s="10" t="s">
        <v>283</v>
      </c>
      <c r="DL493" s="13" t="s">
        <v>7291</v>
      </c>
      <c r="DM493" s="13" t="s">
        <v>7292</v>
      </c>
      <c r="DN493" s="14"/>
      <c r="DO493" s="14"/>
      <c r="DP493" s="14"/>
      <c r="DQ493" s="14">
        <v>1</v>
      </c>
      <c r="DR493" s="14"/>
      <c r="DS493" s="14">
        <v>1</v>
      </c>
      <c r="DT493" s="14"/>
      <c r="DU493" s="14"/>
      <c r="DV493" s="14"/>
      <c r="DW493" s="14"/>
      <c r="DX493" s="14"/>
      <c r="DY493" s="14"/>
      <c r="DZ493" s="14"/>
      <c r="EA493" s="14">
        <v>1</v>
      </c>
      <c r="EB493" s="14"/>
      <c r="EC493" s="14"/>
      <c r="ED493" s="14"/>
      <c r="EE493" s="14"/>
      <c r="EF493" s="14"/>
      <c r="EG493" s="14">
        <v>1</v>
      </c>
      <c r="EH493" s="14">
        <v>1</v>
      </c>
      <c r="EI493" s="14"/>
      <c r="EJ493" s="14"/>
      <c r="EK493" s="14"/>
      <c r="EL493" s="14"/>
      <c r="EM493" s="14"/>
      <c r="EN493" s="14"/>
      <c r="EO493" s="14"/>
      <c r="EP493" s="14"/>
      <c r="EQ493" s="14"/>
      <c r="ER493" s="10" t="s">
        <v>7293</v>
      </c>
      <c r="ES493" s="10" t="s">
        <v>143</v>
      </c>
      <c r="ET493" s="10"/>
      <c r="EU493" s="10"/>
      <c r="EV493" s="10">
        <v>1</v>
      </c>
      <c r="EW493" s="10"/>
      <c r="EX493" s="10"/>
      <c r="EY493" s="10"/>
      <c r="EZ493" s="10"/>
      <c r="FA493" s="10"/>
      <c r="FB493" s="10"/>
      <c r="FC493" s="10"/>
      <c r="FD493" s="10"/>
      <c r="FE493" s="10"/>
      <c r="FF493" s="10"/>
      <c r="FG493" s="10"/>
      <c r="FH493" s="10"/>
      <c r="FI493" s="10"/>
      <c r="FJ493" s="10"/>
      <c r="FK493" s="10"/>
      <c r="FL493" s="10"/>
      <c r="FM493" s="10" t="s">
        <v>283</v>
      </c>
      <c r="FN493" s="10" t="s">
        <v>283</v>
      </c>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3" t="s">
        <v>7294</v>
      </c>
      <c r="GP493" s="10" t="s">
        <v>283</v>
      </c>
      <c r="GQ493" s="10" t="s">
        <v>283</v>
      </c>
      <c r="GR493" s="10" t="s">
        <v>283</v>
      </c>
      <c r="GS493" s="10" t="s">
        <v>283</v>
      </c>
      <c r="GT493" s="10" t="s">
        <v>283</v>
      </c>
      <c r="GU493" s="10" t="s">
        <v>283</v>
      </c>
      <c r="GV493" s="10" t="s">
        <v>283</v>
      </c>
      <c r="GW493" s="10" t="s">
        <v>283</v>
      </c>
      <c r="GX493" s="10" t="s">
        <v>283</v>
      </c>
      <c r="GY493" s="10" t="s">
        <v>283</v>
      </c>
      <c r="GZ493" s="10" t="s">
        <v>283</v>
      </c>
      <c r="HA493" s="10" t="s">
        <v>283</v>
      </c>
      <c r="HB493" s="10" t="s">
        <v>283</v>
      </c>
      <c r="HC493" s="10" t="s">
        <v>283</v>
      </c>
      <c r="HD493" s="10" t="s">
        <v>242</v>
      </c>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c r="IQ493" s="10"/>
      <c r="IR493" s="10"/>
      <c r="IS493" s="10"/>
      <c r="IT493" s="10">
        <v>1</v>
      </c>
      <c r="IU493" s="10" t="s">
        <v>299</v>
      </c>
      <c r="IV493" s="10" t="s">
        <v>283</v>
      </c>
      <c r="IW493" s="10" t="s">
        <v>283</v>
      </c>
      <c r="IX493" s="10" t="s">
        <v>264</v>
      </c>
      <c r="IY493" s="10"/>
      <c r="IZ493" s="10"/>
      <c r="JA493" s="10"/>
      <c r="JB493" s="10"/>
      <c r="JC493" s="10"/>
      <c r="JD493" s="10"/>
      <c r="JE493" s="10"/>
      <c r="JF493" s="10"/>
      <c r="JG493" s="10"/>
      <c r="JH493" s="10"/>
      <c r="JI493" s="10"/>
      <c r="JJ493" s="10"/>
      <c r="JK493" s="10"/>
      <c r="JL493" s="10"/>
      <c r="JM493" s="10"/>
      <c r="JN493" s="10"/>
      <c r="JO493" s="10"/>
      <c r="JP493" s="10">
        <v>1</v>
      </c>
      <c r="JQ493" s="10"/>
      <c r="JR493" s="10"/>
      <c r="JS493" s="10"/>
      <c r="JT493" s="10"/>
      <c r="JU493" s="10"/>
      <c r="JV493" s="10" t="s">
        <v>287</v>
      </c>
      <c r="JW493" s="10" t="s">
        <v>283</v>
      </c>
      <c r="JX493" s="10" t="s">
        <v>283</v>
      </c>
      <c r="JY493" s="10" t="s">
        <v>283</v>
      </c>
      <c r="JZ493" s="9"/>
    </row>
    <row r="494" spans="1:286" ht="15.75" customHeight="1">
      <c r="A494" s="44" t="s">
        <v>7295</v>
      </c>
      <c r="B494" s="59">
        <v>43818</v>
      </c>
      <c r="C494" s="44" t="s">
        <v>7296</v>
      </c>
      <c r="D494" s="10">
        <v>1</v>
      </c>
      <c r="E494" s="11">
        <v>43415</v>
      </c>
      <c r="F494" s="10" t="s">
        <v>302</v>
      </c>
      <c r="G494" s="10" t="s">
        <v>277</v>
      </c>
      <c r="H494" s="44" t="s">
        <v>1000</v>
      </c>
      <c r="I494" s="44" t="s">
        <v>1001</v>
      </c>
      <c r="J494" s="10" t="s">
        <v>280</v>
      </c>
      <c r="K494" s="44" t="s">
        <v>344</v>
      </c>
      <c r="L494" s="44"/>
      <c r="M494" s="44"/>
      <c r="N494" s="44"/>
      <c r="O494" s="44"/>
      <c r="P494" s="44"/>
      <c r="Q494" s="44"/>
      <c r="R494" s="10">
        <v>1</v>
      </c>
      <c r="S494" s="44"/>
      <c r="T494" s="44"/>
      <c r="U494" s="44"/>
      <c r="V494" s="44"/>
      <c r="W494" s="44"/>
      <c r="X494" s="44"/>
      <c r="Y494" s="44"/>
      <c r="Z494" s="44"/>
      <c r="AA494" s="44"/>
      <c r="AB494" s="44" t="s">
        <v>7297</v>
      </c>
      <c r="AC494" s="87" t="s">
        <v>7298</v>
      </c>
      <c r="AD494" s="10" t="s">
        <v>283</v>
      </c>
      <c r="AE494" s="11">
        <v>43636</v>
      </c>
      <c r="AF494" s="11">
        <v>43817</v>
      </c>
      <c r="AG494" s="10">
        <f t="shared" si="116"/>
        <v>181</v>
      </c>
      <c r="AH494" s="10">
        <f t="shared" ref="AH494:AH509" si="117">AF494-E494</f>
        <v>402</v>
      </c>
      <c r="AI494" s="10">
        <f t="shared" si="108"/>
        <v>403</v>
      </c>
      <c r="AJ494" s="10" t="s">
        <v>7299</v>
      </c>
      <c r="AK494" s="12">
        <v>3</v>
      </c>
      <c r="AL494" s="10" t="s">
        <v>7300</v>
      </c>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v>1</v>
      </c>
      <c r="BQ494" s="10"/>
      <c r="BR494" s="10"/>
      <c r="BS494" s="10"/>
      <c r="BT494" s="10"/>
      <c r="BU494" s="10"/>
      <c r="BV494" s="10"/>
      <c r="BW494" s="10">
        <v>1</v>
      </c>
      <c r="BX494" s="10"/>
      <c r="BY494" s="10">
        <v>1</v>
      </c>
      <c r="BZ494" s="10"/>
      <c r="CA494" s="10"/>
      <c r="CB494" s="10"/>
      <c r="CC494" s="10"/>
      <c r="CD494" s="10"/>
      <c r="CE494" s="10"/>
      <c r="CF494" s="10"/>
      <c r="CG494" s="10"/>
      <c r="CH494" s="10"/>
      <c r="CI494" s="10"/>
      <c r="CJ494" s="10"/>
      <c r="CK494" s="10"/>
      <c r="CL494" s="10"/>
      <c r="CM494" s="10"/>
      <c r="CN494" s="10"/>
      <c r="CO494" s="10"/>
      <c r="CP494" s="10" t="s">
        <v>89</v>
      </c>
      <c r="CQ494" s="10" t="s">
        <v>286</v>
      </c>
      <c r="CR494" s="10">
        <v>1</v>
      </c>
      <c r="CS494" s="10"/>
      <c r="CT494" s="10"/>
      <c r="CU494" s="10"/>
      <c r="CV494" s="10"/>
      <c r="CW494" s="10"/>
      <c r="CX494" s="10" t="s">
        <v>287</v>
      </c>
      <c r="CY494" s="10" t="s">
        <v>287</v>
      </c>
      <c r="CZ494" s="10" t="s">
        <v>12</v>
      </c>
      <c r="DA494" s="10" t="s">
        <v>289</v>
      </c>
      <c r="DB494" s="10" t="s">
        <v>2436</v>
      </c>
      <c r="DC494" s="10" t="s">
        <v>283</v>
      </c>
      <c r="DD494" s="10" t="s">
        <v>120</v>
      </c>
      <c r="DE494" s="17" t="s">
        <v>7301</v>
      </c>
      <c r="DF494" s="10" t="s">
        <v>7302</v>
      </c>
      <c r="DG494" s="10" t="s">
        <v>283</v>
      </c>
      <c r="DH494" s="10" t="s">
        <v>283</v>
      </c>
      <c r="DI494" s="10" t="s">
        <v>283</v>
      </c>
      <c r="DJ494" s="10" t="s">
        <v>283</v>
      </c>
      <c r="DK494" s="10" t="s">
        <v>283</v>
      </c>
      <c r="DL494" s="10" t="s">
        <v>283</v>
      </c>
      <c r="DM494" s="10" t="s">
        <v>283</v>
      </c>
      <c r="DN494" s="15"/>
      <c r="DO494" s="15"/>
      <c r="DP494" s="15"/>
      <c r="DQ494" s="15"/>
      <c r="DR494" s="15"/>
      <c r="DS494" s="15"/>
      <c r="DT494" s="15"/>
      <c r="DU494" s="15"/>
      <c r="DV494" s="15"/>
      <c r="DW494" s="15"/>
      <c r="DX494" s="15"/>
      <c r="DY494" s="15"/>
      <c r="DZ494" s="15"/>
      <c r="EA494" s="15"/>
      <c r="EB494" s="15"/>
      <c r="EC494" s="15"/>
      <c r="ED494" s="15"/>
      <c r="EE494" s="15"/>
      <c r="EF494" s="15"/>
      <c r="EG494" s="15"/>
      <c r="EH494" s="15"/>
      <c r="EI494" s="15"/>
      <c r="EJ494" s="15"/>
      <c r="EK494" s="15"/>
      <c r="EL494" s="15"/>
      <c r="EM494" s="15"/>
      <c r="EN494" s="15"/>
      <c r="EO494" s="15"/>
      <c r="EP494" s="15"/>
      <c r="EQ494" s="15"/>
      <c r="ER494" s="10" t="s">
        <v>283</v>
      </c>
      <c r="ES494" s="10" t="s">
        <v>283</v>
      </c>
      <c r="ET494" s="10"/>
      <c r="EU494" s="10"/>
      <c r="EV494" s="10"/>
      <c r="EW494" s="10"/>
      <c r="EX494" s="10"/>
      <c r="EY494" s="10"/>
      <c r="EZ494" s="10"/>
      <c r="FA494" s="10"/>
      <c r="FB494" s="10"/>
      <c r="FC494" s="10"/>
      <c r="FD494" s="10"/>
      <c r="FE494" s="10"/>
      <c r="FF494" s="10"/>
      <c r="FG494" s="10"/>
      <c r="FH494" s="10"/>
      <c r="FI494" s="10"/>
      <c r="FJ494" s="10"/>
      <c r="FK494" s="10"/>
      <c r="FL494" s="10"/>
      <c r="FM494" s="10" t="s">
        <v>283</v>
      </c>
      <c r="FN494" s="10" t="s">
        <v>283</v>
      </c>
      <c r="FO494" s="10"/>
      <c r="FP494" s="10"/>
      <c r="FQ494" s="10"/>
      <c r="FR494" s="10"/>
      <c r="FS494" s="10"/>
      <c r="FT494" s="10"/>
      <c r="FU494" s="10"/>
      <c r="FV494" s="10"/>
      <c r="FW494" s="10"/>
      <c r="FX494" s="10"/>
      <c r="FY494" s="10"/>
      <c r="FZ494" s="10"/>
      <c r="GA494" s="10"/>
      <c r="GB494" s="10"/>
      <c r="GC494" s="10"/>
      <c r="GD494" s="10"/>
      <c r="GE494" s="10"/>
      <c r="GF494" s="10"/>
      <c r="GG494" s="10"/>
      <c r="GH494" s="10"/>
      <c r="GI494" s="10"/>
      <c r="GJ494" s="10"/>
      <c r="GK494" s="10"/>
      <c r="GL494" s="10"/>
      <c r="GM494" s="10"/>
      <c r="GN494" s="10"/>
      <c r="GO494" s="10" t="s">
        <v>7303</v>
      </c>
      <c r="GP494" s="10" t="s">
        <v>7304</v>
      </c>
      <c r="GQ494" s="10" t="s">
        <v>283</v>
      </c>
      <c r="GR494" s="10" t="s">
        <v>283</v>
      </c>
      <c r="GS494" s="10" t="s">
        <v>283</v>
      </c>
      <c r="GT494" s="10" t="s">
        <v>283</v>
      </c>
      <c r="GU494" s="10" t="s">
        <v>283</v>
      </c>
      <c r="GV494" s="10" t="s">
        <v>283</v>
      </c>
      <c r="GW494" s="10" t="s">
        <v>283</v>
      </c>
      <c r="GX494" s="10" t="s">
        <v>283</v>
      </c>
      <c r="GY494" s="10" t="s">
        <v>283</v>
      </c>
      <c r="GZ494" s="10" t="s">
        <v>283</v>
      </c>
      <c r="HA494" s="10" t="s">
        <v>283</v>
      </c>
      <c r="HB494" s="10" t="s">
        <v>283</v>
      </c>
      <c r="HC494" s="10" t="s">
        <v>283</v>
      </c>
      <c r="HD494" s="10" t="s">
        <v>7305</v>
      </c>
      <c r="HE494" s="10"/>
      <c r="HF494" s="10"/>
      <c r="HG494" s="10"/>
      <c r="HH494" s="10"/>
      <c r="HI494" s="10"/>
      <c r="HJ494" s="10"/>
      <c r="HK494" s="10"/>
      <c r="HL494" s="10"/>
      <c r="HM494" s="10"/>
      <c r="HN494" s="10"/>
      <c r="HO494" s="10"/>
      <c r="HP494" s="10"/>
      <c r="HQ494" s="10"/>
      <c r="HR494" s="10"/>
      <c r="HS494" s="10"/>
      <c r="HT494" s="10"/>
      <c r="HU494" s="10"/>
      <c r="HV494" s="10"/>
      <c r="HW494" s="10"/>
      <c r="HX494" s="10"/>
      <c r="HY494" s="10"/>
      <c r="HZ494" s="10"/>
      <c r="IA494" s="10"/>
      <c r="IB494" s="10">
        <v>1</v>
      </c>
      <c r="IC494" s="10"/>
      <c r="ID494" s="10"/>
      <c r="IE494" s="10"/>
      <c r="IF494" s="10"/>
      <c r="IG494" s="10"/>
      <c r="IH494" s="10"/>
      <c r="II494" s="10"/>
      <c r="IJ494" s="10"/>
      <c r="IK494" s="10">
        <v>1</v>
      </c>
      <c r="IL494" s="10"/>
      <c r="IM494" s="10"/>
      <c r="IN494" s="10"/>
      <c r="IO494" s="10"/>
      <c r="IP494" s="10"/>
      <c r="IQ494" s="10"/>
      <c r="IR494" s="10"/>
      <c r="IS494" s="10"/>
      <c r="IT494" s="10"/>
      <c r="IU494" s="10" t="s">
        <v>299</v>
      </c>
      <c r="IV494" s="10" t="s">
        <v>283</v>
      </c>
      <c r="IW494" s="10" t="s">
        <v>283</v>
      </c>
      <c r="IX494" s="10" t="s">
        <v>264</v>
      </c>
      <c r="IY494" s="10"/>
      <c r="IZ494" s="10"/>
      <c r="JA494" s="10"/>
      <c r="JB494" s="10"/>
      <c r="JC494" s="10"/>
      <c r="JD494" s="10"/>
      <c r="JE494" s="10"/>
      <c r="JF494" s="10"/>
      <c r="JG494" s="10"/>
      <c r="JH494" s="10"/>
      <c r="JI494" s="10"/>
      <c r="JJ494" s="10"/>
      <c r="JK494" s="10"/>
      <c r="JL494" s="10"/>
      <c r="JM494" s="10"/>
      <c r="JN494" s="10"/>
      <c r="JO494" s="10"/>
      <c r="JP494" s="10">
        <v>1</v>
      </c>
      <c r="JQ494" s="10"/>
      <c r="JR494" s="10"/>
      <c r="JS494" s="10"/>
      <c r="JT494" s="10"/>
      <c r="JU494" s="10"/>
      <c r="JV494" s="10" t="s">
        <v>287</v>
      </c>
      <c r="JW494" s="10" t="s">
        <v>7081</v>
      </c>
      <c r="JX494" s="10" t="s">
        <v>283</v>
      </c>
      <c r="JY494" s="10" t="s">
        <v>283</v>
      </c>
      <c r="JZ494" s="10" t="s">
        <v>7306</v>
      </c>
    </row>
    <row r="495" spans="1:286" ht="15.75" customHeight="1">
      <c r="A495" s="44" t="s">
        <v>7307</v>
      </c>
      <c r="B495" s="59">
        <v>43819</v>
      </c>
      <c r="C495" s="44" t="s">
        <v>7308</v>
      </c>
      <c r="D495" s="10">
        <v>1</v>
      </c>
      <c r="E495" s="11">
        <v>43657</v>
      </c>
      <c r="F495" s="10">
        <v>31</v>
      </c>
      <c r="G495" s="10" t="s">
        <v>323</v>
      </c>
      <c r="H495" s="44" t="s">
        <v>7309</v>
      </c>
      <c r="I495" s="44" t="s">
        <v>1876</v>
      </c>
      <c r="J495" s="10" t="s">
        <v>280</v>
      </c>
      <c r="K495" s="44" t="s">
        <v>344</v>
      </c>
      <c r="L495" s="44"/>
      <c r="M495" s="44"/>
      <c r="N495" s="44"/>
      <c r="O495" s="44"/>
      <c r="P495" s="44"/>
      <c r="Q495" s="44"/>
      <c r="R495" s="10">
        <v>1</v>
      </c>
      <c r="S495" s="44"/>
      <c r="T495" s="44"/>
      <c r="U495" s="44"/>
      <c r="V495" s="44"/>
      <c r="W495" s="44"/>
      <c r="X495" s="44"/>
      <c r="Y495" s="44"/>
      <c r="Z495" s="44"/>
      <c r="AA495" s="44"/>
      <c r="AB495" s="44" t="s">
        <v>7310</v>
      </c>
      <c r="AC495" s="87" t="s">
        <v>7311</v>
      </c>
      <c r="AD495" s="10" t="s">
        <v>283</v>
      </c>
      <c r="AE495" s="11">
        <v>43796</v>
      </c>
      <c r="AF495" s="11">
        <v>43809</v>
      </c>
      <c r="AG495" s="10">
        <f t="shared" si="116"/>
        <v>13</v>
      </c>
      <c r="AH495" s="10">
        <f t="shared" si="117"/>
        <v>152</v>
      </c>
      <c r="AI495" s="10">
        <f t="shared" si="108"/>
        <v>162</v>
      </c>
      <c r="AJ495" s="10" t="s">
        <v>7312</v>
      </c>
      <c r="AK495" s="12">
        <v>2</v>
      </c>
      <c r="AL495" s="10" t="s">
        <v>2378</v>
      </c>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v>1</v>
      </c>
      <c r="BZ495" s="10"/>
      <c r="CA495" s="10"/>
      <c r="CB495" s="10"/>
      <c r="CC495" s="10"/>
      <c r="CD495" s="10"/>
      <c r="CE495" s="10"/>
      <c r="CF495" s="10">
        <v>1</v>
      </c>
      <c r="CG495" s="10"/>
      <c r="CH495" s="10"/>
      <c r="CI495" s="10"/>
      <c r="CJ495" s="10"/>
      <c r="CK495" s="10"/>
      <c r="CL495" s="10"/>
      <c r="CM495" s="10"/>
      <c r="CN495" s="10"/>
      <c r="CO495" s="10"/>
      <c r="CP495" s="10" t="s">
        <v>90</v>
      </c>
      <c r="CQ495" s="10" t="s">
        <v>286</v>
      </c>
      <c r="CR495" s="10"/>
      <c r="CS495" s="10">
        <v>1</v>
      </c>
      <c r="CT495" s="10"/>
      <c r="CU495" s="10"/>
      <c r="CV495" s="10"/>
      <c r="CW495" s="10"/>
      <c r="CX495" s="10" t="s">
        <v>287</v>
      </c>
      <c r="CY495" s="10" t="s">
        <v>287</v>
      </c>
      <c r="CZ495" s="10" t="s">
        <v>12</v>
      </c>
      <c r="DA495" s="10" t="s">
        <v>621</v>
      </c>
      <c r="DB495" s="10" t="s">
        <v>621</v>
      </c>
      <c r="DC495" s="10" t="s">
        <v>283</v>
      </c>
      <c r="DD495" s="10" t="s">
        <v>7313</v>
      </c>
      <c r="DE495" s="10" t="s">
        <v>7314</v>
      </c>
      <c r="DF495" s="10" t="s">
        <v>7315</v>
      </c>
      <c r="DG495" s="10" t="s">
        <v>283</v>
      </c>
      <c r="DH495" s="10" t="s">
        <v>283</v>
      </c>
      <c r="DI495" s="10" t="s">
        <v>283</v>
      </c>
      <c r="DJ495" s="10" t="s">
        <v>283</v>
      </c>
      <c r="DK495" s="10" t="s">
        <v>283</v>
      </c>
      <c r="DL495" s="10" t="s">
        <v>7316</v>
      </c>
      <c r="DM495" s="10" t="s">
        <v>114</v>
      </c>
      <c r="DN495" s="15"/>
      <c r="DO495" s="15"/>
      <c r="DP495" s="15"/>
      <c r="DQ495" s="15"/>
      <c r="DR495" s="15">
        <v>1</v>
      </c>
      <c r="DS495" s="15"/>
      <c r="DT495" s="15"/>
      <c r="DU495" s="15"/>
      <c r="DV495" s="15"/>
      <c r="DW495" s="15"/>
      <c r="DX495" s="15"/>
      <c r="DY495" s="15"/>
      <c r="DZ495" s="15"/>
      <c r="EA495" s="15"/>
      <c r="EB495" s="15"/>
      <c r="EC495" s="15"/>
      <c r="ED495" s="15"/>
      <c r="EE495" s="15"/>
      <c r="EF495" s="15"/>
      <c r="EG495" s="15"/>
      <c r="EH495" s="15"/>
      <c r="EI495" s="15"/>
      <c r="EJ495" s="15"/>
      <c r="EK495" s="15"/>
      <c r="EL495" s="15"/>
      <c r="EM495" s="15"/>
      <c r="EN495" s="15"/>
      <c r="EO495" s="15"/>
      <c r="EP495" s="15"/>
      <c r="EQ495" s="15"/>
      <c r="ER495" s="10" t="s">
        <v>283</v>
      </c>
      <c r="ES495" s="10" t="s">
        <v>283</v>
      </c>
      <c r="ET495" s="10"/>
      <c r="EU495" s="10"/>
      <c r="EV495" s="10"/>
      <c r="EW495" s="10"/>
      <c r="EX495" s="10"/>
      <c r="EY495" s="10"/>
      <c r="EZ495" s="10"/>
      <c r="FA495" s="10"/>
      <c r="FB495" s="10"/>
      <c r="FC495" s="10"/>
      <c r="FD495" s="10"/>
      <c r="FE495" s="10"/>
      <c r="FF495" s="10"/>
      <c r="FG495" s="10"/>
      <c r="FH495" s="10"/>
      <c r="FI495" s="10"/>
      <c r="FJ495" s="10"/>
      <c r="FK495" s="10"/>
      <c r="FL495" s="10"/>
      <c r="FM495" s="10" t="s">
        <v>283</v>
      </c>
      <c r="FN495" s="10" t="s">
        <v>283</v>
      </c>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t="s">
        <v>7317</v>
      </c>
      <c r="GP495" s="10" t="s">
        <v>7318</v>
      </c>
      <c r="GQ495" s="10" t="s">
        <v>7319</v>
      </c>
      <c r="GR495" s="10" t="s">
        <v>283</v>
      </c>
      <c r="GS495" s="10" t="s">
        <v>283</v>
      </c>
      <c r="GT495" s="10" t="s">
        <v>283</v>
      </c>
      <c r="GU495" s="10" t="s">
        <v>283</v>
      </c>
      <c r="GV495" s="10" t="s">
        <v>283</v>
      </c>
      <c r="GW495" s="10" t="s">
        <v>283</v>
      </c>
      <c r="GX495" s="10" t="s">
        <v>283</v>
      </c>
      <c r="GY495" s="10" t="s">
        <v>283</v>
      </c>
      <c r="GZ495" s="10" t="s">
        <v>283</v>
      </c>
      <c r="HA495" s="10" t="s">
        <v>283</v>
      </c>
      <c r="HB495" s="10" t="s">
        <v>283</v>
      </c>
      <c r="HC495" s="10" t="s">
        <v>283</v>
      </c>
      <c r="HD495" s="10" t="s">
        <v>7320</v>
      </c>
      <c r="HE495" s="10"/>
      <c r="HF495" s="10"/>
      <c r="HG495" s="10"/>
      <c r="HH495" s="10"/>
      <c r="HI495" s="10"/>
      <c r="HJ495" s="10"/>
      <c r="HK495" s="10"/>
      <c r="HL495" s="10"/>
      <c r="HM495" s="10"/>
      <c r="HN495" s="10"/>
      <c r="HO495" s="10"/>
      <c r="HP495" s="10"/>
      <c r="HQ495" s="10"/>
      <c r="HR495" s="10">
        <v>1</v>
      </c>
      <c r="HS495" s="10"/>
      <c r="HT495" s="10"/>
      <c r="HU495" s="10"/>
      <c r="HV495" s="10"/>
      <c r="HW495" s="10"/>
      <c r="HX495" s="10"/>
      <c r="HY495" s="10"/>
      <c r="HZ495" s="10"/>
      <c r="IA495" s="10"/>
      <c r="IB495" s="10"/>
      <c r="IC495" s="10"/>
      <c r="ID495" s="10"/>
      <c r="IE495" s="10"/>
      <c r="IF495" s="10"/>
      <c r="IG495" s="10"/>
      <c r="IH495" s="10"/>
      <c r="II495" s="10"/>
      <c r="IJ495" s="10"/>
      <c r="IK495" s="10"/>
      <c r="IL495" s="10"/>
      <c r="IM495" s="10"/>
      <c r="IN495" s="10"/>
      <c r="IO495" s="10"/>
      <c r="IP495" s="10"/>
      <c r="IQ495" s="10">
        <v>1</v>
      </c>
      <c r="IR495" s="10"/>
      <c r="IS495" s="10"/>
      <c r="IT495" s="10"/>
      <c r="IU495" s="10" t="s">
        <v>299</v>
      </c>
      <c r="IV495" s="10" t="s">
        <v>283</v>
      </c>
      <c r="IW495" s="10" t="s">
        <v>283</v>
      </c>
      <c r="IX495" s="10" t="s">
        <v>264</v>
      </c>
      <c r="IY495" s="10"/>
      <c r="IZ495" s="10"/>
      <c r="JA495" s="10"/>
      <c r="JB495" s="10"/>
      <c r="JC495" s="10"/>
      <c r="JD495" s="10"/>
      <c r="JE495" s="10"/>
      <c r="JF495" s="10"/>
      <c r="JG495" s="10"/>
      <c r="JH495" s="10"/>
      <c r="JI495" s="10"/>
      <c r="JJ495" s="10"/>
      <c r="JK495" s="10"/>
      <c r="JL495" s="10"/>
      <c r="JM495" s="10"/>
      <c r="JN495" s="10"/>
      <c r="JO495" s="10"/>
      <c r="JP495" s="10">
        <v>1</v>
      </c>
      <c r="JQ495" s="10"/>
      <c r="JR495" s="10"/>
      <c r="JS495" s="10"/>
      <c r="JT495" s="10"/>
      <c r="JU495" s="10"/>
      <c r="JV495" s="10" t="s">
        <v>287</v>
      </c>
      <c r="JW495" s="10" t="s">
        <v>283</v>
      </c>
      <c r="JX495" s="10" t="s">
        <v>283</v>
      </c>
      <c r="JY495" s="10" t="s">
        <v>283</v>
      </c>
      <c r="JZ495" s="10" t="s">
        <v>7321</v>
      </c>
    </row>
    <row r="496" spans="1:286" ht="15.75" customHeight="1">
      <c r="A496" s="44" t="s">
        <v>7322</v>
      </c>
      <c r="B496" s="59">
        <v>43822</v>
      </c>
      <c r="C496" s="44" t="s">
        <v>7323</v>
      </c>
      <c r="D496" s="10">
        <v>1</v>
      </c>
      <c r="E496" s="11">
        <v>43504</v>
      </c>
      <c r="F496" s="10">
        <f>2018-1998</f>
        <v>20</v>
      </c>
      <c r="G496" s="10" t="s">
        <v>323</v>
      </c>
      <c r="H496" s="44" t="s">
        <v>616</v>
      </c>
      <c r="I496" s="44" t="s">
        <v>4453</v>
      </c>
      <c r="J496" s="10" t="s">
        <v>280</v>
      </c>
      <c r="K496" s="44" t="s">
        <v>6921</v>
      </c>
      <c r="L496" s="44"/>
      <c r="M496" s="10">
        <v>1</v>
      </c>
      <c r="N496" s="44"/>
      <c r="O496" s="44"/>
      <c r="P496" s="44"/>
      <c r="Q496" s="44"/>
      <c r="R496" s="44"/>
      <c r="S496" s="10">
        <v>1</v>
      </c>
      <c r="T496" s="44"/>
      <c r="U496" s="44"/>
      <c r="V496" s="44"/>
      <c r="W496" s="44"/>
      <c r="X496" s="44"/>
      <c r="Y496" s="44"/>
      <c r="Z496" s="44">
        <v>1</v>
      </c>
      <c r="AA496" s="44"/>
      <c r="AB496" s="44" t="s">
        <v>7324</v>
      </c>
      <c r="AC496" s="87" t="s">
        <v>7325</v>
      </c>
      <c r="AD496" s="10" t="s">
        <v>283</v>
      </c>
      <c r="AE496" s="10" t="s">
        <v>329</v>
      </c>
      <c r="AF496" s="11">
        <v>43811</v>
      </c>
      <c r="AG496" s="10" t="s">
        <v>329</v>
      </c>
      <c r="AH496" s="10">
        <f t="shared" si="117"/>
        <v>307</v>
      </c>
      <c r="AI496" s="10">
        <f t="shared" si="108"/>
        <v>318</v>
      </c>
      <c r="AJ496" s="10" t="s">
        <v>7326</v>
      </c>
      <c r="AK496" s="12">
        <v>3</v>
      </c>
      <c r="AL496" s="10" t="s">
        <v>7327</v>
      </c>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v>1</v>
      </c>
      <c r="BK496" s="10"/>
      <c r="BL496" s="10">
        <v>2</v>
      </c>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t="s">
        <v>89</v>
      </c>
      <c r="CQ496" s="10" t="s">
        <v>286</v>
      </c>
      <c r="CR496" s="10">
        <v>1</v>
      </c>
      <c r="CS496" s="10"/>
      <c r="CT496" s="10"/>
      <c r="CU496" s="10"/>
      <c r="CV496" s="10"/>
      <c r="CW496" s="10"/>
      <c r="CX496" s="10" t="s">
        <v>287</v>
      </c>
      <c r="CY496" s="10" t="s">
        <v>287</v>
      </c>
      <c r="CZ496" s="10" t="s">
        <v>596</v>
      </c>
      <c r="DA496" s="10" t="s">
        <v>158</v>
      </c>
      <c r="DB496" s="10" t="s">
        <v>158</v>
      </c>
      <c r="DC496" s="10" t="s">
        <v>283</v>
      </c>
      <c r="DD496" s="10" t="s">
        <v>3849</v>
      </c>
      <c r="DE496" s="10" t="s">
        <v>283</v>
      </c>
      <c r="DF496" s="10" t="s">
        <v>283</v>
      </c>
      <c r="DG496" s="10" t="s">
        <v>283</v>
      </c>
      <c r="DH496" s="10" t="s">
        <v>283</v>
      </c>
      <c r="DI496" s="10" t="s">
        <v>283</v>
      </c>
      <c r="DJ496" s="10" t="s">
        <v>283</v>
      </c>
      <c r="DK496" s="10" t="s">
        <v>283</v>
      </c>
      <c r="DL496" s="10" t="s">
        <v>283</v>
      </c>
      <c r="DM496" s="10" t="s">
        <v>283</v>
      </c>
      <c r="DN496" s="15"/>
      <c r="DO496" s="15"/>
      <c r="DP496" s="15"/>
      <c r="DQ496" s="15"/>
      <c r="DR496" s="15"/>
      <c r="DS496" s="15"/>
      <c r="DT496" s="15"/>
      <c r="DU496" s="15"/>
      <c r="DV496" s="15"/>
      <c r="DW496" s="15"/>
      <c r="DX496" s="15"/>
      <c r="DY496" s="15"/>
      <c r="DZ496" s="15"/>
      <c r="EA496" s="15"/>
      <c r="EB496" s="15"/>
      <c r="EC496" s="15"/>
      <c r="ED496" s="15"/>
      <c r="EE496" s="15"/>
      <c r="EF496" s="15"/>
      <c r="EG496" s="15"/>
      <c r="EH496" s="15"/>
      <c r="EI496" s="15"/>
      <c r="EJ496" s="15"/>
      <c r="EK496" s="15"/>
      <c r="EL496" s="15"/>
      <c r="EM496" s="15"/>
      <c r="EN496" s="15"/>
      <c r="EO496" s="15"/>
      <c r="EP496" s="15"/>
      <c r="EQ496" s="15"/>
      <c r="ER496" s="10" t="s">
        <v>7328</v>
      </c>
      <c r="ES496" s="10" t="s">
        <v>7329</v>
      </c>
      <c r="ET496" s="10">
        <v>1</v>
      </c>
      <c r="EU496" s="10"/>
      <c r="EV496" s="10"/>
      <c r="EW496" s="10"/>
      <c r="EX496" s="10"/>
      <c r="EY496" s="10"/>
      <c r="EZ496" s="10">
        <v>1</v>
      </c>
      <c r="FA496" s="10"/>
      <c r="FB496" s="10"/>
      <c r="FC496" s="10"/>
      <c r="FD496" s="10"/>
      <c r="FE496" s="10"/>
      <c r="FF496" s="10"/>
      <c r="FG496" s="10"/>
      <c r="FH496" s="10"/>
      <c r="FI496" s="10"/>
      <c r="FJ496" s="10"/>
      <c r="FK496" s="10">
        <v>1</v>
      </c>
      <c r="FL496" s="10"/>
      <c r="FM496" s="10" t="s">
        <v>7330</v>
      </c>
      <c r="FN496" s="10" t="s">
        <v>283</v>
      </c>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3" t="s">
        <v>7331</v>
      </c>
      <c r="GP496" s="13" t="s">
        <v>7332</v>
      </c>
      <c r="GQ496" s="13" t="s">
        <v>7333</v>
      </c>
      <c r="GR496" s="13" t="s">
        <v>7334</v>
      </c>
      <c r="GS496" s="13" t="s">
        <v>7335</v>
      </c>
      <c r="GT496" s="13" t="s">
        <v>7336</v>
      </c>
      <c r="GU496" s="10" t="s">
        <v>283</v>
      </c>
      <c r="GV496" s="10" t="s">
        <v>283</v>
      </c>
      <c r="GW496" s="10" t="s">
        <v>283</v>
      </c>
      <c r="GX496" s="10" t="s">
        <v>283</v>
      </c>
      <c r="GY496" s="10" t="s">
        <v>283</v>
      </c>
      <c r="GZ496" s="10" t="s">
        <v>283</v>
      </c>
      <c r="HA496" s="10" t="s">
        <v>283</v>
      </c>
      <c r="HB496" s="10" t="s">
        <v>283</v>
      </c>
      <c r="HC496" s="10" t="s">
        <v>283</v>
      </c>
      <c r="HD496" s="10" t="s">
        <v>7337</v>
      </c>
      <c r="HE496" s="10"/>
      <c r="HF496" s="10"/>
      <c r="HG496" s="10"/>
      <c r="HH496" s="10"/>
      <c r="HI496" s="10"/>
      <c r="HJ496" s="10"/>
      <c r="HK496" s="10"/>
      <c r="HL496" s="10"/>
      <c r="HM496" s="10"/>
      <c r="HN496" s="10"/>
      <c r="HO496" s="10"/>
      <c r="HP496" s="10"/>
      <c r="HQ496" s="10"/>
      <c r="HR496" s="10"/>
      <c r="HS496" s="10"/>
      <c r="HT496" s="10"/>
      <c r="HU496" s="10"/>
      <c r="HV496" s="10">
        <v>1</v>
      </c>
      <c r="HW496" s="10"/>
      <c r="HX496" s="10"/>
      <c r="HY496" s="10"/>
      <c r="HZ496" s="10"/>
      <c r="IA496" s="10"/>
      <c r="IB496" s="10"/>
      <c r="IC496" s="10"/>
      <c r="ID496" s="10"/>
      <c r="IE496" s="10">
        <v>1</v>
      </c>
      <c r="IF496" s="10"/>
      <c r="IG496" s="10"/>
      <c r="IH496" s="10"/>
      <c r="II496" s="10"/>
      <c r="IJ496" s="10"/>
      <c r="IK496" s="10"/>
      <c r="IL496" s="10"/>
      <c r="IM496" s="10"/>
      <c r="IN496" s="10"/>
      <c r="IO496" s="10"/>
      <c r="IP496" s="10"/>
      <c r="IQ496" s="10"/>
      <c r="IR496" s="10"/>
      <c r="IS496" s="10"/>
      <c r="IT496" s="10"/>
      <c r="IU496" s="13" t="s">
        <v>7338</v>
      </c>
      <c r="IV496" s="13" t="s">
        <v>7339</v>
      </c>
      <c r="IW496" s="13" t="s">
        <v>7340</v>
      </c>
      <c r="IX496" s="10" t="s">
        <v>267</v>
      </c>
      <c r="IY496" s="10"/>
      <c r="IZ496" s="10"/>
      <c r="JA496" s="10"/>
      <c r="JB496" s="10"/>
      <c r="JC496" s="10"/>
      <c r="JD496" s="10"/>
      <c r="JE496" s="10"/>
      <c r="JF496" s="10"/>
      <c r="JG496" s="10"/>
      <c r="JH496" s="10"/>
      <c r="JI496" s="10"/>
      <c r="JJ496" s="10"/>
      <c r="JK496" s="10"/>
      <c r="JL496" s="10"/>
      <c r="JM496" s="10"/>
      <c r="JN496" s="10"/>
      <c r="JO496" s="10"/>
      <c r="JP496" s="10"/>
      <c r="JQ496" s="10"/>
      <c r="JR496" s="10"/>
      <c r="JS496" s="10">
        <v>1</v>
      </c>
      <c r="JT496" s="10"/>
      <c r="JU496" s="10"/>
      <c r="JV496" s="10" t="s">
        <v>287</v>
      </c>
      <c r="JW496" s="10" t="s">
        <v>283</v>
      </c>
      <c r="JX496" s="10" t="s">
        <v>283</v>
      </c>
      <c r="JY496" s="10" t="s">
        <v>283</v>
      </c>
      <c r="JZ496" s="10"/>
    </row>
    <row r="497" spans="1:286" ht="15.75" customHeight="1">
      <c r="A497" s="44" t="s">
        <v>7341</v>
      </c>
      <c r="B497" s="59">
        <v>43829</v>
      </c>
      <c r="C497" s="44" t="s">
        <v>7342</v>
      </c>
      <c r="D497" s="10">
        <v>1</v>
      </c>
      <c r="E497" s="11">
        <v>43672</v>
      </c>
      <c r="F497" s="10">
        <v>72</v>
      </c>
      <c r="G497" s="10" t="s">
        <v>277</v>
      </c>
      <c r="H497" s="44" t="s">
        <v>6732</v>
      </c>
      <c r="I497" s="44" t="s">
        <v>901</v>
      </c>
      <c r="J497" s="10" t="s">
        <v>280</v>
      </c>
      <c r="K497" s="44" t="s">
        <v>6189</v>
      </c>
      <c r="L497" s="44"/>
      <c r="M497" s="10">
        <v>1</v>
      </c>
      <c r="N497" s="44"/>
      <c r="O497" s="44"/>
      <c r="P497" s="44"/>
      <c r="Q497" s="44"/>
      <c r="R497" s="10">
        <v>1</v>
      </c>
      <c r="S497" s="10">
        <v>1</v>
      </c>
      <c r="T497" s="44"/>
      <c r="U497" s="44"/>
      <c r="V497" s="44"/>
      <c r="W497" s="44"/>
      <c r="X497" s="44"/>
      <c r="Y497" s="44"/>
      <c r="Z497" s="44"/>
      <c r="AA497" s="44"/>
      <c r="AB497" s="44" t="s">
        <v>7343</v>
      </c>
      <c r="AC497" s="87" t="s">
        <v>7344</v>
      </c>
      <c r="AD497" s="10" t="s">
        <v>283</v>
      </c>
      <c r="AE497" s="11">
        <v>43679</v>
      </c>
      <c r="AF497" s="11">
        <v>43817</v>
      </c>
      <c r="AG497" s="10">
        <f t="shared" ref="AG497:AG507" si="118">AF497-AE497</f>
        <v>138</v>
      </c>
      <c r="AH497" s="10">
        <f t="shared" si="117"/>
        <v>145</v>
      </c>
      <c r="AI497" s="10">
        <f t="shared" si="108"/>
        <v>157</v>
      </c>
      <c r="AJ497" s="10" t="s">
        <v>7345</v>
      </c>
      <c r="AK497" s="12">
        <v>1</v>
      </c>
      <c r="AL497" s="10" t="s">
        <v>347</v>
      </c>
      <c r="AM497" s="10">
        <v>1</v>
      </c>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t="s">
        <v>89</v>
      </c>
      <c r="CQ497" s="10" t="s">
        <v>286</v>
      </c>
      <c r="CR497" s="10">
        <v>1</v>
      </c>
      <c r="CS497" s="10"/>
      <c r="CT497" s="10"/>
      <c r="CU497" s="10"/>
      <c r="CV497" s="10"/>
      <c r="CW497" s="10"/>
      <c r="CX497" s="10" t="s">
        <v>287</v>
      </c>
      <c r="CY497" s="54" t="s">
        <v>287</v>
      </c>
      <c r="CZ497" s="54" t="s">
        <v>7346</v>
      </c>
      <c r="DA497" s="10" t="s">
        <v>120</v>
      </c>
      <c r="DB497" s="10" t="s">
        <v>309</v>
      </c>
      <c r="DC497" s="13" t="s">
        <v>7347</v>
      </c>
      <c r="DD497" s="10" t="s">
        <v>7348</v>
      </c>
      <c r="DE497" s="10" t="s">
        <v>7349</v>
      </c>
      <c r="DF497" s="10" t="s">
        <v>283</v>
      </c>
      <c r="DG497" s="10" t="s">
        <v>283</v>
      </c>
      <c r="DH497" s="10" t="s">
        <v>283</v>
      </c>
      <c r="DI497" s="10" t="s">
        <v>283</v>
      </c>
      <c r="DJ497" s="10" t="s">
        <v>283</v>
      </c>
      <c r="DK497" s="10" t="s">
        <v>283</v>
      </c>
      <c r="DL497" s="13" t="s">
        <v>7350</v>
      </c>
      <c r="DM497" s="13" t="s">
        <v>137</v>
      </c>
      <c r="DN497" s="14"/>
      <c r="DO497" s="14"/>
      <c r="DP497" s="14"/>
      <c r="DQ497" s="14"/>
      <c r="DR497" s="14"/>
      <c r="DS497" s="14"/>
      <c r="DT497" s="14"/>
      <c r="DU497" s="14"/>
      <c r="DV497" s="14"/>
      <c r="DW497" s="14"/>
      <c r="DX497" s="14"/>
      <c r="DY497" s="14"/>
      <c r="DZ497" s="14"/>
      <c r="EA497" s="14"/>
      <c r="EB497" s="14"/>
      <c r="EC497" s="14"/>
      <c r="ED497" s="14"/>
      <c r="EE497" s="14"/>
      <c r="EF497" s="14"/>
      <c r="EG497" s="14"/>
      <c r="EH497" s="14"/>
      <c r="EI497" s="14"/>
      <c r="EJ497" s="14"/>
      <c r="EK497" s="14"/>
      <c r="EL497" s="14"/>
      <c r="EM497" s="14"/>
      <c r="EN497" s="14"/>
      <c r="EO497" s="15">
        <v>1</v>
      </c>
      <c r="EP497" s="14"/>
      <c r="EQ497" s="14"/>
      <c r="ER497" s="10" t="s">
        <v>283</v>
      </c>
      <c r="ES497" s="10" t="s">
        <v>283</v>
      </c>
      <c r="ET497" s="10"/>
      <c r="EU497" s="10"/>
      <c r="EV497" s="10"/>
      <c r="EW497" s="10"/>
      <c r="EX497" s="10"/>
      <c r="EY497" s="10"/>
      <c r="EZ497" s="10"/>
      <c r="FA497" s="10"/>
      <c r="FB497" s="10"/>
      <c r="FC497" s="10"/>
      <c r="FD497" s="10"/>
      <c r="FE497" s="10"/>
      <c r="FF497" s="10"/>
      <c r="FG497" s="10"/>
      <c r="FH497" s="10"/>
      <c r="FI497" s="10"/>
      <c r="FJ497" s="10"/>
      <c r="FK497" s="10"/>
      <c r="FL497" s="10"/>
      <c r="FM497" s="10" t="s">
        <v>283</v>
      </c>
      <c r="FN497" s="10" t="s">
        <v>283</v>
      </c>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3" t="s">
        <v>7351</v>
      </c>
      <c r="GP497" s="13" t="s">
        <v>7352</v>
      </c>
      <c r="GQ497" s="13" t="s">
        <v>7353</v>
      </c>
      <c r="GR497" s="10" t="s">
        <v>283</v>
      </c>
      <c r="GS497" s="10" t="s">
        <v>283</v>
      </c>
      <c r="GT497" s="10" t="s">
        <v>283</v>
      </c>
      <c r="GU497" s="10" t="s">
        <v>283</v>
      </c>
      <c r="GV497" s="10" t="s">
        <v>283</v>
      </c>
      <c r="GW497" s="10" t="s">
        <v>283</v>
      </c>
      <c r="GX497" s="10" t="s">
        <v>283</v>
      </c>
      <c r="GY497" s="10" t="s">
        <v>283</v>
      </c>
      <c r="GZ497" s="10" t="s">
        <v>283</v>
      </c>
      <c r="HA497" s="10" t="s">
        <v>283</v>
      </c>
      <c r="HB497" s="10" t="s">
        <v>283</v>
      </c>
      <c r="HC497" s="10" t="s">
        <v>283</v>
      </c>
      <c r="HD497" s="10" t="s">
        <v>227</v>
      </c>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v>1</v>
      </c>
      <c r="IF497" s="10"/>
      <c r="IG497" s="10"/>
      <c r="IH497" s="10"/>
      <c r="II497" s="10"/>
      <c r="IJ497" s="10"/>
      <c r="IK497" s="10"/>
      <c r="IL497" s="10"/>
      <c r="IM497" s="10"/>
      <c r="IN497" s="10"/>
      <c r="IO497" s="10"/>
      <c r="IP497" s="10"/>
      <c r="IQ497" s="10"/>
      <c r="IR497" s="10"/>
      <c r="IS497" s="10"/>
      <c r="IT497" s="10"/>
      <c r="IU497" s="13" t="s">
        <v>553</v>
      </c>
      <c r="IV497" s="10" t="s">
        <v>283</v>
      </c>
      <c r="IW497" s="10" t="s">
        <v>283</v>
      </c>
      <c r="IX497" s="10" t="s">
        <v>264</v>
      </c>
      <c r="IY497" s="10"/>
      <c r="IZ497" s="10"/>
      <c r="JA497" s="10"/>
      <c r="JB497" s="10"/>
      <c r="JC497" s="10"/>
      <c r="JD497" s="10"/>
      <c r="JE497" s="10"/>
      <c r="JF497" s="10"/>
      <c r="JG497" s="10"/>
      <c r="JH497" s="10"/>
      <c r="JI497" s="10"/>
      <c r="JJ497" s="10"/>
      <c r="JK497" s="10"/>
      <c r="JL497" s="10"/>
      <c r="JM497" s="10"/>
      <c r="JN497" s="10"/>
      <c r="JO497" s="10"/>
      <c r="JP497" s="10">
        <v>1</v>
      </c>
      <c r="JQ497" s="10"/>
      <c r="JR497" s="10"/>
      <c r="JS497" s="10"/>
      <c r="JT497" s="10"/>
      <c r="JU497" s="10"/>
      <c r="JV497" s="10" t="s">
        <v>287</v>
      </c>
      <c r="JW497" s="10" t="s">
        <v>283</v>
      </c>
      <c r="JX497" s="10" t="s">
        <v>283</v>
      </c>
      <c r="JY497" s="10" t="s">
        <v>283</v>
      </c>
      <c r="JZ497" s="10"/>
    </row>
    <row r="498" spans="1:286" ht="15.75" customHeight="1">
      <c r="A498" s="44" t="s">
        <v>7354</v>
      </c>
      <c r="B498" s="59">
        <v>43729</v>
      </c>
      <c r="C498" s="44" t="s">
        <v>7355</v>
      </c>
      <c r="D498" s="10">
        <v>1</v>
      </c>
      <c r="E498" s="11">
        <v>43350</v>
      </c>
      <c r="F498" s="10">
        <v>24</v>
      </c>
      <c r="G498" s="10" t="s">
        <v>323</v>
      </c>
      <c r="H498" s="44" t="s">
        <v>1804</v>
      </c>
      <c r="I498" s="44" t="s">
        <v>1488</v>
      </c>
      <c r="J498" s="10" t="s">
        <v>280</v>
      </c>
      <c r="K498" s="44" t="s">
        <v>606</v>
      </c>
      <c r="L498" s="44"/>
      <c r="M498" s="10">
        <v>1</v>
      </c>
      <c r="N498" s="44"/>
      <c r="O498" s="44"/>
      <c r="P498" s="44"/>
      <c r="Q498" s="44"/>
      <c r="R498" s="44"/>
      <c r="S498" s="44"/>
      <c r="T498" s="44"/>
      <c r="U498" s="44"/>
      <c r="V498" s="44"/>
      <c r="W498" s="44"/>
      <c r="X498" s="44"/>
      <c r="Y498" s="44"/>
      <c r="Z498" s="44"/>
      <c r="AA498" s="44"/>
      <c r="AB498" s="44" t="s">
        <v>7356</v>
      </c>
      <c r="AC498" s="87" t="s">
        <v>7357</v>
      </c>
      <c r="AD498" s="10" t="s">
        <v>283</v>
      </c>
      <c r="AE498" s="11">
        <v>43424</v>
      </c>
      <c r="AF498" s="67">
        <v>44024</v>
      </c>
      <c r="AG498" s="10">
        <f t="shared" si="118"/>
        <v>600</v>
      </c>
      <c r="AH498" s="10">
        <f t="shared" si="117"/>
        <v>674</v>
      </c>
      <c r="AI498" s="10">
        <f t="shared" si="108"/>
        <v>379</v>
      </c>
      <c r="AJ498" s="10" t="s">
        <v>7358</v>
      </c>
      <c r="AK498" s="12">
        <v>4</v>
      </c>
      <c r="AL498" s="10" t="s">
        <v>7359</v>
      </c>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v>1</v>
      </c>
      <c r="BK498" s="10"/>
      <c r="BL498" s="10"/>
      <c r="BM498" s="10"/>
      <c r="BN498" s="10"/>
      <c r="BO498" s="10"/>
      <c r="BP498" s="10"/>
      <c r="BQ498" s="10"/>
      <c r="BR498" s="10"/>
      <c r="BS498" s="10"/>
      <c r="BT498" s="10"/>
      <c r="BU498" s="10"/>
      <c r="BV498" s="10"/>
      <c r="BW498" s="10"/>
      <c r="BX498" s="10"/>
      <c r="BY498" s="10">
        <v>2</v>
      </c>
      <c r="BZ498" s="10"/>
      <c r="CA498" s="10"/>
      <c r="CB498" s="10"/>
      <c r="CC498" s="10"/>
      <c r="CD498" s="10"/>
      <c r="CE498" s="10"/>
      <c r="CF498" s="10">
        <v>1</v>
      </c>
      <c r="CG498" s="10"/>
      <c r="CH498" s="10"/>
      <c r="CI498" s="10"/>
      <c r="CJ498" s="10"/>
      <c r="CK498" s="10"/>
      <c r="CL498" s="10"/>
      <c r="CM498" s="10"/>
      <c r="CN498" s="10"/>
      <c r="CO498" s="10"/>
      <c r="CP498" s="10" t="s">
        <v>509</v>
      </c>
      <c r="CQ498" s="10" t="s">
        <v>286</v>
      </c>
      <c r="CR498" s="13">
        <v>1</v>
      </c>
      <c r="CS498" s="13">
        <v>1</v>
      </c>
      <c r="CT498" s="10"/>
      <c r="CU498" s="10"/>
      <c r="CV498" s="10"/>
      <c r="CW498" s="10"/>
      <c r="CX498" s="10" t="s">
        <v>287</v>
      </c>
      <c r="CY498" s="10" t="s">
        <v>287</v>
      </c>
      <c r="CZ498" s="10" t="s">
        <v>7360</v>
      </c>
      <c r="DA498" s="10" t="s">
        <v>289</v>
      </c>
      <c r="DB498" s="10" t="s">
        <v>289</v>
      </c>
      <c r="DC498" s="10" t="s">
        <v>283</v>
      </c>
      <c r="DD498" s="10" t="s">
        <v>1603</v>
      </c>
      <c r="DE498" s="10" t="s">
        <v>7361</v>
      </c>
      <c r="DF498" s="10" t="s">
        <v>283</v>
      </c>
      <c r="DG498" s="10" t="s">
        <v>283</v>
      </c>
      <c r="DH498" s="10" t="s">
        <v>283</v>
      </c>
      <c r="DI498" s="10" t="s">
        <v>283</v>
      </c>
      <c r="DJ498" s="10" t="s">
        <v>283</v>
      </c>
      <c r="DK498" s="10" t="s">
        <v>283</v>
      </c>
      <c r="DL498" s="13" t="s">
        <v>283</v>
      </c>
      <c r="DM498" s="10" t="s">
        <v>283</v>
      </c>
      <c r="DN498" s="15"/>
      <c r="DO498" s="15"/>
      <c r="DP498" s="15"/>
      <c r="DQ498" s="15"/>
      <c r="DR498" s="15"/>
      <c r="DS498" s="15"/>
      <c r="DT498" s="15"/>
      <c r="DU498" s="15"/>
      <c r="DV498" s="15"/>
      <c r="DW498" s="15"/>
      <c r="DX498" s="15"/>
      <c r="DY498" s="15"/>
      <c r="DZ498" s="15"/>
      <c r="EA498" s="15"/>
      <c r="EB498" s="15"/>
      <c r="EC498" s="15"/>
      <c r="ED498" s="15"/>
      <c r="EE498" s="15"/>
      <c r="EF498" s="15"/>
      <c r="EG498" s="15"/>
      <c r="EH498" s="15"/>
      <c r="EI498" s="15"/>
      <c r="EJ498" s="15"/>
      <c r="EK498" s="15"/>
      <c r="EL498" s="15"/>
      <c r="EM498" s="15"/>
      <c r="EN498" s="15"/>
      <c r="EO498" s="15"/>
      <c r="EP498" s="15"/>
      <c r="EQ498" s="15"/>
      <c r="ER498" s="10" t="s">
        <v>283</v>
      </c>
      <c r="ES498" s="10" t="s">
        <v>283</v>
      </c>
      <c r="ET498" s="10"/>
      <c r="EU498" s="10"/>
      <c r="EV498" s="10"/>
      <c r="EW498" s="10"/>
      <c r="EX498" s="10"/>
      <c r="EY498" s="10"/>
      <c r="EZ498" s="10"/>
      <c r="FA498" s="10"/>
      <c r="FB498" s="10"/>
      <c r="FC498" s="10"/>
      <c r="FD498" s="10"/>
      <c r="FE498" s="10"/>
      <c r="FF498" s="10"/>
      <c r="FG498" s="10"/>
      <c r="FH498" s="10"/>
      <c r="FI498" s="10"/>
      <c r="FJ498" s="10"/>
      <c r="FK498" s="10"/>
      <c r="FL498" s="10"/>
      <c r="FM498" s="10" t="s">
        <v>6871</v>
      </c>
      <c r="FN498" s="10" t="s">
        <v>166</v>
      </c>
      <c r="FO498" s="10"/>
      <c r="FP498" s="10"/>
      <c r="FQ498" s="10"/>
      <c r="FR498" s="10"/>
      <c r="FS498" s="10"/>
      <c r="FT498" s="10"/>
      <c r="FU498" s="13">
        <v>1</v>
      </c>
      <c r="FV498" s="10"/>
      <c r="FW498" s="10"/>
      <c r="FX498" s="10"/>
      <c r="FY498" s="10"/>
      <c r="FZ498" s="10"/>
      <c r="GA498" s="10"/>
      <c r="GB498" s="10"/>
      <c r="GC498" s="10"/>
      <c r="GD498" s="10"/>
      <c r="GE498" s="10"/>
      <c r="GF498" s="10"/>
      <c r="GG498" s="10"/>
      <c r="GH498" s="10"/>
      <c r="GI498" s="10"/>
      <c r="GJ498" s="10"/>
      <c r="GK498" s="10"/>
      <c r="GL498" s="10"/>
      <c r="GM498" s="10"/>
      <c r="GN498" s="10"/>
      <c r="GO498" s="10" t="s">
        <v>7362</v>
      </c>
      <c r="GP498" s="10" t="s">
        <v>283</v>
      </c>
      <c r="GQ498" s="10" t="s">
        <v>283</v>
      </c>
      <c r="GR498" s="10" t="s">
        <v>283</v>
      </c>
      <c r="GS498" s="10" t="s">
        <v>283</v>
      </c>
      <c r="GT498" s="10" t="s">
        <v>283</v>
      </c>
      <c r="GU498" s="10" t="s">
        <v>283</v>
      </c>
      <c r="GV498" s="10" t="s">
        <v>283</v>
      </c>
      <c r="GW498" s="10" t="s">
        <v>283</v>
      </c>
      <c r="GX498" s="10" t="s">
        <v>283</v>
      </c>
      <c r="GY498" s="10" t="s">
        <v>283</v>
      </c>
      <c r="GZ498" s="10" t="s">
        <v>283</v>
      </c>
      <c r="HA498" s="10" t="s">
        <v>283</v>
      </c>
      <c r="HB498" s="10" t="s">
        <v>283</v>
      </c>
      <c r="HC498" s="10" t="s">
        <v>283</v>
      </c>
      <c r="HD498" s="10" t="s">
        <v>214</v>
      </c>
      <c r="HE498" s="10"/>
      <c r="HF498" s="10"/>
      <c r="HG498" s="10"/>
      <c r="HH498" s="10"/>
      <c r="HI498" s="10"/>
      <c r="HJ498" s="10"/>
      <c r="HK498" s="10"/>
      <c r="HL498" s="10"/>
      <c r="HM498" s="10"/>
      <c r="HN498" s="10"/>
      <c r="HO498" s="10"/>
      <c r="HP498" s="10"/>
      <c r="HQ498" s="10"/>
      <c r="HR498" s="10">
        <v>1</v>
      </c>
      <c r="HS498" s="10"/>
      <c r="HT498" s="10"/>
      <c r="HU498" s="10"/>
      <c r="HV498" s="10"/>
      <c r="HW498" s="10"/>
      <c r="HX498" s="10"/>
      <c r="HY498" s="10"/>
      <c r="HZ498" s="10"/>
      <c r="IA498" s="10"/>
      <c r="IB498" s="10"/>
      <c r="IC498" s="10"/>
      <c r="ID498" s="10"/>
      <c r="IE498" s="10"/>
      <c r="IF498" s="10"/>
      <c r="IG498" s="10"/>
      <c r="IH498" s="10"/>
      <c r="II498" s="10"/>
      <c r="IJ498" s="10"/>
      <c r="IK498" s="10"/>
      <c r="IL498" s="10"/>
      <c r="IM498" s="10"/>
      <c r="IN498" s="10"/>
      <c r="IO498" s="10"/>
      <c r="IP498" s="10"/>
      <c r="IQ498" s="10"/>
      <c r="IR498" s="10"/>
      <c r="IS498" s="10"/>
      <c r="IT498" s="10"/>
      <c r="IU498" s="10" t="s">
        <v>7363</v>
      </c>
      <c r="IV498" s="10" t="s">
        <v>283</v>
      </c>
      <c r="IW498" s="10" t="s">
        <v>283</v>
      </c>
      <c r="IX498" s="10" t="s">
        <v>264</v>
      </c>
      <c r="IY498" s="10"/>
      <c r="IZ498" s="10"/>
      <c r="JA498" s="10"/>
      <c r="JB498" s="10"/>
      <c r="JC498" s="10"/>
      <c r="JD498" s="10"/>
      <c r="JE498" s="10"/>
      <c r="JF498" s="10"/>
      <c r="JG498" s="10"/>
      <c r="JH498" s="10"/>
      <c r="JI498" s="10"/>
      <c r="JJ498" s="10"/>
      <c r="JK498" s="10"/>
      <c r="JL498" s="10"/>
      <c r="JM498" s="10"/>
      <c r="JN498" s="10"/>
      <c r="JO498" s="10"/>
      <c r="JP498" s="10">
        <v>1</v>
      </c>
      <c r="JQ498" s="10"/>
      <c r="JR498" s="10"/>
      <c r="JS498" s="10"/>
      <c r="JT498" s="10"/>
      <c r="JU498" s="10"/>
      <c r="JV498" s="10" t="s">
        <v>287</v>
      </c>
      <c r="JW498" s="10" t="s">
        <v>283</v>
      </c>
      <c r="JX498" s="10" t="s">
        <v>283</v>
      </c>
      <c r="JY498" s="10" t="s">
        <v>283</v>
      </c>
      <c r="JZ498" s="10" t="s">
        <v>7364</v>
      </c>
    </row>
    <row r="499" spans="1:286" ht="15.75" customHeight="1">
      <c r="A499" s="44" t="s">
        <v>7365</v>
      </c>
      <c r="B499" s="59">
        <v>43643</v>
      </c>
      <c r="C499" s="44" t="s">
        <v>7366</v>
      </c>
      <c r="D499" s="10">
        <v>1</v>
      </c>
      <c r="E499" s="11">
        <v>43303</v>
      </c>
      <c r="F499" s="10" t="s">
        <v>302</v>
      </c>
      <c r="G499" s="10" t="s">
        <v>323</v>
      </c>
      <c r="H499" s="44" t="s">
        <v>7367</v>
      </c>
      <c r="I499" s="44" t="s">
        <v>1876</v>
      </c>
      <c r="J499" s="10" t="s">
        <v>280</v>
      </c>
      <c r="K499" s="44" t="s">
        <v>7368</v>
      </c>
      <c r="L499" s="44"/>
      <c r="M499" s="44"/>
      <c r="N499" s="44"/>
      <c r="O499" s="44"/>
      <c r="P499" s="10">
        <v>1</v>
      </c>
      <c r="Q499" s="44"/>
      <c r="R499" s="44">
        <v>1</v>
      </c>
      <c r="S499" s="44"/>
      <c r="T499" s="44"/>
      <c r="U499" s="44"/>
      <c r="V499" s="44"/>
      <c r="W499" s="44"/>
      <c r="X499" s="44"/>
      <c r="Y499" s="44"/>
      <c r="Z499" s="44"/>
      <c r="AA499" s="44"/>
      <c r="AB499" s="44" t="s">
        <v>7369</v>
      </c>
      <c r="AC499" s="87" t="s">
        <v>7370</v>
      </c>
      <c r="AD499" s="10" t="s">
        <v>283</v>
      </c>
      <c r="AE499" s="11">
        <v>43404</v>
      </c>
      <c r="AF499" s="11">
        <v>43643</v>
      </c>
      <c r="AG499" s="10">
        <f t="shared" si="118"/>
        <v>239</v>
      </c>
      <c r="AH499" s="10">
        <f t="shared" si="117"/>
        <v>340</v>
      </c>
      <c r="AI499" s="10">
        <f t="shared" si="108"/>
        <v>340</v>
      </c>
      <c r="AJ499" s="10" t="s">
        <v>7371</v>
      </c>
      <c r="AK499" s="12">
        <v>1</v>
      </c>
      <c r="AL499" s="10" t="s">
        <v>347</v>
      </c>
      <c r="AM499" s="10">
        <v>1</v>
      </c>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t="s">
        <v>89</v>
      </c>
      <c r="CQ499" s="10" t="s">
        <v>286</v>
      </c>
      <c r="CR499" s="10">
        <v>1</v>
      </c>
      <c r="CS499" s="10"/>
      <c r="CT499" s="10"/>
      <c r="CU499" s="10"/>
      <c r="CV499" s="10"/>
      <c r="CW499" s="10"/>
      <c r="CX499" s="10" t="s">
        <v>287</v>
      </c>
      <c r="CY499" s="10" t="s">
        <v>287</v>
      </c>
      <c r="CZ499" s="10" t="s">
        <v>12</v>
      </c>
      <c r="DA499" s="10" t="s">
        <v>5523</v>
      </c>
      <c r="DB499" s="10" t="s">
        <v>309</v>
      </c>
      <c r="DC499" s="13" t="s">
        <v>7372</v>
      </c>
      <c r="DD499" s="10" t="s">
        <v>7373</v>
      </c>
      <c r="DE499" s="10" t="s">
        <v>7374</v>
      </c>
      <c r="DF499" s="10" t="s">
        <v>7375</v>
      </c>
      <c r="DG499" s="10" t="s">
        <v>7376</v>
      </c>
      <c r="DH499" s="10" t="s">
        <v>283</v>
      </c>
      <c r="DI499" s="10" t="s">
        <v>283</v>
      </c>
      <c r="DJ499" s="10" t="s">
        <v>283</v>
      </c>
      <c r="DK499" s="10" t="s">
        <v>283</v>
      </c>
      <c r="DL499" s="13" t="s">
        <v>7377</v>
      </c>
      <c r="DM499" s="13" t="s">
        <v>7378</v>
      </c>
      <c r="DN499" s="14"/>
      <c r="DO499" s="14"/>
      <c r="DP499" s="14"/>
      <c r="DQ499" s="14"/>
      <c r="DR499" s="14"/>
      <c r="DS499" s="14">
        <v>1</v>
      </c>
      <c r="DT499" s="14"/>
      <c r="DU499" s="14"/>
      <c r="DV499" s="14"/>
      <c r="DW499" s="14"/>
      <c r="DX499" s="14"/>
      <c r="DY499" s="14"/>
      <c r="DZ499" s="14"/>
      <c r="EA499" s="14">
        <v>1</v>
      </c>
      <c r="EB499" s="14"/>
      <c r="EC499" s="14"/>
      <c r="ED499" s="14"/>
      <c r="EE499" s="14"/>
      <c r="EF499" s="15">
        <v>1</v>
      </c>
      <c r="EG499" s="14"/>
      <c r="EH499" s="14"/>
      <c r="EI499" s="14"/>
      <c r="EJ499" s="14"/>
      <c r="EK499" s="14"/>
      <c r="EL499" s="14"/>
      <c r="EM499" s="14"/>
      <c r="EN499" s="14"/>
      <c r="EO499" s="14"/>
      <c r="EP499" s="14"/>
      <c r="EQ499" s="14"/>
      <c r="ER499" s="10" t="s">
        <v>283</v>
      </c>
      <c r="ES499" s="10" t="s">
        <v>283</v>
      </c>
      <c r="ET499" s="10"/>
      <c r="EU499" s="10"/>
      <c r="EV499" s="10"/>
      <c r="EW499" s="10"/>
      <c r="EX499" s="10"/>
      <c r="EY499" s="10"/>
      <c r="EZ499" s="10"/>
      <c r="FA499" s="10"/>
      <c r="FB499" s="10"/>
      <c r="FC499" s="10"/>
      <c r="FD499" s="10"/>
      <c r="FE499" s="10"/>
      <c r="FF499" s="10"/>
      <c r="FG499" s="10"/>
      <c r="FH499" s="10"/>
      <c r="FI499" s="10"/>
      <c r="FJ499" s="10"/>
      <c r="FK499" s="10"/>
      <c r="FL499" s="10"/>
      <c r="FM499" s="10" t="s">
        <v>283</v>
      </c>
      <c r="FN499" s="10" t="s">
        <v>283</v>
      </c>
      <c r="FO499" s="10"/>
      <c r="FP499" s="10"/>
      <c r="FQ499" s="10"/>
      <c r="FR499" s="10"/>
      <c r="FS499" s="10"/>
      <c r="FT499" s="10"/>
      <c r="FU499" s="10"/>
      <c r="FV499" s="10"/>
      <c r="FW499" s="10"/>
      <c r="FX499" s="10"/>
      <c r="FY499" s="10"/>
      <c r="FZ499" s="10"/>
      <c r="GA499" s="10"/>
      <c r="GB499" s="10"/>
      <c r="GC499" s="10"/>
      <c r="GD499" s="10"/>
      <c r="GE499" s="10"/>
      <c r="GF499" s="10"/>
      <c r="GG499" s="10"/>
      <c r="GH499" s="10"/>
      <c r="GI499" s="10"/>
      <c r="GJ499" s="10"/>
      <c r="GK499" s="10"/>
      <c r="GL499" s="10"/>
      <c r="GM499" s="10"/>
      <c r="GN499" s="10"/>
      <c r="GO499" s="13" t="s">
        <v>7379</v>
      </c>
      <c r="GP499" s="13" t="s">
        <v>7380</v>
      </c>
      <c r="GQ499" s="10" t="s">
        <v>283</v>
      </c>
      <c r="GR499" s="10" t="s">
        <v>283</v>
      </c>
      <c r="GS499" s="10" t="s">
        <v>283</v>
      </c>
      <c r="GT499" s="10" t="s">
        <v>283</v>
      </c>
      <c r="GU499" s="10" t="s">
        <v>283</v>
      </c>
      <c r="GV499" s="10" t="s">
        <v>283</v>
      </c>
      <c r="GW499" s="10" t="s">
        <v>283</v>
      </c>
      <c r="GX499" s="10" t="s">
        <v>283</v>
      </c>
      <c r="GY499" s="10" t="s">
        <v>283</v>
      </c>
      <c r="GZ499" s="10" t="s">
        <v>283</v>
      </c>
      <c r="HA499" s="10" t="s">
        <v>283</v>
      </c>
      <c r="HB499" s="10" t="s">
        <v>283</v>
      </c>
      <c r="HC499" s="10" t="s">
        <v>283</v>
      </c>
      <c r="HD499" s="10" t="s">
        <v>231</v>
      </c>
      <c r="HE499" s="10"/>
      <c r="HF499" s="10"/>
      <c r="HG499" s="10"/>
      <c r="HH499" s="10"/>
      <c r="HI499" s="10"/>
      <c r="HJ499" s="10"/>
      <c r="HK499" s="10"/>
      <c r="HL499" s="10"/>
      <c r="HM499" s="10"/>
      <c r="HN499" s="10"/>
      <c r="HO499" s="10"/>
      <c r="HP499" s="10"/>
      <c r="HQ499" s="10"/>
      <c r="HR499" s="10"/>
      <c r="HS499" s="10"/>
      <c r="HT499" s="10"/>
      <c r="HU499" s="10"/>
      <c r="HV499" s="10"/>
      <c r="HW499" s="10"/>
      <c r="HX499" s="10"/>
      <c r="HY499" s="10"/>
      <c r="HZ499" s="10"/>
      <c r="IA499" s="10"/>
      <c r="IB499" s="10"/>
      <c r="IC499" s="10"/>
      <c r="ID499" s="10"/>
      <c r="IE499" s="10"/>
      <c r="IF499" s="10"/>
      <c r="IG499" s="10"/>
      <c r="IH499" s="10"/>
      <c r="II499" s="10">
        <v>1</v>
      </c>
      <c r="IJ499" s="10"/>
      <c r="IK499" s="10"/>
      <c r="IL499" s="10"/>
      <c r="IM499" s="10"/>
      <c r="IN499" s="10"/>
      <c r="IO499" s="10"/>
      <c r="IP499" s="10"/>
      <c r="IQ499" s="10"/>
      <c r="IR499" s="10"/>
      <c r="IS499" s="10"/>
      <c r="IT499" s="10"/>
      <c r="IU499" s="13" t="s">
        <v>7381</v>
      </c>
      <c r="IV499" s="10" t="s">
        <v>283</v>
      </c>
      <c r="IW499" s="10" t="s">
        <v>283</v>
      </c>
      <c r="IX499" s="10" t="s">
        <v>264</v>
      </c>
      <c r="IY499" s="10"/>
      <c r="IZ499" s="10"/>
      <c r="JA499" s="10"/>
      <c r="JB499" s="10"/>
      <c r="JC499" s="10"/>
      <c r="JD499" s="10"/>
      <c r="JE499" s="10"/>
      <c r="JF499" s="10"/>
      <c r="JG499" s="10"/>
      <c r="JH499" s="10"/>
      <c r="JI499" s="10"/>
      <c r="JJ499" s="10"/>
      <c r="JK499" s="10"/>
      <c r="JL499" s="10"/>
      <c r="JM499" s="10"/>
      <c r="JN499" s="10"/>
      <c r="JO499" s="10"/>
      <c r="JP499" s="10">
        <v>1</v>
      </c>
      <c r="JQ499" s="10"/>
      <c r="JR499" s="10"/>
      <c r="JS499" s="10"/>
      <c r="JT499" s="10"/>
      <c r="JU499" s="10"/>
      <c r="JV499" s="10" t="s">
        <v>287</v>
      </c>
      <c r="JW499" s="10" t="s">
        <v>283</v>
      </c>
      <c r="JX499" s="10" t="s">
        <v>283</v>
      </c>
      <c r="JY499" s="10" t="s">
        <v>283</v>
      </c>
      <c r="JZ499" s="10" t="s">
        <v>7382</v>
      </c>
    </row>
    <row r="500" spans="1:286" ht="15.75" customHeight="1">
      <c r="A500" s="44" t="s">
        <v>7383</v>
      </c>
      <c r="B500" s="59">
        <v>43745</v>
      </c>
      <c r="C500" s="44" t="s">
        <v>7384</v>
      </c>
      <c r="D500" s="10">
        <v>1</v>
      </c>
      <c r="E500" s="11">
        <v>43426</v>
      </c>
      <c r="F500" s="10" t="s">
        <v>302</v>
      </c>
      <c r="G500" s="10" t="s">
        <v>323</v>
      </c>
      <c r="H500" s="44" t="s">
        <v>4064</v>
      </c>
      <c r="I500" s="44" t="s">
        <v>816</v>
      </c>
      <c r="J500" s="10" t="s">
        <v>280</v>
      </c>
      <c r="K500" s="44" t="s">
        <v>606</v>
      </c>
      <c r="L500" s="44"/>
      <c r="M500" s="10">
        <v>1</v>
      </c>
      <c r="N500" s="44"/>
      <c r="O500" s="44"/>
      <c r="P500" s="44"/>
      <c r="Q500" s="44"/>
      <c r="R500" s="44"/>
      <c r="S500" s="44"/>
      <c r="T500" s="44"/>
      <c r="U500" s="44"/>
      <c r="V500" s="44"/>
      <c r="W500" s="44"/>
      <c r="X500" s="44"/>
      <c r="Y500" s="44"/>
      <c r="Z500" s="44"/>
      <c r="AA500" s="44"/>
      <c r="AB500" s="44" t="s">
        <v>7385</v>
      </c>
      <c r="AC500" s="87" t="s">
        <v>7386</v>
      </c>
      <c r="AD500" s="10" t="s">
        <v>283</v>
      </c>
      <c r="AE500" s="11">
        <v>43427</v>
      </c>
      <c r="AF500" s="11">
        <v>43733</v>
      </c>
      <c r="AG500" s="10">
        <f t="shared" si="118"/>
        <v>306</v>
      </c>
      <c r="AH500" s="10">
        <f t="shared" si="117"/>
        <v>307</v>
      </c>
      <c r="AI500" s="10">
        <f t="shared" si="108"/>
        <v>319</v>
      </c>
      <c r="AJ500" s="10" t="s">
        <v>7387</v>
      </c>
      <c r="AK500" s="12">
        <v>3</v>
      </c>
      <c r="AL500" s="10" t="s">
        <v>7388</v>
      </c>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v>1</v>
      </c>
      <c r="BM500" s="10">
        <v>1</v>
      </c>
      <c r="BN500" s="10"/>
      <c r="BO500" s="10"/>
      <c r="BP500" s="10"/>
      <c r="BQ500" s="10"/>
      <c r="BR500" s="10"/>
      <c r="BS500" s="10"/>
      <c r="BT500" s="10"/>
      <c r="BU500" s="10"/>
      <c r="BV500" s="10"/>
      <c r="BW500" s="10"/>
      <c r="BX500" s="10"/>
      <c r="BY500" s="10"/>
      <c r="BZ500" s="10"/>
      <c r="CA500" s="10"/>
      <c r="CB500" s="10"/>
      <c r="CC500" s="10"/>
      <c r="CD500" s="10">
        <v>1</v>
      </c>
      <c r="CE500" s="10"/>
      <c r="CF500" s="10"/>
      <c r="CG500" s="10"/>
      <c r="CH500" s="10"/>
      <c r="CI500" s="10"/>
      <c r="CJ500" s="10"/>
      <c r="CK500" s="10"/>
      <c r="CL500" s="10"/>
      <c r="CM500" s="10"/>
      <c r="CN500" s="10"/>
      <c r="CO500" s="10"/>
      <c r="CP500" s="10" t="s">
        <v>329</v>
      </c>
      <c r="CQ500" s="13" t="s">
        <v>852</v>
      </c>
      <c r="CR500" s="10"/>
      <c r="CS500" s="10"/>
      <c r="CT500" s="10"/>
      <c r="CU500" s="10"/>
      <c r="CV500" s="10"/>
      <c r="CW500" s="10"/>
      <c r="CX500" s="10" t="s">
        <v>287</v>
      </c>
      <c r="CY500" s="10" t="s">
        <v>287</v>
      </c>
      <c r="CZ500" s="10" t="s">
        <v>12</v>
      </c>
      <c r="DA500" s="10" t="s">
        <v>289</v>
      </c>
      <c r="DB500" s="10" t="s">
        <v>309</v>
      </c>
      <c r="DC500" s="13" t="s">
        <v>7389</v>
      </c>
      <c r="DD500" s="10" t="s">
        <v>7390</v>
      </c>
      <c r="DE500" s="10" t="s">
        <v>283</v>
      </c>
      <c r="DF500" s="10" t="s">
        <v>283</v>
      </c>
      <c r="DG500" s="10" t="s">
        <v>283</v>
      </c>
      <c r="DH500" s="10" t="s">
        <v>283</v>
      </c>
      <c r="DI500" s="10" t="s">
        <v>283</v>
      </c>
      <c r="DJ500" s="10" t="s">
        <v>283</v>
      </c>
      <c r="DK500" s="10" t="s">
        <v>283</v>
      </c>
      <c r="DL500" s="10" t="s">
        <v>283</v>
      </c>
      <c r="DM500" s="10" t="s">
        <v>283</v>
      </c>
      <c r="DN500" s="15"/>
      <c r="DO500" s="15"/>
      <c r="DP500" s="15"/>
      <c r="DQ500" s="15"/>
      <c r="DR500" s="15"/>
      <c r="DS500" s="15"/>
      <c r="DT500" s="15"/>
      <c r="DU500" s="15"/>
      <c r="DV500" s="15"/>
      <c r="DW500" s="15"/>
      <c r="DX500" s="15"/>
      <c r="DY500" s="15"/>
      <c r="DZ500" s="15"/>
      <c r="EA500" s="15"/>
      <c r="EB500" s="15"/>
      <c r="EC500" s="15"/>
      <c r="ED500" s="15"/>
      <c r="EE500" s="15"/>
      <c r="EF500" s="15"/>
      <c r="EG500" s="15"/>
      <c r="EH500" s="15"/>
      <c r="EI500" s="15"/>
      <c r="EJ500" s="15"/>
      <c r="EK500" s="15"/>
      <c r="EL500" s="15"/>
      <c r="EM500" s="15"/>
      <c r="EN500" s="15"/>
      <c r="EO500" s="15"/>
      <c r="EP500" s="15"/>
      <c r="EQ500" s="15"/>
      <c r="ER500" s="10" t="s">
        <v>283</v>
      </c>
      <c r="ES500" s="10" t="s">
        <v>283</v>
      </c>
      <c r="ET500" s="10"/>
      <c r="EU500" s="10"/>
      <c r="EV500" s="10"/>
      <c r="EW500" s="10"/>
      <c r="EX500" s="10"/>
      <c r="EY500" s="10"/>
      <c r="EZ500" s="10"/>
      <c r="FA500" s="10"/>
      <c r="FB500" s="10"/>
      <c r="FC500" s="10"/>
      <c r="FD500" s="10"/>
      <c r="FE500" s="10"/>
      <c r="FF500" s="10"/>
      <c r="FG500" s="10"/>
      <c r="FH500" s="10"/>
      <c r="FI500" s="10"/>
      <c r="FJ500" s="10"/>
      <c r="FK500" s="10"/>
      <c r="FL500" s="10"/>
      <c r="FM500" s="10" t="s">
        <v>283</v>
      </c>
      <c r="FN500" s="10" t="s">
        <v>283</v>
      </c>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3" t="s">
        <v>7391</v>
      </c>
      <c r="GP500" s="13" t="s">
        <v>7392</v>
      </c>
      <c r="GQ500" s="13" t="s">
        <v>7393</v>
      </c>
      <c r="GR500" s="13" t="s">
        <v>7394</v>
      </c>
      <c r="GS500" s="10" t="s">
        <v>283</v>
      </c>
      <c r="GT500" s="10" t="s">
        <v>283</v>
      </c>
      <c r="GU500" s="10" t="s">
        <v>283</v>
      </c>
      <c r="GV500" s="10" t="s">
        <v>283</v>
      </c>
      <c r="GW500" s="10" t="s">
        <v>283</v>
      </c>
      <c r="GX500" s="10" t="s">
        <v>283</v>
      </c>
      <c r="GY500" s="10" t="s">
        <v>283</v>
      </c>
      <c r="GZ500" s="10" t="s">
        <v>283</v>
      </c>
      <c r="HA500" s="10" t="s">
        <v>283</v>
      </c>
      <c r="HB500" s="10" t="s">
        <v>283</v>
      </c>
      <c r="HC500" s="10" t="s">
        <v>283</v>
      </c>
      <c r="HD500" s="10" t="s">
        <v>242</v>
      </c>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v>1</v>
      </c>
      <c r="IU500" s="13" t="s">
        <v>299</v>
      </c>
      <c r="IV500" s="10" t="s">
        <v>283</v>
      </c>
      <c r="IW500" s="10" t="s">
        <v>283</v>
      </c>
      <c r="IX500" s="10" t="s">
        <v>264</v>
      </c>
      <c r="IY500" s="10"/>
      <c r="IZ500" s="10"/>
      <c r="JA500" s="10"/>
      <c r="JB500" s="10"/>
      <c r="JC500" s="10"/>
      <c r="JD500" s="10"/>
      <c r="JE500" s="10"/>
      <c r="JF500" s="10"/>
      <c r="JG500" s="10"/>
      <c r="JH500" s="10"/>
      <c r="JI500" s="10"/>
      <c r="JJ500" s="10"/>
      <c r="JK500" s="10"/>
      <c r="JL500" s="10"/>
      <c r="JM500" s="10"/>
      <c r="JN500" s="10"/>
      <c r="JO500" s="10"/>
      <c r="JP500" s="10">
        <v>1</v>
      </c>
      <c r="JQ500" s="10"/>
      <c r="JR500" s="10"/>
      <c r="JS500" s="10"/>
      <c r="JT500" s="10"/>
      <c r="JU500" s="10"/>
      <c r="JV500" s="10" t="s">
        <v>287</v>
      </c>
      <c r="JW500" s="10" t="s">
        <v>283</v>
      </c>
      <c r="JX500" s="10" t="s">
        <v>283</v>
      </c>
      <c r="JY500" s="10" t="s">
        <v>283</v>
      </c>
      <c r="JZ500" s="10"/>
    </row>
    <row r="501" spans="1:286" ht="15.75" customHeight="1">
      <c r="A501" s="44" t="s">
        <v>7395</v>
      </c>
      <c r="B501" s="59">
        <v>43523</v>
      </c>
      <c r="C501" s="44" t="s">
        <v>7396</v>
      </c>
      <c r="D501" s="10">
        <v>1</v>
      </c>
      <c r="E501" s="11">
        <v>43064</v>
      </c>
      <c r="F501" s="10">
        <v>38</v>
      </c>
      <c r="G501" s="10" t="s">
        <v>277</v>
      </c>
      <c r="H501" s="44" t="s">
        <v>616</v>
      </c>
      <c r="I501" s="44" t="s">
        <v>4453</v>
      </c>
      <c r="J501" s="10" t="s">
        <v>280</v>
      </c>
      <c r="K501" s="44" t="s">
        <v>606</v>
      </c>
      <c r="L501" s="44"/>
      <c r="M501" s="10">
        <v>1</v>
      </c>
      <c r="N501" s="44"/>
      <c r="O501" s="44"/>
      <c r="P501" s="44"/>
      <c r="Q501" s="44"/>
      <c r="R501" s="44"/>
      <c r="S501" s="44"/>
      <c r="T501" s="44"/>
      <c r="U501" s="44"/>
      <c r="V501" s="44"/>
      <c r="W501" s="44"/>
      <c r="X501" s="44"/>
      <c r="Y501" s="44"/>
      <c r="Z501" s="44"/>
      <c r="AA501" s="44"/>
      <c r="AB501" s="44" t="s">
        <v>7397</v>
      </c>
      <c r="AC501" s="87" t="s">
        <v>7398</v>
      </c>
      <c r="AD501" s="10" t="s">
        <v>283</v>
      </c>
      <c r="AE501" s="11">
        <v>43066</v>
      </c>
      <c r="AF501" s="11">
        <v>43522</v>
      </c>
      <c r="AG501" s="10">
        <f t="shared" si="118"/>
        <v>456</v>
      </c>
      <c r="AH501" s="10">
        <f t="shared" si="117"/>
        <v>458</v>
      </c>
      <c r="AI501" s="10">
        <f t="shared" si="108"/>
        <v>459</v>
      </c>
      <c r="AJ501" s="10" t="s">
        <v>7399</v>
      </c>
      <c r="AK501" s="12">
        <v>4</v>
      </c>
      <c r="AL501" s="10" t="s">
        <v>7400</v>
      </c>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v>2</v>
      </c>
      <c r="BK501" s="10"/>
      <c r="BL501" s="10"/>
      <c r="BM501" s="10"/>
      <c r="BN501" s="10"/>
      <c r="BO501" s="10"/>
      <c r="BP501" s="10"/>
      <c r="BQ501" s="10"/>
      <c r="BR501" s="10"/>
      <c r="BS501" s="10"/>
      <c r="BT501" s="10"/>
      <c r="BU501" s="10"/>
      <c r="BV501" s="10"/>
      <c r="BW501" s="10"/>
      <c r="BX501" s="10"/>
      <c r="BY501" s="10">
        <v>1</v>
      </c>
      <c r="BZ501" s="10"/>
      <c r="CA501" s="10"/>
      <c r="CB501" s="10"/>
      <c r="CC501" s="10"/>
      <c r="CD501" s="10"/>
      <c r="CE501" s="10"/>
      <c r="CF501" s="10">
        <v>1</v>
      </c>
      <c r="CG501" s="10"/>
      <c r="CH501" s="10"/>
      <c r="CI501" s="10"/>
      <c r="CJ501" s="10"/>
      <c r="CK501" s="10"/>
      <c r="CL501" s="10"/>
      <c r="CM501" s="10"/>
      <c r="CN501" s="10"/>
      <c r="CO501" s="10"/>
      <c r="CP501" s="10" t="s">
        <v>90</v>
      </c>
      <c r="CQ501" s="10" t="s">
        <v>286</v>
      </c>
      <c r="CR501" s="10"/>
      <c r="CS501" s="10">
        <v>1</v>
      </c>
      <c r="CT501" s="10"/>
      <c r="CU501" s="10"/>
      <c r="CV501" s="10"/>
      <c r="CW501" s="10"/>
      <c r="CX501" s="10" t="s">
        <v>287</v>
      </c>
      <c r="CY501" s="10" t="s">
        <v>287</v>
      </c>
      <c r="CZ501" s="10" t="s">
        <v>12</v>
      </c>
      <c r="DA501" s="10" t="s">
        <v>289</v>
      </c>
      <c r="DB501" s="10" t="s">
        <v>289</v>
      </c>
      <c r="DC501" s="10" t="s">
        <v>283</v>
      </c>
      <c r="DD501" s="10" t="s">
        <v>771</v>
      </c>
      <c r="DE501" s="10" t="s">
        <v>7401</v>
      </c>
      <c r="DF501" s="10" t="s">
        <v>283</v>
      </c>
      <c r="DG501" s="10" t="s">
        <v>283</v>
      </c>
      <c r="DH501" s="10" t="s">
        <v>283</v>
      </c>
      <c r="DI501" s="10" t="s">
        <v>283</v>
      </c>
      <c r="DJ501" s="10" t="s">
        <v>283</v>
      </c>
      <c r="DK501" s="10" t="s">
        <v>283</v>
      </c>
      <c r="DL501" s="10" t="s">
        <v>283</v>
      </c>
      <c r="DM501" s="10" t="s">
        <v>283</v>
      </c>
      <c r="DN501" s="15"/>
      <c r="DO501" s="15"/>
      <c r="DP501" s="15"/>
      <c r="DQ501" s="15"/>
      <c r="DR501" s="15"/>
      <c r="DS501" s="15"/>
      <c r="DT501" s="15"/>
      <c r="DU501" s="15"/>
      <c r="DV501" s="15"/>
      <c r="DW501" s="15"/>
      <c r="DX501" s="15"/>
      <c r="DY501" s="15"/>
      <c r="DZ501" s="15"/>
      <c r="EA501" s="15"/>
      <c r="EB501" s="15"/>
      <c r="EC501" s="15"/>
      <c r="ED501" s="15"/>
      <c r="EE501" s="15"/>
      <c r="EF501" s="15"/>
      <c r="EG501" s="15"/>
      <c r="EH501" s="15"/>
      <c r="EI501" s="15"/>
      <c r="EJ501" s="15"/>
      <c r="EK501" s="15"/>
      <c r="EL501" s="15"/>
      <c r="EM501" s="15"/>
      <c r="EN501" s="15"/>
      <c r="EO501" s="15"/>
      <c r="EP501" s="15"/>
      <c r="EQ501" s="15"/>
      <c r="ER501" s="10" t="s">
        <v>7402</v>
      </c>
      <c r="ES501" s="10" t="s">
        <v>6854</v>
      </c>
      <c r="ET501" s="10"/>
      <c r="EU501" s="10"/>
      <c r="EV501" s="10"/>
      <c r="EW501" s="10"/>
      <c r="EX501" s="13">
        <v>1</v>
      </c>
      <c r="EY501" s="10"/>
      <c r="EZ501" s="10"/>
      <c r="FA501" s="10"/>
      <c r="FB501" s="10"/>
      <c r="FC501" s="10"/>
      <c r="FD501" s="10"/>
      <c r="FE501" s="10"/>
      <c r="FF501" s="10"/>
      <c r="FG501" s="10"/>
      <c r="FH501" s="10"/>
      <c r="FI501" s="10"/>
      <c r="FJ501" s="10"/>
      <c r="FK501" s="10"/>
      <c r="FL501" s="10">
        <v>1</v>
      </c>
      <c r="FM501" s="10" t="s">
        <v>7403</v>
      </c>
      <c r="FN501" s="10" t="s">
        <v>3440</v>
      </c>
      <c r="FO501" s="10"/>
      <c r="FP501" s="10"/>
      <c r="FQ501" s="10"/>
      <c r="FR501" s="10"/>
      <c r="FS501" s="10"/>
      <c r="FT501" s="10"/>
      <c r="FU501" s="10">
        <v>1</v>
      </c>
      <c r="FV501" s="10"/>
      <c r="FW501" s="10"/>
      <c r="FX501" s="10"/>
      <c r="FY501" s="10"/>
      <c r="FZ501" s="10"/>
      <c r="GA501" s="10"/>
      <c r="GB501" s="10">
        <v>1</v>
      </c>
      <c r="GC501" s="10"/>
      <c r="GD501" s="10"/>
      <c r="GE501" s="10"/>
      <c r="GF501" s="10"/>
      <c r="GG501" s="10"/>
      <c r="GH501" s="10"/>
      <c r="GI501" s="10"/>
      <c r="GJ501" s="10"/>
      <c r="GK501" s="10"/>
      <c r="GL501" s="10"/>
      <c r="GM501" s="10"/>
      <c r="GN501" s="10"/>
      <c r="GO501" s="10" t="s">
        <v>7404</v>
      </c>
      <c r="GP501" s="10" t="s">
        <v>7405</v>
      </c>
      <c r="GQ501" s="10" t="s">
        <v>7406</v>
      </c>
      <c r="GR501" s="10" t="s">
        <v>7407</v>
      </c>
      <c r="GS501" s="10" t="s">
        <v>7408</v>
      </c>
      <c r="GT501" s="10" t="s">
        <v>7409</v>
      </c>
      <c r="GU501" s="10" t="s">
        <v>283</v>
      </c>
      <c r="GV501" s="10" t="s">
        <v>283</v>
      </c>
      <c r="GW501" s="10" t="s">
        <v>283</v>
      </c>
      <c r="GX501" s="10" t="s">
        <v>283</v>
      </c>
      <c r="GY501" s="10" t="s">
        <v>283</v>
      </c>
      <c r="GZ501" s="10" t="s">
        <v>283</v>
      </c>
      <c r="HA501" s="10" t="s">
        <v>283</v>
      </c>
      <c r="HB501" s="10" t="s">
        <v>283</v>
      </c>
      <c r="HC501" s="10" t="s">
        <v>283</v>
      </c>
      <c r="HD501" s="10" t="s">
        <v>242</v>
      </c>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v>1</v>
      </c>
      <c r="IU501" s="10" t="s">
        <v>1116</v>
      </c>
      <c r="IV501" s="10" t="s">
        <v>283</v>
      </c>
      <c r="IW501" s="10" t="s">
        <v>283</v>
      </c>
      <c r="IX501" s="10" t="s">
        <v>264</v>
      </c>
      <c r="IY501" s="10"/>
      <c r="IZ501" s="10"/>
      <c r="JA501" s="10"/>
      <c r="JB501" s="10"/>
      <c r="JC501" s="10"/>
      <c r="JD501" s="10"/>
      <c r="JE501" s="10"/>
      <c r="JF501" s="10"/>
      <c r="JG501" s="10"/>
      <c r="JH501" s="10"/>
      <c r="JI501" s="10"/>
      <c r="JJ501" s="10"/>
      <c r="JK501" s="10"/>
      <c r="JL501" s="10"/>
      <c r="JM501" s="10"/>
      <c r="JN501" s="10"/>
      <c r="JO501" s="10"/>
      <c r="JP501" s="10">
        <v>1</v>
      </c>
      <c r="JQ501" s="10"/>
      <c r="JR501" s="10"/>
      <c r="JS501" s="10"/>
      <c r="JT501" s="10"/>
      <c r="JU501" s="10"/>
      <c r="JV501" s="10" t="s">
        <v>287</v>
      </c>
      <c r="JW501" s="10" t="s">
        <v>283</v>
      </c>
      <c r="JX501" s="10" t="s">
        <v>283</v>
      </c>
      <c r="JY501" s="10" t="s">
        <v>283</v>
      </c>
      <c r="JZ501" s="10" t="s">
        <v>7410</v>
      </c>
    </row>
    <row r="502" spans="1:286" ht="15.75" customHeight="1">
      <c r="A502" s="44" t="s">
        <v>7411</v>
      </c>
      <c r="B502" s="59">
        <v>43593</v>
      </c>
      <c r="C502" s="44" t="s">
        <v>7412</v>
      </c>
      <c r="D502" s="10">
        <v>1</v>
      </c>
      <c r="E502" s="11">
        <v>43136</v>
      </c>
      <c r="F502" s="10" t="s">
        <v>302</v>
      </c>
      <c r="G502" s="10" t="s">
        <v>323</v>
      </c>
      <c r="H502" s="44" t="s">
        <v>934</v>
      </c>
      <c r="I502" s="44" t="s">
        <v>935</v>
      </c>
      <c r="J502" s="10" t="s">
        <v>280</v>
      </c>
      <c r="K502" s="44" t="s">
        <v>344</v>
      </c>
      <c r="L502" s="44"/>
      <c r="M502" s="44"/>
      <c r="N502" s="44"/>
      <c r="O502" s="44"/>
      <c r="P502" s="44"/>
      <c r="Q502" s="44"/>
      <c r="R502" s="10">
        <v>1</v>
      </c>
      <c r="S502" s="44"/>
      <c r="T502" s="44"/>
      <c r="U502" s="44"/>
      <c r="V502" s="44"/>
      <c r="W502" s="44"/>
      <c r="X502" s="44"/>
      <c r="Y502" s="44"/>
      <c r="Z502" s="44"/>
      <c r="AA502" s="44"/>
      <c r="AB502" s="44" t="s">
        <v>7413</v>
      </c>
      <c r="AC502" s="87" t="s">
        <v>7414</v>
      </c>
      <c r="AD502" s="10" t="s">
        <v>283</v>
      </c>
      <c r="AE502" s="11">
        <v>43143</v>
      </c>
      <c r="AF502" s="11">
        <v>43572</v>
      </c>
      <c r="AG502" s="10">
        <f t="shared" si="118"/>
        <v>429</v>
      </c>
      <c r="AH502" s="10">
        <f t="shared" si="117"/>
        <v>436</v>
      </c>
      <c r="AI502" s="10">
        <f t="shared" si="108"/>
        <v>457</v>
      </c>
      <c r="AJ502" s="10" t="s">
        <v>7415</v>
      </c>
      <c r="AK502" s="12">
        <v>3</v>
      </c>
      <c r="AL502" s="10" t="s">
        <v>7416</v>
      </c>
      <c r="AM502" s="10"/>
      <c r="AN502" s="10"/>
      <c r="AO502" s="10"/>
      <c r="AP502" s="10"/>
      <c r="AQ502" s="10"/>
      <c r="AR502" s="10"/>
      <c r="AS502" s="10"/>
      <c r="AT502" s="10"/>
      <c r="AU502" s="10"/>
      <c r="AV502" s="10"/>
      <c r="AW502" s="10"/>
      <c r="AX502" s="10"/>
      <c r="AY502" s="10"/>
      <c r="AZ502" s="10">
        <v>1</v>
      </c>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v>2</v>
      </c>
      <c r="BW502" s="10"/>
      <c r="BX502" s="10"/>
      <c r="BY502" s="10"/>
      <c r="BZ502" s="10"/>
      <c r="CA502" s="10"/>
      <c r="CB502" s="10"/>
      <c r="CC502" s="10"/>
      <c r="CD502" s="10"/>
      <c r="CE502" s="10"/>
      <c r="CF502" s="10"/>
      <c r="CG502" s="10"/>
      <c r="CH502" s="10"/>
      <c r="CI502" s="10"/>
      <c r="CJ502" s="10"/>
      <c r="CK502" s="10"/>
      <c r="CL502" s="10"/>
      <c r="CM502" s="10"/>
      <c r="CN502" s="10"/>
      <c r="CO502" s="10"/>
      <c r="CP502" s="10" t="s">
        <v>89</v>
      </c>
      <c r="CQ502" s="10" t="s">
        <v>286</v>
      </c>
      <c r="CR502" s="10">
        <v>1</v>
      </c>
      <c r="CS502" s="10"/>
      <c r="CT502" s="10"/>
      <c r="CU502" s="10"/>
      <c r="CV502" s="10"/>
      <c r="CW502" s="10"/>
      <c r="CX502" s="10" t="s">
        <v>287</v>
      </c>
      <c r="CY502" s="10" t="s">
        <v>287</v>
      </c>
      <c r="CZ502" s="10" t="s">
        <v>12</v>
      </c>
      <c r="DA502" s="10" t="s">
        <v>621</v>
      </c>
      <c r="DB502" s="10" t="s">
        <v>309</v>
      </c>
      <c r="DC502" s="13" t="s">
        <v>7417</v>
      </c>
      <c r="DD502" s="10" t="s">
        <v>773</v>
      </c>
      <c r="DE502" s="10" t="s">
        <v>549</v>
      </c>
      <c r="DF502" s="10" t="s">
        <v>7418</v>
      </c>
      <c r="DG502" s="10" t="s">
        <v>7419</v>
      </c>
      <c r="DH502" s="10" t="s">
        <v>7420</v>
      </c>
      <c r="DI502" s="10" t="s">
        <v>283</v>
      </c>
      <c r="DJ502" s="10" t="s">
        <v>283</v>
      </c>
      <c r="DK502" s="10" t="s">
        <v>283</v>
      </c>
      <c r="DL502" s="13" t="s">
        <v>7421</v>
      </c>
      <c r="DM502" s="13" t="s">
        <v>114</v>
      </c>
      <c r="DN502" s="14"/>
      <c r="DO502" s="14"/>
      <c r="DP502" s="14"/>
      <c r="DQ502" s="14"/>
      <c r="DR502" s="14">
        <v>1</v>
      </c>
      <c r="DS502" s="14"/>
      <c r="DT502" s="14"/>
      <c r="DU502" s="14"/>
      <c r="DV502" s="14"/>
      <c r="DW502" s="14"/>
      <c r="DX502" s="14"/>
      <c r="DY502" s="14"/>
      <c r="DZ502" s="14"/>
      <c r="EA502" s="14"/>
      <c r="EB502" s="14"/>
      <c r="EC502" s="14"/>
      <c r="ED502" s="14"/>
      <c r="EE502" s="14"/>
      <c r="EF502" s="14"/>
      <c r="EG502" s="14"/>
      <c r="EH502" s="14"/>
      <c r="EI502" s="14"/>
      <c r="EJ502" s="14"/>
      <c r="EK502" s="14"/>
      <c r="EL502" s="14"/>
      <c r="EM502" s="14"/>
      <c r="EN502" s="14"/>
      <c r="EO502" s="14"/>
      <c r="EP502" s="14"/>
      <c r="EQ502" s="14"/>
      <c r="ER502" s="10" t="s">
        <v>283</v>
      </c>
      <c r="ES502" s="10" t="s">
        <v>283</v>
      </c>
      <c r="ET502" s="10"/>
      <c r="EU502" s="10"/>
      <c r="EV502" s="10"/>
      <c r="EW502" s="10"/>
      <c r="EX502" s="10"/>
      <c r="EY502" s="10"/>
      <c r="EZ502" s="10"/>
      <c r="FA502" s="10"/>
      <c r="FB502" s="10"/>
      <c r="FC502" s="10"/>
      <c r="FD502" s="10"/>
      <c r="FE502" s="10"/>
      <c r="FF502" s="10"/>
      <c r="FG502" s="10"/>
      <c r="FH502" s="10"/>
      <c r="FI502" s="10"/>
      <c r="FJ502" s="10"/>
      <c r="FK502" s="10"/>
      <c r="FL502" s="10"/>
      <c r="FM502" s="10" t="s">
        <v>283</v>
      </c>
      <c r="FN502" s="10" t="s">
        <v>283</v>
      </c>
      <c r="FO502" s="10"/>
      <c r="FP502" s="10"/>
      <c r="FQ502" s="10"/>
      <c r="FR502" s="10"/>
      <c r="FS502" s="10"/>
      <c r="FT502" s="10"/>
      <c r="FU502" s="10"/>
      <c r="FV502" s="10"/>
      <c r="FW502" s="10"/>
      <c r="FX502" s="10"/>
      <c r="FY502" s="10"/>
      <c r="FZ502" s="10"/>
      <c r="GA502" s="10"/>
      <c r="GB502" s="10"/>
      <c r="GC502" s="10"/>
      <c r="GD502" s="10"/>
      <c r="GE502" s="10"/>
      <c r="GF502" s="10"/>
      <c r="GG502" s="10"/>
      <c r="GH502" s="10"/>
      <c r="GI502" s="10"/>
      <c r="GJ502" s="10"/>
      <c r="GK502" s="10"/>
      <c r="GL502" s="10"/>
      <c r="GM502" s="10"/>
      <c r="GN502" s="10"/>
      <c r="GO502" s="13" t="s">
        <v>7422</v>
      </c>
      <c r="GP502" s="13" t="s">
        <v>7423</v>
      </c>
      <c r="GQ502" s="10" t="s">
        <v>283</v>
      </c>
      <c r="GR502" s="10" t="s">
        <v>283</v>
      </c>
      <c r="GS502" s="10" t="s">
        <v>283</v>
      </c>
      <c r="GT502" s="10" t="s">
        <v>283</v>
      </c>
      <c r="GU502" s="10" t="s">
        <v>283</v>
      </c>
      <c r="GV502" s="10" t="s">
        <v>283</v>
      </c>
      <c r="GW502" s="10" t="s">
        <v>283</v>
      </c>
      <c r="GX502" s="10" t="s">
        <v>283</v>
      </c>
      <c r="GY502" s="10" t="s">
        <v>283</v>
      </c>
      <c r="GZ502" s="10" t="s">
        <v>283</v>
      </c>
      <c r="HA502" s="10" t="s">
        <v>283</v>
      </c>
      <c r="HB502" s="10" t="s">
        <v>283</v>
      </c>
      <c r="HC502" s="10" t="s">
        <v>283</v>
      </c>
      <c r="HD502" s="10" t="s">
        <v>4964</v>
      </c>
      <c r="HE502" s="10"/>
      <c r="HF502" s="10"/>
      <c r="HG502" s="10"/>
      <c r="HH502" s="10"/>
      <c r="HI502" s="10"/>
      <c r="HJ502" s="10"/>
      <c r="HK502" s="10"/>
      <c r="HL502" s="10"/>
      <c r="HM502" s="10"/>
      <c r="HN502" s="10"/>
      <c r="HO502" s="10"/>
      <c r="HP502" s="10"/>
      <c r="HQ502" s="10"/>
      <c r="HR502" s="10">
        <v>1</v>
      </c>
      <c r="HS502" s="10"/>
      <c r="HT502" s="10"/>
      <c r="HU502" s="10"/>
      <c r="HV502" s="10"/>
      <c r="HW502" s="10"/>
      <c r="HX502" s="10"/>
      <c r="HY502" s="10"/>
      <c r="HZ502" s="10"/>
      <c r="IA502" s="10"/>
      <c r="IB502" s="10"/>
      <c r="IC502" s="10"/>
      <c r="ID502" s="10"/>
      <c r="IE502" s="10"/>
      <c r="IF502" s="10"/>
      <c r="IG502" s="10"/>
      <c r="IH502" s="10"/>
      <c r="II502" s="10"/>
      <c r="IJ502" s="10"/>
      <c r="IK502" s="10">
        <v>1</v>
      </c>
      <c r="IL502" s="10"/>
      <c r="IM502" s="10"/>
      <c r="IN502" s="10"/>
      <c r="IO502" s="10"/>
      <c r="IP502" s="10"/>
      <c r="IQ502" s="10"/>
      <c r="IR502" s="10"/>
      <c r="IS502" s="10"/>
      <c r="IT502" s="10"/>
      <c r="IU502" s="13" t="s">
        <v>7424</v>
      </c>
      <c r="IV502" s="10" t="s">
        <v>283</v>
      </c>
      <c r="IW502" s="10" t="s">
        <v>283</v>
      </c>
      <c r="IX502" s="10" t="s">
        <v>264</v>
      </c>
      <c r="IY502" s="10"/>
      <c r="IZ502" s="10"/>
      <c r="JA502" s="10"/>
      <c r="JB502" s="10"/>
      <c r="JC502" s="10"/>
      <c r="JD502" s="10"/>
      <c r="JE502" s="10"/>
      <c r="JF502" s="10"/>
      <c r="JG502" s="10"/>
      <c r="JH502" s="10"/>
      <c r="JI502" s="10"/>
      <c r="JJ502" s="10"/>
      <c r="JK502" s="10"/>
      <c r="JL502" s="10"/>
      <c r="JM502" s="10"/>
      <c r="JN502" s="10"/>
      <c r="JO502" s="10"/>
      <c r="JP502" s="10">
        <v>1</v>
      </c>
      <c r="JQ502" s="10"/>
      <c r="JR502" s="10"/>
      <c r="JS502" s="10"/>
      <c r="JT502" s="10"/>
      <c r="JU502" s="10"/>
      <c r="JV502" s="10" t="s">
        <v>287</v>
      </c>
      <c r="JW502" s="10" t="s">
        <v>283</v>
      </c>
      <c r="JX502" s="10" t="s">
        <v>283</v>
      </c>
      <c r="JY502" s="10" t="s">
        <v>283</v>
      </c>
      <c r="JZ502" s="10" t="s">
        <v>7425</v>
      </c>
    </row>
    <row r="503" spans="1:286" ht="15.75" customHeight="1">
      <c r="A503" s="44" t="s">
        <v>7426</v>
      </c>
      <c r="B503" s="59">
        <v>43755</v>
      </c>
      <c r="C503" s="44" t="s">
        <v>7427</v>
      </c>
      <c r="D503" s="12">
        <v>1</v>
      </c>
      <c r="E503" s="11">
        <v>43140</v>
      </c>
      <c r="F503" s="89">
        <f>1/365</f>
        <v>2.7397260273972603E-3</v>
      </c>
      <c r="G503" s="10" t="s">
        <v>277</v>
      </c>
      <c r="H503" s="44" t="s">
        <v>4138</v>
      </c>
      <c r="I503" s="44" t="s">
        <v>4139</v>
      </c>
      <c r="J503" s="10" t="s">
        <v>280</v>
      </c>
      <c r="K503" s="44" t="s">
        <v>344</v>
      </c>
      <c r="L503" s="44"/>
      <c r="M503" s="44"/>
      <c r="N503" s="44"/>
      <c r="O503" s="44"/>
      <c r="P503" s="44"/>
      <c r="Q503" s="44"/>
      <c r="R503" s="10">
        <v>1</v>
      </c>
      <c r="S503" s="44"/>
      <c r="T503" s="44"/>
      <c r="U503" s="44"/>
      <c r="V503" s="44"/>
      <c r="W503" s="44"/>
      <c r="X503" s="44"/>
      <c r="Y503" s="44"/>
      <c r="Z503" s="44"/>
      <c r="AA503" s="44"/>
      <c r="AB503" s="44" t="s">
        <v>5250</v>
      </c>
      <c r="AC503" s="88" t="s">
        <v>7428</v>
      </c>
      <c r="AD503" s="10" t="s">
        <v>283</v>
      </c>
      <c r="AE503" s="11">
        <v>43147</v>
      </c>
      <c r="AF503" s="11">
        <v>43748</v>
      </c>
      <c r="AG503" s="10">
        <f t="shared" si="118"/>
        <v>601</v>
      </c>
      <c r="AH503" s="10">
        <f t="shared" si="117"/>
        <v>608</v>
      </c>
      <c r="AI503" s="10">
        <f t="shared" si="108"/>
        <v>615</v>
      </c>
      <c r="AJ503" s="10" t="s">
        <v>7429</v>
      </c>
      <c r="AK503" s="12">
        <v>3</v>
      </c>
      <c r="AL503" s="10" t="s">
        <v>7430</v>
      </c>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v>1</v>
      </c>
      <c r="BZ503" s="10"/>
      <c r="CA503" s="10"/>
      <c r="CB503" s="10"/>
      <c r="CC503" s="10"/>
      <c r="CD503" s="10"/>
      <c r="CE503" s="10">
        <v>1</v>
      </c>
      <c r="CF503" s="10"/>
      <c r="CG503" s="10"/>
      <c r="CH503" s="10"/>
      <c r="CI503" s="10"/>
      <c r="CJ503" s="10">
        <v>1</v>
      </c>
      <c r="CK503" s="10"/>
      <c r="CL503" s="10"/>
      <c r="CM503" s="10"/>
      <c r="CN503" s="10"/>
      <c r="CO503" s="10"/>
      <c r="CP503" s="10" t="s">
        <v>89</v>
      </c>
      <c r="CQ503" s="10" t="s">
        <v>286</v>
      </c>
      <c r="CR503" s="10">
        <v>1</v>
      </c>
      <c r="CS503" s="10"/>
      <c r="CT503" s="10"/>
      <c r="CU503" s="10"/>
      <c r="CV503" s="10"/>
      <c r="CW503" s="10"/>
      <c r="CX503" s="10" t="s">
        <v>287</v>
      </c>
      <c r="CY503" s="10" t="s">
        <v>287</v>
      </c>
      <c r="CZ503" s="10" t="s">
        <v>12</v>
      </c>
      <c r="DA503" s="10" t="s">
        <v>289</v>
      </c>
      <c r="DB503" s="10" t="s">
        <v>309</v>
      </c>
      <c r="DC503" s="10" t="s">
        <v>7431</v>
      </c>
      <c r="DD503" s="10" t="s">
        <v>492</v>
      </c>
      <c r="DE503" s="10" t="s">
        <v>7432</v>
      </c>
      <c r="DF503" s="10" t="s">
        <v>7433</v>
      </c>
      <c r="DG503" s="10" t="s">
        <v>283</v>
      </c>
      <c r="DH503" s="10" t="s">
        <v>283</v>
      </c>
      <c r="DI503" s="10" t="s">
        <v>283</v>
      </c>
      <c r="DJ503" s="10" t="s">
        <v>283</v>
      </c>
      <c r="DK503" s="10" t="s">
        <v>283</v>
      </c>
      <c r="DL503" s="10" t="s">
        <v>7434</v>
      </c>
      <c r="DM503" s="10" t="s">
        <v>7435</v>
      </c>
      <c r="DN503" s="15"/>
      <c r="DO503" s="15"/>
      <c r="DP503" s="15"/>
      <c r="DQ503" s="15"/>
      <c r="DR503" s="15"/>
      <c r="DS503" s="15"/>
      <c r="DT503" s="15"/>
      <c r="DU503" s="15"/>
      <c r="DV503" s="15"/>
      <c r="DW503" s="15"/>
      <c r="DX503" s="15"/>
      <c r="DY503" s="15"/>
      <c r="DZ503" s="15"/>
      <c r="EA503" s="15"/>
      <c r="EB503" s="15"/>
      <c r="EC503" s="15"/>
      <c r="ED503" s="15"/>
      <c r="EE503" s="15"/>
      <c r="EF503" s="15"/>
      <c r="EG503" s="15"/>
      <c r="EH503" s="15"/>
      <c r="EI503" s="15"/>
      <c r="EJ503" s="15"/>
      <c r="EK503" s="15"/>
      <c r="EL503" s="15">
        <v>1</v>
      </c>
      <c r="EM503" s="15"/>
      <c r="EN503" s="15"/>
      <c r="EO503" s="15">
        <v>1</v>
      </c>
      <c r="EP503" s="15"/>
      <c r="EQ503" s="15"/>
      <c r="ER503" s="10" t="s">
        <v>283</v>
      </c>
      <c r="ES503" s="10" t="s">
        <v>283</v>
      </c>
      <c r="ET503" s="10"/>
      <c r="EU503" s="10"/>
      <c r="EV503" s="10"/>
      <c r="EW503" s="10"/>
      <c r="EX503" s="10"/>
      <c r="EY503" s="10"/>
      <c r="EZ503" s="10"/>
      <c r="FA503" s="10"/>
      <c r="FB503" s="10"/>
      <c r="FC503" s="10"/>
      <c r="FD503" s="10"/>
      <c r="FE503" s="10"/>
      <c r="FF503" s="10"/>
      <c r="FG503" s="10"/>
      <c r="FH503" s="10"/>
      <c r="FI503" s="10"/>
      <c r="FJ503" s="10"/>
      <c r="FK503" s="10"/>
      <c r="FL503" s="10"/>
      <c r="FM503" s="10" t="s">
        <v>283</v>
      </c>
      <c r="FN503" s="10" t="s">
        <v>283</v>
      </c>
      <c r="FO503" s="10"/>
      <c r="FP503" s="10"/>
      <c r="FQ503" s="10"/>
      <c r="FR503" s="10"/>
      <c r="FS503" s="10"/>
      <c r="FT503" s="10"/>
      <c r="FU503" s="10"/>
      <c r="FV503" s="10"/>
      <c r="FW503" s="10"/>
      <c r="FX503" s="10"/>
      <c r="FY503" s="10"/>
      <c r="FZ503" s="10"/>
      <c r="GA503" s="10"/>
      <c r="GB503" s="10"/>
      <c r="GC503" s="10"/>
      <c r="GD503" s="10"/>
      <c r="GE503" s="10"/>
      <c r="GF503" s="10"/>
      <c r="GG503" s="10"/>
      <c r="GH503" s="10"/>
      <c r="GI503" s="10"/>
      <c r="GJ503" s="10"/>
      <c r="GK503" s="10"/>
      <c r="GL503" s="10"/>
      <c r="GM503" s="10"/>
      <c r="GN503" s="10"/>
      <c r="GO503" s="10" t="s">
        <v>7436</v>
      </c>
      <c r="GP503" s="10" t="s">
        <v>7437</v>
      </c>
      <c r="GQ503" s="10" t="s">
        <v>283</v>
      </c>
      <c r="GR503" s="10" t="s">
        <v>283</v>
      </c>
      <c r="GS503" s="10" t="s">
        <v>283</v>
      </c>
      <c r="GT503" s="10" t="s">
        <v>283</v>
      </c>
      <c r="GU503" s="10" t="s">
        <v>283</v>
      </c>
      <c r="GV503" s="10" t="s">
        <v>283</v>
      </c>
      <c r="GW503" s="10" t="s">
        <v>283</v>
      </c>
      <c r="GX503" s="10" t="s">
        <v>283</v>
      </c>
      <c r="GY503" s="10" t="s">
        <v>283</v>
      </c>
      <c r="GZ503" s="10" t="s">
        <v>283</v>
      </c>
      <c r="HA503" s="10" t="s">
        <v>283</v>
      </c>
      <c r="HB503" s="10" t="s">
        <v>283</v>
      </c>
      <c r="HC503" s="10" t="s">
        <v>283</v>
      </c>
      <c r="HD503" s="10" t="s">
        <v>1579</v>
      </c>
      <c r="HE503" s="10"/>
      <c r="HF503" s="10"/>
      <c r="HG503" s="10"/>
      <c r="HH503" s="10"/>
      <c r="HI503" s="10"/>
      <c r="HJ503" s="10"/>
      <c r="HK503" s="10"/>
      <c r="HL503" s="10"/>
      <c r="HM503" s="10"/>
      <c r="HN503" s="10"/>
      <c r="HO503" s="10"/>
      <c r="HP503" s="10"/>
      <c r="HQ503" s="10"/>
      <c r="HR503" s="10"/>
      <c r="HS503" s="10"/>
      <c r="HT503" s="10"/>
      <c r="HU503" s="10"/>
      <c r="HV503" s="10"/>
      <c r="HW503" s="10"/>
      <c r="HX503" s="10"/>
      <c r="HY503" s="10"/>
      <c r="HZ503" s="10"/>
      <c r="IA503" s="10">
        <v>1</v>
      </c>
      <c r="IB503" s="10"/>
      <c r="IC503" s="10"/>
      <c r="ID503" s="10"/>
      <c r="IE503" s="10"/>
      <c r="IF503" s="10"/>
      <c r="IG503" s="10"/>
      <c r="IH503" s="10"/>
      <c r="II503" s="10"/>
      <c r="IJ503" s="10"/>
      <c r="IK503" s="10"/>
      <c r="IL503" s="10"/>
      <c r="IM503" s="10"/>
      <c r="IN503" s="10"/>
      <c r="IO503" s="10"/>
      <c r="IP503" s="10">
        <v>1</v>
      </c>
      <c r="IQ503" s="10"/>
      <c r="IR503" s="10"/>
      <c r="IS503" s="10"/>
      <c r="IT503" s="10"/>
      <c r="IU503" s="10" t="s">
        <v>299</v>
      </c>
      <c r="IV503" s="10" t="s">
        <v>283</v>
      </c>
      <c r="IW503" s="10" t="s">
        <v>283</v>
      </c>
      <c r="IX503" s="10" t="s">
        <v>264</v>
      </c>
      <c r="IY503" s="10"/>
      <c r="IZ503" s="10"/>
      <c r="JA503" s="10"/>
      <c r="JB503" s="10"/>
      <c r="JC503" s="10"/>
      <c r="JD503" s="10"/>
      <c r="JE503" s="10"/>
      <c r="JF503" s="10"/>
      <c r="JG503" s="10"/>
      <c r="JH503" s="10"/>
      <c r="JI503" s="10"/>
      <c r="JJ503" s="10"/>
      <c r="JK503" s="10"/>
      <c r="JL503" s="10"/>
      <c r="JM503" s="10"/>
      <c r="JN503" s="10"/>
      <c r="JO503" s="10"/>
      <c r="JP503" s="10">
        <v>1</v>
      </c>
      <c r="JQ503" s="10"/>
      <c r="JR503" s="10"/>
      <c r="JS503" s="10"/>
      <c r="JT503" s="10"/>
      <c r="JU503" s="10"/>
      <c r="JV503" s="10" t="s">
        <v>287</v>
      </c>
      <c r="JW503" s="10" t="s">
        <v>283</v>
      </c>
      <c r="JX503" s="10" t="s">
        <v>283</v>
      </c>
      <c r="JY503" s="10" t="s">
        <v>283</v>
      </c>
      <c r="JZ503" s="10" t="s">
        <v>7438</v>
      </c>
    </row>
    <row r="504" spans="1:286" ht="15.75" customHeight="1">
      <c r="A504" s="44" t="s">
        <v>7439</v>
      </c>
      <c r="B504" s="59">
        <v>43812</v>
      </c>
      <c r="C504" s="44" t="s">
        <v>7440</v>
      </c>
      <c r="D504" s="10">
        <v>1</v>
      </c>
      <c r="E504" s="11">
        <v>43134</v>
      </c>
      <c r="F504" s="10" t="s">
        <v>302</v>
      </c>
      <c r="G504" s="10" t="s">
        <v>277</v>
      </c>
      <c r="H504" s="44" t="s">
        <v>1000</v>
      </c>
      <c r="I504" s="44" t="s">
        <v>1001</v>
      </c>
      <c r="J504" s="10" t="s">
        <v>280</v>
      </c>
      <c r="K504" s="44" t="s">
        <v>4946</v>
      </c>
      <c r="L504" s="44"/>
      <c r="M504" s="44"/>
      <c r="N504" s="44"/>
      <c r="O504" s="44"/>
      <c r="P504" s="44"/>
      <c r="Q504" s="44"/>
      <c r="R504" s="10">
        <v>1</v>
      </c>
      <c r="S504" s="44">
        <v>1</v>
      </c>
      <c r="T504" s="44"/>
      <c r="U504" s="44"/>
      <c r="V504" s="44"/>
      <c r="W504" s="44"/>
      <c r="X504" s="44"/>
      <c r="Y504" s="44"/>
      <c r="Z504" s="44"/>
      <c r="AA504" s="44"/>
      <c r="AB504" s="44" t="s">
        <v>7441</v>
      </c>
      <c r="AC504" s="88" t="s">
        <v>7442</v>
      </c>
      <c r="AD504" s="10" t="s">
        <v>283</v>
      </c>
      <c r="AE504" s="11">
        <v>43153</v>
      </c>
      <c r="AF504" s="11">
        <v>43789</v>
      </c>
      <c r="AG504" s="10">
        <f t="shared" si="118"/>
        <v>636</v>
      </c>
      <c r="AH504" s="10">
        <f t="shared" si="117"/>
        <v>655</v>
      </c>
      <c r="AI504" s="10">
        <f t="shared" si="108"/>
        <v>678</v>
      </c>
      <c r="AJ504" s="10" t="s">
        <v>7443</v>
      </c>
      <c r="AK504" s="12">
        <v>1</v>
      </c>
      <c r="AL504" s="10" t="s">
        <v>86</v>
      </c>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v>1</v>
      </c>
      <c r="CP504" s="10" t="s">
        <v>329</v>
      </c>
      <c r="CQ504" s="13" t="s">
        <v>852</v>
      </c>
      <c r="CR504" s="10"/>
      <c r="CS504" s="10"/>
      <c r="CT504" s="10"/>
      <c r="CU504" s="10"/>
      <c r="CV504" s="10"/>
      <c r="CW504" s="10"/>
      <c r="CX504" s="10" t="s">
        <v>283</v>
      </c>
      <c r="CY504" s="10" t="s">
        <v>287</v>
      </c>
      <c r="CZ504" s="10" t="s">
        <v>329</v>
      </c>
      <c r="DA504" s="10" t="s">
        <v>158</v>
      </c>
      <c r="DB504" s="10" t="s">
        <v>309</v>
      </c>
      <c r="DC504" s="13" t="s">
        <v>7444</v>
      </c>
      <c r="DD504" s="10" t="s">
        <v>7445</v>
      </c>
      <c r="DE504" s="10" t="s">
        <v>7446</v>
      </c>
      <c r="DF504" s="10" t="s">
        <v>283</v>
      </c>
      <c r="DG504" s="10" t="s">
        <v>283</v>
      </c>
      <c r="DH504" s="10" t="s">
        <v>283</v>
      </c>
      <c r="DI504" s="10" t="s">
        <v>283</v>
      </c>
      <c r="DJ504" s="10" t="s">
        <v>283</v>
      </c>
      <c r="DK504" s="10" t="s">
        <v>283</v>
      </c>
      <c r="DL504" s="10" t="s">
        <v>283</v>
      </c>
      <c r="DM504" s="10" t="s">
        <v>283</v>
      </c>
      <c r="DN504" s="15"/>
      <c r="DO504" s="15"/>
      <c r="DP504" s="15"/>
      <c r="DQ504" s="15"/>
      <c r="DR504" s="15"/>
      <c r="DS504" s="15"/>
      <c r="DT504" s="15"/>
      <c r="DU504" s="15"/>
      <c r="DV504" s="15"/>
      <c r="DW504" s="15"/>
      <c r="DX504" s="15"/>
      <c r="DY504" s="15"/>
      <c r="DZ504" s="15"/>
      <c r="EA504" s="15"/>
      <c r="EB504" s="15"/>
      <c r="EC504" s="15"/>
      <c r="ED504" s="15"/>
      <c r="EE504" s="15"/>
      <c r="EF504" s="15"/>
      <c r="EG504" s="15"/>
      <c r="EH504" s="15"/>
      <c r="EI504" s="15"/>
      <c r="EJ504" s="15"/>
      <c r="EK504" s="15"/>
      <c r="EL504" s="15"/>
      <c r="EM504" s="15"/>
      <c r="EN504" s="15"/>
      <c r="EO504" s="15"/>
      <c r="EP504" s="15"/>
      <c r="EQ504" s="15"/>
      <c r="ER504" s="13" t="s">
        <v>7447</v>
      </c>
      <c r="ES504" s="10" t="s">
        <v>7448</v>
      </c>
      <c r="ET504" s="10"/>
      <c r="EU504" s="10">
        <v>1</v>
      </c>
      <c r="EV504" s="10"/>
      <c r="EW504" s="10"/>
      <c r="EX504" s="10"/>
      <c r="EY504" s="10"/>
      <c r="EZ504" s="10">
        <v>1</v>
      </c>
      <c r="FA504" s="10"/>
      <c r="FB504" s="10"/>
      <c r="FC504" s="10"/>
      <c r="FD504" s="10"/>
      <c r="FE504" s="10"/>
      <c r="FF504" s="13">
        <v>1</v>
      </c>
      <c r="FG504" s="10"/>
      <c r="FH504" s="10">
        <v>1</v>
      </c>
      <c r="FI504" s="10"/>
      <c r="FJ504" s="10"/>
      <c r="FK504" s="10">
        <v>1</v>
      </c>
      <c r="FL504" s="10"/>
      <c r="FM504" s="10" t="s">
        <v>283</v>
      </c>
      <c r="FN504" s="10" t="s">
        <v>283</v>
      </c>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3" t="s">
        <v>7449</v>
      </c>
      <c r="GP504" s="13" t="s">
        <v>7450</v>
      </c>
      <c r="GQ504" s="10" t="s">
        <v>283</v>
      </c>
      <c r="GR504" s="10" t="s">
        <v>283</v>
      </c>
      <c r="GS504" s="10" t="s">
        <v>283</v>
      </c>
      <c r="GT504" s="10" t="s">
        <v>283</v>
      </c>
      <c r="GU504" s="10" t="s">
        <v>283</v>
      </c>
      <c r="GV504" s="10" t="s">
        <v>283</v>
      </c>
      <c r="GW504" s="10" t="s">
        <v>283</v>
      </c>
      <c r="GX504" s="10" t="s">
        <v>283</v>
      </c>
      <c r="GY504" s="10" t="s">
        <v>283</v>
      </c>
      <c r="GZ504" s="10" t="s">
        <v>283</v>
      </c>
      <c r="HA504" s="10" t="s">
        <v>283</v>
      </c>
      <c r="HB504" s="10" t="s">
        <v>283</v>
      </c>
      <c r="HC504" s="10" t="s">
        <v>283</v>
      </c>
      <c r="HD504" s="10" t="s">
        <v>7451</v>
      </c>
      <c r="HE504" s="10"/>
      <c r="HF504" s="10"/>
      <c r="HG504" s="10"/>
      <c r="HH504" s="10">
        <v>1</v>
      </c>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v>1</v>
      </c>
      <c r="IF504" s="10"/>
      <c r="IG504" s="10"/>
      <c r="IH504" s="10"/>
      <c r="II504" s="10"/>
      <c r="IJ504" s="10"/>
      <c r="IK504" s="10"/>
      <c r="IL504" s="10"/>
      <c r="IM504" s="10"/>
      <c r="IN504" s="10"/>
      <c r="IO504" s="10"/>
      <c r="IP504" s="10"/>
      <c r="IQ504" s="10"/>
      <c r="IR504" s="10"/>
      <c r="IS504" s="10"/>
      <c r="IT504" s="10"/>
      <c r="IU504" s="13" t="s">
        <v>299</v>
      </c>
      <c r="IV504" s="10" t="s">
        <v>283</v>
      </c>
      <c r="IW504" s="10" t="s">
        <v>283</v>
      </c>
      <c r="IX504" s="10" t="s">
        <v>264</v>
      </c>
      <c r="IY504" s="10"/>
      <c r="IZ504" s="10"/>
      <c r="JA504" s="10"/>
      <c r="JB504" s="10"/>
      <c r="JC504" s="10"/>
      <c r="JD504" s="10"/>
      <c r="JE504" s="10"/>
      <c r="JF504" s="10"/>
      <c r="JG504" s="10"/>
      <c r="JH504" s="10"/>
      <c r="JI504" s="10"/>
      <c r="JJ504" s="10"/>
      <c r="JK504" s="10"/>
      <c r="JL504" s="10"/>
      <c r="JM504" s="10"/>
      <c r="JN504" s="10"/>
      <c r="JO504" s="10"/>
      <c r="JP504" s="10">
        <v>1</v>
      </c>
      <c r="JQ504" s="10"/>
      <c r="JR504" s="10"/>
      <c r="JS504" s="10"/>
      <c r="JT504" s="10"/>
      <c r="JU504" s="10"/>
      <c r="JV504" s="10" t="s">
        <v>287</v>
      </c>
      <c r="JW504" s="10" t="s">
        <v>283</v>
      </c>
      <c r="JX504" s="10" t="s">
        <v>283</v>
      </c>
      <c r="JY504" s="10" t="s">
        <v>283</v>
      </c>
      <c r="JZ504" s="10"/>
    </row>
    <row r="505" spans="1:286" ht="15.75" customHeight="1">
      <c r="A505" s="44" t="s">
        <v>7452</v>
      </c>
      <c r="B505" s="59">
        <v>43808</v>
      </c>
      <c r="C505" s="44" t="s">
        <v>7453</v>
      </c>
      <c r="D505" s="10">
        <v>1</v>
      </c>
      <c r="E505" s="11">
        <v>43494</v>
      </c>
      <c r="F505" s="10">
        <v>73</v>
      </c>
      <c r="G505" s="10" t="s">
        <v>323</v>
      </c>
      <c r="H505" s="44" t="s">
        <v>6934</v>
      </c>
      <c r="I505" s="44" t="s">
        <v>766</v>
      </c>
      <c r="J505" s="10" t="s">
        <v>280</v>
      </c>
      <c r="K505" s="44" t="s">
        <v>7454</v>
      </c>
      <c r="L505" s="44"/>
      <c r="M505" s="44"/>
      <c r="N505" s="44"/>
      <c r="O505" s="44"/>
      <c r="P505" s="10">
        <v>1</v>
      </c>
      <c r="Q505" s="44">
        <v>1</v>
      </c>
      <c r="R505" s="44"/>
      <c r="S505" s="44"/>
      <c r="T505" s="44"/>
      <c r="U505" s="44"/>
      <c r="V505" s="44"/>
      <c r="W505" s="44"/>
      <c r="X505" s="44"/>
      <c r="Y505" s="44"/>
      <c r="Z505" s="44"/>
      <c r="AA505" s="44"/>
      <c r="AB505" s="44" t="s">
        <v>7455</v>
      </c>
      <c r="AC505" s="87" t="s">
        <v>7456</v>
      </c>
      <c r="AD505" s="10" t="s">
        <v>283</v>
      </c>
      <c r="AE505" s="11">
        <v>43500</v>
      </c>
      <c r="AF505" s="11">
        <v>43769</v>
      </c>
      <c r="AG505" s="10">
        <f t="shared" si="118"/>
        <v>269</v>
      </c>
      <c r="AH505" s="10">
        <f t="shared" si="117"/>
        <v>275</v>
      </c>
      <c r="AI505" s="10">
        <f t="shared" si="108"/>
        <v>314</v>
      </c>
      <c r="AJ505" s="10" t="s">
        <v>7457</v>
      </c>
      <c r="AK505" s="12">
        <v>3</v>
      </c>
      <c r="AL505" s="10" t="s">
        <v>7458</v>
      </c>
      <c r="AM505" s="10">
        <v>1</v>
      </c>
      <c r="AN505" s="10"/>
      <c r="AO505" s="10"/>
      <c r="AP505" s="10">
        <v>1</v>
      </c>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v>1</v>
      </c>
      <c r="CP505" s="10" t="s">
        <v>89</v>
      </c>
      <c r="CQ505" s="10" t="s">
        <v>286</v>
      </c>
      <c r="CR505" s="10">
        <v>1</v>
      </c>
      <c r="CS505" s="10"/>
      <c r="CT505" s="10"/>
      <c r="CU505" s="10"/>
      <c r="CV505" s="10"/>
      <c r="CW505" s="10"/>
      <c r="CX505" s="10" t="s">
        <v>287</v>
      </c>
      <c r="CY505" s="10" t="s">
        <v>490</v>
      </c>
      <c r="CZ505" s="10" t="s">
        <v>288</v>
      </c>
      <c r="DA505" s="35" t="s">
        <v>412</v>
      </c>
      <c r="DB505" s="10" t="s">
        <v>951</v>
      </c>
      <c r="DC505" s="10" t="s">
        <v>283</v>
      </c>
      <c r="DD505" s="10" t="s">
        <v>7459</v>
      </c>
      <c r="DE505" s="10" t="s">
        <v>7460</v>
      </c>
      <c r="DF505" s="10" t="s">
        <v>7461</v>
      </c>
      <c r="DG505" s="10" t="s">
        <v>283</v>
      </c>
      <c r="DH505" s="10" t="s">
        <v>283</v>
      </c>
      <c r="DI505" s="10" t="s">
        <v>283</v>
      </c>
      <c r="DJ505" s="10" t="s">
        <v>283</v>
      </c>
      <c r="DK505" s="10" t="s">
        <v>283</v>
      </c>
      <c r="DL505" s="10" t="s">
        <v>7462</v>
      </c>
      <c r="DM505" s="10" t="s">
        <v>7463</v>
      </c>
      <c r="DN505" s="15"/>
      <c r="DO505" s="15"/>
      <c r="DP505" s="15"/>
      <c r="DQ505" s="15"/>
      <c r="DR505" s="15"/>
      <c r="DS505" s="14">
        <v>1</v>
      </c>
      <c r="DT505" s="15"/>
      <c r="DU505" s="15"/>
      <c r="DV505" s="15"/>
      <c r="DW505" s="15"/>
      <c r="DX505" s="15"/>
      <c r="DY505" s="15">
        <v>1</v>
      </c>
      <c r="DZ505" s="15"/>
      <c r="EA505" s="15"/>
      <c r="EB505" s="15"/>
      <c r="EC505" s="15"/>
      <c r="ED505" s="15"/>
      <c r="EE505" s="15"/>
      <c r="EF505" s="15"/>
      <c r="EG505" s="15"/>
      <c r="EH505" s="15"/>
      <c r="EI505" s="15"/>
      <c r="EJ505" s="15"/>
      <c r="EK505" s="15"/>
      <c r="EL505" s="15"/>
      <c r="EM505" s="15"/>
      <c r="EN505" s="15"/>
      <c r="EO505" s="15">
        <v>1</v>
      </c>
      <c r="EP505" s="15"/>
      <c r="EQ505" s="15"/>
      <c r="ER505" s="10" t="s">
        <v>7464</v>
      </c>
      <c r="ES505" s="10" t="s">
        <v>146</v>
      </c>
      <c r="ET505" s="10"/>
      <c r="EU505" s="10"/>
      <c r="EV505" s="10"/>
      <c r="EW505" s="10"/>
      <c r="EX505" s="10"/>
      <c r="EY505" s="10">
        <v>1</v>
      </c>
      <c r="EZ505" s="10"/>
      <c r="FA505" s="10"/>
      <c r="FB505" s="10"/>
      <c r="FC505" s="10"/>
      <c r="FD505" s="10"/>
      <c r="FE505" s="10"/>
      <c r="FF505" s="10"/>
      <c r="FG505" s="10"/>
      <c r="FH505" s="10"/>
      <c r="FI505" s="10"/>
      <c r="FJ505" s="10"/>
      <c r="FK505" s="10"/>
      <c r="FL505" s="10"/>
      <c r="FM505" s="10" t="s">
        <v>7465</v>
      </c>
      <c r="FN505" s="10" t="s">
        <v>8</v>
      </c>
      <c r="FO505" s="10"/>
      <c r="FP505" s="10"/>
      <c r="FQ505" s="10"/>
      <c r="FR505" s="10">
        <v>1</v>
      </c>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3" t="s">
        <v>7466</v>
      </c>
      <c r="GP505" s="13" t="s">
        <v>7467</v>
      </c>
      <c r="GQ505" s="13" t="s">
        <v>7468</v>
      </c>
      <c r="GR505" s="13" t="s">
        <v>7469</v>
      </c>
      <c r="GS505" s="13" t="s">
        <v>7470</v>
      </c>
      <c r="GT505" s="10" t="s">
        <v>283</v>
      </c>
      <c r="GU505" s="10" t="s">
        <v>283</v>
      </c>
      <c r="GV505" s="10" t="s">
        <v>283</v>
      </c>
      <c r="GW505" s="10" t="s">
        <v>283</v>
      </c>
      <c r="GX505" s="10" t="s">
        <v>283</v>
      </c>
      <c r="GY505" s="10" t="s">
        <v>283</v>
      </c>
      <c r="GZ505" s="10" t="s">
        <v>283</v>
      </c>
      <c r="HA505" s="10" t="s">
        <v>283</v>
      </c>
      <c r="HB505" s="10" t="s">
        <v>283</v>
      </c>
      <c r="HC505" s="10" t="s">
        <v>283</v>
      </c>
      <c r="HD505" s="10" t="s">
        <v>7471</v>
      </c>
      <c r="HE505" s="10"/>
      <c r="HF505" s="10"/>
      <c r="HG505" s="10"/>
      <c r="HH505" s="10"/>
      <c r="HI505" s="10"/>
      <c r="HJ505" s="10"/>
      <c r="HK505" s="10"/>
      <c r="HL505" s="10"/>
      <c r="HM505" s="10"/>
      <c r="HN505" s="10"/>
      <c r="HO505" s="10"/>
      <c r="HP505" s="10">
        <v>1</v>
      </c>
      <c r="HQ505" s="10"/>
      <c r="HR505" s="10">
        <v>1</v>
      </c>
      <c r="HS505" s="10"/>
      <c r="HT505" s="10"/>
      <c r="HU505" s="10"/>
      <c r="HV505" s="10"/>
      <c r="HW505" s="10"/>
      <c r="HX505" s="10"/>
      <c r="HY505" s="10"/>
      <c r="HZ505" s="10"/>
      <c r="IA505" s="10"/>
      <c r="IB505" s="10"/>
      <c r="IC505" s="10"/>
      <c r="ID505" s="10"/>
      <c r="IE505" s="10"/>
      <c r="IF505" s="10"/>
      <c r="IG505" s="10"/>
      <c r="IH505" s="10"/>
      <c r="II505" s="10"/>
      <c r="IJ505" s="10"/>
      <c r="IK505" s="10">
        <v>1</v>
      </c>
      <c r="IL505" s="10"/>
      <c r="IM505" s="10"/>
      <c r="IN505" s="10"/>
      <c r="IO505" s="10"/>
      <c r="IP505" s="10"/>
      <c r="IQ505" s="10"/>
      <c r="IR505" s="10"/>
      <c r="IS505" s="10"/>
      <c r="IT505" s="10"/>
      <c r="IU505" s="13" t="s">
        <v>4857</v>
      </c>
      <c r="IV505" s="10" t="s">
        <v>283</v>
      </c>
      <c r="IW505" s="10" t="s">
        <v>283</v>
      </c>
      <c r="IX505" s="10" t="s">
        <v>264</v>
      </c>
      <c r="IY505" s="10"/>
      <c r="IZ505" s="10"/>
      <c r="JA505" s="10"/>
      <c r="JB505" s="10"/>
      <c r="JC505" s="10"/>
      <c r="JD505" s="10"/>
      <c r="JE505" s="10"/>
      <c r="JF505" s="10"/>
      <c r="JG505" s="10"/>
      <c r="JH505" s="10"/>
      <c r="JI505" s="10"/>
      <c r="JJ505" s="10"/>
      <c r="JK505" s="10"/>
      <c r="JL505" s="10"/>
      <c r="JM505" s="10"/>
      <c r="JN505" s="10"/>
      <c r="JO505" s="10"/>
      <c r="JP505" s="10">
        <v>1</v>
      </c>
      <c r="JQ505" s="10"/>
      <c r="JR505" s="10"/>
      <c r="JS505" s="10"/>
      <c r="JT505" s="10"/>
      <c r="JU505" s="10"/>
      <c r="JV505" s="10" t="s">
        <v>287</v>
      </c>
      <c r="JW505" s="10" t="s">
        <v>283</v>
      </c>
      <c r="JX505" s="10" t="s">
        <v>283</v>
      </c>
      <c r="JY505" s="10" t="s">
        <v>283</v>
      </c>
      <c r="JZ505" s="10"/>
    </row>
    <row r="506" spans="1:286" ht="15.75" customHeight="1">
      <c r="A506" s="44" t="s">
        <v>7472</v>
      </c>
      <c r="B506" s="59">
        <v>43693</v>
      </c>
      <c r="C506" s="44" t="s">
        <v>7473</v>
      </c>
      <c r="D506" s="10">
        <v>1</v>
      </c>
      <c r="E506" s="11">
        <v>43177</v>
      </c>
      <c r="F506" s="10">
        <v>60</v>
      </c>
      <c r="G506" s="10" t="s">
        <v>323</v>
      </c>
      <c r="H506" s="44" t="s">
        <v>7474</v>
      </c>
      <c r="I506" s="44" t="s">
        <v>7076</v>
      </c>
      <c r="J506" s="10" t="s">
        <v>280</v>
      </c>
      <c r="K506" s="44" t="s">
        <v>1436</v>
      </c>
      <c r="L506" s="44"/>
      <c r="M506" s="44"/>
      <c r="N506" s="44"/>
      <c r="O506" s="44"/>
      <c r="P506" s="44"/>
      <c r="Q506" s="44"/>
      <c r="R506" s="44"/>
      <c r="S506" s="44"/>
      <c r="T506" s="44"/>
      <c r="U506" s="44"/>
      <c r="V506" s="44"/>
      <c r="W506" s="44"/>
      <c r="X506" s="44"/>
      <c r="Y506" s="10">
        <v>1</v>
      </c>
      <c r="Z506" s="44"/>
      <c r="AA506" s="44"/>
      <c r="AB506" s="44" t="s">
        <v>7475</v>
      </c>
      <c r="AC506" s="88" t="s">
        <v>7476</v>
      </c>
      <c r="AD506" s="10" t="s">
        <v>283</v>
      </c>
      <c r="AE506" s="11">
        <v>43180</v>
      </c>
      <c r="AF506" s="11">
        <v>43561</v>
      </c>
      <c r="AG506" s="10">
        <f t="shared" si="118"/>
        <v>381</v>
      </c>
      <c r="AH506" s="10">
        <f t="shared" si="117"/>
        <v>384</v>
      </c>
      <c r="AI506" s="10">
        <f t="shared" si="108"/>
        <v>516</v>
      </c>
      <c r="AJ506" s="10" t="s">
        <v>7477</v>
      </c>
      <c r="AK506" s="12">
        <v>2</v>
      </c>
      <c r="AL506" s="10" t="s">
        <v>2791</v>
      </c>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v>2</v>
      </c>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t="s">
        <v>329</v>
      </c>
      <c r="CQ506" s="13" t="s">
        <v>852</v>
      </c>
      <c r="CR506" s="10"/>
      <c r="CS506" s="10"/>
      <c r="CT506" s="10"/>
      <c r="CU506" s="10"/>
      <c r="CV506" s="10"/>
      <c r="CW506" s="10"/>
      <c r="CX506" s="10" t="s">
        <v>287</v>
      </c>
      <c r="CY506" s="10" t="s">
        <v>287</v>
      </c>
      <c r="CZ506" s="10" t="s">
        <v>620</v>
      </c>
      <c r="DA506" s="10" t="s">
        <v>289</v>
      </c>
      <c r="DB506" s="10" t="s">
        <v>309</v>
      </c>
      <c r="DC506" s="13" t="s">
        <v>7478</v>
      </c>
      <c r="DD506" s="10" t="s">
        <v>7479</v>
      </c>
      <c r="DE506" s="10" t="s">
        <v>7480</v>
      </c>
      <c r="DF506" s="10" t="s">
        <v>283</v>
      </c>
      <c r="DG506" s="10" t="s">
        <v>283</v>
      </c>
      <c r="DH506" s="10" t="s">
        <v>283</v>
      </c>
      <c r="DI506" s="10" t="s">
        <v>283</v>
      </c>
      <c r="DJ506" s="10" t="s">
        <v>283</v>
      </c>
      <c r="DK506" s="10" t="s">
        <v>283</v>
      </c>
      <c r="DL506" s="10" t="s">
        <v>7481</v>
      </c>
      <c r="DM506" s="10" t="s">
        <v>117</v>
      </c>
      <c r="DN506" s="15"/>
      <c r="DO506" s="15"/>
      <c r="DP506" s="15"/>
      <c r="DQ506" s="15"/>
      <c r="DR506" s="15"/>
      <c r="DS506" s="15"/>
      <c r="DT506" s="15"/>
      <c r="DU506" s="15">
        <v>1</v>
      </c>
      <c r="DV506" s="15"/>
      <c r="DW506" s="15"/>
      <c r="DX506" s="15"/>
      <c r="DY506" s="15"/>
      <c r="DZ506" s="15"/>
      <c r="EA506" s="15"/>
      <c r="EB506" s="15"/>
      <c r="EC506" s="15"/>
      <c r="ED506" s="15"/>
      <c r="EE506" s="15"/>
      <c r="EF506" s="15"/>
      <c r="EG506" s="15"/>
      <c r="EH506" s="15"/>
      <c r="EI506" s="15"/>
      <c r="EJ506" s="15"/>
      <c r="EK506" s="15"/>
      <c r="EL506" s="15"/>
      <c r="EM506" s="15"/>
      <c r="EN506" s="15"/>
      <c r="EO506" s="15"/>
      <c r="EP506" s="15"/>
      <c r="EQ506" s="15"/>
      <c r="ER506" s="10" t="s">
        <v>329</v>
      </c>
      <c r="ES506" s="10" t="s">
        <v>86</v>
      </c>
      <c r="ET506" s="10"/>
      <c r="EU506" s="10"/>
      <c r="EV506" s="10"/>
      <c r="EW506" s="10"/>
      <c r="EX506" s="10"/>
      <c r="EY506" s="10"/>
      <c r="EZ506" s="10"/>
      <c r="FA506" s="10"/>
      <c r="FB506" s="10"/>
      <c r="FC506" s="10"/>
      <c r="FD506" s="10"/>
      <c r="FE506" s="10"/>
      <c r="FF506" s="10"/>
      <c r="FG506" s="10"/>
      <c r="FH506" s="10"/>
      <c r="FI506" s="10"/>
      <c r="FJ506" s="10"/>
      <c r="FK506" s="10"/>
      <c r="FL506" s="13">
        <v>1</v>
      </c>
      <c r="FM506" s="10" t="s">
        <v>180</v>
      </c>
      <c r="FN506" s="10" t="s">
        <v>180</v>
      </c>
      <c r="FO506" s="10"/>
      <c r="FP506" s="10"/>
      <c r="FQ506" s="10"/>
      <c r="FR506" s="10"/>
      <c r="FS506" s="10"/>
      <c r="FT506" s="10"/>
      <c r="FU506" s="10"/>
      <c r="FV506" s="10"/>
      <c r="FW506" s="10"/>
      <c r="FX506" s="10"/>
      <c r="FY506" s="10"/>
      <c r="FZ506" s="10"/>
      <c r="GA506" s="10"/>
      <c r="GB506" s="10"/>
      <c r="GC506" s="10"/>
      <c r="GD506" s="10"/>
      <c r="GE506" s="10"/>
      <c r="GF506" s="10"/>
      <c r="GG506" s="10"/>
      <c r="GH506" s="10"/>
      <c r="GI506" s="10"/>
      <c r="GJ506" s="10">
        <v>1</v>
      </c>
      <c r="GK506" s="10"/>
      <c r="GL506" s="10"/>
      <c r="GM506" s="10"/>
      <c r="GN506" s="10"/>
      <c r="GO506" s="13" t="s">
        <v>7482</v>
      </c>
      <c r="GP506" s="13" t="s">
        <v>7483</v>
      </c>
      <c r="GQ506" s="13" t="s">
        <v>7484</v>
      </c>
      <c r="GR506" s="13" t="s">
        <v>7485</v>
      </c>
      <c r="GS506" s="13" t="s">
        <v>7486</v>
      </c>
      <c r="GT506" s="10" t="s">
        <v>283</v>
      </c>
      <c r="GU506" s="10" t="s">
        <v>283</v>
      </c>
      <c r="GV506" s="10" t="s">
        <v>283</v>
      </c>
      <c r="GW506" s="10" t="s">
        <v>283</v>
      </c>
      <c r="GX506" s="10" t="s">
        <v>283</v>
      </c>
      <c r="GY506" s="10" t="s">
        <v>283</v>
      </c>
      <c r="GZ506" s="10" t="s">
        <v>283</v>
      </c>
      <c r="HA506" s="10" t="s">
        <v>283</v>
      </c>
      <c r="HB506" s="10" t="s">
        <v>283</v>
      </c>
      <c r="HC506" s="10" t="s">
        <v>283</v>
      </c>
      <c r="HD506" s="10" t="s">
        <v>7487</v>
      </c>
      <c r="HE506" s="10"/>
      <c r="HF506" s="10"/>
      <c r="HG506" s="10"/>
      <c r="HH506" s="10"/>
      <c r="HI506" s="10"/>
      <c r="HJ506" s="10"/>
      <c r="HK506" s="10"/>
      <c r="HL506" s="10"/>
      <c r="HM506" s="10"/>
      <c r="HN506" s="10"/>
      <c r="HO506" s="10"/>
      <c r="HP506" s="10"/>
      <c r="HQ506" s="10"/>
      <c r="HR506" s="10">
        <v>1</v>
      </c>
      <c r="HS506" s="10"/>
      <c r="HT506" s="10"/>
      <c r="HU506" s="10"/>
      <c r="HV506" s="10"/>
      <c r="HW506" s="10"/>
      <c r="HX506" s="10"/>
      <c r="HY506" s="10"/>
      <c r="HZ506" s="10"/>
      <c r="IA506" s="10"/>
      <c r="IB506" s="10"/>
      <c r="IC506" s="10"/>
      <c r="ID506" s="10"/>
      <c r="IE506" s="10">
        <v>1</v>
      </c>
      <c r="IF506" s="10"/>
      <c r="IG506" s="10"/>
      <c r="IH506" s="10"/>
      <c r="II506" s="10"/>
      <c r="IJ506" s="10"/>
      <c r="IK506" s="10">
        <v>1</v>
      </c>
      <c r="IL506" s="10"/>
      <c r="IM506" s="10"/>
      <c r="IN506" s="10"/>
      <c r="IO506" s="10"/>
      <c r="IP506" s="10"/>
      <c r="IQ506" s="10"/>
      <c r="IR506" s="10"/>
      <c r="IS506" s="10"/>
      <c r="IT506" s="10"/>
      <c r="IU506" s="13" t="s">
        <v>1084</v>
      </c>
      <c r="IV506" s="10" t="s">
        <v>283</v>
      </c>
      <c r="IW506" s="10" t="s">
        <v>283</v>
      </c>
      <c r="IX506" s="10" t="s">
        <v>264</v>
      </c>
      <c r="IY506" s="10"/>
      <c r="IZ506" s="10"/>
      <c r="JA506" s="10"/>
      <c r="JB506" s="10"/>
      <c r="JC506" s="10"/>
      <c r="JD506" s="10"/>
      <c r="JE506" s="10"/>
      <c r="JF506" s="10"/>
      <c r="JG506" s="10"/>
      <c r="JH506" s="10"/>
      <c r="JI506" s="10"/>
      <c r="JJ506" s="10"/>
      <c r="JK506" s="10"/>
      <c r="JL506" s="10"/>
      <c r="JM506" s="10"/>
      <c r="JN506" s="10"/>
      <c r="JO506" s="10"/>
      <c r="JP506" s="10">
        <v>1</v>
      </c>
      <c r="JQ506" s="10"/>
      <c r="JR506" s="10"/>
      <c r="JS506" s="10"/>
      <c r="JT506" s="10"/>
      <c r="JU506" s="10"/>
      <c r="JV506" s="10" t="s">
        <v>287</v>
      </c>
      <c r="JW506" s="10" t="s">
        <v>283</v>
      </c>
      <c r="JX506" s="10" t="s">
        <v>283</v>
      </c>
      <c r="JY506" s="10" t="s">
        <v>283</v>
      </c>
      <c r="JZ506" s="10"/>
    </row>
    <row r="507" spans="1:286" ht="15.75" customHeight="1">
      <c r="A507" s="44" t="s">
        <v>7488</v>
      </c>
      <c r="B507" s="59">
        <v>43489</v>
      </c>
      <c r="C507" s="44" t="s">
        <v>7489</v>
      </c>
      <c r="D507" s="10">
        <v>1</v>
      </c>
      <c r="E507" s="11">
        <v>43361</v>
      </c>
      <c r="F507" s="10">
        <v>27</v>
      </c>
      <c r="G507" s="10" t="s">
        <v>323</v>
      </c>
      <c r="H507" s="44" t="s">
        <v>5127</v>
      </c>
      <c r="I507" s="44" t="s">
        <v>786</v>
      </c>
      <c r="J507" s="10" t="s">
        <v>280</v>
      </c>
      <c r="K507" s="44" t="s">
        <v>7490</v>
      </c>
      <c r="L507" s="44"/>
      <c r="M507" s="44"/>
      <c r="N507" s="44"/>
      <c r="O507" s="44"/>
      <c r="P507" s="44"/>
      <c r="Q507" s="44"/>
      <c r="R507" s="44">
        <v>1</v>
      </c>
      <c r="S507" s="44"/>
      <c r="T507" s="44"/>
      <c r="U507" s="44"/>
      <c r="V507" s="44"/>
      <c r="W507" s="44"/>
      <c r="X507" s="44"/>
      <c r="Y507" s="44"/>
      <c r="Z507" s="10">
        <v>1</v>
      </c>
      <c r="AA507" s="10"/>
      <c r="AB507" s="44" t="s">
        <v>3845</v>
      </c>
      <c r="AC507" s="87" t="s">
        <v>7491</v>
      </c>
      <c r="AD507" s="10" t="s">
        <v>283</v>
      </c>
      <c r="AE507" s="11">
        <v>43364</v>
      </c>
      <c r="AF507" s="11">
        <v>43474</v>
      </c>
      <c r="AG507" s="10">
        <f t="shared" si="118"/>
        <v>110</v>
      </c>
      <c r="AH507" s="10">
        <f t="shared" si="117"/>
        <v>113</v>
      </c>
      <c r="AI507" s="10">
        <f t="shared" si="108"/>
        <v>128</v>
      </c>
      <c r="AJ507" s="10" t="s">
        <v>7492</v>
      </c>
      <c r="AK507" s="12">
        <v>3</v>
      </c>
      <c r="AL507" s="10" t="s">
        <v>7493</v>
      </c>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v>1</v>
      </c>
      <c r="BM507" s="10"/>
      <c r="BN507" s="10"/>
      <c r="BO507" s="10"/>
      <c r="BP507" s="10"/>
      <c r="BQ507" s="10"/>
      <c r="BR507" s="10"/>
      <c r="BS507" s="10"/>
      <c r="BT507" s="10"/>
      <c r="BU507" s="10"/>
      <c r="BV507" s="10"/>
      <c r="BW507" s="10"/>
      <c r="BX507" s="10">
        <v>1</v>
      </c>
      <c r="BY507" s="10">
        <v>1</v>
      </c>
      <c r="BZ507" s="10"/>
      <c r="CA507" s="10"/>
      <c r="CB507" s="10"/>
      <c r="CC507" s="10"/>
      <c r="CD507" s="10"/>
      <c r="CE507" s="10"/>
      <c r="CF507" s="10"/>
      <c r="CG507" s="10"/>
      <c r="CH507" s="10"/>
      <c r="CI507" s="10"/>
      <c r="CJ507" s="10"/>
      <c r="CK507" s="10"/>
      <c r="CL507" s="10"/>
      <c r="CM507" s="10"/>
      <c r="CN507" s="10"/>
      <c r="CO507" s="10"/>
      <c r="CP507" s="10" t="s">
        <v>89</v>
      </c>
      <c r="CQ507" s="10" t="s">
        <v>286</v>
      </c>
      <c r="CR507" s="10">
        <v>1</v>
      </c>
      <c r="CS507" s="10"/>
      <c r="CT507" s="10"/>
      <c r="CU507" s="10"/>
      <c r="CV507" s="10"/>
      <c r="CW507" s="10"/>
      <c r="CX507" s="10" t="s">
        <v>287</v>
      </c>
      <c r="CY507" s="10" t="s">
        <v>287</v>
      </c>
      <c r="CZ507" s="10" t="s">
        <v>288</v>
      </c>
      <c r="DA507" s="10" t="s">
        <v>158</v>
      </c>
      <c r="DB507" s="10" t="s">
        <v>158</v>
      </c>
      <c r="DC507" s="10" t="s">
        <v>283</v>
      </c>
      <c r="DD507" s="10" t="s">
        <v>7494</v>
      </c>
      <c r="DE507" s="10" t="s">
        <v>283</v>
      </c>
      <c r="DF507" s="10" t="s">
        <v>283</v>
      </c>
      <c r="DG507" s="10" t="s">
        <v>283</v>
      </c>
      <c r="DH507" s="10" t="s">
        <v>283</v>
      </c>
      <c r="DI507" s="10" t="s">
        <v>283</v>
      </c>
      <c r="DJ507" s="10" t="s">
        <v>283</v>
      </c>
      <c r="DK507" s="10" t="s">
        <v>283</v>
      </c>
      <c r="DL507" s="10" t="s">
        <v>283</v>
      </c>
      <c r="DM507" s="10" t="s">
        <v>283</v>
      </c>
      <c r="DN507" s="15"/>
      <c r="DO507" s="15"/>
      <c r="DP507" s="15"/>
      <c r="DQ507" s="15"/>
      <c r="DR507" s="15"/>
      <c r="DS507" s="15"/>
      <c r="DT507" s="15"/>
      <c r="DU507" s="15"/>
      <c r="DV507" s="15"/>
      <c r="DW507" s="15"/>
      <c r="DX507" s="15"/>
      <c r="DY507" s="15"/>
      <c r="DZ507" s="15"/>
      <c r="EA507" s="15"/>
      <c r="EB507" s="15"/>
      <c r="EC507" s="15"/>
      <c r="ED507" s="15"/>
      <c r="EE507" s="15"/>
      <c r="EF507" s="15"/>
      <c r="EG507" s="15"/>
      <c r="EH507" s="15"/>
      <c r="EI507" s="15"/>
      <c r="EJ507" s="15"/>
      <c r="EK507" s="15"/>
      <c r="EL507" s="15"/>
      <c r="EM507" s="15"/>
      <c r="EN507" s="15"/>
      <c r="EO507" s="15"/>
      <c r="EP507" s="15"/>
      <c r="EQ507" s="15"/>
      <c r="ER507" s="10" t="s">
        <v>7495</v>
      </c>
      <c r="ES507" s="10" t="s">
        <v>147</v>
      </c>
      <c r="ET507" s="10"/>
      <c r="EU507" s="10"/>
      <c r="EV507" s="10"/>
      <c r="EW507" s="10"/>
      <c r="EX507" s="10"/>
      <c r="EY507" s="10"/>
      <c r="EZ507" s="10">
        <v>1</v>
      </c>
      <c r="FA507" s="10"/>
      <c r="FB507" s="10"/>
      <c r="FC507" s="10"/>
      <c r="FD507" s="10"/>
      <c r="FE507" s="10"/>
      <c r="FF507" s="10"/>
      <c r="FG507" s="10"/>
      <c r="FH507" s="10"/>
      <c r="FI507" s="10"/>
      <c r="FJ507" s="10"/>
      <c r="FK507" s="10"/>
      <c r="FL507" s="10"/>
      <c r="FM507" s="10" t="s">
        <v>283</v>
      </c>
      <c r="FN507" s="10" t="s">
        <v>283</v>
      </c>
      <c r="FO507" s="10"/>
      <c r="FP507" s="10"/>
      <c r="FQ507" s="10"/>
      <c r="FR507" s="10"/>
      <c r="FS507" s="10"/>
      <c r="FT507" s="10"/>
      <c r="FU507" s="10"/>
      <c r="FV507" s="10"/>
      <c r="FW507" s="10"/>
      <c r="FX507" s="10"/>
      <c r="FY507" s="10"/>
      <c r="FZ507" s="10"/>
      <c r="GA507" s="10"/>
      <c r="GB507" s="10"/>
      <c r="GC507" s="10"/>
      <c r="GD507" s="10"/>
      <c r="GE507" s="10"/>
      <c r="GF507" s="10"/>
      <c r="GG507" s="10"/>
      <c r="GH507" s="10"/>
      <c r="GI507" s="10"/>
      <c r="GJ507" s="10"/>
      <c r="GK507" s="10"/>
      <c r="GL507" s="10"/>
      <c r="GM507" s="10"/>
      <c r="GN507" s="10"/>
      <c r="GO507" s="10" t="s">
        <v>7496</v>
      </c>
      <c r="GP507" s="10" t="s">
        <v>7497</v>
      </c>
      <c r="GQ507" s="13" t="s">
        <v>283</v>
      </c>
      <c r="GR507" s="10" t="s">
        <v>283</v>
      </c>
      <c r="GS507" s="10" t="s">
        <v>283</v>
      </c>
      <c r="GT507" s="10" t="s">
        <v>283</v>
      </c>
      <c r="GU507" s="10" t="s">
        <v>283</v>
      </c>
      <c r="GV507" s="10" t="s">
        <v>283</v>
      </c>
      <c r="GW507" s="10" t="s">
        <v>283</v>
      </c>
      <c r="GX507" s="10" t="s">
        <v>283</v>
      </c>
      <c r="GY507" s="10" t="s">
        <v>283</v>
      </c>
      <c r="GZ507" s="10" t="s">
        <v>283</v>
      </c>
      <c r="HA507" s="10" t="s">
        <v>283</v>
      </c>
      <c r="HB507" s="10" t="s">
        <v>283</v>
      </c>
      <c r="HC507" s="10" t="s">
        <v>283</v>
      </c>
      <c r="HD507" s="10" t="s">
        <v>204</v>
      </c>
      <c r="HE507" s="10"/>
      <c r="HF507" s="10"/>
      <c r="HG507" s="10"/>
      <c r="HH507" s="10">
        <v>1</v>
      </c>
      <c r="HI507" s="10"/>
      <c r="HJ507" s="10"/>
      <c r="HK507" s="10"/>
      <c r="HL507" s="10"/>
      <c r="HM507" s="10"/>
      <c r="HN507" s="10"/>
      <c r="HO507" s="10"/>
      <c r="HP507" s="10"/>
      <c r="HQ507" s="10"/>
      <c r="HR507" s="10"/>
      <c r="HS507" s="10"/>
      <c r="HT507" s="10"/>
      <c r="HU507" s="10"/>
      <c r="HV507" s="10"/>
      <c r="HW507" s="10"/>
      <c r="HX507" s="10"/>
      <c r="HY507" s="10"/>
      <c r="HZ507" s="10"/>
      <c r="IA507" s="10"/>
      <c r="IB507" s="10"/>
      <c r="IC507" s="10"/>
      <c r="ID507" s="10"/>
      <c r="IE507" s="10"/>
      <c r="IF507" s="10"/>
      <c r="IG507" s="10"/>
      <c r="IH507" s="10"/>
      <c r="II507" s="10"/>
      <c r="IJ507" s="10"/>
      <c r="IK507" s="10"/>
      <c r="IL507" s="10"/>
      <c r="IM507" s="10"/>
      <c r="IN507" s="10"/>
      <c r="IO507" s="10"/>
      <c r="IP507" s="10"/>
      <c r="IQ507" s="10"/>
      <c r="IR507" s="10"/>
      <c r="IS507" s="10"/>
      <c r="IT507" s="10"/>
      <c r="IU507" s="10" t="s">
        <v>553</v>
      </c>
      <c r="IV507" s="10" t="s">
        <v>283</v>
      </c>
      <c r="IW507" s="10" t="s">
        <v>283</v>
      </c>
      <c r="IX507" s="10" t="s">
        <v>264</v>
      </c>
      <c r="IY507" s="10"/>
      <c r="IZ507" s="10"/>
      <c r="JA507" s="10"/>
      <c r="JB507" s="10"/>
      <c r="JC507" s="10"/>
      <c r="JD507" s="10"/>
      <c r="JE507" s="10"/>
      <c r="JF507" s="10"/>
      <c r="JG507" s="10"/>
      <c r="JH507" s="10"/>
      <c r="JI507" s="10"/>
      <c r="JJ507" s="10"/>
      <c r="JK507" s="10"/>
      <c r="JL507" s="10"/>
      <c r="JM507" s="10"/>
      <c r="JN507" s="10"/>
      <c r="JO507" s="10"/>
      <c r="JP507" s="10">
        <v>1</v>
      </c>
      <c r="JQ507" s="10"/>
      <c r="JR507" s="10"/>
      <c r="JS507" s="10"/>
      <c r="JT507" s="10"/>
      <c r="JU507" s="10"/>
      <c r="JV507" s="10" t="s">
        <v>287</v>
      </c>
      <c r="JW507" s="10" t="s">
        <v>283</v>
      </c>
      <c r="JX507" s="10" t="s">
        <v>283</v>
      </c>
      <c r="JY507" s="10" t="s">
        <v>283</v>
      </c>
      <c r="JZ507" s="10"/>
    </row>
    <row r="508" spans="1:286" ht="15.75" customHeight="1">
      <c r="A508" s="44" t="s">
        <v>7498</v>
      </c>
      <c r="B508" s="59">
        <v>43742</v>
      </c>
      <c r="C508" s="44" t="s">
        <v>7499</v>
      </c>
      <c r="D508" s="10">
        <v>1</v>
      </c>
      <c r="E508" s="11">
        <v>43031</v>
      </c>
      <c r="F508" s="10" t="s">
        <v>302</v>
      </c>
      <c r="G508" s="10" t="s">
        <v>323</v>
      </c>
      <c r="H508" s="44" t="s">
        <v>7500</v>
      </c>
      <c r="I508" s="44" t="s">
        <v>3549</v>
      </c>
      <c r="J508" s="10" t="s">
        <v>280</v>
      </c>
      <c r="K508" s="44" t="s">
        <v>606</v>
      </c>
      <c r="L508" s="44"/>
      <c r="M508" s="10">
        <v>1</v>
      </c>
      <c r="N508" s="44"/>
      <c r="O508" s="44"/>
      <c r="P508" s="44"/>
      <c r="Q508" s="44"/>
      <c r="R508" s="44"/>
      <c r="S508" s="44"/>
      <c r="T508" s="44"/>
      <c r="U508" s="44"/>
      <c r="V508" s="44"/>
      <c r="W508" s="44"/>
      <c r="X508" s="44"/>
      <c r="Y508" s="44"/>
      <c r="Z508" s="44"/>
      <c r="AA508" s="44"/>
      <c r="AB508" s="44" t="s">
        <v>7501</v>
      </c>
      <c r="AC508" s="87" t="s">
        <v>7502</v>
      </c>
      <c r="AD508" s="10" t="s">
        <v>283</v>
      </c>
      <c r="AE508" s="10" t="s">
        <v>329</v>
      </c>
      <c r="AF508" s="11">
        <v>43747</v>
      </c>
      <c r="AG508" s="10" t="s">
        <v>329</v>
      </c>
      <c r="AH508" s="10">
        <f t="shared" si="117"/>
        <v>716</v>
      </c>
      <c r="AI508" s="10">
        <f t="shared" si="108"/>
        <v>711</v>
      </c>
      <c r="AJ508" s="10" t="s">
        <v>993</v>
      </c>
      <c r="AK508" s="12">
        <v>1</v>
      </c>
      <c r="AL508" s="10" t="s">
        <v>70</v>
      </c>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v>1</v>
      </c>
      <c r="BZ508" s="10"/>
      <c r="CA508" s="10"/>
      <c r="CB508" s="10"/>
      <c r="CC508" s="10"/>
      <c r="CD508" s="10"/>
      <c r="CE508" s="10"/>
      <c r="CF508" s="10"/>
      <c r="CG508" s="10"/>
      <c r="CH508" s="10"/>
      <c r="CI508" s="10"/>
      <c r="CJ508" s="10"/>
      <c r="CK508" s="10"/>
      <c r="CL508" s="10"/>
      <c r="CM508" s="10"/>
      <c r="CN508" s="10"/>
      <c r="CO508" s="10"/>
      <c r="CP508" s="10" t="s">
        <v>89</v>
      </c>
      <c r="CQ508" s="10" t="s">
        <v>286</v>
      </c>
      <c r="CR508" s="10">
        <v>1</v>
      </c>
      <c r="CS508" s="10"/>
      <c r="CT508" s="10"/>
      <c r="CU508" s="10"/>
      <c r="CV508" s="10"/>
      <c r="CW508" s="10"/>
      <c r="CX508" s="10" t="s">
        <v>287</v>
      </c>
      <c r="CY508" s="10" t="s">
        <v>287</v>
      </c>
      <c r="CZ508" s="10" t="s">
        <v>288</v>
      </c>
      <c r="DA508" s="10" t="s">
        <v>289</v>
      </c>
      <c r="DB508" s="10" t="s">
        <v>412</v>
      </c>
      <c r="DC508" s="10" t="s">
        <v>283</v>
      </c>
      <c r="DD508" s="10" t="s">
        <v>7503</v>
      </c>
      <c r="DE508" s="10" t="s">
        <v>7504</v>
      </c>
      <c r="DF508" s="10" t="s">
        <v>7505</v>
      </c>
      <c r="DG508" s="10" t="s">
        <v>283</v>
      </c>
      <c r="DH508" s="10" t="s">
        <v>283</v>
      </c>
      <c r="DI508" s="10" t="s">
        <v>283</v>
      </c>
      <c r="DJ508" s="10" t="s">
        <v>283</v>
      </c>
      <c r="DK508" s="10" t="s">
        <v>283</v>
      </c>
      <c r="DL508" s="10" t="s">
        <v>283</v>
      </c>
      <c r="DM508" s="10" t="s">
        <v>283</v>
      </c>
      <c r="DN508" s="15"/>
      <c r="DO508" s="15"/>
      <c r="DP508" s="15"/>
      <c r="DQ508" s="15"/>
      <c r="DR508" s="15"/>
      <c r="DS508" s="15"/>
      <c r="DT508" s="15"/>
      <c r="DU508" s="15"/>
      <c r="DV508" s="15"/>
      <c r="DW508" s="15"/>
      <c r="DX508" s="15"/>
      <c r="DY508" s="15"/>
      <c r="DZ508" s="15"/>
      <c r="EA508" s="15"/>
      <c r="EB508" s="15"/>
      <c r="EC508" s="15"/>
      <c r="ED508" s="15"/>
      <c r="EE508" s="15"/>
      <c r="EF508" s="15"/>
      <c r="EG508" s="15"/>
      <c r="EH508" s="15"/>
      <c r="EI508" s="15"/>
      <c r="EJ508" s="15"/>
      <c r="EK508" s="15"/>
      <c r="EL508" s="15"/>
      <c r="EM508" s="15"/>
      <c r="EN508" s="15"/>
      <c r="EO508" s="15"/>
      <c r="EP508" s="15"/>
      <c r="EQ508" s="15"/>
      <c r="ER508" s="10" t="s">
        <v>7506</v>
      </c>
      <c r="ES508" s="10" t="s">
        <v>5205</v>
      </c>
      <c r="ET508" s="10"/>
      <c r="EU508" s="10"/>
      <c r="EV508" s="10"/>
      <c r="EW508" s="10"/>
      <c r="EX508" s="10"/>
      <c r="EY508" s="10"/>
      <c r="EZ508" s="10"/>
      <c r="FA508" s="10"/>
      <c r="FB508" s="10"/>
      <c r="FC508" s="10"/>
      <c r="FD508" s="10"/>
      <c r="FE508" s="10"/>
      <c r="FF508" s="10"/>
      <c r="FG508" s="10"/>
      <c r="FH508" s="10"/>
      <c r="FI508" s="10"/>
      <c r="FJ508" s="10">
        <v>1</v>
      </c>
      <c r="FK508" s="10"/>
      <c r="FL508" s="13">
        <v>1</v>
      </c>
      <c r="FM508" s="10" t="s">
        <v>7507</v>
      </c>
      <c r="FN508" s="10" t="s">
        <v>166</v>
      </c>
      <c r="FO508" s="10"/>
      <c r="FP508" s="10"/>
      <c r="FQ508" s="10"/>
      <c r="FR508" s="10"/>
      <c r="FS508" s="10"/>
      <c r="FT508" s="10"/>
      <c r="FU508" s="13">
        <v>1</v>
      </c>
      <c r="FV508" s="10"/>
      <c r="FW508" s="10"/>
      <c r="FX508" s="10"/>
      <c r="FY508" s="10"/>
      <c r="FZ508" s="10"/>
      <c r="GA508" s="10"/>
      <c r="GB508" s="10"/>
      <c r="GC508" s="10"/>
      <c r="GD508" s="10"/>
      <c r="GE508" s="10"/>
      <c r="GF508" s="10"/>
      <c r="GG508" s="10"/>
      <c r="GH508" s="10"/>
      <c r="GI508" s="10"/>
      <c r="GJ508" s="10"/>
      <c r="GK508" s="10"/>
      <c r="GL508" s="10"/>
      <c r="GM508" s="10"/>
      <c r="GN508" s="10"/>
      <c r="GO508" s="10" t="s">
        <v>7508</v>
      </c>
      <c r="GP508" s="10" t="s">
        <v>7509</v>
      </c>
      <c r="GQ508" s="10" t="s">
        <v>7510</v>
      </c>
      <c r="GR508" s="10" t="s">
        <v>7511</v>
      </c>
      <c r="GS508" s="10" t="s">
        <v>283</v>
      </c>
      <c r="GT508" s="10" t="s">
        <v>283</v>
      </c>
      <c r="GU508" s="10" t="s">
        <v>283</v>
      </c>
      <c r="GV508" s="10" t="s">
        <v>283</v>
      </c>
      <c r="GW508" s="10" t="s">
        <v>283</v>
      </c>
      <c r="GX508" s="10" t="s">
        <v>283</v>
      </c>
      <c r="GY508" s="10" t="s">
        <v>283</v>
      </c>
      <c r="GZ508" s="10" t="s">
        <v>283</v>
      </c>
      <c r="HA508" s="10" t="s">
        <v>283</v>
      </c>
      <c r="HB508" s="10" t="s">
        <v>283</v>
      </c>
      <c r="HC508" s="10" t="s">
        <v>283</v>
      </c>
      <c r="HD508" s="10" t="s">
        <v>7512</v>
      </c>
      <c r="HE508" s="10"/>
      <c r="HF508" s="10"/>
      <c r="HG508" s="10"/>
      <c r="HH508" s="10">
        <v>1</v>
      </c>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v>1</v>
      </c>
      <c r="IF508" s="10"/>
      <c r="IG508" s="10"/>
      <c r="IH508" s="10"/>
      <c r="II508" s="10"/>
      <c r="IJ508" s="10"/>
      <c r="IK508" s="10"/>
      <c r="IL508" s="10"/>
      <c r="IM508" s="10"/>
      <c r="IN508" s="10">
        <v>1</v>
      </c>
      <c r="IO508" s="10"/>
      <c r="IP508" s="10"/>
      <c r="IQ508" s="10"/>
      <c r="IR508" s="10"/>
      <c r="IS508" s="10"/>
      <c r="IT508" s="10"/>
      <c r="IU508" s="10" t="s">
        <v>7513</v>
      </c>
      <c r="IV508" s="17" t="s">
        <v>7514</v>
      </c>
      <c r="IW508" s="10" t="s">
        <v>283</v>
      </c>
      <c r="IX508" s="10" t="s">
        <v>7515</v>
      </c>
      <c r="IY508" s="10"/>
      <c r="IZ508" s="10"/>
      <c r="JA508" s="10"/>
      <c r="JB508" s="10"/>
      <c r="JC508" s="10"/>
      <c r="JD508" s="10"/>
      <c r="JE508" s="10"/>
      <c r="JF508" s="10"/>
      <c r="JG508" s="10"/>
      <c r="JH508" s="10"/>
      <c r="JI508" s="10"/>
      <c r="JJ508" s="10">
        <v>1</v>
      </c>
      <c r="JK508" s="10"/>
      <c r="JL508" s="10"/>
      <c r="JM508" s="10"/>
      <c r="JN508" s="10"/>
      <c r="JO508" s="10"/>
      <c r="JP508" s="10"/>
      <c r="JQ508" s="10"/>
      <c r="JR508" s="10"/>
      <c r="JS508" s="10">
        <v>1</v>
      </c>
      <c r="JT508" s="10"/>
      <c r="JU508" s="10"/>
      <c r="JV508" s="10" t="s">
        <v>287</v>
      </c>
      <c r="JW508" s="10" t="s">
        <v>283</v>
      </c>
      <c r="JX508" s="10" t="s">
        <v>283</v>
      </c>
      <c r="JY508" s="10" t="s">
        <v>283</v>
      </c>
      <c r="JZ508" s="10"/>
    </row>
    <row r="509" spans="1:286" ht="15.75" customHeight="1">
      <c r="A509" s="44" t="s">
        <v>7516</v>
      </c>
      <c r="B509" s="59">
        <v>43768</v>
      </c>
      <c r="C509" s="44" t="s">
        <v>7517</v>
      </c>
      <c r="D509" s="10">
        <v>1</v>
      </c>
      <c r="E509" s="11">
        <v>43561</v>
      </c>
      <c r="F509" s="10" t="s">
        <v>302</v>
      </c>
      <c r="G509" s="10" t="s">
        <v>277</v>
      </c>
      <c r="H509" s="44" t="s">
        <v>1352</v>
      </c>
      <c r="I509" s="44" t="s">
        <v>424</v>
      </c>
      <c r="J509" s="10" t="s">
        <v>280</v>
      </c>
      <c r="K509" s="44" t="s">
        <v>6160</v>
      </c>
      <c r="L509" s="44"/>
      <c r="M509" s="44"/>
      <c r="N509" s="44"/>
      <c r="O509" s="44"/>
      <c r="P509" s="10">
        <v>1</v>
      </c>
      <c r="Q509" s="44"/>
      <c r="R509" s="44"/>
      <c r="S509" s="44"/>
      <c r="T509" s="44"/>
      <c r="U509" s="44"/>
      <c r="V509" s="44"/>
      <c r="W509" s="44"/>
      <c r="X509" s="44"/>
      <c r="Y509" s="44"/>
      <c r="Z509" s="44"/>
      <c r="AA509" s="44"/>
      <c r="AB509" s="44" t="s">
        <v>7518</v>
      </c>
      <c r="AC509" s="87" t="s">
        <v>7519</v>
      </c>
      <c r="AD509" s="10" t="s">
        <v>283</v>
      </c>
      <c r="AE509" s="11">
        <v>43570</v>
      </c>
      <c r="AF509" s="11">
        <v>43727</v>
      </c>
      <c r="AG509" s="10">
        <f t="shared" ref="AG509:AG510" si="119">AF509-AE509</f>
        <v>157</v>
      </c>
      <c r="AH509" s="10">
        <f t="shared" si="117"/>
        <v>166</v>
      </c>
      <c r="AI509" s="10">
        <f t="shared" si="108"/>
        <v>207</v>
      </c>
      <c r="AJ509" s="10" t="s">
        <v>7520</v>
      </c>
      <c r="AK509" s="12">
        <v>1</v>
      </c>
      <c r="AL509" s="10" t="s">
        <v>347</v>
      </c>
      <c r="AM509" s="10">
        <v>1</v>
      </c>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t="s">
        <v>89</v>
      </c>
      <c r="CQ509" s="10" t="s">
        <v>286</v>
      </c>
      <c r="CR509" s="10">
        <v>1</v>
      </c>
      <c r="CS509" s="10"/>
      <c r="CT509" s="10"/>
      <c r="CU509" s="10"/>
      <c r="CV509" s="10"/>
      <c r="CW509" s="10"/>
      <c r="CX509" s="10" t="s">
        <v>287</v>
      </c>
      <c r="CY509" s="10" t="s">
        <v>287</v>
      </c>
      <c r="CZ509" s="10" t="s">
        <v>12</v>
      </c>
      <c r="DA509" s="10" t="s">
        <v>289</v>
      </c>
      <c r="DB509" s="10" t="s">
        <v>309</v>
      </c>
      <c r="DC509" s="13" t="s">
        <v>7521</v>
      </c>
      <c r="DD509" s="10" t="s">
        <v>7522</v>
      </c>
      <c r="DE509" s="10" t="s">
        <v>688</v>
      </c>
      <c r="DF509" s="10" t="s">
        <v>7523</v>
      </c>
      <c r="DG509" s="10" t="s">
        <v>283</v>
      </c>
      <c r="DH509" s="10" t="s">
        <v>283</v>
      </c>
      <c r="DI509" s="10" t="s">
        <v>283</v>
      </c>
      <c r="DJ509" s="10" t="s">
        <v>283</v>
      </c>
      <c r="DK509" s="10" t="s">
        <v>283</v>
      </c>
      <c r="DL509" s="10" t="s">
        <v>1007</v>
      </c>
      <c r="DM509" s="10" t="s">
        <v>115</v>
      </c>
      <c r="DN509" s="15"/>
      <c r="DO509" s="15"/>
      <c r="DP509" s="15"/>
      <c r="DQ509" s="15"/>
      <c r="DR509" s="15"/>
      <c r="DS509" s="14">
        <v>1</v>
      </c>
      <c r="DT509" s="15"/>
      <c r="DU509" s="15"/>
      <c r="DV509" s="15"/>
      <c r="DW509" s="15"/>
      <c r="DX509" s="15"/>
      <c r="DY509" s="15"/>
      <c r="DZ509" s="15"/>
      <c r="EA509" s="15"/>
      <c r="EB509" s="15"/>
      <c r="EC509" s="15"/>
      <c r="ED509" s="15"/>
      <c r="EE509" s="15"/>
      <c r="EF509" s="15"/>
      <c r="EG509" s="15"/>
      <c r="EH509" s="15"/>
      <c r="EI509" s="15"/>
      <c r="EJ509" s="15"/>
      <c r="EK509" s="15"/>
      <c r="EL509" s="15"/>
      <c r="EM509" s="15"/>
      <c r="EN509" s="15"/>
      <c r="EO509" s="15"/>
      <c r="EP509" s="15"/>
      <c r="EQ509" s="15"/>
      <c r="ER509" s="10" t="s">
        <v>283</v>
      </c>
      <c r="ES509" s="10" t="s">
        <v>283</v>
      </c>
      <c r="ET509" s="10"/>
      <c r="EU509" s="10"/>
      <c r="EV509" s="10"/>
      <c r="EW509" s="10"/>
      <c r="EX509" s="10"/>
      <c r="EY509" s="10"/>
      <c r="EZ509" s="10"/>
      <c r="FA509" s="10"/>
      <c r="FB509" s="10"/>
      <c r="FC509" s="10"/>
      <c r="FD509" s="10"/>
      <c r="FE509" s="10"/>
      <c r="FF509" s="10"/>
      <c r="FG509" s="10"/>
      <c r="FH509" s="10"/>
      <c r="FI509" s="10"/>
      <c r="FJ509" s="10"/>
      <c r="FK509" s="10"/>
      <c r="FL509" s="10"/>
      <c r="FM509" s="10" t="s">
        <v>283</v>
      </c>
      <c r="FN509" s="10" t="s">
        <v>283</v>
      </c>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3" t="s">
        <v>7524</v>
      </c>
      <c r="GP509" s="13" t="s">
        <v>7525</v>
      </c>
      <c r="GQ509" s="10" t="s">
        <v>283</v>
      </c>
      <c r="GR509" s="10" t="s">
        <v>283</v>
      </c>
      <c r="GS509" s="10" t="s">
        <v>283</v>
      </c>
      <c r="GT509" s="10" t="s">
        <v>283</v>
      </c>
      <c r="GU509" s="10" t="s">
        <v>283</v>
      </c>
      <c r="GV509" s="10" t="s">
        <v>283</v>
      </c>
      <c r="GW509" s="10" t="s">
        <v>283</v>
      </c>
      <c r="GX509" s="10" t="s">
        <v>283</v>
      </c>
      <c r="GY509" s="10" t="s">
        <v>283</v>
      </c>
      <c r="GZ509" s="10" t="s">
        <v>283</v>
      </c>
      <c r="HA509" s="10" t="s">
        <v>283</v>
      </c>
      <c r="HB509" s="10" t="s">
        <v>283</v>
      </c>
      <c r="HC509" s="10" t="s">
        <v>283</v>
      </c>
      <c r="HD509" s="10" t="s">
        <v>236</v>
      </c>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v>1</v>
      </c>
      <c r="IO509" s="10"/>
      <c r="IP509" s="10"/>
      <c r="IQ509" s="10"/>
      <c r="IR509" s="10"/>
      <c r="IS509" s="10"/>
      <c r="IT509" s="10"/>
      <c r="IU509" s="13" t="s">
        <v>7526</v>
      </c>
      <c r="IV509" s="13" t="s">
        <v>7527</v>
      </c>
      <c r="IW509" s="10" t="s">
        <v>283</v>
      </c>
      <c r="IX509" s="10" t="s">
        <v>267</v>
      </c>
      <c r="IY509" s="10"/>
      <c r="IZ509" s="10"/>
      <c r="JA509" s="10"/>
      <c r="JB509" s="10"/>
      <c r="JC509" s="10"/>
      <c r="JD509" s="10"/>
      <c r="JE509" s="10"/>
      <c r="JF509" s="10"/>
      <c r="JG509" s="10"/>
      <c r="JH509" s="10"/>
      <c r="JI509" s="10"/>
      <c r="JJ509" s="10"/>
      <c r="JK509" s="10"/>
      <c r="JL509" s="10"/>
      <c r="JM509" s="10"/>
      <c r="JN509" s="10"/>
      <c r="JO509" s="10"/>
      <c r="JP509" s="10"/>
      <c r="JQ509" s="10"/>
      <c r="JR509" s="10"/>
      <c r="JS509" s="10">
        <v>1</v>
      </c>
      <c r="JT509" s="10"/>
      <c r="JU509" s="10"/>
      <c r="JV509" s="10" t="s">
        <v>287</v>
      </c>
      <c r="JW509" s="10" t="s">
        <v>283</v>
      </c>
      <c r="JX509" s="10" t="s">
        <v>283</v>
      </c>
      <c r="JY509" s="10" t="s">
        <v>283</v>
      </c>
      <c r="JZ509" s="10" t="s">
        <v>7528</v>
      </c>
    </row>
    <row r="510" spans="1:286" ht="15.75" customHeight="1">
      <c r="A510" s="44" t="s">
        <v>7529</v>
      </c>
      <c r="B510" s="59">
        <v>43795</v>
      </c>
      <c r="C510" s="44" t="s">
        <v>7530</v>
      </c>
      <c r="D510" s="10">
        <v>1</v>
      </c>
      <c r="E510" s="10" t="s">
        <v>302</v>
      </c>
      <c r="F510" s="10">
        <v>82</v>
      </c>
      <c r="G510" s="10" t="s">
        <v>323</v>
      </c>
      <c r="H510" s="44" t="s">
        <v>7531</v>
      </c>
      <c r="I510" s="44" t="s">
        <v>978</v>
      </c>
      <c r="J510" s="10" t="s">
        <v>280</v>
      </c>
      <c r="K510" s="44" t="s">
        <v>344</v>
      </c>
      <c r="L510" s="44"/>
      <c r="M510" s="44"/>
      <c r="N510" s="44"/>
      <c r="O510" s="44"/>
      <c r="P510" s="44"/>
      <c r="Q510" s="44"/>
      <c r="R510" s="10">
        <v>1</v>
      </c>
      <c r="S510" s="44"/>
      <c r="T510" s="44"/>
      <c r="U510" s="44"/>
      <c r="V510" s="44"/>
      <c r="W510" s="44"/>
      <c r="X510" s="44"/>
      <c r="Y510" s="44"/>
      <c r="Z510" s="44"/>
      <c r="AA510" s="44"/>
      <c r="AB510" s="44" t="s">
        <v>7532</v>
      </c>
      <c r="AC510" s="87" t="s">
        <v>7533</v>
      </c>
      <c r="AD510" s="10" t="s">
        <v>283</v>
      </c>
      <c r="AE510" s="11">
        <v>43704</v>
      </c>
      <c r="AF510" s="11">
        <v>43788</v>
      </c>
      <c r="AG510" s="10">
        <f t="shared" si="119"/>
        <v>84</v>
      </c>
      <c r="AH510" s="10" t="s">
        <v>283</v>
      </c>
      <c r="AI510" s="16" t="e">
        <f t="shared" si="108"/>
        <v>#VALUE!</v>
      </c>
      <c r="AJ510" s="10" t="s">
        <v>7534</v>
      </c>
      <c r="AK510" s="12">
        <v>2</v>
      </c>
      <c r="AL510" s="10" t="s">
        <v>7535</v>
      </c>
      <c r="AM510" s="10">
        <v>1</v>
      </c>
      <c r="AN510" s="10">
        <v>1</v>
      </c>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c r="CP510" s="10" t="s">
        <v>89</v>
      </c>
      <c r="CQ510" s="10" t="s">
        <v>286</v>
      </c>
      <c r="CR510" s="10">
        <v>1</v>
      </c>
      <c r="CS510" s="10"/>
      <c r="CT510" s="10"/>
      <c r="CU510" s="10"/>
      <c r="CV510" s="10"/>
      <c r="CW510" s="10"/>
      <c r="CX510" s="10" t="s">
        <v>287</v>
      </c>
      <c r="CY510" s="10" t="s">
        <v>287</v>
      </c>
      <c r="CZ510" s="10" t="s">
        <v>12</v>
      </c>
      <c r="DA510" s="10" t="s">
        <v>120</v>
      </c>
      <c r="DB510" s="10" t="s">
        <v>309</v>
      </c>
      <c r="DC510" s="13" t="s">
        <v>7536</v>
      </c>
      <c r="DD510" s="10" t="s">
        <v>7537</v>
      </c>
      <c r="DE510" s="10" t="s">
        <v>7538</v>
      </c>
      <c r="DF510" s="10" t="s">
        <v>283</v>
      </c>
      <c r="DG510" s="10" t="s">
        <v>283</v>
      </c>
      <c r="DH510" s="10" t="s">
        <v>283</v>
      </c>
      <c r="DI510" s="10" t="s">
        <v>283</v>
      </c>
      <c r="DJ510" s="10" t="s">
        <v>283</v>
      </c>
      <c r="DK510" s="10" t="s">
        <v>283</v>
      </c>
      <c r="DL510" s="13" t="s">
        <v>7539</v>
      </c>
      <c r="DM510" s="13" t="s">
        <v>283</v>
      </c>
      <c r="DN510" s="14"/>
      <c r="DO510" s="14"/>
      <c r="DP510" s="14"/>
      <c r="DQ510" s="14"/>
      <c r="DR510" s="14"/>
      <c r="DS510" s="14"/>
      <c r="DT510" s="14"/>
      <c r="DU510" s="14"/>
      <c r="DV510" s="14"/>
      <c r="DW510" s="14"/>
      <c r="DX510" s="14"/>
      <c r="DY510" s="14"/>
      <c r="DZ510" s="14"/>
      <c r="EA510" s="14"/>
      <c r="EB510" s="14"/>
      <c r="EC510" s="14"/>
      <c r="ED510" s="14"/>
      <c r="EE510" s="14"/>
      <c r="EF510" s="14"/>
      <c r="EG510" s="14"/>
      <c r="EH510" s="14"/>
      <c r="EI510" s="14"/>
      <c r="EJ510" s="14"/>
      <c r="EK510" s="14"/>
      <c r="EL510" s="14"/>
      <c r="EM510" s="14"/>
      <c r="EN510" s="14"/>
      <c r="EO510" s="14"/>
      <c r="EP510" s="14"/>
      <c r="EQ510" s="14"/>
      <c r="ER510" s="10" t="s">
        <v>283</v>
      </c>
      <c r="ES510" s="10" t="s">
        <v>283</v>
      </c>
      <c r="ET510" s="10"/>
      <c r="EU510" s="10"/>
      <c r="EV510" s="10"/>
      <c r="EW510" s="10"/>
      <c r="EX510" s="10"/>
      <c r="EY510" s="10"/>
      <c r="EZ510" s="10"/>
      <c r="FA510" s="10"/>
      <c r="FB510" s="10"/>
      <c r="FC510" s="10"/>
      <c r="FD510" s="10"/>
      <c r="FE510" s="10"/>
      <c r="FF510" s="10"/>
      <c r="FG510" s="10"/>
      <c r="FH510" s="10"/>
      <c r="FI510" s="10"/>
      <c r="FJ510" s="10"/>
      <c r="FK510" s="10"/>
      <c r="FL510" s="10"/>
      <c r="FM510" s="10" t="s">
        <v>283</v>
      </c>
      <c r="FN510" s="10" t="s">
        <v>283</v>
      </c>
      <c r="FO510" s="10"/>
      <c r="FP510" s="10"/>
      <c r="FQ510" s="10"/>
      <c r="FR510" s="10"/>
      <c r="FS510" s="10"/>
      <c r="FT510" s="10"/>
      <c r="FU510" s="10"/>
      <c r="FV510" s="10"/>
      <c r="FW510" s="10"/>
      <c r="FX510" s="10"/>
      <c r="FY510" s="10"/>
      <c r="FZ510" s="10"/>
      <c r="GA510" s="10"/>
      <c r="GB510" s="10"/>
      <c r="GC510" s="10"/>
      <c r="GD510" s="10"/>
      <c r="GE510" s="10"/>
      <c r="GF510" s="10"/>
      <c r="GG510" s="10"/>
      <c r="GH510" s="10"/>
      <c r="GI510" s="10"/>
      <c r="GJ510" s="10"/>
      <c r="GK510" s="10"/>
      <c r="GL510" s="10"/>
      <c r="GM510" s="10"/>
      <c r="GN510" s="10"/>
      <c r="GO510" s="13" t="s">
        <v>7540</v>
      </c>
      <c r="GP510" s="13" t="s">
        <v>7541</v>
      </c>
      <c r="GQ510" s="13" t="s">
        <v>7542</v>
      </c>
      <c r="GR510" s="10" t="s">
        <v>283</v>
      </c>
      <c r="GS510" s="10" t="s">
        <v>283</v>
      </c>
      <c r="GT510" s="10" t="s">
        <v>283</v>
      </c>
      <c r="GU510" s="10" t="s">
        <v>283</v>
      </c>
      <c r="GV510" s="10" t="s">
        <v>283</v>
      </c>
      <c r="GW510" s="10" t="s">
        <v>283</v>
      </c>
      <c r="GX510" s="10" t="s">
        <v>283</v>
      </c>
      <c r="GY510" s="10" t="s">
        <v>283</v>
      </c>
      <c r="GZ510" s="10" t="s">
        <v>283</v>
      </c>
      <c r="HA510" s="10" t="s">
        <v>283</v>
      </c>
      <c r="HB510" s="10" t="s">
        <v>283</v>
      </c>
      <c r="HC510" s="10" t="s">
        <v>283</v>
      </c>
      <c r="HD510" s="10" t="s">
        <v>214</v>
      </c>
      <c r="HE510" s="10"/>
      <c r="HF510" s="10"/>
      <c r="HG510" s="10"/>
      <c r="HH510" s="10"/>
      <c r="HI510" s="10"/>
      <c r="HJ510" s="10"/>
      <c r="HK510" s="10"/>
      <c r="HL510" s="10"/>
      <c r="HM510" s="10"/>
      <c r="HN510" s="10"/>
      <c r="HO510" s="10"/>
      <c r="HP510" s="10"/>
      <c r="HQ510" s="10"/>
      <c r="HR510" s="10">
        <v>1</v>
      </c>
      <c r="HS510" s="10"/>
      <c r="HT510" s="10"/>
      <c r="HU510" s="10"/>
      <c r="HV510" s="10"/>
      <c r="HW510" s="10"/>
      <c r="HX510" s="10"/>
      <c r="HY510" s="10"/>
      <c r="HZ510" s="10"/>
      <c r="IA510" s="10"/>
      <c r="IB510" s="10"/>
      <c r="IC510" s="10"/>
      <c r="ID510" s="10"/>
      <c r="IE510" s="10"/>
      <c r="IF510" s="10"/>
      <c r="IG510" s="10"/>
      <c r="IH510" s="10"/>
      <c r="II510" s="10"/>
      <c r="IJ510" s="10"/>
      <c r="IK510" s="10"/>
      <c r="IL510" s="10"/>
      <c r="IM510" s="10"/>
      <c r="IN510" s="10"/>
      <c r="IO510" s="10"/>
      <c r="IP510" s="10"/>
      <c r="IQ510" s="10"/>
      <c r="IR510" s="10"/>
      <c r="IS510" s="10"/>
      <c r="IT510" s="10"/>
      <c r="IU510" s="13" t="s">
        <v>1084</v>
      </c>
      <c r="IV510" s="10" t="s">
        <v>283</v>
      </c>
      <c r="IW510" s="10" t="s">
        <v>283</v>
      </c>
      <c r="IX510" s="10" t="s">
        <v>264</v>
      </c>
      <c r="IY510" s="10"/>
      <c r="IZ510" s="10"/>
      <c r="JA510" s="10"/>
      <c r="JB510" s="10"/>
      <c r="JC510" s="10"/>
      <c r="JD510" s="10"/>
      <c r="JE510" s="10"/>
      <c r="JF510" s="10"/>
      <c r="JG510" s="10"/>
      <c r="JH510" s="10"/>
      <c r="JI510" s="10"/>
      <c r="JJ510" s="10"/>
      <c r="JK510" s="10"/>
      <c r="JL510" s="10"/>
      <c r="JM510" s="10"/>
      <c r="JN510" s="10"/>
      <c r="JO510" s="10"/>
      <c r="JP510" s="10">
        <v>1</v>
      </c>
      <c r="JQ510" s="10"/>
      <c r="JR510" s="10"/>
      <c r="JS510" s="10"/>
      <c r="JT510" s="10"/>
      <c r="JU510" s="10"/>
      <c r="JV510" s="10" t="s">
        <v>287</v>
      </c>
      <c r="JW510" s="10" t="s">
        <v>283</v>
      </c>
      <c r="JX510" s="10" t="s">
        <v>283</v>
      </c>
      <c r="JY510" s="10" t="s">
        <v>283</v>
      </c>
      <c r="JZ510" s="10" t="s">
        <v>7543</v>
      </c>
    </row>
    <row r="511" spans="1:286" ht="15.75" customHeight="1">
      <c r="A511" s="44" t="s">
        <v>7544</v>
      </c>
      <c r="B511" s="59">
        <v>43697</v>
      </c>
      <c r="C511" s="44" t="s">
        <v>7545</v>
      </c>
      <c r="D511" s="10">
        <v>1</v>
      </c>
      <c r="E511" s="11">
        <v>43510</v>
      </c>
      <c r="F511" s="10" t="s">
        <v>302</v>
      </c>
      <c r="G511" s="10" t="s">
        <v>277</v>
      </c>
      <c r="H511" s="44" t="s">
        <v>6702</v>
      </c>
      <c r="I511" s="44" t="s">
        <v>650</v>
      </c>
      <c r="J511" s="10" t="s">
        <v>280</v>
      </c>
      <c r="K511" s="44" t="s">
        <v>344</v>
      </c>
      <c r="L511" s="44"/>
      <c r="M511" s="44"/>
      <c r="N511" s="44"/>
      <c r="O511" s="44"/>
      <c r="P511" s="44"/>
      <c r="Q511" s="44"/>
      <c r="R511" s="10">
        <v>1</v>
      </c>
      <c r="S511" s="44"/>
      <c r="T511" s="44"/>
      <c r="U511" s="44"/>
      <c r="V511" s="44"/>
      <c r="W511" s="44"/>
      <c r="X511" s="44"/>
      <c r="Y511" s="44"/>
      <c r="Z511" s="44"/>
      <c r="AA511" s="44"/>
      <c r="AB511" s="44" t="s">
        <v>3610</v>
      </c>
      <c r="AC511" s="87" t="s">
        <v>7546</v>
      </c>
      <c r="AD511" s="10" t="s">
        <v>283</v>
      </c>
      <c r="AE511" s="10" t="s">
        <v>329</v>
      </c>
      <c r="AF511" s="11">
        <v>43683</v>
      </c>
      <c r="AG511" s="10" t="s">
        <v>329</v>
      </c>
      <c r="AH511" s="10">
        <f t="shared" ref="AH511:AH515" si="120">AF511-E511</f>
        <v>173</v>
      </c>
      <c r="AI511" s="10">
        <f t="shared" si="108"/>
        <v>187</v>
      </c>
      <c r="AJ511" s="10" t="s">
        <v>7547</v>
      </c>
      <c r="AK511" s="12">
        <v>1</v>
      </c>
      <c r="AL511" s="10" t="s">
        <v>67</v>
      </c>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v>1</v>
      </c>
      <c r="BW511" s="10"/>
      <c r="BX511" s="10"/>
      <c r="BY511" s="10"/>
      <c r="BZ511" s="10"/>
      <c r="CA511" s="10"/>
      <c r="CB511" s="10"/>
      <c r="CC511" s="10"/>
      <c r="CD511" s="10"/>
      <c r="CE511" s="10"/>
      <c r="CF511" s="10"/>
      <c r="CG511" s="10"/>
      <c r="CH511" s="10"/>
      <c r="CI511" s="10"/>
      <c r="CJ511" s="10"/>
      <c r="CK511" s="10"/>
      <c r="CL511" s="10"/>
      <c r="CM511" s="10"/>
      <c r="CN511" s="10"/>
      <c r="CO511" s="10"/>
      <c r="CP511" s="10" t="s">
        <v>89</v>
      </c>
      <c r="CQ511" s="10" t="s">
        <v>286</v>
      </c>
      <c r="CR511" s="10">
        <v>1</v>
      </c>
      <c r="CS511" s="10"/>
      <c r="CT511" s="10"/>
      <c r="CU511" s="10"/>
      <c r="CV511" s="10"/>
      <c r="CW511" s="10"/>
      <c r="CX511" s="10" t="s">
        <v>287</v>
      </c>
      <c r="CY511" s="10" t="s">
        <v>287</v>
      </c>
      <c r="CZ511" s="10" t="s">
        <v>12</v>
      </c>
      <c r="DA511" s="10" t="s">
        <v>289</v>
      </c>
      <c r="DB511" s="10" t="s">
        <v>309</v>
      </c>
      <c r="DC511" s="13" t="s">
        <v>7548</v>
      </c>
      <c r="DD511" s="10" t="s">
        <v>622</v>
      </c>
      <c r="DE511" s="10" t="s">
        <v>7549</v>
      </c>
      <c r="DF511" s="10" t="s">
        <v>7550</v>
      </c>
      <c r="DG511" s="10" t="s">
        <v>7551</v>
      </c>
      <c r="DH511" s="10" t="s">
        <v>283</v>
      </c>
      <c r="DI511" s="10" t="s">
        <v>283</v>
      </c>
      <c r="DJ511" s="10" t="s">
        <v>283</v>
      </c>
      <c r="DK511" s="10" t="s">
        <v>283</v>
      </c>
      <c r="DL511" s="10" t="s">
        <v>7552</v>
      </c>
      <c r="DM511" s="10" t="s">
        <v>7553</v>
      </c>
      <c r="DN511" s="15"/>
      <c r="DO511" s="15"/>
      <c r="DP511" s="15"/>
      <c r="DQ511" s="15"/>
      <c r="DR511" s="15">
        <v>1</v>
      </c>
      <c r="DS511" s="15"/>
      <c r="DT511" s="15"/>
      <c r="DU511" s="15"/>
      <c r="DV511" s="15"/>
      <c r="DW511" s="15"/>
      <c r="DX511" s="15"/>
      <c r="DY511" s="15"/>
      <c r="DZ511" s="15"/>
      <c r="EA511" s="15"/>
      <c r="EB511" s="15"/>
      <c r="EC511" s="15"/>
      <c r="ED511" s="15"/>
      <c r="EE511" s="15"/>
      <c r="EF511" s="15"/>
      <c r="EG511" s="15">
        <v>1</v>
      </c>
      <c r="EH511" s="15"/>
      <c r="EI511" s="15"/>
      <c r="EJ511" s="15"/>
      <c r="EK511" s="15"/>
      <c r="EL511" s="15"/>
      <c r="EM511" s="15"/>
      <c r="EN511" s="15"/>
      <c r="EO511" s="15"/>
      <c r="EP511" s="15"/>
      <c r="EQ511" s="15"/>
      <c r="ER511" s="10" t="s">
        <v>283</v>
      </c>
      <c r="ES511" s="10" t="s">
        <v>283</v>
      </c>
      <c r="ET511" s="10"/>
      <c r="EU511" s="10"/>
      <c r="EV511" s="10"/>
      <c r="EW511" s="10"/>
      <c r="EX511" s="10"/>
      <c r="EY511" s="10"/>
      <c r="EZ511" s="10"/>
      <c r="FA511" s="10"/>
      <c r="FB511" s="10"/>
      <c r="FC511" s="10"/>
      <c r="FD511" s="10"/>
      <c r="FE511" s="10"/>
      <c r="FF511" s="10"/>
      <c r="FG511" s="10"/>
      <c r="FH511" s="10"/>
      <c r="FI511" s="10"/>
      <c r="FJ511" s="10"/>
      <c r="FK511" s="10"/>
      <c r="FL511" s="10"/>
      <c r="FM511" s="10" t="s">
        <v>283</v>
      </c>
      <c r="FN511" s="10" t="s">
        <v>283</v>
      </c>
      <c r="FO511" s="10"/>
      <c r="FP511" s="10"/>
      <c r="FQ511" s="10"/>
      <c r="FR511" s="10"/>
      <c r="FS511" s="10"/>
      <c r="FT511" s="10"/>
      <c r="FU511" s="10"/>
      <c r="FV511" s="10"/>
      <c r="FW511" s="10"/>
      <c r="FX511" s="10"/>
      <c r="FY511" s="10"/>
      <c r="FZ511" s="10"/>
      <c r="GA511" s="10"/>
      <c r="GB511" s="10"/>
      <c r="GC511" s="10"/>
      <c r="GD511" s="10"/>
      <c r="GE511" s="10"/>
      <c r="GF511" s="10"/>
      <c r="GG511" s="10"/>
      <c r="GH511" s="10"/>
      <c r="GI511" s="10"/>
      <c r="GJ511" s="10"/>
      <c r="GK511" s="10"/>
      <c r="GL511" s="10"/>
      <c r="GM511" s="10"/>
      <c r="GN511" s="10"/>
      <c r="GO511" s="13" t="s">
        <v>7554</v>
      </c>
      <c r="GP511" s="13" t="s">
        <v>7555</v>
      </c>
      <c r="GQ511" s="10" t="s">
        <v>283</v>
      </c>
      <c r="GR511" s="10" t="s">
        <v>283</v>
      </c>
      <c r="GS511" s="10" t="s">
        <v>283</v>
      </c>
      <c r="GT511" s="10" t="s">
        <v>283</v>
      </c>
      <c r="GU511" s="10" t="s">
        <v>283</v>
      </c>
      <c r="GV511" s="10" t="s">
        <v>283</v>
      </c>
      <c r="GW511" s="10" t="s">
        <v>283</v>
      </c>
      <c r="GX511" s="10" t="s">
        <v>283</v>
      </c>
      <c r="GY511" s="10" t="s">
        <v>283</v>
      </c>
      <c r="GZ511" s="10" t="s">
        <v>283</v>
      </c>
      <c r="HA511" s="10" t="s">
        <v>283</v>
      </c>
      <c r="HB511" s="10" t="s">
        <v>283</v>
      </c>
      <c r="HC511" s="10" t="s">
        <v>283</v>
      </c>
      <c r="HD511" s="10" t="s">
        <v>227</v>
      </c>
      <c r="HE511" s="10"/>
      <c r="HF511" s="10"/>
      <c r="HG511" s="10"/>
      <c r="HH511" s="10"/>
      <c r="HI511" s="10"/>
      <c r="HJ511" s="10"/>
      <c r="HK511" s="10"/>
      <c r="HL511" s="10"/>
      <c r="HM511" s="10"/>
      <c r="HN511" s="10"/>
      <c r="HO511" s="10"/>
      <c r="HP511" s="10"/>
      <c r="HQ511" s="10"/>
      <c r="HR511" s="10"/>
      <c r="HS511" s="10"/>
      <c r="HT511" s="10"/>
      <c r="HU511" s="10"/>
      <c r="HV511" s="10"/>
      <c r="HW511" s="10"/>
      <c r="HX511" s="10"/>
      <c r="HY511" s="10"/>
      <c r="HZ511" s="10"/>
      <c r="IA511" s="10"/>
      <c r="IB511" s="10"/>
      <c r="IC511" s="10"/>
      <c r="ID511" s="10"/>
      <c r="IE511" s="10">
        <v>1</v>
      </c>
      <c r="IF511" s="10"/>
      <c r="IG511" s="10"/>
      <c r="IH511" s="10"/>
      <c r="II511" s="10"/>
      <c r="IJ511" s="10"/>
      <c r="IK511" s="10"/>
      <c r="IL511" s="10"/>
      <c r="IM511" s="10"/>
      <c r="IN511" s="10"/>
      <c r="IO511" s="10"/>
      <c r="IP511" s="10"/>
      <c r="IQ511" s="10"/>
      <c r="IR511" s="10"/>
      <c r="IS511" s="10"/>
      <c r="IT511" s="10"/>
      <c r="IU511" s="13" t="s">
        <v>299</v>
      </c>
      <c r="IV511" s="10" t="s">
        <v>283</v>
      </c>
      <c r="IW511" s="10" t="s">
        <v>283</v>
      </c>
      <c r="IX511" s="10" t="s">
        <v>264</v>
      </c>
      <c r="IY511" s="10"/>
      <c r="IZ511" s="10"/>
      <c r="JA511" s="10"/>
      <c r="JB511" s="10"/>
      <c r="JC511" s="10"/>
      <c r="JD511" s="10"/>
      <c r="JE511" s="10"/>
      <c r="JF511" s="10"/>
      <c r="JG511" s="10"/>
      <c r="JH511" s="10"/>
      <c r="JI511" s="10"/>
      <c r="JJ511" s="10"/>
      <c r="JK511" s="10"/>
      <c r="JL511" s="10"/>
      <c r="JM511" s="10"/>
      <c r="JN511" s="10"/>
      <c r="JO511" s="10"/>
      <c r="JP511" s="10">
        <v>1</v>
      </c>
      <c r="JQ511" s="10"/>
      <c r="JR511" s="10"/>
      <c r="JS511" s="10"/>
      <c r="JT511" s="10"/>
      <c r="JU511" s="10"/>
      <c r="JV511" s="10" t="s">
        <v>287</v>
      </c>
      <c r="JW511" s="10" t="s">
        <v>283</v>
      </c>
      <c r="JX511" s="10" t="s">
        <v>283</v>
      </c>
      <c r="JY511" s="10" t="s">
        <v>283</v>
      </c>
      <c r="JZ511" s="10"/>
    </row>
    <row r="512" spans="1:286" ht="15.75" customHeight="1">
      <c r="A512" s="90" t="s">
        <v>7556</v>
      </c>
      <c r="B512" s="91">
        <v>43844</v>
      </c>
      <c r="C512" s="90" t="s">
        <v>7557</v>
      </c>
      <c r="D512" s="10">
        <v>1</v>
      </c>
      <c r="E512" s="11">
        <v>43372</v>
      </c>
      <c r="F512" s="10">
        <v>32</v>
      </c>
      <c r="G512" s="10" t="s">
        <v>323</v>
      </c>
      <c r="H512" s="90" t="s">
        <v>4882</v>
      </c>
      <c r="I512" s="90" t="s">
        <v>1824</v>
      </c>
      <c r="J512" s="10" t="s">
        <v>280</v>
      </c>
      <c r="K512" s="90" t="s">
        <v>3864</v>
      </c>
      <c r="L512" s="90"/>
      <c r="M512" s="90"/>
      <c r="N512" s="90"/>
      <c r="O512" s="90"/>
      <c r="P512" s="90"/>
      <c r="Q512" s="90"/>
      <c r="R512" s="90"/>
      <c r="S512" s="90"/>
      <c r="T512" s="90"/>
      <c r="U512" s="90"/>
      <c r="V512" s="90"/>
      <c r="W512" s="90"/>
      <c r="X512" s="90"/>
      <c r="Y512" s="10">
        <v>1</v>
      </c>
      <c r="Z512" s="32">
        <v>1</v>
      </c>
      <c r="AA512" s="90"/>
      <c r="AB512" s="90" t="s">
        <v>7558</v>
      </c>
      <c r="AC512" s="92" t="s">
        <v>7559</v>
      </c>
      <c r="AD512" s="10" t="s">
        <v>283</v>
      </c>
      <c r="AE512" s="11">
        <v>43374</v>
      </c>
      <c r="AF512" s="11">
        <v>43838</v>
      </c>
      <c r="AG512" s="10">
        <f t="shared" ref="AG512:AG513" si="121">AF512-AE512</f>
        <v>464</v>
      </c>
      <c r="AH512" s="10">
        <f t="shared" si="120"/>
        <v>466</v>
      </c>
      <c r="AI512" s="10">
        <f t="shared" si="108"/>
        <v>472</v>
      </c>
      <c r="AJ512" s="10" t="s">
        <v>7560</v>
      </c>
      <c r="AK512" s="12">
        <v>1</v>
      </c>
      <c r="AL512" s="10" t="s">
        <v>86</v>
      </c>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v>1</v>
      </c>
      <c r="CP512" s="10" t="s">
        <v>90</v>
      </c>
      <c r="CQ512" s="10" t="s">
        <v>286</v>
      </c>
      <c r="CR512" s="10"/>
      <c r="CS512" s="10">
        <v>1</v>
      </c>
      <c r="CT512" s="10"/>
      <c r="CU512" s="10"/>
      <c r="CV512" s="10"/>
      <c r="CW512" s="10"/>
      <c r="CX512" s="10" t="s">
        <v>287</v>
      </c>
      <c r="CY512" s="10" t="s">
        <v>287</v>
      </c>
      <c r="CZ512" s="10" t="s">
        <v>620</v>
      </c>
      <c r="DA512" s="10" t="s">
        <v>158</v>
      </c>
      <c r="DB512" s="10" t="s">
        <v>7561</v>
      </c>
      <c r="DC512" s="10" t="s">
        <v>283</v>
      </c>
      <c r="DD512" s="10" t="s">
        <v>3849</v>
      </c>
      <c r="DE512" s="10" t="s">
        <v>7562</v>
      </c>
      <c r="DF512" s="10" t="s">
        <v>283</v>
      </c>
      <c r="DG512" s="10" t="s">
        <v>283</v>
      </c>
      <c r="DH512" s="10" t="s">
        <v>283</v>
      </c>
      <c r="DI512" s="10" t="s">
        <v>283</v>
      </c>
      <c r="DJ512" s="10" t="s">
        <v>283</v>
      </c>
      <c r="DK512" s="10" t="s">
        <v>283</v>
      </c>
      <c r="DL512" s="10" t="s">
        <v>283</v>
      </c>
      <c r="DM512" s="10" t="s">
        <v>283</v>
      </c>
      <c r="DN512" s="15"/>
      <c r="DO512" s="15"/>
      <c r="DP512" s="15"/>
      <c r="DQ512" s="15"/>
      <c r="DR512" s="15"/>
      <c r="DS512" s="15"/>
      <c r="DT512" s="15"/>
      <c r="DU512" s="15"/>
      <c r="DV512" s="15"/>
      <c r="DW512" s="15"/>
      <c r="DX512" s="15"/>
      <c r="DY512" s="15"/>
      <c r="DZ512" s="15"/>
      <c r="EA512" s="15"/>
      <c r="EB512" s="15"/>
      <c r="EC512" s="15"/>
      <c r="ED512" s="15"/>
      <c r="EE512" s="15"/>
      <c r="EF512" s="15"/>
      <c r="EG512" s="15"/>
      <c r="EH512" s="15"/>
      <c r="EI512" s="15"/>
      <c r="EJ512" s="15"/>
      <c r="EK512" s="15"/>
      <c r="EL512" s="15"/>
      <c r="EM512" s="15"/>
      <c r="EN512" s="15"/>
      <c r="EO512" s="15"/>
      <c r="EP512" s="15"/>
      <c r="EQ512" s="15"/>
      <c r="ER512" s="10" t="s">
        <v>7563</v>
      </c>
      <c r="ES512" s="10" t="s">
        <v>86</v>
      </c>
      <c r="ET512" s="10"/>
      <c r="EU512" s="10"/>
      <c r="EV512" s="10"/>
      <c r="EW512" s="10"/>
      <c r="EX512" s="10"/>
      <c r="EY512" s="10"/>
      <c r="EZ512" s="10"/>
      <c r="FA512" s="10"/>
      <c r="FB512" s="10"/>
      <c r="FC512" s="10"/>
      <c r="FD512" s="10"/>
      <c r="FE512" s="10"/>
      <c r="FF512" s="10"/>
      <c r="FG512" s="10"/>
      <c r="FH512" s="10"/>
      <c r="FI512" s="10"/>
      <c r="FJ512" s="10"/>
      <c r="FK512" s="10"/>
      <c r="FL512" s="13">
        <v>1</v>
      </c>
      <c r="FM512" s="13" t="s">
        <v>7564</v>
      </c>
      <c r="FN512" s="13" t="s">
        <v>7565</v>
      </c>
      <c r="FO512" s="13"/>
      <c r="FP512" s="13"/>
      <c r="FQ512" s="13"/>
      <c r="FR512" s="13"/>
      <c r="FS512" s="13"/>
      <c r="FT512" s="13"/>
      <c r="FU512" s="13"/>
      <c r="FV512" s="13"/>
      <c r="FW512" s="13"/>
      <c r="FX512" s="13"/>
      <c r="FY512" s="13">
        <v>1</v>
      </c>
      <c r="FZ512" s="13"/>
      <c r="GA512" s="13"/>
      <c r="GB512" s="13"/>
      <c r="GC512" s="13"/>
      <c r="GD512" s="13"/>
      <c r="GE512" s="13"/>
      <c r="GF512" s="13"/>
      <c r="GG512" s="13"/>
      <c r="GH512" s="13"/>
      <c r="GI512" s="13"/>
      <c r="GJ512" s="13">
        <v>1</v>
      </c>
      <c r="GK512" s="13"/>
      <c r="GL512" s="10">
        <v>1</v>
      </c>
      <c r="GM512" s="13"/>
      <c r="GN512" s="13"/>
      <c r="GO512" s="13" t="s">
        <v>7566</v>
      </c>
      <c r="GP512" s="10" t="s">
        <v>283</v>
      </c>
      <c r="GQ512" s="10" t="s">
        <v>283</v>
      </c>
      <c r="GR512" s="10" t="s">
        <v>283</v>
      </c>
      <c r="GS512" s="10" t="s">
        <v>283</v>
      </c>
      <c r="GT512" s="10" t="s">
        <v>283</v>
      </c>
      <c r="GU512" s="10" t="s">
        <v>283</v>
      </c>
      <c r="GV512" s="10" t="s">
        <v>283</v>
      </c>
      <c r="GW512" s="10" t="s">
        <v>283</v>
      </c>
      <c r="GX512" s="10" t="s">
        <v>283</v>
      </c>
      <c r="GY512" s="10" t="s">
        <v>283</v>
      </c>
      <c r="GZ512" s="10" t="s">
        <v>283</v>
      </c>
      <c r="HA512" s="10" t="s">
        <v>283</v>
      </c>
      <c r="HB512" s="10" t="s">
        <v>283</v>
      </c>
      <c r="HC512" s="10" t="s">
        <v>283</v>
      </c>
      <c r="HD512" s="10" t="s">
        <v>209</v>
      </c>
      <c r="HE512" s="10"/>
      <c r="HF512" s="10"/>
      <c r="HG512" s="10"/>
      <c r="HH512" s="10"/>
      <c r="HI512" s="10"/>
      <c r="HJ512" s="10"/>
      <c r="HK512" s="10"/>
      <c r="HL512" s="10"/>
      <c r="HM512" s="10">
        <v>1</v>
      </c>
      <c r="HN512" s="10"/>
      <c r="HO512" s="10"/>
      <c r="HP512" s="10"/>
      <c r="HQ512" s="10"/>
      <c r="HR512" s="10"/>
      <c r="HS512" s="10"/>
      <c r="HT512" s="10"/>
      <c r="HU512" s="10"/>
      <c r="HV512" s="10"/>
      <c r="HW512" s="10"/>
      <c r="HX512" s="10"/>
      <c r="HY512" s="10"/>
      <c r="HZ512" s="10"/>
      <c r="IA512" s="10"/>
      <c r="IB512" s="10"/>
      <c r="IC512" s="10"/>
      <c r="ID512" s="10"/>
      <c r="IE512" s="10"/>
      <c r="IF512" s="10"/>
      <c r="IG512" s="10"/>
      <c r="IH512" s="10"/>
      <c r="II512" s="10"/>
      <c r="IJ512" s="10"/>
      <c r="IK512" s="10"/>
      <c r="IL512" s="10"/>
      <c r="IM512" s="10"/>
      <c r="IN512" s="10"/>
      <c r="IO512" s="10"/>
      <c r="IP512" s="10"/>
      <c r="IQ512" s="10"/>
      <c r="IR512" s="10"/>
      <c r="IS512" s="10"/>
      <c r="IT512" s="10"/>
      <c r="IU512" s="13" t="s">
        <v>7567</v>
      </c>
      <c r="IV512" s="13" t="s">
        <v>434</v>
      </c>
      <c r="IW512" s="10" t="s">
        <v>283</v>
      </c>
      <c r="IX512" s="10" t="s">
        <v>262</v>
      </c>
      <c r="IY512" s="10"/>
      <c r="IZ512" s="10"/>
      <c r="JA512" s="10"/>
      <c r="JB512" s="10"/>
      <c r="JC512" s="10"/>
      <c r="JD512" s="10"/>
      <c r="JE512" s="10"/>
      <c r="JF512" s="10"/>
      <c r="JG512" s="10"/>
      <c r="JH512" s="10"/>
      <c r="JI512" s="10"/>
      <c r="JJ512" s="10"/>
      <c r="JK512" s="10"/>
      <c r="JL512" s="10"/>
      <c r="JM512" s="10"/>
      <c r="JN512" s="10">
        <v>1</v>
      </c>
      <c r="JO512" s="10"/>
      <c r="JP512" s="10"/>
      <c r="JQ512" s="10"/>
      <c r="JR512" s="10"/>
      <c r="JS512" s="10"/>
      <c r="JT512" s="10"/>
      <c r="JU512" s="10"/>
      <c r="JV512" s="10" t="s">
        <v>287</v>
      </c>
      <c r="JW512" s="10" t="s">
        <v>283</v>
      </c>
      <c r="JX512" s="10" t="s">
        <v>283</v>
      </c>
      <c r="JY512" s="10" t="s">
        <v>283</v>
      </c>
      <c r="JZ512" s="10"/>
    </row>
    <row r="513" spans="1:286" ht="15.75" customHeight="1">
      <c r="A513" s="90" t="s">
        <v>7568</v>
      </c>
      <c r="B513" s="91">
        <v>43847</v>
      </c>
      <c r="C513" s="90" t="s">
        <v>7569</v>
      </c>
      <c r="D513" s="10">
        <v>1</v>
      </c>
      <c r="E513" s="11">
        <v>43336</v>
      </c>
      <c r="F513" s="10">
        <v>14</v>
      </c>
      <c r="G513" s="10" t="s">
        <v>323</v>
      </c>
      <c r="H513" s="90" t="s">
        <v>7570</v>
      </c>
      <c r="I513" s="90" t="s">
        <v>872</v>
      </c>
      <c r="J513" s="10" t="s">
        <v>280</v>
      </c>
      <c r="K513" s="90" t="s">
        <v>7571</v>
      </c>
      <c r="L513" s="90"/>
      <c r="M513" s="90"/>
      <c r="N513" s="90"/>
      <c r="O513" s="44">
        <v>1</v>
      </c>
      <c r="P513" s="32">
        <v>1</v>
      </c>
      <c r="Q513" s="90"/>
      <c r="R513" s="90"/>
      <c r="S513" s="90"/>
      <c r="T513" s="90"/>
      <c r="U513" s="90"/>
      <c r="V513" s="32">
        <v>1</v>
      </c>
      <c r="W513" s="90"/>
      <c r="X513" s="90"/>
      <c r="Y513" s="90"/>
      <c r="Z513" s="90"/>
      <c r="AA513" s="90"/>
      <c r="AB513" s="90" t="s">
        <v>7572</v>
      </c>
      <c r="AC513" s="92" t="s">
        <v>7573</v>
      </c>
      <c r="AD513" s="10" t="s">
        <v>283</v>
      </c>
      <c r="AE513" s="11">
        <v>43341</v>
      </c>
      <c r="AF513" s="11">
        <v>43847</v>
      </c>
      <c r="AG513" s="10">
        <f t="shared" si="121"/>
        <v>506</v>
      </c>
      <c r="AH513" s="10">
        <f t="shared" si="120"/>
        <v>511</v>
      </c>
      <c r="AI513" s="10">
        <f t="shared" si="108"/>
        <v>511</v>
      </c>
      <c r="AJ513" s="93" t="s">
        <v>7574</v>
      </c>
      <c r="AK513" s="12">
        <v>1</v>
      </c>
      <c r="AL513" s="10" t="s">
        <v>86</v>
      </c>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v>1</v>
      </c>
      <c r="CP513" s="10" t="s">
        <v>89</v>
      </c>
      <c r="CQ513" s="10" t="s">
        <v>286</v>
      </c>
      <c r="CR513" s="10">
        <v>1</v>
      </c>
      <c r="CS513" s="10"/>
      <c r="CT513" s="10"/>
      <c r="CU513" s="10"/>
      <c r="CV513" s="10"/>
      <c r="CW513" s="10"/>
      <c r="CX513" s="10" t="s">
        <v>287</v>
      </c>
      <c r="CY513" s="10" t="s">
        <v>287</v>
      </c>
      <c r="CZ513" s="10" t="s">
        <v>329</v>
      </c>
      <c r="DA513" s="10" t="s">
        <v>429</v>
      </c>
      <c r="DB513" s="10" t="s">
        <v>290</v>
      </c>
      <c r="DC513" s="10" t="s">
        <v>283</v>
      </c>
      <c r="DD513" s="10" t="s">
        <v>3599</v>
      </c>
      <c r="DE513" s="10" t="s">
        <v>283</v>
      </c>
      <c r="DF513" s="10" t="s">
        <v>283</v>
      </c>
      <c r="DG513" s="10" t="s">
        <v>283</v>
      </c>
      <c r="DH513" s="10" t="s">
        <v>283</v>
      </c>
      <c r="DI513" s="10" t="s">
        <v>283</v>
      </c>
      <c r="DJ513" s="10" t="s">
        <v>283</v>
      </c>
      <c r="DK513" s="10" t="s">
        <v>283</v>
      </c>
      <c r="DL513" s="10" t="s">
        <v>283</v>
      </c>
      <c r="DM513" s="10" t="s">
        <v>283</v>
      </c>
      <c r="DN513" s="15"/>
      <c r="DO513" s="15"/>
      <c r="DP513" s="15"/>
      <c r="DQ513" s="15"/>
      <c r="DR513" s="15"/>
      <c r="DS513" s="15"/>
      <c r="DT513" s="15"/>
      <c r="DU513" s="15"/>
      <c r="DV513" s="15"/>
      <c r="DW513" s="15"/>
      <c r="DX513" s="15"/>
      <c r="DY513" s="15"/>
      <c r="DZ513" s="15"/>
      <c r="EA513" s="15"/>
      <c r="EB513" s="15"/>
      <c r="EC513" s="15"/>
      <c r="ED513" s="15"/>
      <c r="EE513" s="15"/>
      <c r="EF513" s="15"/>
      <c r="EG513" s="15"/>
      <c r="EH513" s="15"/>
      <c r="EI513" s="15"/>
      <c r="EJ513" s="15"/>
      <c r="EK513" s="15"/>
      <c r="EL513" s="15"/>
      <c r="EM513" s="15"/>
      <c r="EN513" s="15"/>
      <c r="EO513" s="15"/>
      <c r="EP513" s="15"/>
      <c r="EQ513" s="15"/>
      <c r="ER513" s="10" t="s">
        <v>7575</v>
      </c>
      <c r="ES513" s="10" t="s">
        <v>7576</v>
      </c>
      <c r="ET513" s="10">
        <v>1</v>
      </c>
      <c r="EU513" s="10"/>
      <c r="EV513" s="10"/>
      <c r="EW513" s="10">
        <v>1</v>
      </c>
      <c r="EX513" s="10"/>
      <c r="EY513" s="10"/>
      <c r="EZ513" s="10"/>
      <c r="FA513" s="10"/>
      <c r="FB513" s="10"/>
      <c r="FC513" s="10"/>
      <c r="FD513" s="10"/>
      <c r="FE513" s="10"/>
      <c r="FF513" s="10"/>
      <c r="FG513" s="10"/>
      <c r="FH513" s="10"/>
      <c r="FI513" s="10"/>
      <c r="FJ513" s="10"/>
      <c r="FK513" s="10"/>
      <c r="FL513" s="10"/>
      <c r="FM513" s="10" t="s">
        <v>7577</v>
      </c>
      <c r="FN513" s="10" t="s">
        <v>178</v>
      </c>
      <c r="FO513" s="10"/>
      <c r="FP513" s="10"/>
      <c r="FQ513" s="10"/>
      <c r="FR513" s="10"/>
      <c r="FS513" s="10"/>
      <c r="FT513" s="10"/>
      <c r="FU513" s="10"/>
      <c r="FV513" s="10"/>
      <c r="FW513" s="10"/>
      <c r="FX513" s="10"/>
      <c r="FY513" s="10"/>
      <c r="FZ513" s="10"/>
      <c r="GA513" s="10"/>
      <c r="GB513" s="10"/>
      <c r="GC513" s="10"/>
      <c r="GD513" s="10"/>
      <c r="GE513" s="10"/>
      <c r="GF513" s="10"/>
      <c r="GG513" s="10"/>
      <c r="GH513" s="10">
        <v>1</v>
      </c>
      <c r="GI513" s="10"/>
      <c r="GJ513" s="10"/>
      <c r="GK513" s="10"/>
      <c r="GL513" s="10"/>
      <c r="GM513" s="10"/>
      <c r="GN513" s="10"/>
      <c r="GO513" s="13" t="s">
        <v>7578</v>
      </c>
      <c r="GP513" s="13" t="s">
        <v>7579</v>
      </c>
      <c r="GQ513" s="10" t="s">
        <v>283</v>
      </c>
      <c r="GR513" s="10" t="s">
        <v>283</v>
      </c>
      <c r="GS513" s="10" t="s">
        <v>283</v>
      </c>
      <c r="GT513" s="10" t="s">
        <v>283</v>
      </c>
      <c r="GU513" s="10" t="s">
        <v>283</v>
      </c>
      <c r="GV513" s="10" t="s">
        <v>283</v>
      </c>
      <c r="GW513" s="10" t="s">
        <v>283</v>
      </c>
      <c r="GX513" s="10" t="s">
        <v>283</v>
      </c>
      <c r="GY513" s="10" t="s">
        <v>283</v>
      </c>
      <c r="GZ513" s="10" t="s">
        <v>283</v>
      </c>
      <c r="HA513" s="10" t="s">
        <v>283</v>
      </c>
      <c r="HB513" s="10" t="s">
        <v>283</v>
      </c>
      <c r="HC513" s="10" t="s">
        <v>283</v>
      </c>
      <c r="HD513" s="10" t="s">
        <v>7580</v>
      </c>
      <c r="HE513" s="10"/>
      <c r="HF513" s="10"/>
      <c r="HG513" s="10"/>
      <c r="HH513" s="10"/>
      <c r="HI513" s="10"/>
      <c r="HJ513" s="10"/>
      <c r="HK513" s="10"/>
      <c r="HL513" s="10"/>
      <c r="HM513" s="10"/>
      <c r="HN513" s="10">
        <v>1</v>
      </c>
      <c r="HO513" s="10"/>
      <c r="HP513" s="10"/>
      <c r="HQ513" s="10"/>
      <c r="HR513" s="10">
        <v>1</v>
      </c>
      <c r="HS513" s="10"/>
      <c r="HT513" s="10"/>
      <c r="HU513" s="10"/>
      <c r="HV513" s="10"/>
      <c r="HW513" s="10"/>
      <c r="HX513" s="10"/>
      <c r="HY513" s="10"/>
      <c r="HZ513" s="10"/>
      <c r="IA513" s="10"/>
      <c r="IB513" s="10"/>
      <c r="IC513" s="10"/>
      <c r="ID513" s="10"/>
      <c r="IE513" s="10"/>
      <c r="IF513" s="10"/>
      <c r="IG513" s="10"/>
      <c r="IH513" s="10"/>
      <c r="II513" s="10"/>
      <c r="IJ513" s="10"/>
      <c r="IK513" s="10"/>
      <c r="IL513" s="10"/>
      <c r="IM513" s="10"/>
      <c r="IN513" s="10"/>
      <c r="IO513" s="10"/>
      <c r="IP513" s="10"/>
      <c r="IQ513" s="10"/>
      <c r="IR513" s="10"/>
      <c r="IS513" s="10"/>
      <c r="IT513" s="10"/>
      <c r="IU513" s="13" t="s">
        <v>1159</v>
      </c>
      <c r="IV513" s="10" t="s">
        <v>283</v>
      </c>
      <c r="IW513" s="10" t="s">
        <v>283</v>
      </c>
      <c r="IX513" s="10" t="s">
        <v>264</v>
      </c>
      <c r="IY513" s="10"/>
      <c r="IZ513" s="10"/>
      <c r="JA513" s="10"/>
      <c r="JB513" s="10"/>
      <c r="JC513" s="10"/>
      <c r="JD513" s="10"/>
      <c r="JE513" s="10"/>
      <c r="JF513" s="10"/>
      <c r="JG513" s="10"/>
      <c r="JH513" s="10"/>
      <c r="JI513" s="10"/>
      <c r="JJ513" s="10"/>
      <c r="JK513" s="10"/>
      <c r="JL513" s="10"/>
      <c r="JM513" s="10"/>
      <c r="JN513" s="10"/>
      <c r="JO513" s="10"/>
      <c r="JP513" s="10">
        <v>1</v>
      </c>
      <c r="JQ513" s="10"/>
      <c r="JR513" s="10"/>
      <c r="JS513" s="10"/>
      <c r="JT513" s="10"/>
      <c r="JU513" s="10"/>
      <c r="JV513" s="10" t="s">
        <v>287</v>
      </c>
      <c r="JW513" s="10" t="s">
        <v>283</v>
      </c>
      <c r="JX513" s="10" t="s">
        <v>283</v>
      </c>
      <c r="JY513" s="10" t="s">
        <v>283</v>
      </c>
      <c r="JZ513" s="10"/>
    </row>
    <row r="514" spans="1:286" ht="15.75" customHeight="1">
      <c r="A514" s="90" t="s">
        <v>7581</v>
      </c>
      <c r="B514" s="91">
        <v>43849</v>
      </c>
      <c r="C514" s="90" t="s">
        <v>7582</v>
      </c>
      <c r="D514" s="10">
        <v>1</v>
      </c>
      <c r="E514" s="11">
        <v>43686</v>
      </c>
      <c r="F514" s="10">
        <v>27</v>
      </c>
      <c r="G514" s="10" t="s">
        <v>323</v>
      </c>
      <c r="H514" s="90" t="s">
        <v>1875</v>
      </c>
      <c r="I514" s="90" t="s">
        <v>1876</v>
      </c>
      <c r="J514" s="10" t="s">
        <v>280</v>
      </c>
      <c r="K514" s="90" t="s">
        <v>543</v>
      </c>
      <c r="L514" s="90"/>
      <c r="M514" s="90"/>
      <c r="N514" s="90"/>
      <c r="O514" s="90"/>
      <c r="P514" s="90"/>
      <c r="Q514" s="90"/>
      <c r="R514" s="90"/>
      <c r="S514" s="90"/>
      <c r="T514" s="10">
        <v>1</v>
      </c>
      <c r="U514" s="90"/>
      <c r="V514" s="90"/>
      <c r="W514" s="90"/>
      <c r="X514" s="90"/>
      <c r="Y514" s="90"/>
      <c r="Z514" s="90"/>
      <c r="AA514" s="90"/>
      <c r="AB514" s="90" t="s">
        <v>7583</v>
      </c>
      <c r="AC514" s="92" t="s">
        <v>7584</v>
      </c>
      <c r="AD514" s="10" t="s">
        <v>283</v>
      </c>
      <c r="AE514" s="10" t="s">
        <v>329</v>
      </c>
      <c r="AF514" s="11">
        <v>43845</v>
      </c>
      <c r="AG514" s="10" t="s">
        <v>329</v>
      </c>
      <c r="AH514" s="10">
        <f t="shared" si="120"/>
        <v>159</v>
      </c>
      <c r="AI514" s="10">
        <f t="shared" si="108"/>
        <v>163</v>
      </c>
      <c r="AJ514" s="10" t="s">
        <v>5920</v>
      </c>
      <c r="AK514" s="12">
        <v>1</v>
      </c>
      <c r="AL514" s="10" t="s">
        <v>2326</v>
      </c>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v>1</v>
      </c>
      <c r="CA514" s="10"/>
      <c r="CB514" s="10"/>
      <c r="CC514" s="10"/>
      <c r="CD514" s="10"/>
      <c r="CE514" s="10"/>
      <c r="CF514" s="10"/>
      <c r="CG514" s="10"/>
      <c r="CH514" s="10"/>
      <c r="CI514" s="10"/>
      <c r="CJ514" s="10"/>
      <c r="CK514" s="10"/>
      <c r="CL514" s="10"/>
      <c r="CM514" s="10"/>
      <c r="CN514" s="10"/>
      <c r="CO514" s="10"/>
      <c r="CP514" s="10" t="s">
        <v>90</v>
      </c>
      <c r="CQ514" s="10" t="s">
        <v>286</v>
      </c>
      <c r="CR514" s="10"/>
      <c r="CS514" s="10">
        <v>1</v>
      </c>
      <c r="CT514" s="10"/>
      <c r="CU514" s="10"/>
      <c r="CV514" s="10"/>
      <c r="CW514" s="10"/>
      <c r="CX514" s="10" t="s">
        <v>283</v>
      </c>
      <c r="CY514" s="10" t="s">
        <v>287</v>
      </c>
      <c r="CZ514" s="10" t="s">
        <v>288</v>
      </c>
      <c r="DA514" s="10" t="s">
        <v>120</v>
      </c>
      <c r="DB514" s="10" t="s">
        <v>951</v>
      </c>
      <c r="DC514" s="10" t="s">
        <v>283</v>
      </c>
      <c r="DD514" s="10" t="s">
        <v>3804</v>
      </c>
      <c r="DE514" s="10" t="s">
        <v>7585</v>
      </c>
      <c r="DF514" s="10"/>
      <c r="DG514" s="10" t="s">
        <v>283</v>
      </c>
      <c r="DH514" s="10" t="s">
        <v>283</v>
      </c>
      <c r="DI514" s="10" t="s">
        <v>283</v>
      </c>
      <c r="DJ514" s="10" t="s">
        <v>283</v>
      </c>
      <c r="DK514" s="10" t="s">
        <v>283</v>
      </c>
      <c r="DL514" s="10" t="s">
        <v>283</v>
      </c>
      <c r="DM514" s="10" t="s">
        <v>283</v>
      </c>
      <c r="DN514" s="15"/>
      <c r="DO514" s="15"/>
      <c r="DP514" s="15"/>
      <c r="DQ514" s="15"/>
      <c r="DR514" s="15"/>
      <c r="DS514" s="15"/>
      <c r="DT514" s="15"/>
      <c r="DU514" s="15"/>
      <c r="DV514" s="15"/>
      <c r="DW514" s="15"/>
      <c r="DX514" s="15"/>
      <c r="DY514" s="15"/>
      <c r="DZ514" s="15"/>
      <c r="EA514" s="15"/>
      <c r="EB514" s="15"/>
      <c r="EC514" s="15"/>
      <c r="ED514" s="15"/>
      <c r="EE514" s="15"/>
      <c r="EF514" s="15"/>
      <c r="EG514" s="15"/>
      <c r="EH514" s="15"/>
      <c r="EI514" s="15"/>
      <c r="EJ514" s="15"/>
      <c r="EK514" s="15"/>
      <c r="EL514" s="15"/>
      <c r="EM514" s="15"/>
      <c r="EN514" s="15"/>
      <c r="EO514" s="15"/>
      <c r="EP514" s="15"/>
      <c r="EQ514" s="15"/>
      <c r="ER514" s="10" t="s">
        <v>283</v>
      </c>
      <c r="ES514" s="10" t="s">
        <v>283</v>
      </c>
      <c r="ET514" s="10"/>
      <c r="EU514" s="10"/>
      <c r="EV514" s="10"/>
      <c r="EW514" s="10"/>
      <c r="EX514" s="10"/>
      <c r="EY514" s="10"/>
      <c r="EZ514" s="10"/>
      <c r="FA514" s="10"/>
      <c r="FB514" s="10"/>
      <c r="FC514" s="10"/>
      <c r="FD514" s="10"/>
      <c r="FE514" s="10"/>
      <c r="FF514" s="10"/>
      <c r="FG514" s="10"/>
      <c r="FH514" s="10"/>
      <c r="FI514" s="10"/>
      <c r="FJ514" s="10"/>
      <c r="FK514" s="10"/>
      <c r="FL514" s="10"/>
      <c r="FM514" s="10" t="s">
        <v>7586</v>
      </c>
      <c r="FN514" s="10" t="s">
        <v>166</v>
      </c>
      <c r="FO514" s="10"/>
      <c r="FP514" s="10"/>
      <c r="FQ514" s="10"/>
      <c r="FR514" s="10"/>
      <c r="FS514" s="10"/>
      <c r="FT514" s="10"/>
      <c r="FU514" s="13">
        <v>1</v>
      </c>
      <c r="FV514" s="10"/>
      <c r="FW514" s="10"/>
      <c r="FX514" s="10"/>
      <c r="FY514" s="10"/>
      <c r="FZ514" s="10"/>
      <c r="GA514" s="10"/>
      <c r="GB514" s="10"/>
      <c r="GC514" s="10"/>
      <c r="GD514" s="10"/>
      <c r="GE514" s="10"/>
      <c r="GF514" s="10"/>
      <c r="GG514" s="10"/>
      <c r="GH514" s="10"/>
      <c r="GI514" s="10"/>
      <c r="GJ514" s="10"/>
      <c r="GK514" s="10"/>
      <c r="GL514" s="10"/>
      <c r="GM514" s="10"/>
      <c r="GN514" s="10"/>
      <c r="GO514" s="13" t="s">
        <v>7587</v>
      </c>
      <c r="GP514" s="13" t="s">
        <v>7588</v>
      </c>
      <c r="GQ514" s="13" t="s">
        <v>7589</v>
      </c>
      <c r="GR514" s="13" t="s">
        <v>7590</v>
      </c>
      <c r="GS514" s="10" t="s">
        <v>283</v>
      </c>
      <c r="GT514" s="10" t="s">
        <v>283</v>
      </c>
      <c r="GU514" s="10" t="s">
        <v>283</v>
      </c>
      <c r="GV514" s="10" t="s">
        <v>283</v>
      </c>
      <c r="GW514" s="10" t="s">
        <v>283</v>
      </c>
      <c r="GX514" s="10" t="s">
        <v>283</v>
      </c>
      <c r="GY514" s="10" t="s">
        <v>283</v>
      </c>
      <c r="GZ514" s="10" t="s">
        <v>283</v>
      </c>
      <c r="HA514" s="10" t="s">
        <v>283</v>
      </c>
      <c r="HB514" s="10" t="s">
        <v>283</v>
      </c>
      <c r="HC514" s="10" t="s">
        <v>283</v>
      </c>
      <c r="HD514" s="10" t="s">
        <v>240</v>
      </c>
      <c r="HE514" s="10"/>
      <c r="HF514" s="10"/>
      <c r="HG514" s="10"/>
      <c r="HH514" s="10"/>
      <c r="HI514" s="10"/>
      <c r="HJ514" s="10"/>
      <c r="HK514" s="10"/>
      <c r="HL514" s="10"/>
      <c r="HM514" s="10"/>
      <c r="HN514" s="10"/>
      <c r="HO514" s="10"/>
      <c r="HP514" s="10"/>
      <c r="HQ514" s="10"/>
      <c r="HR514" s="10"/>
      <c r="HS514" s="10"/>
      <c r="HT514" s="10"/>
      <c r="HU514" s="10"/>
      <c r="HV514" s="10"/>
      <c r="HW514" s="10"/>
      <c r="HX514" s="10"/>
      <c r="HY514" s="10"/>
      <c r="HZ514" s="10"/>
      <c r="IA514" s="10"/>
      <c r="IB514" s="10"/>
      <c r="IC514" s="10"/>
      <c r="ID514" s="10"/>
      <c r="IE514" s="10"/>
      <c r="IF514" s="10"/>
      <c r="IG514" s="10"/>
      <c r="IH514" s="10"/>
      <c r="II514" s="10"/>
      <c r="IJ514" s="10"/>
      <c r="IK514" s="10"/>
      <c r="IL514" s="10"/>
      <c r="IM514" s="10"/>
      <c r="IN514" s="10"/>
      <c r="IO514" s="10"/>
      <c r="IP514" s="10"/>
      <c r="IQ514" s="10"/>
      <c r="IR514" s="10">
        <v>1</v>
      </c>
      <c r="IS514" s="10"/>
      <c r="IT514" s="10"/>
      <c r="IU514" s="13" t="s">
        <v>434</v>
      </c>
      <c r="IV514" s="10" t="s">
        <v>283</v>
      </c>
      <c r="IW514" s="10" t="s">
        <v>283</v>
      </c>
      <c r="IX514" s="10" t="s">
        <v>264</v>
      </c>
      <c r="IY514" s="10"/>
      <c r="IZ514" s="10"/>
      <c r="JA514" s="10"/>
      <c r="JB514" s="10"/>
      <c r="JC514" s="10"/>
      <c r="JD514" s="10"/>
      <c r="JE514" s="10"/>
      <c r="JF514" s="10"/>
      <c r="JG514" s="10"/>
      <c r="JH514" s="10"/>
      <c r="JI514" s="10"/>
      <c r="JJ514" s="10"/>
      <c r="JK514" s="10"/>
      <c r="JL514" s="10"/>
      <c r="JM514" s="10"/>
      <c r="JN514" s="10"/>
      <c r="JO514" s="10"/>
      <c r="JP514" s="10">
        <v>1</v>
      </c>
      <c r="JQ514" s="10"/>
      <c r="JR514" s="10"/>
      <c r="JS514" s="10"/>
      <c r="JT514" s="10"/>
      <c r="JU514" s="10"/>
      <c r="JV514" s="10" t="s">
        <v>287</v>
      </c>
      <c r="JW514" s="10" t="s">
        <v>283</v>
      </c>
      <c r="JX514" s="10" t="s">
        <v>283</v>
      </c>
      <c r="JY514" s="10" t="s">
        <v>283</v>
      </c>
      <c r="JZ514" s="10"/>
    </row>
    <row r="515" spans="1:286" ht="15.75" customHeight="1">
      <c r="A515" s="90" t="s">
        <v>7591</v>
      </c>
      <c r="B515" s="91">
        <v>43861</v>
      </c>
      <c r="C515" s="90" t="s">
        <v>7592</v>
      </c>
      <c r="D515" s="10">
        <v>1</v>
      </c>
      <c r="E515" s="11">
        <v>43725</v>
      </c>
      <c r="F515" s="10">
        <v>25</v>
      </c>
      <c r="G515" s="10" t="s">
        <v>323</v>
      </c>
      <c r="H515" s="90" t="s">
        <v>5214</v>
      </c>
      <c r="I515" s="90" t="s">
        <v>5215</v>
      </c>
      <c r="J515" s="10" t="s">
        <v>280</v>
      </c>
      <c r="K515" s="90" t="s">
        <v>7593</v>
      </c>
      <c r="L515" s="90"/>
      <c r="M515" s="90"/>
      <c r="N515" s="90"/>
      <c r="O515" s="90"/>
      <c r="P515" s="90"/>
      <c r="Q515" s="32">
        <v>1</v>
      </c>
      <c r="R515" s="90"/>
      <c r="S515" s="90"/>
      <c r="T515" s="90"/>
      <c r="U515" s="90"/>
      <c r="V515" s="90"/>
      <c r="W515" s="90"/>
      <c r="X515" s="90"/>
      <c r="Y515" s="90"/>
      <c r="Z515" s="90"/>
      <c r="AA515" s="90"/>
      <c r="AB515" s="90" t="s">
        <v>7594</v>
      </c>
      <c r="AC515" s="92" t="s">
        <v>7595</v>
      </c>
      <c r="AD515" s="10" t="s">
        <v>283</v>
      </c>
      <c r="AE515" s="11">
        <v>43727</v>
      </c>
      <c r="AF515" s="11">
        <v>43860</v>
      </c>
      <c r="AG515" s="10">
        <f>AF515-AE515</f>
        <v>133</v>
      </c>
      <c r="AH515" s="10">
        <f t="shared" si="120"/>
        <v>135</v>
      </c>
      <c r="AI515" s="10">
        <f t="shared" si="108"/>
        <v>136</v>
      </c>
      <c r="AJ515" s="10" t="s">
        <v>7596</v>
      </c>
      <c r="AK515" s="12">
        <v>1</v>
      </c>
      <c r="AL515" s="10" t="s">
        <v>7596</v>
      </c>
      <c r="AM515" s="10"/>
      <c r="AN515" s="10"/>
      <c r="AO515" s="10"/>
      <c r="AP515" s="10"/>
      <c r="AQ515" s="10"/>
      <c r="AR515" s="10"/>
      <c r="AS515" s="10"/>
      <c r="AT515" s="10"/>
      <c r="AU515" s="10"/>
      <c r="AV515" s="10"/>
      <c r="AW515" s="10">
        <v>1</v>
      </c>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c r="CP515" s="10" t="s">
        <v>329</v>
      </c>
      <c r="CQ515" s="10" t="s">
        <v>852</v>
      </c>
      <c r="CR515" s="10"/>
      <c r="CS515" s="10"/>
      <c r="CT515" s="10"/>
      <c r="CU515" s="10"/>
      <c r="CV515" s="10"/>
      <c r="CW515" s="10"/>
      <c r="CX515" s="10" t="s">
        <v>283</v>
      </c>
      <c r="CY515" s="10" t="s">
        <v>287</v>
      </c>
      <c r="CZ515" s="10" t="s">
        <v>288</v>
      </c>
      <c r="DA515" s="10" t="s">
        <v>158</v>
      </c>
      <c r="DB515" s="10" t="s">
        <v>158</v>
      </c>
      <c r="DC515" s="10" t="s">
        <v>283</v>
      </c>
      <c r="DD515" s="10" t="s">
        <v>7597</v>
      </c>
      <c r="DE515" s="10" t="s">
        <v>283</v>
      </c>
      <c r="DF515" s="10" t="s">
        <v>283</v>
      </c>
      <c r="DG515" s="10" t="s">
        <v>283</v>
      </c>
      <c r="DH515" s="10" t="s">
        <v>283</v>
      </c>
      <c r="DI515" s="10" t="s">
        <v>283</v>
      </c>
      <c r="DJ515" s="10" t="s">
        <v>283</v>
      </c>
      <c r="DK515" s="10" t="s">
        <v>283</v>
      </c>
      <c r="DL515" s="10" t="s">
        <v>283</v>
      </c>
      <c r="DM515" s="10" t="s">
        <v>283</v>
      </c>
      <c r="DN515" s="15"/>
      <c r="DO515" s="15"/>
      <c r="DP515" s="15"/>
      <c r="DQ515" s="15"/>
      <c r="DR515" s="15"/>
      <c r="DS515" s="15"/>
      <c r="DT515" s="15"/>
      <c r="DU515" s="15"/>
      <c r="DV515" s="15"/>
      <c r="DW515" s="15"/>
      <c r="DX515" s="15"/>
      <c r="DY515" s="15"/>
      <c r="DZ515" s="15"/>
      <c r="EA515" s="15"/>
      <c r="EB515" s="15"/>
      <c r="EC515" s="15"/>
      <c r="ED515" s="15"/>
      <c r="EE515" s="15"/>
      <c r="EF515" s="15"/>
      <c r="EG515" s="15"/>
      <c r="EH515" s="15"/>
      <c r="EI515" s="15"/>
      <c r="EJ515" s="15"/>
      <c r="EK515" s="15"/>
      <c r="EL515" s="15"/>
      <c r="EM515" s="15"/>
      <c r="EN515" s="15"/>
      <c r="EO515" s="15"/>
      <c r="EP515" s="15"/>
      <c r="EQ515" s="15"/>
      <c r="ER515" s="10" t="s">
        <v>283</v>
      </c>
      <c r="ES515" s="10" t="s">
        <v>283</v>
      </c>
      <c r="ET515" s="10"/>
      <c r="EU515" s="10"/>
      <c r="EV515" s="10"/>
      <c r="EW515" s="10"/>
      <c r="EX515" s="10"/>
      <c r="EY515" s="10"/>
      <c r="EZ515" s="10"/>
      <c r="FA515" s="10"/>
      <c r="FB515" s="10"/>
      <c r="FC515" s="10"/>
      <c r="FD515" s="10"/>
      <c r="FE515" s="10"/>
      <c r="FF515" s="10"/>
      <c r="FG515" s="10"/>
      <c r="FH515" s="10"/>
      <c r="FI515" s="10"/>
      <c r="FJ515" s="10"/>
      <c r="FK515" s="10"/>
      <c r="FL515" s="10"/>
      <c r="FM515" s="10" t="s">
        <v>283</v>
      </c>
      <c r="FN515" s="10" t="s">
        <v>283</v>
      </c>
      <c r="FO515" s="10"/>
      <c r="FP515" s="10"/>
      <c r="FQ515" s="10"/>
      <c r="FR515" s="10"/>
      <c r="FS515" s="10"/>
      <c r="FT515" s="10"/>
      <c r="FU515" s="10"/>
      <c r="FV515" s="10"/>
      <c r="FW515" s="10"/>
      <c r="FX515" s="10"/>
      <c r="FY515" s="10"/>
      <c r="FZ515" s="10"/>
      <c r="GA515" s="10"/>
      <c r="GB515" s="10"/>
      <c r="GC515" s="10"/>
      <c r="GD515" s="10"/>
      <c r="GE515" s="10"/>
      <c r="GF515" s="10"/>
      <c r="GG515" s="10"/>
      <c r="GH515" s="10"/>
      <c r="GI515" s="10"/>
      <c r="GJ515" s="10"/>
      <c r="GK515" s="10"/>
      <c r="GL515" s="10"/>
      <c r="GM515" s="10"/>
      <c r="GN515" s="10"/>
      <c r="GO515" s="13" t="s">
        <v>7598</v>
      </c>
      <c r="GP515" s="13" t="s">
        <v>7599</v>
      </c>
      <c r="GQ515" s="10" t="s">
        <v>283</v>
      </c>
      <c r="GR515" s="10" t="s">
        <v>283</v>
      </c>
      <c r="GS515" s="10" t="s">
        <v>283</v>
      </c>
      <c r="GT515" s="10" t="s">
        <v>283</v>
      </c>
      <c r="GU515" s="10" t="s">
        <v>283</v>
      </c>
      <c r="GV515" s="10" t="s">
        <v>283</v>
      </c>
      <c r="GW515" s="10" t="s">
        <v>283</v>
      </c>
      <c r="GX515" s="10" t="s">
        <v>283</v>
      </c>
      <c r="GY515" s="10" t="s">
        <v>283</v>
      </c>
      <c r="GZ515" s="10" t="s">
        <v>283</v>
      </c>
      <c r="HA515" s="10" t="s">
        <v>283</v>
      </c>
      <c r="HB515" s="10" t="s">
        <v>283</v>
      </c>
      <c r="HC515" s="10" t="s">
        <v>283</v>
      </c>
      <c r="HD515" s="10" t="s">
        <v>7600</v>
      </c>
      <c r="HE515" s="10"/>
      <c r="HF515" s="10"/>
      <c r="HG515" s="10"/>
      <c r="HH515" s="10"/>
      <c r="HI515" s="10"/>
      <c r="HJ515" s="10"/>
      <c r="HK515" s="10"/>
      <c r="HL515" s="10"/>
      <c r="HM515" s="10"/>
      <c r="HN515" s="10"/>
      <c r="HO515" s="10"/>
      <c r="HP515" s="10"/>
      <c r="HQ515" s="10"/>
      <c r="HR515" s="10"/>
      <c r="HS515" s="10"/>
      <c r="HT515" s="10"/>
      <c r="HU515" s="10"/>
      <c r="HV515" s="10"/>
      <c r="HW515" s="10"/>
      <c r="HX515" s="10"/>
      <c r="HY515" s="10"/>
      <c r="HZ515" s="10"/>
      <c r="IA515" s="10"/>
      <c r="IB515" s="10"/>
      <c r="IC515" s="10"/>
      <c r="ID515" s="10"/>
      <c r="IE515" s="10"/>
      <c r="IF515" s="10">
        <v>1</v>
      </c>
      <c r="IG515" s="10"/>
      <c r="IH515" s="10"/>
      <c r="II515" s="10"/>
      <c r="IJ515" s="10"/>
      <c r="IK515" s="10"/>
      <c r="IL515" s="10">
        <v>1</v>
      </c>
      <c r="IM515" s="10"/>
      <c r="IN515" s="10"/>
      <c r="IO515" s="10"/>
      <c r="IP515" s="10"/>
      <c r="IQ515" s="10"/>
      <c r="IR515" s="10"/>
      <c r="IS515" s="10"/>
      <c r="IT515" s="10"/>
      <c r="IU515" s="13" t="s">
        <v>7601</v>
      </c>
      <c r="IV515" s="10" t="s">
        <v>283</v>
      </c>
      <c r="IW515" s="10" t="s">
        <v>283</v>
      </c>
      <c r="IX515" s="10" t="s">
        <v>264</v>
      </c>
      <c r="IY515" s="10"/>
      <c r="IZ515" s="10"/>
      <c r="JA515" s="10"/>
      <c r="JB515" s="10"/>
      <c r="JC515" s="10"/>
      <c r="JD515" s="10"/>
      <c r="JE515" s="10"/>
      <c r="JF515" s="10"/>
      <c r="JG515" s="10"/>
      <c r="JH515" s="10"/>
      <c r="JI515" s="10"/>
      <c r="JJ515" s="10"/>
      <c r="JK515" s="10"/>
      <c r="JL515" s="10"/>
      <c r="JM515" s="10"/>
      <c r="JN515" s="10"/>
      <c r="JO515" s="10"/>
      <c r="JP515" s="10">
        <v>1</v>
      </c>
      <c r="JQ515" s="10"/>
      <c r="JR515" s="10"/>
      <c r="JS515" s="10"/>
      <c r="JT515" s="10"/>
      <c r="JU515" s="10"/>
      <c r="JV515" s="10" t="s">
        <v>287</v>
      </c>
      <c r="JW515" s="10" t="s">
        <v>283</v>
      </c>
      <c r="JX515" s="10" t="s">
        <v>283</v>
      </c>
      <c r="JY515" s="10" t="s">
        <v>283</v>
      </c>
      <c r="JZ515" s="10"/>
    </row>
    <row r="516" spans="1:286" ht="15.75" customHeight="1">
      <c r="A516" s="90" t="s">
        <v>7602</v>
      </c>
      <c r="B516" s="91">
        <v>43878</v>
      </c>
      <c r="C516" s="90" t="s">
        <v>7603</v>
      </c>
      <c r="D516" s="10">
        <v>1</v>
      </c>
      <c r="E516" s="10" t="s">
        <v>302</v>
      </c>
      <c r="F516" s="10" t="s">
        <v>302</v>
      </c>
      <c r="G516" s="10" t="s">
        <v>323</v>
      </c>
      <c r="H516" s="90" t="s">
        <v>1305</v>
      </c>
      <c r="I516" s="90" t="s">
        <v>1306</v>
      </c>
      <c r="J516" s="10" t="s">
        <v>280</v>
      </c>
      <c r="K516" s="90" t="s">
        <v>7604</v>
      </c>
      <c r="L516" s="90"/>
      <c r="M516" s="32">
        <v>1</v>
      </c>
      <c r="N516" s="90"/>
      <c r="O516" s="90"/>
      <c r="P516" s="90"/>
      <c r="Q516" s="90"/>
      <c r="R516" s="90"/>
      <c r="S516" s="32">
        <v>1</v>
      </c>
      <c r="T516" s="90"/>
      <c r="U516" s="90"/>
      <c r="V516" s="90"/>
      <c r="W516" s="90"/>
      <c r="X516" s="90"/>
      <c r="Y516" s="90"/>
      <c r="Z516" s="10">
        <v>1</v>
      </c>
      <c r="AA516" s="10"/>
      <c r="AB516" s="90" t="s">
        <v>3610</v>
      </c>
      <c r="AC516" s="92" t="s">
        <v>7605</v>
      </c>
      <c r="AD516" s="10" t="s">
        <v>283</v>
      </c>
      <c r="AE516" s="11">
        <v>43833</v>
      </c>
      <c r="AF516" s="11">
        <v>43468</v>
      </c>
      <c r="AG516" s="10" t="s">
        <v>329</v>
      </c>
      <c r="AH516" s="10" t="s">
        <v>283</v>
      </c>
      <c r="AI516" s="16" t="e">
        <f t="shared" si="108"/>
        <v>#VALUE!</v>
      </c>
      <c r="AJ516" s="10" t="s">
        <v>7606</v>
      </c>
      <c r="AK516" s="12">
        <v>2</v>
      </c>
      <c r="AL516" s="10" t="s">
        <v>1528</v>
      </c>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v>1</v>
      </c>
      <c r="BK516" s="10"/>
      <c r="BL516" s="10"/>
      <c r="BM516" s="10"/>
      <c r="BN516" s="10"/>
      <c r="BO516" s="10"/>
      <c r="BP516" s="10"/>
      <c r="BQ516" s="10"/>
      <c r="BR516" s="10"/>
      <c r="BS516" s="10"/>
      <c r="BT516" s="10"/>
      <c r="BU516" s="10"/>
      <c r="BV516" s="10"/>
      <c r="BW516" s="10"/>
      <c r="BX516" s="10"/>
      <c r="BY516" s="10">
        <v>1</v>
      </c>
      <c r="BZ516" s="10"/>
      <c r="CA516" s="10"/>
      <c r="CB516" s="10"/>
      <c r="CC516" s="10"/>
      <c r="CD516" s="10"/>
      <c r="CE516" s="10"/>
      <c r="CF516" s="10"/>
      <c r="CG516" s="10"/>
      <c r="CH516" s="10"/>
      <c r="CI516" s="10"/>
      <c r="CJ516" s="10"/>
      <c r="CK516" s="10"/>
      <c r="CL516" s="10"/>
      <c r="CM516" s="10"/>
      <c r="CN516" s="10"/>
      <c r="CO516" s="10"/>
      <c r="CP516" s="10" t="s">
        <v>90</v>
      </c>
      <c r="CQ516" s="10" t="s">
        <v>286</v>
      </c>
      <c r="CR516" s="10"/>
      <c r="CS516" s="10">
        <v>1</v>
      </c>
      <c r="CT516" s="10"/>
      <c r="CU516" s="10"/>
      <c r="CV516" s="10"/>
      <c r="CW516" s="10"/>
      <c r="CX516" s="10" t="s">
        <v>490</v>
      </c>
      <c r="CY516" s="10" t="s">
        <v>287</v>
      </c>
      <c r="CZ516" s="10" t="s">
        <v>379</v>
      </c>
      <c r="DA516" s="10" t="s">
        <v>158</v>
      </c>
      <c r="DB516" s="10" t="s">
        <v>158</v>
      </c>
      <c r="DC516" s="10" t="s">
        <v>283</v>
      </c>
      <c r="DD516" s="10" t="s">
        <v>7607</v>
      </c>
      <c r="DE516" s="10" t="s">
        <v>283</v>
      </c>
      <c r="DF516" s="10" t="s">
        <v>283</v>
      </c>
      <c r="DG516" s="10" t="s">
        <v>283</v>
      </c>
      <c r="DH516" s="10" t="s">
        <v>283</v>
      </c>
      <c r="DI516" s="10" t="s">
        <v>283</v>
      </c>
      <c r="DJ516" s="10" t="s">
        <v>283</v>
      </c>
      <c r="DK516" s="10" t="s">
        <v>283</v>
      </c>
      <c r="DL516" s="10" t="s">
        <v>283</v>
      </c>
      <c r="DM516" s="10" t="s">
        <v>283</v>
      </c>
      <c r="DN516" s="15"/>
      <c r="DO516" s="15"/>
      <c r="DP516" s="15"/>
      <c r="DQ516" s="15"/>
      <c r="DR516" s="15"/>
      <c r="DS516" s="15"/>
      <c r="DT516" s="15"/>
      <c r="DU516" s="15"/>
      <c r="DV516" s="15"/>
      <c r="DW516" s="15"/>
      <c r="DX516" s="15"/>
      <c r="DY516" s="15"/>
      <c r="DZ516" s="15"/>
      <c r="EA516" s="15"/>
      <c r="EB516" s="15"/>
      <c r="EC516" s="15"/>
      <c r="ED516" s="15"/>
      <c r="EE516" s="15"/>
      <c r="EF516" s="15"/>
      <c r="EG516" s="15"/>
      <c r="EH516" s="15"/>
      <c r="EI516" s="15"/>
      <c r="EJ516" s="15"/>
      <c r="EK516" s="15"/>
      <c r="EL516" s="15"/>
      <c r="EM516" s="15"/>
      <c r="EN516" s="15"/>
      <c r="EO516" s="15"/>
      <c r="EP516" s="15"/>
      <c r="EQ516" s="15"/>
      <c r="ER516" s="10" t="s">
        <v>7608</v>
      </c>
      <c r="ES516" s="10" t="s">
        <v>86</v>
      </c>
      <c r="ET516" s="10"/>
      <c r="EU516" s="10"/>
      <c r="EV516" s="10"/>
      <c r="EW516" s="10"/>
      <c r="EX516" s="10"/>
      <c r="EY516" s="10"/>
      <c r="EZ516" s="10"/>
      <c r="FA516" s="10"/>
      <c r="FB516" s="10"/>
      <c r="FC516" s="10"/>
      <c r="FD516" s="10"/>
      <c r="FE516" s="10"/>
      <c r="FF516" s="10"/>
      <c r="FG516" s="10"/>
      <c r="FH516" s="10"/>
      <c r="FI516" s="10"/>
      <c r="FJ516" s="10"/>
      <c r="FK516" s="10"/>
      <c r="FL516" s="13">
        <v>1</v>
      </c>
      <c r="FM516" s="10" t="s">
        <v>7609</v>
      </c>
      <c r="FN516" s="10" t="s">
        <v>166</v>
      </c>
      <c r="FO516" s="10"/>
      <c r="FP516" s="10"/>
      <c r="FQ516" s="10"/>
      <c r="FR516" s="10"/>
      <c r="FS516" s="10"/>
      <c r="FT516" s="10"/>
      <c r="FU516" s="13">
        <v>1</v>
      </c>
      <c r="FV516" s="10"/>
      <c r="FW516" s="10"/>
      <c r="FX516" s="10"/>
      <c r="FY516" s="10"/>
      <c r="FZ516" s="10"/>
      <c r="GA516" s="10"/>
      <c r="GB516" s="10"/>
      <c r="GC516" s="10"/>
      <c r="GD516" s="10"/>
      <c r="GE516" s="10"/>
      <c r="GF516" s="10"/>
      <c r="GG516" s="10"/>
      <c r="GH516" s="10"/>
      <c r="GI516" s="10"/>
      <c r="GJ516" s="10"/>
      <c r="GK516" s="10"/>
      <c r="GL516" s="10"/>
      <c r="GM516" s="10"/>
      <c r="GN516" s="10"/>
      <c r="GO516" s="13" t="s">
        <v>7610</v>
      </c>
      <c r="GP516" s="13" t="s">
        <v>7611</v>
      </c>
      <c r="GQ516" s="13" t="s">
        <v>7612</v>
      </c>
      <c r="GR516" s="10" t="s">
        <v>283</v>
      </c>
      <c r="GS516" s="10" t="s">
        <v>283</v>
      </c>
      <c r="GT516" s="10" t="s">
        <v>283</v>
      </c>
      <c r="GU516" s="10" t="s">
        <v>283</v>
      </c>
      <c r="GV516" s="10" t="s">
        <v>283</v>
      </c>
      <c r="GW516" s="10" t="s">
        <v>283</v>
      </c>
      <c r="GX516" s="10" t="s">
        <v>283</v>
      </c>
      <c r="GY516" s="10" t="s">
        <v>283</v>
      </c>
      <c r="GZ516" s="10" t="s">
        <v>283</v>
      </c>
      <c r="HA516" s="10" t="s">
        <v>283</v>
      </c>
      <c r="HB516" s="10" t="s">
        <v>283</v>
      </c>
      <c r="HC516" s="10" t="s">
        <v>283</v>
      </c>
      <c r="HD516" s="10" t="s">
        <v>7613</v>
      </c>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v>1</v>
      </c>
      <c r="IC516" s="10"/>
      <c r="ID516" s="10"/>
      <c r="IE516" s="10"/>
      <c r="IF516" s="10"/>
      <c r="IG516" s="10"/>
      <c r="IH516" s="10"/>
      <c r="II516" s="10"/>
      <c r="IJ516" s="10"/>
      <c r="IK516" s="10"/>
      <c r="IL516" s="10"/>
      <c r="IM516" s="10"/>
      <c r="IN516" s="10"/>
      <c r="IO516" s="10"/>
      <c r="IP516" s="10"/>
      <c r="IQ516" s="10"/>
      <c r="IR516" s="10"/>
      <c r="IS516" s="10"/>
      <c r="IT516" s="10">
        <v>1</v>
      </c>
      <c r="IU516" s="13" t="s">
        <v>1084</v>
      </c>
      <c r="IV516" s="10" t="s">
        <v>283</v>
      </c>
      <c r="IW516" s="10" t="s">
        <v>283</v>
      </c>
      <c r="IX516" s="10" t="s">
        <v>264</v>
      </c>
      <c r="IY516" s="10"/>
      <c r="IZ516" s="10"/>
      <c r="JA516" s="10"/>
      <c r="JB516" s="10"/>
      <c r="JC516" s="10"/>
      <c r="JD516" s="10"/>
      <c r="JE516" s="10"/>
      <c r="JF516" s="10"/>
      <c r="JG516" s="10"/>
      <c r="JH516" s="10"/>
      <c r="JI516" s="10"/>
      <c r="JJ516" s="10"/>
      <c r="JK516" s="10"/>
      <c r="JL516" s="10"/>
      <c r="JM516" s="10"/>
      <c r="JN516" s="10"/>
      <c r="JO516" s="10"/>
      <c r="JP516" s="10">
        <v>1</v>
      </c>
      <c r="JQ516" s="10"/>
      <c r="JR516" s="10"/>
      <c r="JS516" s="10"/>
      <c r="JT516" s="10"/>
      <c r="JU516" s="10"/>
      <c r="JV516" s="10" t="s">
        <v>287</v>
      </c>
      <c r="JW516" s="10" t="s">
        <v>283</v>
      </c>
      <c r="JX516" s="10" t="s">
        <v>283</v>
      </c>
      <c r="JY516" s="10" t="s">
        <v>283</v>
      </c>
      <c r="JZ516" s="10"/>
    </row>
    <row r="517" spans="1:286" ht="15.75" customHeight="1">
      <c r="A517" s="90" t="s">
        <v>7614</v>
      </c>
      <c r="B517" s="91">
        <v>43878</v>
      </c>
      <c r="C517" s="90" t="s">
        <v>7615</v>
      </c>
      <c r="D517" s="10">
        <v>1</v>
      </c>
      <c r="E517" s="11">
        <v>43466</v>
      </c>
      <c r="F517" s="10">
        <v>24</v>
      </c>
      <c r="G517" s="10" t="s">
        <v>323</v>
      </c>
      <c r="H517" s="90" t="s">
        <v>3032</v>
      </c>
      <c r="I517" s="90" t="s">
        <v>786</v>
      </c>
      <c r="J517" s="10" t="s">
        <v>280</v>
      </c>
      <c r="K517" s="90" t="s">
        <v>7616</v>
      </c>
      <c r="L517" s="90"/>
      <c r="M517" s="32">
        <v>1</v>
      </c>
      <c r="N517" s="90"/>
      <c r="O517" s="90"/>
      <c r="P517" s="90"/>
      <c r="Q517" s="90"/>
      <c r="R517" s="90"/>
      <c r="S517" s="90"/>
      <c r="T517" s="90"/>
      <c r="U517" s="90"/>
      <c r="V517" s="90"/>
      <c r="W517" s="90"/>
      <c r="X517" s="10">
        <v>1</v>
      </c>
      <c r="Y517" s="90"/>
      <c r="Z517" s="90"/>
      <c r="AA517" s="90"/>
      <c r="AB517" s="90" t="s">
        <v>7617</v>
      </c>
      <c r="AC517" s="92" t="s">
        <v>7618</v>
      </c>
      <c r="AD517" s="10" t="s">
        <v>283</v>
      </c>
      <c r="AE517" s="11">
        <v>43469</v>
      </c>
      <c r="AF517" s="11">
        <v>43875</v>
      </c>
      <c r="AG517" s="10">
        <f t="shared" ref="AG517:AG524" si="122">AF517-AE517</f>
        <v>406</v>
      </c>
      <c r="AH517" s="10">
        <f t="shared" ref="AH517:AH533" si="123">AF517-E517</f>
        <v>409</v>
      </c>
      <c r="AI517" s="10">
        <f t="shared" si="108"/>
        <v>412</v>
      </c>
      <c r="AJ517" s="10" t="s">
        <v>7619</v>
      </c>
      <c r="AK517" s="12">
        <v>1</v>
      </c>
      <c r="AL517" s="10" t="s">
        <v>609</v>
      </c>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v>1</v>
      </c>
      <c r="CD517" s="10"/>
      <c r="CE517" s="10"/>
      <c r="CF517" s="10"/>
      <c r="CG517" s="10"/>
      <c r="CH517" s="10"/>
      <c r="CI517" s="10"/>
      <c r="CJ517" s="10"/>
      <c r="CK517" s="10"/>
      <c r="CL517" s="10"/>
      <c r="CM517" s="10"/>
      <c r="CN517" s="10"/>
      <c r="CO517" s="10"/>
      <c r="CP517" s="10" t="s">
        <v>90</v>
      </c>
      <c r="CQ517" s="10" t="s">
        <v>286</v>
      </c>
      <c r="CR517" s="10"/>
      <c r="CS517" s="10">
        <v>1</v>
      </c>
      <c r="CT517" s="10"/>
      <c r="CU517" s="10"/>
      <c r="CV517" s="10"/>
      <c r="CW517" s="10"/>
      <c r="CX517" s="10" t="s">
        <v>283</v>
      </c>
      <c r="CY517" s="10" t="s">
        <v>287</v>
      </c>
      <c r="CZ517" s="10" t="s">
        <v>596</v>
      </c>
      <c r="DA517" s="10" t="s">
        <v>5332</v>
      </c>
      <c r="DB517" s="10" t="s">
        <v>5333</v>
      </c>
      <c r="DC517" s="10" t="s">
        <v>283</v>
      </c>
      <c r="DD517" s="13" t="s">
        <v>3804</v>
      </c>
      <c r="DE517" s="10" t="s">
        <v>7620</v>
      </c>
      <c r="DF517" s="13" t="s">
        <v>7621</v>
      </c>
      <c r="DG517" s="10" t="s">
        <v>283</v>
      </c>
      <c r="DH517" s="10" t="s">
        <v>283</v>
      </c>
      <c r="DI517" s="10" t="s">
        <v>283</v>
      </c>
      <c r="DJ517" s="10" t="s">
        <v>283</v>
      </c>
      <c r="DK517" s="10" t="s">
        <v>283</v>
      </c>
      <c r="DL517" s="10" t="s">
        <v>283</v>
      </c>
      <c r="DM517" s="10" t="s">
        <v>283</v>
      </c>
      <c r="DN517" s="15"/>
      <c r="DO517" s="15"/>
      <c r="DP517" s="15"/>
      <c r="DQ517" s="15"/>
      <c r="DR517" s="15"/>
      <c r="DS517" s="15"/>
      <c r="DT517" s="15"/>
      <c r="DU517" s="15"/>
      <c r="DV517" s="15"/>
      <c r="DW517" s="15"/>
      <c r="DX517" s="15"/>
      <c r="DY517" s="15"/>
      <c r="DZ517" s="15"/>
      <c r="EA517" s="15"/>
      <c r="EB517" s="15"/>
      <c r="EC517" s="15"/>
      <c r="ED517" s="15"/>
      <c r="EE517" s="15"/>
      <c r="EF517" s="15"/>
      <c r="EG517" s="15"/>
      <c r="EH517" s="15"/>
      <c r="EI517" s="15"/>
      <c r="EJ517" s="15"/>
      <c r="EK517" s="15"/>
      <c r="EL517" s="15"/>
      <c r="EM517" s="15"/>
      <c r="EN517" s="15"/>
      <c r="EO517" s="15"/>
      <c r="EP517" s="15"/>
      <c r="EQ517" s="15"/>
      <c r="ER517" s="10" t="s">
        <v>283</v>
      </c>
      <c r="ES517" s="10" t="s">
        <v>283</v>
      </c>
      <c r="ET517" s="10"/>
      <c r="EU517" s="10"/>
      <c r="EV517" s="10"/>
      <c r="EW517" s="10"/>
      <c r="EX517" s="10"/>
      <c r="EY517" s="10"/>
      <c r="EZ517" s="10"/>
      <c r="FA517" s="10"/>
      <c r="FB517" s="10"/>
      <c r="FC517" s="10"/>
      <c r="FD517" s="10"/>
      <c r="FE517" s="10"/>
      <c r="FF517" s="10"/>
      <c r="FG517" s="10"/>
      <c r="FH517" s="10"/>
      <c r="FI517" s="10"/>
      <c r="FJ517" s="10"/>
      <c r="FK517" s="10"/>
      <c r="FL517" s="10"/>
      <c r="FM517" s="10" t="s">
        <v>283</v>
      </c>
      <c r="FN517" s="10" t="s">
        <v>283</v>
      </c>
      <c r="FO517" s="10"/>
      <c r="FP517" s="10"/>
      <c r="FQ517" s="10"/>
      <c r="FR517" s="10"/>
      <c r="FS517" s="10"/>
      <c r="FT517" s="10"/>
      <c r="FU517" s="10"/>
      <c r="FV517" s="10"/>
      <c r="FW517" s="10"/>
      <c r="FX517" s="10"/>
      <c r="FY517" s="10"/>
      <c r="FZ517" s="10"/>
      <c r="GA517" s="10"/>
      <c r="GB517" s="10"/>
      <c r="GC517" s="10"/>
      <c r="GD517" s="10"/>
      <c r="GE517" s="10"/>
      <c r="GF517" s="10"/>
      <c r="GG517" s="10"/>
      <c r="GH517" s="10"/>
      <c r="GI517" s="10"/>
      <c r="GJ517" s="10"/>
      <c r="GK517" s="10"/>
      <c r="GL517" s="10"/>
      <c r="GM517" s="10"/>
      <c r="GN517" s="10"/>
      <c r="GO517" s="13" t="s">
        <v>7622</v>
      </c>
      <c r="GP517" s="13" t="s">
        <v>7623</v>
      </c>
      <c r="GQ517" s="10" t="s">
        <v>283</v>
      </c>
      <c r="GR517" s="10" t="s">
        <v>283</v>
      </c>
      <c r="GS517" s="10" t="s">
        <v>283</v>
      </c>
      <c r="GT517" s="10" t="s">
        <v>283</v>
      </c>
      <c r="GU517" s="10" t="s">
        <v>283</v>
      </c>
      <c r="GV517" s="10" t="s">
        <v>283</v>
      </c>
      <c r="GW517" s="10" t="s">
        <v>283</v>
      </c>
      <c r="GX517" s="10" t="s">
        <v>283</v>
      </c>
      <c r="GY517" s="10" t="s">
        <v>283</v>
      </c>
      <c r="GZ517" s="10" t="s">
        <v>283</v>
      </c>
      <c r="HA517" s="10" t="s">
        <v>283</v>
      </c>
      <c r="HB517" s="10" t="s">
        <v>283</v>
      </c>
      <c r="HC517" s="10" t="s">
        <v>283</v>
      </c>
      <c r="HD517" s="10" t="s">
        <v>240</v>
      </c>
      <c r="HE517" s="10"/>
      <c r="HF517" s="10"/>
      <c r="HG517" s="10"/>
      <c r="HH517" s="10"/>
      <c r="HI517" s="10"/>
      <c r="HJ517" s="10"/>
      <c r="HK517" s="10"/>
      <c r="HL517" s="10"/>
      <c r="HM517" s="10"/>
      <c r="HN517" s="10"/>
      <c r="HO517" s="10"/>
      <c r="HP517" s="10"/>
      <c r="HQ517" s="10"/>
      <c r="HR517" s="10"/>
      <c r="HS517" s="10"/>
      <c r="HT517" s="10"/>
      <c r="HU517" s="10"/>
      <c r="HV517" s="10"/>
      <c r="HW517" s="10"/>
      <c r="HX517" s="10"/>
      <c r="HY517" s="10"/>
      <c r="HZ517" s="10"/>
      <c r="IA517" s="10"/>
      <c r="IB517" s="10"/>
      <c r="IC517" s="10"/>
      <c r="ID517" s="10"/>
      <c r="IE517" s="10"/>
      <c r="IF517" s="10"/>
      <c r="IG517" s="10"/>
      <c r="IH517" s="10"/>
      <c r="II517" s="10"/>
      <c r="IJ517" s="10"/>
      <c r="IK517" s="10"/>
      <c r="IL517" s="10"/>
      <c r="IM517" s="10"/>
      <c r="IN517" s="10"/>
      <c r="IO517" s="10"/>
      <c r="IP517" s="10"/>
      <c r="IQ517" s="10"/>
      <c r="IR517" s="10">
        <v>1</v>
      </c>
      <c r="IS517" s="10"/>
      <c r="IT517" s="10"/>
      <c r="IU517" s="13" t="s">
        <v>3045</v>
      </c>
      <c r="IV517" s="10" t="s">
        <v>283</v>
      </c>
      <c r="IW517" s="10" t="s">
        <v>283</v>
      </c>
      <c r="IX517" s="10" t="s">
        <v>264</v>
      </c>
      <c r="IY517" s="10"/>
      <c r="IZ517" s="10"/>
      <c r="JA517" s="10"/>
      <c r="JB517" s="10"/>
      <c r="JC517" s="10"/>
      <c r="JD517" s="10"/>
      <c r="JE517" s="10"/>
      <c r="JF517" s="10"/>
      <c r="JG517" s="10"/>
      <c r="JH517" s="10"/>
      <c r="JI517" s="10"/>
      <c r="JJ517" s="10"/>
      <c r="JK517" s="10"/>
      <c r="JL517" s="10"/>
      <c r="JM517" s="10"/>
      <c r="JN517" s="10"/>
      <c r="JO517" s="10"/>
      <c r="JP517" s="10">
        <v>1</v>
      </c>
      <c r="JQ517" s="10"/>
      <c r="JR517" s="10"/>
      <c r="JS517" s="10"/>
      <c r="JT517" s="10"/>
      <c r="JU517" s="10"/>
      <c r="JV517" s="10" t="s">
        <v>287</v>
      </c>
      <c r="JW517" s="10" t="s">
        <v>283</v>
      </c>
      <c r="JX517" s="10" t="s">
        <v>283</v>
      </c>
      <c r="JY517" s="10" t="s">
        <v>283</v>
      </c>
      <c r="JZ517" s="10"/>
    </row>
    <row r="518" spans="1:286" ht="15.75" customHeight="1">
      <c r="A518" s="90" t="s">
        <v>7624</v>
      </c>
      <c r="B518" s="91">
        <v>43879</v>
      </c>
      <c r="C518" s="90" t="s">
        <v>7625</v>
      </c>
      <c r="D518" s="10">
        <v>1</v>
      </c>
      <c r="E518" s="11">
        <v>43509</v>
      </c>
      <c r="F518" s="10">
        <v>46</v>
      </c>
      <c r="G518" s="10" t="s">
        <v>323</v>
      </c>
      <c r="H518" s="90" t="s">
        <v>6142</v>
      </c>
      <c r="I518" s="90" t="s">
        <v>360</v>
      </c>
      <c r="J518" s="10" t="s">
        <v>280</v>
      </c>
      <c r="K518" s="90" t="s">
        <v>7626</v>
      </c>
      <c r="L518" s="90"/>
      <c r="M518" s="10">
        <v>1</v>
      </c>
      <c r="N518" s="90"/>
      <c r="O518" s="90"/>
      <c r="P518" s="90"/>
      <c r="Q518" s="90"/>
      <c r="R518" s="10">
        <v>1</v>
      </c>
      <c r="S518" s="10">
        <v>1</v>
      </c>
      <c r="T518" s="90"/>
      <c r="U518" s="90"/>
      <c r="V518" s="90"/>
      <c r="W518" s="90"/>
      <c r="X518" s="90"/>
      <c r="Y518" s="90"/>
      <c r="Z518" s="90"/>
      <c r="AA518" s="90"/>
      <c r="AB518" s="90" t="s">
        <v>7627</v>
      </c>
      <c r="AC518" s="92" t="s">
        <v>7628</v>
      </c>
      <c r="AD518" s="10" t="s">
        <v>283</v>
      </c>
      <c r="AE518" s="11">
        <v>43621</v>
      </c>
      <c r="AF518" s="11">
        <v>43871</v>
      </c>
      <c r="AG518" s="10">
        <f t="shared" si="122"/>
        <v>250</v>
      </c>
      <c r="AH518" s="10">
        <f t="shared" si="123"/>
        <v>362</v>
      </c>
      <c r="AI518" s="10">
        <f t="shared" si="108"/>
        <v>370</v>
      </c>
      <c r="AJ518" s="10" t="s">
        <v>918</v>
      </c>
      <c r="AK518" s="12">
        <v>1</v>
      </c>
      <c r="AL518" s="10" t="s">
        <v>769</v>
      </c>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v>1</v>
      </c>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c r="CP518" s="10" t="s">
        <v>89</v>
      </c>
      <c r="CQ518" s="10" t="s">
        <v>286</v>
      </c>
      <c r="CR518" s="10">
        <v>1</v>
      </c>
      <c r="CS518" s="10"/>
      <c r="CT518" s="10"/>
      <c r="CU518" s="10"/>
      <c r="CV518" s="10"/>
      <c r="CW518" s="10"/>
      <c r="CX518" s="10" t="s">
        <v>287</v>
      </c>
      <c r="CY518" s="10" t="s">
        <v>287</v>
      </c>
      <c r="CZ518" s="10" t="s">
        <v>12</v>
      </c>
      <c r="DA518" s="10" t="s">
        <v>289</v>
      </c>
      <c r="DB518" s="10" t="s">
        <v>412</v>
      </c>
      <c r="DC518" s="10" t="s">
        <v>283</v>
      </c>
      <c r="DD518" s="10" t="s">
        <v>7629</v>
      </c>
      <c r="DE518" s="10" t="s">
        <v>7630</v>
      </c>
      <c r="DF518" s="13" t="s">
        <v>7631</v>
      </c>
      <c r="DG518" s="10" t="s">
        <v>283</v>
      </c>
      <c r="DH518" s="10" t="s">
        <v>283</v>
      </c>
      <c r="DI518" s="10" t="s">
        <v>283</v>
      </c>
      <c r="DJ518" s="10" t="s">
        <v>283</v>
      </c>
      <c r="DK518" s="10" t="s">
        <v>283</v>
      </c>
      <c r="DL518" s="13" t="s">
        <v>7632</v>
      </c>
      <c r="DM518" s="13" t="s">
        <v>122</v>
      </c>
      <c r="DN518" s="14"/>
      <c r="DO518" s="14"/>
      <c r="DP518" s="14"/>
      <c r="DQ518" s="14"/>
      <c r="DR518" s="14"/>
      <c r="DS518" s="14"/>
      <c r="DT518" s="14"/>
      <c r="DU518" s="14"/>
      <c r="DV518" s="14"/>
      <c r="DW518" s="14"/>
      <c r="DX518" s="14"/>
      <c r="DY518" s="14"/>
      <c r="DZ518" s="14">
        <v>1</v>
      </c>
      <c r="EA518" s="14"/>
      <c r="EB518" s="14"/>
      <c r="EC518" s="14"/>
      <c r="ED518" s="14"/>
      <c r="EE518" s="14"/>
      <c r="EF518" s="14"/>
      <c r="EG518" s="14"/>
      <c r="EH518" s="14"/>
      <c r="EI518" s="14"/>
      <c r="EJ518" s="14"/>
      <c r="EK518" s="14"/>
      <c r="EL518" s="14"/>
      <c r="EM518" s="14"/>
      <c r="EN518" s="14"/>
      <c r="EO518" s="14"/>
      <c r="EP518" s="14"/>
      <c r="EQ518" s="14"/>
      <c r="ER518" s="13" t="s">
        <v>7633</v>
      </c>
      <c r="ES518" s="13" t="s">
        <v>7634</v>
      </c>
      <c r="ET518" s="13"/>
      <c r="EU518" s="13"/>
      <c r="EV518" s="13"/>
      <c r="EW518" s="13"/>
      <c r="EX518" s="13"/>
      <c r="EY518" s="13"/>
      <c r="EZ518" s="13"/>
      <c r="FA518" s="13"/>
      <c r="FB518" s="13"/>
      <c r="FC518" s="13"/>
      <c r="FD518" s="13"/>
      <c r="FE518" s="13"/>
      <c r="FF518" s="13"/>
      <c r="FG518" s="13"/>
      <c r="FH518" s="13">
        <v>1</v>
      </c>
      <c r="FI518" s="13"/>
      <c r="FJ518" s="13"/>
      <c r="FK518" s="13"/>
      <c r="FL518" s="13">
        <v>1</v>
      </c>
      <c r="FM518" s="10" t="s">
        <v>283</v>
      </c>
      <c r="FN518" s="10" t="s">
        <v>283</v>
      </c>
      <c r="FO518" s="10"/>
      <c r="FP518" s="10"/>
      <c r="FQ518" s="10"/>
      <c r="FR518" s="10"/>
      <c r="FS518" s="10"/>
      <c r="FT518" s="10"/>
      <c r="FU518" s="10"/>
      <c r="FV518" s="10"/>
      <c r="FW518" s="10"/>
      <c r="FX518" s="10"/>
      <c r="FY518" s="10"/>
      <c r="FZ518" s="10"/>
      <c r="GA518" s="10"/>
      <c r="GB518" s="10"/>
      <c r="GC518" s="10"/>
      <c r="GD518" s="10"/>
      <c r="GE518" s="10"/>
      <c r="GF518" s="10"/>
      <c r="GG518" s="10"/>
      <c r="GH518" s="10"/>
      <c r="GI518" s="10"/>
      <c r="GJ518" s="10"/>
      <c r="GK518" s="10"/>
      <c r="GL518" s="10"/>
      <c r="GM518" s="10"/>
      <c r="GN518" s="10"/>
      <c r="GO518" s="13" t="s">
        <v>7635</v>
      </c>
      <c r="GP518" s="13" t="s">
        <v>7636</v>
      </c>
      <c r="GQ518" s="13" t="s">
        <v>7637</v>
      </c>
      <c r="GR518" s="13" t="s">
        <v>7638</v>
      </c>
      <c r="GS518" s="13" t="s">
        <v>7639</v>
      </c>
      <c r="GT518" s="10" t="s">
        <v>283</v>
      </c>
      <c r="GU518" s="10" t="s">
        <v>283</v>
      </c>
      <c r="GV518" s="10" t="s">
        <v>283</v>
      </c>
      <c r="GW518" s="10" t="s">
        <v>283</v>
      </c>
      <c r="GX518" s="10" t="s">
        <v>283</v>
      </c>
      <c r="GY518" s="10" t="s">
        <v>283</v>
      </c>
      <c r="GZ518" s="10" t="s">
        <v>283</v>
      </c>
      <c r="HA518" s="10" t="s">
        <v>283</v>
      </c>
      <c r="HB518" s="10" t="s">
        <v>283</v>
      </c>
      <c r="HC518" s="10" t="s">
        <v>283</v>
      </c>
      <c r="HD518" s="10" t="s">
        <v>213</v>
      </c>
      <c r="HE518" s="10"/>
      <c r="HF518" s="10"/>
      <c r="HG518" s="10"/>
      <c r="HH518" s="10"/>
      <c r="HI518" s="10"/>
      <c r="HJ518" s="10"/>
      <c r="HK518" s="10"/>
      <c r="HL518" s="10"/>
      <c r="HM518" s="10"/>
      <c r="HN518" s="10"/>
      <c r="HO518" s="10"/>
      <c r="HP518" s="10"/>
      <c r="HQ518" s="10">
        <v>1</v>
      </c>
      <c r="HR518" s="10"/>
      <c r="HS518" s="10"/>
      <c r="HT518" s="10"/>
      <c r="HU518" s="10"/>
      <c r="HV518" s="10"/>
      <c r="HW518" s="10"/>
      <c r="HX518" s="10"/>
      <c r="HY518" s="10"/>
      <c r="HZ518" s="10"/>
      <c r="IA518" s="10"/>
      <c r="IB518" s="10"/>
      <c r="IC518" s="10"/>
      <c r="ID518" s="10"/>
      <c r="IE518" s="10"/>
      <c r="IF518" s="10"/>
      <c r="IG518" s="10"/>
      <c r="IH518" s="10"/>
      <c r="II518" s="10"/>
      <c r="IJ518" s="10"/>
      <c r="IK518" s="10"/>
      <c r="IL518" s="10"/>
      <c r="IM518" s="10"/>
      <c r="IN518" s="10"/>
      <c r="IO518" s="10"/>
      <c r="IP518" s="10"/>
      <c r="IQ518" s="10"/>
      <c r="IR518" s="10"/>
      <c r="IS518" s="10"/>
      <c r="IT518" s="10"/>
      <c r="IU518" s="13" t="s">
        <v>553</v>
      </c>
      <c r="IV518" s="10" t="s">
        <v>283</v>
      </c>
      <c r="IW518" s="10" t="s">
        <v>283</v>
      </c>
      <c r="IX518" s="10" t="s">
        <v>264</v>
      </c>
      <c r="IY518" s="10"/>
      <c r="IZ518" s="10"/>
      <c r="JA518" s="10"/>
      <c r="JB518" s="10"/>
      <c r="JC518" s="10"/>
      <c r="JD518" s="10"/>
      <c r="JE518" s="10"/>
      <c r="JF518" s="10"/>
      <c r="JG518" s="10"/>
      <c r="JH518" s="10"/>
      <c r="JI518" s="10"/>
      <c r="JJ518" s="10"/>
      <c r="JK518" s="10"/>
      <c r="JL518" s="10"/>
      <c r="JM518" s="10"/>
      <c r="JN518" s="10"/>
      <c r="JO518" s="10"/>
      <c r="JP518" s="10">
        <v>1</v>
      </c>
      <c r="JQ518" s="10"/>
      <c r="JR518" s="10"/>
      <c r="JS518" s="10"/>
      <c r="JT518" s="10"/>
      <c r="JU518" s="10"/>
      <c r="JV518" s="10" t="s">
        <v>287</v>
      </c>
      <c r="JW518" s="10" t="s">
        <v>283</v>
      </c>
      <c r="JX518" s="10" t="s">
        <v>283</v>
      </c>
      <c r="JY518" s="10" t="s">
        <v>283</v>
      </c>
      <c r="JZ518" s="10"/>
    </row>
    <row r="519" spans="1:286" ht="15.75" customHeight="1">
      <c r="A519" s="90" t="s">
        <v>7640</v>
      </c>
      <c r="B519" s="91">
        <v>43885</v>
      </c>
      <c r="C519" s="90" t="s">
        <v>7641</v>
      </c>
      <c r="D519" s="10">
        <v>1</v>
      </c>
      <c r="E519" s="11">
        <v>43655</v>
      </c>
      <c r="F519" s="10">
        <v>75</v>
      </c>
      <c r="G519" s="10" t="s">
        <v>277</v>
      </c>
      <c r="H519" s="90" t="s">
        <v>7642</v>
      </c>
      <c r="I519" s="90" t="s">
        <v>2130</v>
      </c>
      <c r="J519" s="10" t="s">
        <v>280</v>
      </c>
      <c r="K519" s="90" t="s">
        <v>7643</v>
      </c>
      <c r="L519" s="90"/>
      <c r="M519" s="10">
        <v>1</v>
      </c>
      <c r="N519" s="90"/>
      <c r="O519" s="90"/>
      <c r="P519" s="90"/>
      <c r="Q519" s="90"/>
      <c r="R519" s="90"/>
      <c r="S519" s="90"/>
      <c r="T519" s="90"/>
      <c r="U519" s="90"/>
      <c r="V519" s="90"/>
      <c r="W519" s="90"/>
      <c r="X519" s="90"/>
      <c r="Y519" s="90"/>
      <c r="Z519" s="90"/>
      <c r="AA519" s="90"/>
      <c r="AB519" s="90" t="s">
        <v>3128</v>
      </c>
      <c r="AC519" s="92" t="s">
        <v>7644</v>
      </c>
      <c r="AD519" s="10" t="s">
        <v>283</v>
      </c>
      <c r="AE519" s="11">
        <v>43733</v>
      </c>
      <c r="AF519" s="11">
        <v>43871</v>
      </c>
      <c r="AG519" s="10">
        <f t="shared" si="122"/>
        <v>138</v>
      </c>
      <c r="AH519" s="10">
        <f t="shared" si="123"/>
        <v>216</v>
      </c>
      <c r="AI519" s="10">
        <f t="shared" si="108"/>
        <v>230</v>
      </c>
      <c r="AJ519" s="10" t="s">
        <v>7645</v>
      </c>
      <c r="AK519" s="12">
        <v>4</v>
      </c>
      <c r="AL519" s="10" t="s">
        <v>7646</v>
      </c>
      <c r="AM519" s="10"/>
      <c r="AN519" s="10"/>
      <c r="AO519" s="10"/>
      <c r="AP519" s="10"/>
      <c r="AQ519" s="10"/>
      <c r="AR519" s="10">
        <v>1</v>
      </c>
      <c r="AS519" s="10">
        <v>1</v>
      </c>
      <c r="AT519" s="10"/>
      <c r="AU519" s="10"/>
      <c r="AV519" s="10"/>
      <c r="AW519" s="10"/>
      <c r="AX519" s="10"/>
      <c r="AY519" s="10"/>
      <c r="AZ519" s="10"/>
      <c r="BA519" s="10"/>
      <c r="BB519" s="10"/>
      <c r="BC519" s="10"/>
      <c r="BD519" s="10"/>
      <c r="BE519" s="10"/>
      <c r="BF519" s="10"/>
      <c r="BG519" s="10"/>
      <c r="BH519" s="10"/>
      <c r="BI519" s="10"/>
      <c r="BJ519" s="10"/>
      <c r="BK519" s="10"/>
      <c r="BL519" s="10">
        <v>2</v>
      </c>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c r="CP519" s="10" t="s">
        <v>89</v>
      </c>
      <c r="CQ519" s="10" t="s">
        <v>286</v>
      </c>
      <c r="CR519" s="10">
        <v>1</v>
      </c>
      <c r="CS519" s="10"/>
      <c r="CT519" s="10"/>
      <c r="CU519" s="10"/>
      <c r="CV519" s="10"/>
      <c r="CW519" s="10"/>
      <c r="CX519" s="10" t="s">
        <v>287</v>
      </c>
      <c r="CY519" s="10" t="s">
        <v>287</v>
      </c>
      <c r="CZ519" s="10" t="s">
        <v>288</v>
      </c>
      <c r="DA519" s="10" t="s">
        <v>289</v>
      </c>
      <c r="DB519" s="10" t="s">
        <v>309</v>
      </c>
      <c r="DC519" s="13" t="s">
        <v>7647</v>
      </c>
      <c r="DD519" s="13" t="s">
        <v>7648</v>
      </c>
      <c r="DE519" s="13" t="s">
        <v>7649</v>
      </c>
      <c r="DF519" s="10" t="s">
        <v>283</v>
      </c>
      <c r="DG519" s="10" t="s">
        <v>283</v>
      </c>
      <c r="DH519" s="10" t="s">
        <v>283</v>
      </c>
      <c r="DI519" s="10" t="s">
        <v>283</v>
      </c>
      <c r="DJ519" s="10" t="s">
        <v>283</v>
      </c>
      <c r="DK519" s="10" t="s">
        <v>283</v>
      </c>
      <c r="DL519" s="13" t="s">
        <v>7650</v>
      </c>
      <c r="DM519" s="13" t="s">
        <v>115</v>
      </c>
      <c r="DN519" s="14"/>
      <c r="DO519" s="14"/>
      <c r="DP519" s="14"/>
      <c r="DQ519" s="14"/>
      <c r="DR519" s="14"/>
      <c r="DS519" s="14">
        <v>1</v>
      </c>
      <c r="DT519" s="14"/>
      <c r="DU519" s="14"/>
      <c r="DV519" s="14"/>
      <c r="DW519" s="14"/>
      <c r="DX519" s="14"/>
      <c r="DY519" s="14"/>
      <c r="DZ519" s="14"/>
      <c r="EA519" s="14"/>
      <c r="EB519" s="14"/>
      <c r="EC519" s="14"/>
      <c r="ED519" s="14"/>
      <c r="EE519" s="14"/>
      <c r="EF519" s="14"/>
      <c r="EG519" s="14"/>
      <c r="EH519" s="14"/>
      <c r="EI519" s="14"/>
      <c r="EJ519" s="14"/>
      <c r="EK519" s="14"/>
      <c r="EL519" s="14"/>
      <c r="EM519" s="14"/>
      <c r="EN519" s="14"/>
      <c r="EO519" s="14"/>
      <c r="EP519" s="14"/>
      <c r="EQ519" s="14"/>
      <c r="ER519" s="10" t="s">
        <v>283</v>
      </c>
      <c r="ES519" s="10" t="s">
        <v>283</v>
      </c>
      <c r="ET519" s="10"/>
      <c r="EU519" s="10"/>
      <c r="EV519" s="10"/>
      <c r="EW519" s="10"/>
      <c r="EX519" s="10"/>
      <c r="EY519" s="10"/>
      <c r="EZ519" s="10"/>
      <c r="FA519" s="10"/>
      <c r="FB519" s="10"/>
      <c r="FC519" s="10"/>
      <c r="FD519" s="10"/>
      <c r="FE519" s="10"/>
      <c r="FF519" s="10"/>
      <c r="FG519" s="10"/>
      <c r="FH519" s="10"/>
      <c r="FI519" s="10"/>
      <c r="FJ519" s="10"/>
      <c r="FK519" s="10"/>
      <c r="FL519" s="10"/>
      <c r="FM519" s="10" t="s">
        <v>1810</v>
      </c>
      <c r="FN519" s="10" t="s">
        <v>166</v>
      </c>
      <c r="FO519" s="10"/>
      <c r="FP519" s="10"/>
      <c r="FQ519" s="10"/>
      <c r="FR519" s="10"/>
      <c r="FS519" s="10"/>
      <c r="FT519" s="10"/>
      <c r="FU519" s="13">
        <v>1</v>
      </c>
      <c r="FV519" s="10"/>
      <c r="FW519" s="10"/>
      <c r="FX519" s="10"/>
      <c r="FY519" s="10"/>
      <c r="FZ519" s="10"/>
      <c r="GA519" s="10"/>
      <c r="GB519" s="10"/>
      <c r="GC519" s="10"/>
      <c r="GD519" s="10"/>
      <c r="GE519" s="10"/>
      <c r="GF519" s="10"/>
      <c r="GG519" s="10"/>
      <c r="GH519" s="10"/>
      <c r="GI519" s="10"/>
      <c r="GJ519" s="10"/>
      <c r="GK519" s="10"/>
      <c r="GL519" s="10"/>
      <c r="GM519" s="10"/>
      <c r="GN519" s="10"/>
      <c r="GO519" s="13" t="s">
        <v>7651</v>
      </c>
      <c r="GP519" s="13" t="s">
        <v>7652</v>
      </c>
      <c r="GQ519" s="10" t="s">
        <v>283</v>
      </c>
      <c r="GR519" s="10" t="s">
        <v>283</v>
      </c>
      <c r="GS519" s="10" t="s">
        <v>283</v>
      </c>
      <c r="GT519" s="10" t="s">
        <v>283</v>
      </c>
      <c r="GU519" s="10" t="s">
        <v>283</v>
      </c>
      <c r="GV519" s="10" t="s">
        <v>283</v>
      </c>
      <c r="GW519" s="10" t="s">
        <v>283</v>
      </c>
      <c r="GX519" s="10" t="s">
        <v>283</v>
      </c>
      <c r="GY519" s="10" t="s">
        <v>283</v>
      </c>
      <c r="GZ519" s="10" t="s">
        <v>283</v>
      </c>
      <c r="HA519" s="10" t="s">
        <v>283</v>
      </c>
      <c r="HB519" s="10" t="s">
        <v>283</v>
      </c>
      <c r="HC519" s="10" t="s">
        <v>283</v>
      </c>
      <c r="HD519" s="10" t="s">
        <v>7305</v>
      </c>
      <c r="HE519" s="10"/>
      <c r="HF519" s="10"/>
      <c r="HG519" s="10"/>
      <c r="HH519" s="10"/>
      <c r="HI519" s="10"/>
      <c r="HJ519" s="10"/>
      <c r="HK519" s="10"/>
      <c r="HL519" s="10"/>
      <c r="HM519" s="10"/>
      <c r="HN519" s="10"/>
      <c r="HO519" s="10"/>
      <c r="HP519" s="10"/>
      <c r="HQ519" s="10"/>
      <c r="HR519" s="10"/>
      <c r="HS519" s="10"/>
      <c r="HT519" s="10"/>
      <c r="HU519" s="10"/>
      <c r="HV519" s="10"/>
      <c r="HW519" s="10"/>
      <c r="HX519" s="10"/>
      <c r="HY519" s="10"/>
      <c r="HZ519" s="10"/>
      <c r="IA519" s="10"/>
      <c r="IB519" s="10">
        <v>1</v>
      </c>
      <c r="IC519" s="10"/>
      <c r="ID519" s="10"/>
      <c r="IE519" s="10"/>
      <c r="IF519" s="10"/>
      <c r="IG519" s="10"/>
      <c r="IH519" s="10"/>
      <c r="II519" s="10"/>
      <c r="IJ519" s="10"/>
      <c r="IK519" s="10">
        <v>1</v>
      </c>
      <c r="IL519" s="10"/>
      <c r="IM519" s="10"/>
      <c r="IN519" s="10"/>
      <c r="IO519" s="10"/>
      <c r="IP519" s="10"/>
      <c r="IQ519" s="10"/>
      <c r="IR519" s="10"/>
      <c r="IS519" s="10"/>
      <c r="IT519" s="10"/>
      <c r="IU519" s="13" t="s">
        <v>7653</v>
      </c>
      <c r="IV519" s="10" t="s">
        <v>283</v>
      </c>
      <c r="IW519" s="10" t="s">
        <v>283</v>
      </c>
      <c r="IX519" s="10" t="s">
        <v>264</v>
      </c>
      <c r="IY519" s="10"/>
      <c r="IZ519" s="10"/>
      <c r="JA519" s="10"/>
      <c r="JB519" s="10"/>
      <c r="JC519" s="10"/>
      <c r="JD519" s="10"/>
      <c r="JE519" s="10"/>
      <c r="JF519" s="10"/>
      <c r="JG519" s="10"/>
      <c r="JH519" s="10"/>
      <c r="JI519" s="10"/>
      <c r="JJ519" s="10"/>
      <c r="JK519" s="10"/>
      <c r="JL519" s="10"/>
      <c r="JM519" s="10"/>
      <c r="JN519" s="10"/>
      <c r="JO519" s="10"/>
      <c r="JP519" s="10">
        <v>1</v>
      </c>
      <c r="JQ519" s="10"/>
      <c r="JR519" s="10"/>
      <c r="JS519" s="10"/>
      <c r="JT519" s="10"/>
      <c r="JU519" s="10"/>
      <c r="JV519" s="10" t="s">
        <v>287</v>
      </c>
      <c r="JW519" s="10" t="s">
        <v>283</v>
      </c>
      <c r="JX519" s="10" t="s">
        <v>283</v>
      </c>
      <c r="JY519" s="10" t="s">
        <v>283</v>
      </c>
      <c r="JZ519" s="10"/>
    </row>
    <row r="520" spans="1:286" ht="15.75" customHeight="1">
      <c r="A520" s="90" t="s">
        <v>7654</v>
      </c>
      <c r="B520" s="91">
        <v>43886</v>
      </c>
      <c r="C520" s="90" t="s">
        <v>7655</v>
      </c>
      <c r="D520" s="10">
        <v>1</v>
      </c>
      <c r="E520" s="11">
        <v>43654</v>
      </c>
      <c r="F520" s="10" t="s">
        <v>302</v>
      </c>
      <c r="G520" s="10" t="s">
        <v>277</v>
      </c>
      <c r="H520" s="90" t="s">
        <v>4129</v>
      </c>
      <c r="I520" s="90" t="s">
        <v>7656</v>
      </c>
      <c r="J520" s="10" t="s">
        <v>280</v>
      </c>
      <c r="K520" s="90" t="s">
        <v>7657</v>
      </c>
      <c r="L520" s="90"/>
      <c r="M520" s="10">
        <v>1</v>
      </c>
      <c r="N520" s="90"/>
      <c r="O520" s="90"/>
      <c r="P520" s="90"/>
      <c r="Q520" s="90"/>
      <c r="R520" s="90"/>
      <c r="S520" s="90"/>
      <c r="T520" s="90"/>
      <c r="U520" s="90"/>
      <c r="V520" s="90"/>
      <c r="W520" s="90"/>
      <c r="X520" s="90"/>
      <c r="Y520" s="90"/>
      <c r="Z520" s="90"/>
      <c r="AA520" s="90"/>
      <c r="AB520" s="90" t="s">
        <v>7658</v>
      </c>
      <c r="AC520" s="92" t="s">
        <v>7659</v>
      </c>
      <c r="AD520" s="10" t="s">
        <v>283</v>
      </c>
      <c r="AE520" s="11">
        <v>43655</v>
      </c>
      <c r="AF520" s="11">
        <v>43836</v>
      </c>
      <c r="AG520" s="10">
        <f t="shared" si="122"/>
        <v>181</v>
      </c>
      <c r="AH520" s="10">
        <f t="shared" si="123"/>
        <v>182</v>
      </c>
      <c r="AI520" s="10">
        <f t="shared" si="108"/>
        <v>232</v>
      </c>
      <c r="AJ520" s="10" t="s">
        <v>801</v>
      </c>
      <c r="AK520" s="12">
        <v>1</v>
      </c>
      <c r="AL520" s="10" t="s">
        <v>70</v>
      </c>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v>1</v>
      </c>
      <c r="BZ520" s="10"/>
      <c r="CA520" s="10"/>
      <c r="CB520" s="10"/>
      <c r="CC520" s="10"/>
      <c r="CD520" s="10"/>
      <c r="CE520" s="10"/>
      <c r="CF520" s="10"/>
      <c r="CG520" s="10"/>
      <c r="CH520" s="10"/>
      <c r="CI520" s="10"/>
      <c r="CJ520" s="10"/>
      <c r="CK520" s="10"/>
      <c r="CL520" s="10"/>
      <c r="CM520" s="10"/>
      <c r="CN520" s="10"/>
      <c r="CO520" s="10"/>
      <c r="CP520" s="10" t="s">
        <v>7660</v>
      </c>
      <c r="CQ520" s="10" t="s">
        <v>286</v>
      </c>
      <c r="CR520" s="10"/>
      <c r="CS520" s="10">
        <v>1</v>
      </c>
      <c r="CT520" s="10"/>
      <c r="CU520" s="10"/>
      <c r="CV520" s="10"/>
      <c r="CW520" s="10"/>
      <c r="CX520" s="10" t="s">
        <v>287</v>
      </c>
      <c r="CY520" s="10" t="s">
        <v>287</v>
      </c>
      <c r="CZ520" s="10" t="s">
        <v>12</v>
      </c>
      <c r="DA520" s="10" t="s">
        <v>289</v>
      </c>
      <c r="DB520" s="10" t="s">
        <v>429</v>
      </c>
      <c r="DC520" s="10" t="s">
        <v>283</v>
      </c>
      <c r="DD520" s="13" t="s">
        <v>7661</v>
      </c>
      <c r="DE520" s="10" t="s">
        <v>7120</v>
      </c>
      <c r="DF520" s="10" t="s">
        <v>283</v>
      </c>
      <c r="DG520" s="10" t="s">
        <v>283</v>
      </c>
      <c r="DH520" s="10" t="s">
        <v>283</v>
      </c>
      <c r="DI520" s="10" t="s">
        <v>283</v>
      </c>
      <c r="DJ520" s="10" t="s">
        <v>283</v>
      </c>
      <c r="DK520" s="10" t="s">
        <v>283</v>
      </c>
      <c r="DL520" s="10" t="s">
        <v>283</v>
      </c>
      <c r="DM520" s="10" t="s">
        <v>283</v>
      </c>
      <c r="DN520" s="15"/>
      <c r="DO520" s="15"/>
      <c r="DP520" s="15"/>
      <c r="DQ520" s="15"/>
      <c r="DR520" s="15"/>
      <c r="DS520" s="15"/>
      <c r="DT520" s="15"/>
      <c r="DU520" s="15"/>
      <c r="DV520" s="15"/>
      <c r="DW520" s="15"/>
      <c r="DX520" s="15"/>
      <c r="DY520" s="15"/>
      <c r="DZ520" s="15"/>
      <c r="EA520" s="15"/>
      <c r="EB520" s="15"/>
      <c r="EC520" s="15"/>
      <c r="ED520" s="15"/>
      <c r="EE520" s="15"/>
      <c r="EF520" s="15"/>
      <c r="EG520" s="15"/>
      <c r="EH520" s="15"/>
      <c r="EI520" s="15"/>
      <c r="EJ520" s="15"/>
      <c r="EK520" s="15"/>
      <c r="EL520" s="15"/>
      <c r="EM520" s="15"/>
      <c r="EN520" s="15"/>
      <c r="EO520" s="15"/>
      <c r="EP520" s="15"/>
      <c r="EQ520" s="15"/>
      <c r="ER520" s="10" t="s">
        <v>283</v>
      </c>
      <c r="ES520" s="10" t="s">
        <v>283</v>
      </c>
      <c r="ET520" s="10"/>
      <c r="EU520" s="10"/>
      <c r="EV520" s="10"/>
      <c r="EW520" s="10"/>
      <c r="EX520" s="10"/>
      <c r="EY520" s="10"/>
      <c r="EZ520" s="10"/>
      <c r="FA520" s="10"/>
      <c r="FB520" s="10"/>
      <c r="FC520" s="10"/>
      <c r="FD520" s="10"/>
      <c r="FE520" s="10"/>
      <c r="FF520" s="10"/>
      <c r="FG520" s="10"/>
      <c r="FH520" s="10"/>
      <c r="FI520" s="10"/>
      <c r="FJ520" s="10"/>
      <c r="FK520" s="10"/>
      <c r="FL520" s="10"/>
      <c r="FM520" s="10" t="s">
        <v>7662</v>
      </c>
      <c r="FN520" s="10" t="s">
        <v>8</v>
      </c>
      <c r="FO520" s="10"/>
      <c r="FP520" s="10"/>
      <c r="FQ520" s="10"/>
      <c r="FR520" s="10">
        <v>1</v>
      </c>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3" t="s">
        <v>7663</v>
      </c>
      <c r="GP520" s="10" t="s">
        <v>283</v>
      </c>
      <c r="GQ520" s="10" t="s">
        <v>283</v>
      </c>
      <c r="GR520" s="10" t="s">
        <v>283</v>
      </c>
      <c r="GS520" s="10" t="s">
        <v>283</v>
      </c>
      <c r="GT520" s="10" t="s">
        <v>283</v>
      </c>
      <c r="GU520" s="10" t="s">
        <v>283</v>
      </c>
      <c r="GV520" s="10" t="s">
        <v>283</v>
      </c>
      <c r="GW520" s="10" t="s">
        <v>283</v>
      </c>
      <c r="GX520" s="10" t="s">
        <v>283</v>
      </c>
      <c r="GY520" s="10" t="s">
        <v>283</v>
      </c>
      <c r="GZ520" s="10" t="s">
        <v>283</v>
      </c>
      <c r="HA520" s="10" t="s">
        <v>283</v>
      </c>
      <c r="HB520" s="10" t="s">
        <v>283</v>
      </c>
      <c r="HC520" s="10" t="s">
        <v>283</v>
      </c>
      <c r="HD520" s="10" t="s">
        <v>235</v>
      </c>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v>1</v>
      </c>
      <c r="IN520" s="10"/>
      <c r="IO520" s="10"/>
      <c r="IP520" s="10"/>
      <c r="IQ520" s="10"/>
      <c r="IR520" s="10"/>
      <c r="IS520" s="10"/>
      <c r="IT520" s="10"/>
      <c r="IU520" s="13" t="s">
        <v>7664</v>
      </c>
      <c r="IV520" s="10" t="s">
        <v>283</v>
      </c>
      <c r="IW520" s="10" t="s">
        <v>283</v>
      </c>
      <c r="IX520" s="10" t="s">
        <v>264</v>
      </c>
      <c r="IY520" s="10"/>
      <c r="IZ520" s="10"/>
      <c r="JA520" s="10"/>
      <c r="JB520" s="10"/>
      <c r="JC520" s="10"/>
      <c r="JD520" s="10"/>
      <c r="JE520" s="10"/>
      <c r="JF520" s="10"/>
      <c r="JG520" s="10"/>
      <c r="JH520" s="10"/>
      <c r="JI520" s="10"/>
      <c r="JJ520" s="10"/>
      <c r="JK520" s="10"/>
      <c r="JL520" s="10"/>
      <c r="JM520" s="10"/>
      <c r="JN520" s="10"/>
      <c r="JO520" s="10"/>
      <c r="JP520" s="10">
        <v>1</v>
      </c>
      <c r="JQ520" s="10"/>
      <c r="JR520" s="10"/>
      <c r="JS520" s="10"/>
      <c r="JT520" s="10"/>
      <c r="JU520" s="10"/>
      <c r="JV520" s="10" t="s">
        <v>287</v>
      </c>
      <c r="JW520" s="10" t="s">
        <v>283</v>
      </c>
      <c r="JX520" s="10" t="s">
        <v>283</v>
      </c>
      <c r="JY520" s="10" t="s">
        <v>283</v>
      </c>
      <c r="JZ520" s="10"/>
    </row>
    <row r="521" spans="1:286" ht="15.75" customHeight="1">
      <c r="A521" s="90" t="s">
        <v>7665</v>
      </c>
      <c r="B521" s="91">
        <v>43882</v>
      </c>
      <c r="C521" s="90" t="s">
        <v>7666</v>
      </c>
      <c r="D521" s="10">
        <v>1</v>
      </c>
      <c r="E521" s="11">
        <v>43418</v>
      </c>
      <c r="F521" s="10">
        <v>43</v>
      </c>
      <c r="G521" s="10" t="s">
        <v>323</v>
      </c>
      <c r="H521" s="90" t="s">
        <v>7667</v>
      </c>
      <c r="I521" s="90" t="s">
        <v>4468</v>
      </c>
      <c r="J521" s="10" t="s">
        <v>280</v>
      </c>
      <c r="K521" s="90" t="s">
        <v>7668</v>
      </c>
      <c r="L521" s="32"/>
      <c r="M521" s="10">
        <v>1</v>
      </c>
      <c r="N521" s="32"/>
      <c r="O521" s="32"/>
      <c r="P521" s="32"/>
      <c r="Q521" s="32"/>
      <c r="R521" s="32"/>
      <c r="S521" s="32"/>
      <c r="T521" s="32"/>
      <c r="U521" s="32"/>
      <c r="V521" s="32"/>
      <c r="W521" s="32"/>
      <c r="X521" s="32"/>
      <c r="Y521" s="10">
        <v>1</v>
      </c>
      <c r="Z521" s="32">
        <v>1</v>
      </c>
      <c r="AA521" s="32"/>
      <c r="AB521" s="32" t="s">
        <v>7669</v>
      </c>
      <c r="AC521" s="92" t="s">
        <v>7670</v>
      </c>
      <c r="AD521" s="10" t="s">
        <v>283</v>
      </c>
      <c r="AE521" s="11">
        <v>43857</v>
      </c>
      <c r="AF521" s="11">
        <v>43867</v>
      </c>
      <c r="AG521" s="10">
        <f t="shared" si="122"/>
        <v>10</v>
      </c>
      <c r="AH521" s="10">
        <f t="shared" si="123"/>
        <v>449</v>
      </c>
      <c r="AI521" s="10">
        <f t="shared" si="108"/>
        <v>464</v>
      </c>
      <c r="AJ521" s="10" t="s">
        <v>7671</v>
      </c>
      <c r="AK521" s="12">
        <v>3</v>
      </c>
      <c r="AL521" s="10" t="s">
        <v>7672</v>
      </c>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v>2</v>
      </c>
      <c r="BM521" s="10"/>
      <c r="BN521" s="10"/>
      <c r="BO521" s="10"/>
      <c r="BP521" s="10"/>
      <c r="BQ521" s="10"/>
      <c r="BR521" s="10"/>
      <c r="BS521" s="10"/>
      <c r="BT521" s="10"/>
      <c r="BU521" s="10"/>
      <c r="BV521" s="10"/>
      <c r="BW521" s="10"/>
      <c r="BX521" s="10"/>
      <c r="BY521" s="10"/>
      <c r="BZ521" s="10">
        <v>1</v>
      </c>
      <c r="CA521" s="10"/>
      <c r="CB521" s="10"/>
      <c r="CC521" s="10"/>
      <c r="CD521" s="10"/>
      <c r="CE521" s="10"/>
      <c r="CF521" s="10"/>
      <c r="CG521" s="10"/>
      <c r="CH521" s="10"/>
      <c r="CI521" s="10"/>
      <c r="CJ521" s="10"/>
      <c r="CK521" s="10"/>
      <c r="CL521" s="10"/>
      <c r="CM521" s="10"/>
      <c r="CN521" s="10"/>
      <c r="CO521" s="10"/>
      <c r="CP521" s="10" t="s">
        <v>509</v>
      </c>
      <c r="CQ521" s="10" t="s">
        <v>286</v>
      </c>
      <c r="CR521" s="13">
        <v>1</v>
      </c>
      <c r="CS521" s="13">
        <v>1</v>
      </c>
      <c r="CT521" s="10"/>
      <c r="CU521" s="10"/>
      <c r="CV521" s="10"/>
      <c r="CW521" s="10"/>
      <c r="CX521" s="10" t="s">
        <v>287</v>
      </c>
      <c r="CY521" s="10" t="s">
        <v>287</v>
      </c>
      <c r="CZ521" s="10" t="s">
        <v>620</v>
      </c>
      <c r="DA521" s="10" t="s">
        <v>158</v>
      </c>
      <c r="DB521" s="10" t="s">
        <v>309</v>
      </c>
      <c r="DC521" s="13" t="s">
        <v>7673</v>
      </c>
      <c r="DD521" s="13" t="s">
        <v>7674</v>
      </c>
      <c r="DE521" s="10" t="s">
        <v>283</v>
      </c>
      <c r="DF521" s="10" t="s">
        <v>283</v>
      </c>
      <c r="DG521" s="10" t="s">
        <v>283</v>
      </c>
      <c r="DH521" s="10" t="s">
        <v>283</v>
      </c>
      <c r="DI521" s="10" t="s">
        <v>283</v>
      </c>
      <c r="DJ521" s="10" t="s">
        <v>283</v>
      </c>
      <c r="DK521" s="10" t="s">
        <v>283</v>
      </c>
      <c r="DL521" s="10" t="s">
        <v>283</v>
      </c>
      <c r="DM521" s="10" t="s">
        <v>283</v>
      </c>
      <c r="DN521" s="15"/>
      <c r="DO521" s="15"/>
      <c r="DP521" s="15"/>
      <c r="DQ521" s="15"/>
      <c r="DR521" s="15"/>
      <c r="DS521" s="15"/>
      <c r="DT521" s="15"/>
      <c r="DU521" s="15"/>
      <c r="DV521" s="15"/>
      <c r="DW521" s="15"/>
      <c r="DX521" s="15"/>
      <c r="DY521" s="15"/>
      <c r="DZ521" s="15"/>
      <c r="EA521" s="15"/>
      <c r="EB521" s="15"/>
      <c r="EC521" s="15"/>
      <c r="ED521" s="15"/>
      <c r="EE521" s="15"/>
      <c r="EF521" s="15"/>
      <c r="EG521" s="15"/>
      <c r="EH521" s="15"/>
      <c r="EI521" s="15"/>
      <c r="EJ521" s="15"/>
      <c r="EK521" s="15"/>
      <c r="EL521" s="15"/>
      <c r="EM521" s="15"/>
      <c r="EN521" s="15"/>
      <c r="EO521" s="15"/>
      <c r="EP521" s="15"/>
      <c r="EQ521" s="15"/>
      <c r="ER521" s="13" t="s">
        <v>7675</v>
      </c>
      <c r="ES521" s="13" t="s">
        <v>86</v>
      </c>
      <c r="ET521" s="13"/>
      <c r="EU521" s="13"/>
      <c r="EV521" s="13"/>
      <c r="EW521" s="13"/>
      <c r="EX521" s="13"/>
      <c r="EY521" s="13"/>
      <c r="EZ521" s="13"/>
      <c r="FA521" s="13"/>
      <c r="FB521" s="13"/>
      <c r="FC521" s="13"/>
      <c r="FD521" s="13"/>
      <c r="FE521" s="13"/>
      <c r="FF521" s="13"/>
      <c r="FG521" s="13"/>
      <c r="FH521" s="13"/>
      <c r="FI521" s="13"/>
      <c r="FJ521" s="13"/>
      <c r="FK521" s="13"/>
      <c r="FL521" s="13">
        <v>1</v>
      </c>
      <c r="FM521" s="10" t="s">
        <v>180</v>
      </c>
      <c r="FN521" s="10" t="s">
        <v>180</v>
      </c>
      <c r="FO521" s="10"/>
      <c r="FP521" s="10"/>
      <c r="FQ521" s="10"/>
      <c r="FR521" s="10"/>
      <c r="FS521" s="10"/>
      <c r="FT521" s="10"/>
      <c r="FU521" s="10"/>
      <c r="FV521" s="10"/>
      <c r="FW521" s="10"/>
      <c r="FX521" s="10"/>
      <c r="FY521" s="10"/>
      <c r="FZ521" s="10"/>
      <c r="GA521" s="10"/>
      <c r="GB521" s="10"/>
      <c r="GC521" s="10"/>
      <c r="GD521" s="10"/>
      <c r="GE521" s="10"/>
      <c r="GF521" s="10"/>
      <c r="GG521" s="10"/>
      <c r="GH521" s="10"/>
      <c r="GI521" s="10"/>
      <c r="GJ521" s="10">
        <v>1</v>
      </c>
      <c r="GK521" s="10"/>
      <c r="GL521" s="10"/>
      <c r="GM521" s="10"/>
      <c r="GN521" s="10"/>
      <c r="GO521" s="13" t="s">
        <v>7676</v>
      </c>
      <c r="GP521" s="13" t="s">
        <v>7677</v>
      </c>
      <c r="GQ521" s="13" t="s">
        <v>7678</v>
      </c>
      <c r="GR521" s="13" t="s">
        <v>7679</v>
      </c>
      <c r="GS521" s="13" t="s">
        <v>7680</v>
      </c>
      <c r="GT521" s="13" t="s">
        <v>7681</v>
      </c>
      <c r="GU521" s="13" t="s">
        <v>7682</v>
      </c>
      <c r="GV521" s="13" t="s">
        <v>7683</v>
      </c>
      <c r="GW521" s="10" t="s">
        <v>283</v>
      </c>
      <c r="GX521" s="10" t="s">
        <v>283</v>
      </c>
      <c r="GY521" s="10" t="s">
        <v>283</v>
      </c>
      <c r="GZ521" s="10" t="s">
        <v>283</v>
      </c>
      <c r="HA521" s="10" t="s">
        <v>283</v>
      </c>
      <c r="HB521" s="10" t="s">
        <v>283</v>
      </c>
      <c r="HC521" s="10" t="s">
        <v>283</v>
      </c>
      <c r="HD521" s="10" t="s">
        <v>7684</v>
      </c>
      <c r="HE521" s="10"/>
      <c r="HF521" s="10"/>
      <c r="HG521" s="10"/>
      <c r="HH521" s="10"/>
      <c r="HI521" s="10"/>
      <c r="HJ521" s="10"/>
      <c r="HK521" s="10"/>
      <c r="HL521" s="10"/>
      <c r="HM521" s="10"/>
      <c r="HN521" s="10"/>
      <c r="HO521" s="10"/>
      <c r="HP521" s="10"/>
      <c r="HQ521" s="10"/>
      <c r="HR521" s="10"/>
      <c r="HS521" s="10"/>
      <c r="HT521" s="10"/>
      <c r="HU521" s="10"/>
      <c r="HV521" s="10"/>
      <c r="HW521" s="10"/>
      <c r="HX521" s="10"/>
      <c r="HY521" s="10"/>
      <c r="HZ521" s="10"/>
      <c r="IA521" s="10">
        <v>1</v>
      </c>
      <c r="IB521" s="10"/>
      <c r="IC521" s="10"/>
      <c r="ID521" s="10"/>
      <c r="IE521" s="10"/>
      <c r="IF521" s="10"/>
      <c r="IG521" s="10"/>
      <c r="IH521" s="25">
        <v>1</v>
      </c>
      <c r="II521" s="10"/>
      <c r="IJ521" s="10"/>
      <c r="IK521" s="10"/>
      <c r="IL521" s="10"/>
      <c r="IM521" s="10"/>
      <c r="IN521" s="10"/>
      <c r="IO521" s="10">
        <v>1</v>
      </c>
      <c r="IP521" s="10"/>
      <c r="IQ521" s="10"/>
      <c r="IR521" s="10"/>
      <c r="IS521" s="10"/>
      <c r="IT521" s="10"/>
      <c r="IU521" s="13" t="s">
        <v>7083</v>
      </c>
      <c r="IV521" s="10" t="s">
        <v>283</v>
      </c>
      <c r="IW521" s="10" t="s">
        <v>283</v>
      </c>
      <c r="IX521" s="10" t="s">
        <v>264</v>
      </c>
      <c r="IY521" s="10"/>
      <c r="IZ521" s="10"/>
      <c r="JA521" s="10"/>
      <c r="JB521" s="10"/>
      <c r="JC521" s="10"/>
      <c r="JD521" s="10"/>
      <c r="JE521" s="10"/>
      <c r="JF521" s="10"/>
      <c r="JG521" s="10"/>
      <c r="JH521" s="10"/>
      <c r="JI521" s="10"/>
      <c r="JJ521" s="10"/>
      <c r="JK521" s="10"/>
      <c r="JL521" s="10"/>
      <c r="JM521" s="10"/>
      <c r="JN521" s="10"/>
      <c r="JO521" s="10"/>
      <c r="JP521" s="10">
        <v>1</v>
      </c>
      <c r="JQ521" s="10"/>
      <c r="JR521" s="10"/>
      <c r="JS521" s="10"/>
      <c r="JT521" s="10"/>
      <c r="JU521" s="10"/>
      <c r="JV521" s="10" t="s">
        <v>287</v>
      </c>
      <c r="JW521" s="10" t="s">
        <v>283</v>
      </c>
      <c r="JX521" s="10" t="s">
        <v>283</v>
      </c>
      <c r="JY521" s="10" t="s">
        <v>283</v>
      </c>
      <c r="JZ521" s="10"/>
    </row>
    <row r="522" spans="1:286" ht="15.75" customHeight="1">
      <c r="A522" s="90" t="s">
        <v>7685</v>
      </c>
      <c r="B522" s="91">
        <v>43881</v>
      </c>
      <c r="C522" s="90" t="s">
        <v>7686</v>
      </c>
      <c r="D522" s="10">
        <v>1</v>
      </c>
      <c r="E522" s="11">
        <v>42913</v>
      </c>
      <c r="F522" s="10" t="s">
        <v>302</v>
      </c>
      <c r="G522" s="10" t="s">
        <v>323</v>
      </c>
      <c r="H522" s="90" t="s">
        <v>5562</v>
      </c>
      <c r="I522" s="90" t="s">
        <v>3065</v>
      </c>
      <c r="J522" s="10" t="s">
        <v>280</v>
      </c>
      <c r="K522" s="90" t="s">
        <v>7687</v>
      </c>
      <c r="L522" s="90"/>
      <c r="M522" s="10">
        <v>1</v>
      </c>
      <c r="N522" s="90"/>
      <c r="O522" s="90"/>
      <c r="P522" s="90"/>
      <c r="Q522" s="90"/>
      <c r="R522" s="90"/>
      <c r="S522" s="90"/>
      <c r="T522" s="90"/>
      <c r="U522" s="10">
        <v>1</v>
      </c>
      <c r="V522" s="90"/>
      <c r="W522" s="90"/>
      <c r="X522" s="90"/>
      <c r="Y522" s="90"/>
      <c r="Z522" s="90"/>
      <c r="AA522" s="32">
        <v>1</v>
      </c>
      <c r="AB522" s="90" t="s">
        <v>7688</v>
      </c>
      <c r="AC522" s="92" t="s">
        <v>7689</v>
      </c>
      <c r="AD522" s="10" t="s">
        <v>283</v>
      </c>
      <c r="AE522" s="11">
        <v>42927</v>
      </c>
      <c r="AF522" s="11">
        <v>43853</v>
      </c>
      <c r="AG522" s="10">
        <f t="shared" si="122"/>
        <v>926</v>
      </c>
      <c r="AH522" s="10">
        <f t="shared" si="123"/>
        <v>940</v>
      </c>
      <c r="AI522" s="10">
        <f t="shared" si="108"/>
        <v>968</v>
      </c>
      <c r="AJ522" s="10" t="s">
        <v>7690</v>
      </c>
      <c r="AK522" s="12">
        <v>2</v>
      </c>
      <c r="AL522" s="10" t="s">
        <v>7691</v>
      </c>
      <c r="AM522" s="10"/>
      <c r="AN522" s="10"/>
      <c r="AO522" s="10"/>
      <c r="AP522" s="10"/>
      <c r="AQ522" s="10"/>
      <c r="AR522" s="10"/>
      <c r="AS522" s="10"/>
      <c r="AT522" s="10"/>
      <c r="AU522" s="10"/>
      <c r="AV522" s="10"/>
      <c r="AW522" s="10"/>
      <c r="AX522" s="10"/>
      <c r="AY522" s="10"/>
      <c r="AZ522" s="10">
        <v>1</v>
      </c>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v>1</v>
      </c>
      <c r="CG522" s="10"/>
      <c r="CH522" s="10"/>
      <c r="CI522" s="10"/>
      <c r="CJ522" s="10"/>
      <c r="CK522" s="10"/>
      <c r="CL522" s="10"/>
      <c r="CM522" s="10"/>
      <c r="CN522" s="10"/>
      <c r="CO522" s="10"/>
      <c r="CP522" s="10" t="s">
        <v>90</v>
      </c>
      <c r="CQ522" s="10" t="s">
        <v>286</v>
      </c>
      <c r="CR522" s="10"/>
      <c r="CS522" s="10">
        <v>1</v>
      </c>
      <c r="CT522" s="10"/>
      <c r="CU522" s="10"/>
      <c r="CV522" s="10"/>
      <c r="CW522" s="10"/>
      <c r="CX522" s="10" t="s">
        <v>283</v>
      </c>
      <c r="CY522" s="13" t="s">
        <v>287</v>
      </c>
      <c r="CZ522" s="10" t="s">
        <v>596</v>
      </c>
      <c r="DA522" s="10" t="s">
        <v>412</v>
      </c>
      <c r="DB522" s="10" t="s">
        <v>309</v>
      </c>
      <c r="DC522" s="13" t="s">
        <v>7692</v>
      </c>
      <c r="DD522" s="13" t="s">
        <v>7693</v>
      </c>
      <c r="DE522" s="13" t="s">
        <v>7694</v>
      </c>
      <c r="DF522" s="13" t="s">
        <v>7695</v>
      </c>
      <c r="DG522" s="10" t="s">
        <v>283</v>
      </c>
      <c r="DH522" s="10" t="s">
        <v>283</v>
      </c>
      <c r="DI522" s="10" t="s">
        <v>283</v>
      </c>
      <c r="DJ522" s="10" t="s">
        <v>283</v>
      </c>
      <c r="DK522" s="10" t="s">
        <v>283</v>
      </c>
      <c r="DL522" s="10" t="s">
        <v>283</v>
      </c>
      <c r="DM522" s="10" t="s">
        <v>283</v>
      </c>
      <c r="DN522" s="15"/>
      <c r="DO522" s="15"/>
      <c r="DP522" s="15"/>
      <c r="DQ522" s="15"/>
      <c r="DR522" s="15"/>
      <c r="DS522" s="15"/>
      <c r="DT522" s="15"/>
      <c r="DU522" s="15"/>
      <c r="DV522" s="15"/>
      <c r="DW522" s="15"/>
      <c r="DX522" s="15"/>
      <c r="DY522" s="15"/>
      <c r="DZ522" s="15"/>
      <c r="EA522" s="15"/>
      <c r="EB522" s="15"/>
      <c r="EC522" s="15"/>
      <c r="ED522" s="15"/>
      <c r="EE522" s="15"/>
      <c r="EF522" s="15"/>
      <c r="EG522" s="15"/>
      <c r="EH522" s="15"/>
      <c r="EI522" s="15"/>
      <c r="EJ522" s="15"/>
      <c r="EK522" s="15"/>
      <c r="EL522" s="15"/>
      <c r="EM522" s="15"/>
      <c r="EN522" s="15"/>
      <c r="EO522" s="15"/>
      <c r="EP522" s="15"/>
      <c r="EQ522" s="15"/>
      <c r="ER522" s="10" t="s">
        <v>283</v>
      </c>
      <c r="ES522" s="10" t="s">
        <v>283</v>
      </c>
      <c r="ET522" s="10"/>
      <c r="EU522" s="10"/>
      <c r="EV522" s="10"/>
      <c r="EW522" s="10"/>
      <c r="EX522" s="10"/>
      <c r="EY522" s="10"/>
      <c r="EZ522" s="10"/>
      <c r="FA522" s="10"/>
      <c r="FB522" s="10"/>
      <c r="FC522" s="10"/>
      <c r="FD522" s="10"/>
      <c r="FE522" s="10"/>
      <c r="FF522" s="10"/>
      <c r="FG522" s="10"/>
      <c r="FH522" s="10"/>
      <c r="FI522" s="10"/>
      <c r="FJ522" s="10"/>
      <c r="FK522" s="10"/>
      <c r="FL522" s="10"/>
      <c r="FM522" s="13" t="s">
        <v>7695</v>
      </c>
      <c r="FN522" s="10" t="s">
        <v>166</v>
      </c>
      <c r="FO522" s="10"/>
      <c r="FP522" s="10"/>
      <c r="FQ522" s="10"/>
      <c r="FR522" s="10"/>
      <c r="FS522" s="10"/>
      <c r="FT522" s="10"/>
      <c r="FU522" s="13">
        <v>1</v>
      </c>
      <c r="FV522" s="10"/>
      <c r="FW522" s="10"/>
      <c r="FX522" s="10"/>
      <c r="FY522" s="10"/>
      <c r="FZ522" s="10"/>
      <c r="GA522" s="10"/>
      <c r="GB522" s="10"/>
      <c r="GC522" s="10"/>
      <c r="GD522" s="10"/>
      <c r="GE522" s="10"/>
      <c r="GF522" s="10"/>
      <c r="GG522" s="10"/>
      <c r="GH522" s="10"/>
      <c r="GI522" s="10"/>
      <c r="GJ522" s="10"/>
      <c r="GK522" s="10"/>
      <c r="GL522" s="10"/>
      <c r="GM522" s="10"/>
      <c r="GN522" s="10"/>
      <c r="GO522" s="13" t="s">
        <v>7696</v>
      </c>
      <c r="GP522" s="13" t="s">
        <v>7697</v>
      </c>
      <c r="GQ522" s="13" t="s">
        <v>7698</v>
      </c>
      <c r="GR522" s="10" t="s">
        <v>283</v>
      </c>
      <c r="GS522" s="10" t="s">
        <v>283</v>
      </c>
      <c r="GT522" s="10" t="s">
        <v>283</v>
      </c>
      <c r="GU522" s="10" t="s">
        <v>283</v>
      </c>
      <c r="GV522" s="10" t="s">
        <v>283</v>
      </c>
      <c r="GW522" s="10" t="s">
        <v>283</v>
      </c>
      <c r="GX522" s="10" t="s">
        <v>283</v>
      </c>
      <c r="GY522" s="10" t="s">
        <v>283</v>
      </c>
      <c r="GZ522" s="10" t="s">
        <v>283</v>
      </c>
      <c r="HA522" s="10" t="s">
        <v>283</v>
      </c>
      <c r="HB522" s="10" t="s">
        <v>283</v>
      </c>
      <c r="HC522" s="10" t="s">
        <v>283</v>
      </c>
      <c r="HD522" s="10" t="s">
        <v>227</v>
      </c>
      <c r="HE522" s="10"/>
      <c r="HF522" s="10"/>
      <c r="HG522" s="10"/>
      <c r="HH522" s="10"/>
      <c r="HI522" s="10"/>
      <c r="HJ522" s="10"/>
      <c r="HK522" s="10"/>
      <c r="HL522" s="10"/>
      <c r="HM522" s="10"/>
      <c r="HN522" s="10"/>
      <c r="HO522" s="10"/>
      <c r="HP522" s="10"/>
      <c r="HQ522" s="10"/>
      <c r="HR522" s="10"/>
      <c r="HS522" s="10"/>
      <c r="HT522" s="10"/>
      <c r="HU522" s="10"/>
      <c r="HV522" s="10"/>
      <c r="HW522" s="10"/>
      <c r="HX522" s="10"/>
      <c r="HY522" s="10"/>
      <c r="HZ522" s="10"/>
      <c r="IA522" s="10"/>
      <c r="IB522" s="10"/>
      <c r="IC522" s="10"/>
      <c r="ID522" s="10"/>
      <c r="IE522" s="10">
        <v>1</v>
      </c>
      <c r="IF522" s="10"/>
      <c r="IG522" s="10"/>
      <c r="IH522" s="10"/>
      <c r="II522" s="10"/>
      <c r="IJ522" s="10"/>
      <c r="IK522" s="10"/>
      <c r="IL522" s="10"/>
      <c r="IM522" s="10"/>
      <c r="IN522" s="10"/>
      <c r="IO522" s="10"/>
      <c r="IP522" s="10"/>
      <c r="IQ522" s="10"/>
      <c r="IR522" s="10"/>
      <c r="IS522" s="10"/>
      <c r="IT522" s="10"/>
      <c r="IU522" s="13" t="s">
        <v>553</v>
      </c>
      <c r="IV522" s="10" t="s">
        <v>283</v>
      </c>
      <c r="IW522" s="10" t="s">
        <v>283</v>
      </c>
      <c r="IX522" s="10" t="s">
        <v>264</v>
      </c>
      <c r="IY522" s="10"/>
      <c r="IZ522" s="10"/>
      <c r="JA522" s="10"/>
      <c r="JB522" s="10"/>
      <c r="JC522" s="10"/>
      <c r="JD522" s="10"/>
      <c r="JE522" s="10"/>
      <c r="JF522" s="10"/>
      <c r="JG522" s="10"/>
      <c r="JH522" s="10"/>
      <c r="JI522" s="10"/>
      <c r="JJ522" s="10"/>
      <c r="JK522" s="10"/>
      <c r="JL522" s="10"/>
      <c r="JM522" s="10"/>
      <c r="JN522" s="10"/>
      <c r="JO522" s="10"/>
      <c r="JP522" s="10">
        <v>1</v>
      </c>
      <c r="JQ522" s="10"/>
      <c r="JR522" s="10"/>
      <c r="JS522" s="10"/>
      <c r="JT522" s="10"/>
      <c r="JU522" s="10"/>
      <c r="JV522" s="10" t="s">
        <v>287</v>
      </c>
      <c r="JW522" s="10" t="s">
        <v>283</v>
      </c>
      <c r="JX522" s="10" t="s">
        <v>283</v>
      </c>
      <c r="JY522" s="10" t="s">
        <v>283</v>
      </c>
      <c r="JZ522" s="10"/>
    </row>
    <row r="523" spans="1:286" ht="15.75" customHeight="1">
      <c r="A523" s="90" t="s">
        <v>7699</v>
      </c>
      <c r="B523" s="91">
        <v>43889</v>
      </c>
      <c r="C523" s="90" t="s">
        <v>7700</v>
      </c>
      <c r="D523" s="10">
        <v>1</v>
      </c>
      <c r="E523" s="11">
        <v>43677</v>
      </c>
      <c r="F523" s="10">
        <v>87</v>
      </c>
      <c r="G523" s="10" t="s">
        <v>277</v>
      </c>
      <c r="H523" s="90" t="s">
        <v>7701</v>
      </c>
      <c r="I523" s="90" t="s">
        <v>3048</v>
      </c>
      <c r="J523" s="10" t="s">
        <v>280</v>
      </c>
      <c r="K523" s="90" t="s">
        <v>7702</v>
      </c>
      <c r="L523" s="90"/>
      <c r="M523" s="10">
        <v>1</v>
      </c>
      <c r="N523" s="90"/>
      <c r="O523" s="90"/>
      <c r="P523" s="90"/>
      <c r="Q523" s="90"/>
      <c r="R523" s="10">
        <v>1</v>
      </c>
      <c r="S523" s="90"/>
      <c r="T523" s="90"/>
      <c r="U523" s="90"/>
      <c r="V523" s="90"/>
      <c r="W523" s="90"/>
      <c r="X523" s="90"/>
      <c r="Y523" s="90"/>
      <c r="Z523" s="90"/>
      <c r="AA523" s="90"/>
      <c r="AB523" s="90" t="s">
        <v>7703</v>
      </c>
      <c r="AC523" s="92" t="s">
        <v>7704</v>
      </c>
      <c r="AD523" s="10" t="s">
        <v>283</v>
      </c>
      <c r="AE523" s="11">
        <v>43686</v>
      </c>
      <c r="AF523" s="11">
        <v>43882</v>
      </c>
      <c r="AG523" s="10">
        <f t="shared" si="122"/>
        <v>196</v>
      </c>
      <c r="AH523" s="10">
        <f t="shared" si="123"/>
        <v>205</v>
      </c>
      <c r="AI523" s="10">
        <f t="shared" si="108"/>
        <v>212</v>
      </c>
      <c r="AJ523" s="10" t="s">
        <v>7705</v>
      </c>
      <c r="AK523" s="12">
        <v>1</v>
      </c>
      <c r="AL523" s="10" t="s">
        <v>85</v>
      </c>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v>1</v>
      </c>
      <c r="CO523" s="10"/>
      <c r="CP523" s="10" t="s">
        <v>89</v>
      </c>
      <c r="CQ523" s="10" t="s">
        <v>286</v>
      </c>
      <c r="CR523" s="10">
        <v>1</v>
      </c>
      <c r="CS523" s="10"/>
      <c r="CT523" s="10"/>
      <c r="CU523" s="10"/>
      <c r="CV523" s="10"/>
      <c r="CW523" s="10"/>
      <c r="CX523" s="10" t="s">
        <v>287</v>
      </c>
      <c r="CY523" s="10" t="s">
        <v>287</v>
      </c>
      <c r="CZ523" s="10" t="s">
        <v>12</v>
      </c>
      <c r="DA523" s="10" t="s">
        <v>289</v>
      </c>
      <c r="DB523" s="10" t="s">
        <v>2864</v>
      </c>
      <c r="DC523" s="10" t="s">
        <v>283</v>
      </c>
      <c r="DD523" s="13" t="s">
        <v>7706</v>
      </c>
      <c r="DE523" s="13" t="s">
        <v>4758</v>
      </c>
      <c r="DF523" s="13" t="s">
        <v>7707</v>
      </c>
      <c r="DG523" s="13" t="s">
        <v>7708</v>
      </c>
      <c r="DH523" s="10" t="s">
        <v>283</v>
      </c>
      <c r="DI523" s="10" t="s">
        <v>283</v>
      </c>
      <c r="DJ523" s="10" t="s">
        <v>283</v>
      </c>
      <c r="DK523" s="10" t="s">
        <v>283</v>
      </c>
      <c r="DL523" s="13" t="s">
        <v>7709</v>
      </c>
      <c r="DM523" s="13" t="s">
        <v>7710</v>
      </c>
      <c r="DN523" s="14"/>
      <c r="DO523" s="14"/>
      <c r="DP523" s="14"/>
      <c r="DQ523" s="14"/>
      <c r="DR523" s="14"/>
      <c r="DS523" s="14">
        <v>1</v>
      </c>
      <c r="DT523" s="14"/>
      <c r="DU523" s="14"/>
      <c r="DV523" s="14"/>
      <c r="DW523" s="14"/>
      <c r="DX523" s="14"/>
      <c r="DY523" s="14"/>
      <c r="DZ523" s="14"/>
      <c r="EA523" s="14">
        <v>1</v>
      </c>
      <c r="EB523" s="14"/>
      <c r="EC523" s="14"/>
      <c r="ED523" s="14">
        <v>1</v>
      </c>
      <c r="EE523" s="14">
        <v>1</v>
      </c>
      <c r="EF523" s="14"/>
      <c r="EG523" s="14"/>
      <c r="EH523" s="14"/>
      <c r="EI523" s="14"/>
      <c r="EJ523" s="14"/>
      <c r="EK523" s="14"/>
      <c r="EL523" s="14"/>
      <c r="EM523" s="14"/>
      <c r="EN523" s="14"/>
      <c r="EO523" s="14"/>
      <c r="EP523" s="14"/>
      <c r="EQ523" s="14"/>
      <c r="ER523" s="10" t="s">
        <v>283</v>
      </c>
      <c r="ES523" s="10" t="s">
        <v>283</v>
      </c>
      <c r="ET523" s="10"/>
      <c r="EU523" s="10"/>
      <c r="EV523" s="10"/>
      <c r="EW523" s="10"/>
      <c r="EX523" s="10"/>
      <c r="EY523" s="10"/>
      <c r="EZ523" s="10"/>
      <c r="FA523" s="10"/>
      <c r="FB523" s="10"/>
      <c r="FC523" s="10"/>
      <c r="FD523" s="10"/>
      <c r="FE523" s="10"/>
      <c r="FF523" s="10"/>
      <c r="FG523" s="10"/>
      <c r="FH523" s="10"/>
      <c r="FI523" s="10"/>
      <c r="FJ523" s="10"/>
      <c r="FK523" s="10"/>
      <c r="FL523" s="10"/>
      <c r="FM523" s="10" t="s">
        <v>283</v>
      </c>
      <c r="FN523" s="10" t="s">
        <v>283</v>
      </c>
      <c r="FO523" s="10"/>
      <c r="FP523" s="10"/>
      <c r="FQ523" s="10"/>
      <c r="FR523" s="10"/>
      <c r="FS523" s="10"/>
      <c r="FT523" s="10"/>
      <c r="FU523" s="10"/>
      <c r="FV523" s="10"/>
      <c r="FW523" s="10"/>
      <c r="FX523" s="10"/>
      <c r="FY523" s="10"/>
      <c r="FZ523" s="10"/>
      <c r="GA523" s="10"/>
      <c r="GB523" s="10"/>
      <c r="GC523" s="10"/>
      <c r="GD523" s="10"/>
      <c r="GE523" s="10"/>
      <c r="GF523" s="10"/>
      <c r="GG523" s="10"/>
      <c r="GH523" s="10"/>
      <c r="GI523" s="10"/>
      <c r="GJ523" s="10"/>
      <c r="GK523" s="10"/>
      <c r="GL523" s="10"/>
      <c r="GM523" s="10"/>
      <c r="GN523" s="10"/>
      <c r="GO523" s="13" t="s">
        <v>7711</v>
      </c>
      <c r="GP523" s="13" t="s">
        <v>7712</v>
      </c>
      <c r="GQ523" s="13" t="s">
        <v>7713</v>
      </c>
      <c r="GR523" s="13" t="s">
        <v>7714</v>
      </c>
      <c r="GS523" s="10" t="s">
        <v>283</v>
      </c>
      <c r="GT523" s="10" t="s">
        <v>283</v>
      </c>
      <c r="GU523" s="10" t="s">
        <v>283</v>
      </c>
      <c r="GV523" s="10" t="s">
        <v>283</v>
      </c>
      <c r="GW523" s="10" t="s">
        <v>283</v>
      </c>
      <c r="GX523" s="10" t="s">
        <v>283</v>
      </c>
      <c r="GY523" s="10" t="s">
        <v>283</v>
      </c>
      <c r="GZ523" s="10" t="s">
        <v>283</v>
      </c>
      <c r="HA523" s="10" t="s">
        <v>283</v>
      </c>
      <c r="HB523" s="10" t="s">
        <v>283</v>
      </c>
      <c r="HC523" s="10" t="s">
        <v>283</v>
      </c>
      <c r="HD523" s="10" t="s">
        <v>7715</v>
      </c>
      <c r="HE523" s="10"/>
      <c r="HF523" s="10"/>
      <c r="HG523" s="10"/>
      <c r="HH523" s="10"/>
      <c r="HI523" s="10"/>
      <c r="HJ523" s="10"/>
      <c r="HK523" s="10"/>
      <c r="HL523" s="10"/>
      <c r="HM523" s="10"/>
      <c r="HN523" s="10"/>
      <c r="HO523" s="10"/>
      <c r="HP523" s="10"/>
      <c r="HQ523" s="10"/>
      <c r="HR523" s="10"/>
      <c r="HS523" s="10"/>
      <c r="HT523" s="10"/>
      <c r="HU523" s="10"/>
      <c r="HV523" s="10"/>
      <c r="HW523" s="10"/>
      <c r="HX523" s="10"/>
      <c r="HY523" s="10"/>
      <c r="HZ523" s="10"/>
      <c r="IA523" s="10"/>
      <c r="IB523" s="10"/>
      <c r="IC523" s="10"/>
      <c r="ID523" s="10"/>
      <c r="IE523" s="10"/>
      <c r="IF523" s="10"/>
      <c r="IG523" s="10"/>
      <c r="IH523" s="10"/>
      <c r="II523" s="10"/>
      <c r="IJ523" s="10"/>
      <c r="IK523" s="10"/>
      <c r="IL523" s="10"/>
      <c r="IM523" s="10"/>
      <c r="IN523" s="10"/>
      <c r="IO523" s="10">
        <v>1</v>
      </c>
      <c r="IP523" s="10">
        <v>1</v>
      </c>
      <c r="IQ523" s="10"/>
      <c r="IR523" s="10"/>
      <c r="IS523" s="10"/>
      <c r="IT523" s="10"/>
      <c r="IU523" s="13" t="s">
        <v>7716</v>
      </c>
      <c r="IV523" s="13" t="s">
        <v>7717</v>
      </c>
      <c r="IW523" s="13" t="s">
        <v>3778</v>
      </c>
      <c r="IX523" s="10" t="s">
        <v>267</v>
      </c>
      <c r="IY523" s="10"/>
      <c r="IZ523" s="10"/>
      <c r="JA523" s="10"/>
      <c r="JB523" s="10"/>
      <c r="JC523" s="10"/>
      <c r="JD523" s="10"/>
      <c r="JE523" s="10"/>
      <c r="JF523" s="10"/>
      <c r="JG523" s="10"/>
      <c r="JH523" s="10"/>
      <c r="JI523" s="10"/>
      <c r="JJ523" s="10"/>
      <c r="JK523" s="10"/>
      <c r="JL523" s="10"/>
      <c r="JM523" s="10"/>
      <c r="JN523" s="10"/>
      <c r="JO523" s="10"/>
      <c r="JP523" s="10"/>
      <c r="JQ523" s="10"/>
      <c r="JR523" s="10"/>
      <c r="JS523" s="10">
        <v>1</v>
      </c>
      <c r="JT523" s="10"/>
      <c r="JU523" s="10"/>
      <c r="JV523" s="10" t="s">
        <v>287</v>
      </c>
      <c r="JW523" s="10" t="s">
        <v>283</v>
      </c>
      <c r="JX523" s="10" t="s">
        <v>283</v>
      </c>
      <c r="JY523" s="10" t="s">
        <v>283</v>
      </c>
      <c r="JZ523" s="10"/>
    </row>
    <row r="524" spans="1:286" ht="15.75" customHeight="1">
      <c r="A524" s="90" t="s">
        <v>7718</v>
      </c>
      <c r="B524" s="91">
        <v>43893</v>
      </c>
      <c r="C524" s="90" t="s">
        <v>7719</v>
      </c>
      <c r="D524" s="10">
        <v>1</v>
      </c>
      <c r="E524" s="11">
        <v>43666</v>
      </c>
      <c r="F524" s="10" t="s">
        <v>302</v>
      </c>
      <c r="G524" s="10" t="s">
        <v>323</v>
      </c>
      <c r="H524" s="90" t="s">
        <v>4129</v>
      </c>
      <c r="I524" s="90" t="s">
        <v>360</v>
      </c>
      <c r="J524" s="10" t="s">
        <v>280</v>
      </c>
      <c r="K524" s="90" t="s">
        <v>6921</v>
      </c>
      <c r="L524" s="90"/>
      <c r="M524" s="10">
        <v>1</v>
      </c>
      <c r="N524" s="90"/>
      <c r="O524" s="90"/>
      <c r="P524" s="90"/>
      <c r="Q524" s="90"/>
      <c r="R524" s="90"/>
      <c r="S524" s="10">
        <v>1</v>
      </c>
      <c r="T524" s="90"/>
      <c r="U524" s="90"/>
      <c r="V524" s="90"/>
      <c r="W524" s="90"/>
      <c r="X524" s="90"/>
      <c r="Y524" s="90"/>
      <c r="Z524" s="32">
        <v>1</v>
      </c>
      <c r="AA524" s="32"/>
      <c r="AB524" s="90" t="s">
        <v>3566</v>
      </c>
      <c r="AC524" s="92" t="s">
        <v>7720</v>
      </c>
      <c r="AD524" s="10" t="s">
        <v>283</v>
      </c>
      <c r="AE524" s="11">
        <v>43668</v>
      </c>
      <c r="AF524" s="11">
        <v>43861</v>
      </c>
      <c r="AG524" s="10">
        <f t="shared" si="122"/>
        <v>193</v>
      </c>
      <c r="AH524" s="10">
        <f t="shared" si="123"/>
        <v>195</v>
      </c>
      <c r="AI524" s="10">
        <f t="shared" si="108"/>
        <v>227</v>
      </c>
      <c r="AJ524" s="10" t="s">
        <v>6806</v>
      </c>
      <c r="AK524" s="12">
        <v>1</v>
      </c>
      <c r="AL524" s="10" t="s">
        <v>70</v>
      </c>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v>1</v>
      </c>
      <c r="BZ524" s="10"/>
      <c r="CA524" s="10"/>
      <c r="CB524" s="10"/>
      <c r="CC524" s="10"/>
      <c r="CD524" s="10"/>
      <c r="CE524" s="10"/>
      <c r="CF524" s="10"/>
      <c r="CG524" s="10"/>
      <c r="CH524" s="10"/>
      <c r="CI524" s="10"/>
      <c r="CJ524" s="10"/>
      <c r="CK524" s="10"/>
      <c r="CL524" s="10"/>
      <c r="CM524" s="10"/>
      <c r="CN524" s="10"/>
      <c r="CO524" s="10"/>
      <c r="CP524" s="10" t="s">
        <v>329</v>
      </c>
      <c r="CQ524" s="13" t="s">
        <v>852</v>
      </c>
      <c r="CR524" s="10"/>
      <c r="CS524" s="10"/>
      <c r="CT524" s="10"/>
      <c r="CU524" s="10"/>
      <c r="CV524" s="10"/>
      <c r="CW524" s="10"/>
      <c r="CX524" s="10" t="s">
        <v>283</v>
      </c>
      <c r="CY524" s="10" t="s">
        <v>287</v>
      </c>
      <c r="CZ524" s="10" t="s">
        <v>288</v>
      </c>
      <c r="DA524" s="10" t="s">
        <v>158</v>
      </c>
      <c r="DB524" s="10" t="s">
        <v>158</v>
      </c>
      <c r="DC524" s="10" t="s">
        <v>283</v>
      </c>
      <c r="DD524" s="13" t="s">
        <v>7721</v>
      </c>
      <c r="DE524" s="10" t="s">
        <v>283</v>
      </c>
      <c r="DF524" s="10" t="s">
        <v>283</v>
      </c>
      <c r="DG524" s="10" t="s">
        <v>283</v>
      </c>
      <c r="DH524" s="10" t="s">
        <v>283</v>
      </c>
      <c r="DI524" s="10" t="s">
        <v>283</v>
      </c>
      <c r="DJ524" s="10" t="s">
        <v>283</v>
      </c>
      <c r="DK524" s="10" t="s">
        <v>283</v>
      </c>
      <c r="DL524" s="13" t="s">
        <v>549</v>
      </c>
      <c r="DM524" s="13" t="s">
        <v>128</v>
      </c>
      <c r="DN524" s="14"/>
      <c r="DO524" s="14"/>
      <c r="DP524" s="14"/>
      <c r="DQ524" s="14"/>
      <c r="DR524" s="14"/>
      <c r="DS524" s="14"/>
      <c r="DT524" s="14"/>
      <c r="DU524" s="14"/>
      <c r="DV524" s="14"/>
      <c r="DW524" s="14"/>
      <c r="DX524" s="14"/>
      <c r="DY524" s="14"/>
      <c r="DZ524" s="14"/>
      <c r="EA524" s="14"/>
      <c r="EB524" s="14"/>
      <c r="EC524" s="14"/>
      <c r="ED524" s="14"/>
      <c r="EE524" s="14"/>
      <c r="EF524" s="14">
        <v>1</v>
      </c>
      <c r="EG524" s="14"/>
      <c r="EH524" s="14"/>
      <c r="EI524" s="14"/>
      <c r="EJ524" s="14"/>
      <c r="EK524" s="14"/>
      <c r="EL524" s="14"/>
      <c r="EM524" s="14"/>
      <c r="EN524" s="14"/>
      <c r="EO524" s="14"/>
      <c r="EP524" s="14"/>
      <c r="EQ524" s="14"/>
      <c r="ER524" s="10" t="s">
        <v>4264</v>
      </c>
      <c r="ES524" s="10" t="s">
        <v>86</v>
      </c>
      <c r="ET524" s="10"/>
      <c r="EU524" s="10"/>
      <c r="EV524" s="10"/>
      <c r="EW524" s="10"/>
      <c r="EX524" s="10"/>
      <c r="EY524" s="10"/>
      <c r="EZ524" s="10"/>
      <c r="FA524" s="10"/>
      <c r="FB524" s="10"/>
      <c r="FC524" s="10"/>
      <c r="FD524" s="10"/>
      <c r="FE524" s="10"/>
      <c r="FF524" s="10"/>
      <c r="FG524" s="10"/>
      <c r="FH524" s="10"/>
      <c r="FI524" s="10"/>
      <c r="FJ524" s="10"/>
      <c r="FK524" s="10"/>
      <c r="FL524" s="13">
        <v>1</v>
      </c>
      <c r="FM524" s="10" t="s">
        <v>283</v>
      </c>
      <c r="FN524" s="10" t="s">
        <v>283</v>
      </c>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3" t="s">
        <v>7722</v>
      </c>
      <c r="GP524" s="10" t="s">
        <v>283</v>
      </c>
      <c r="GQ524" s="10" t="s">
        <v>283</v>
      </c>
      <c r="GR524" s="10" t="s">
        <v>283</v>
      </c>
      <c r="GS524" s="10" t="s">
        <v>283</v>
      </c>
      <c r="GT524" s="10" t="s">
        <v>283</v>
      </c>
      <c r="GU524" s="10" t="s">
        <v>283</v>
      </c>
      <c r="GV524" s="10" t="s">
        <v>283</v>
      </c>
      <c r="GW524" s="10" t="s">
        <v>283</v>
      </c>
      <c r="GX524" s="10" t="s">
        <v>283</v>
      </c>
      <c r="GY524" s="10" t="s">
        <v>283</v>
      </c>
      <c r="GZ524" s="10" t="s">
        <v>283</v>
      </c>
      <c r="HA524" s="10" t="s">
        <v>283</v>
      </c>
      <c r="HB524" s="10" t="s">
        <v>283</v>
      </c>
      <c r="HC524" s="10" t="s">
        <v>283</v>
      </c>
      <c r="HD524" s="10" t="s">
        <v>211</v>
      </c>
      <c r="HE524" s="10"/>
      <c r="HF524" s="10"/>
      <c r="HG524" s="10"/>
      <c r="HH524" s="10"/>
      <c r="HI524" s="10"/>
      <c r="HJ524" s="10"/>
      <c r="HK524" s="10"/>
      <c r="HL524" s="10"/>
      <c r="HM524" s="10"/>
      <c r="HN524" s="10"/>
      <c r="HO524" s="10">
        <v>1</v>
      </c>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c r="IQ524" s="10"/>
      <c r="IR524" s="10"/>
      <c r="IS524" s="10"/>
      <c r="IT524" s="10"/>
      <c r="IU524" s="13" t="s">
        <v>299</v>
      </c>
      <c r="IV524" s="10" t="s">
        <v>283</v>
      </c>
      <c r="IW524" s="10" t="s">
        <v>283</v>
      </c>
      <c r="IX524" s="10" t="s">
        <v>264</v>
      </c>
      <c r="IY524" s="10"/>
      <c r="IZ524" s="10"/>
      <c r="JA524" s="10"/>
      <c r="JB524" s="10"/>
      <c r="JC524" s="10"/>
      <c r="JD524" s="10"/>
      <c r="JE524" s="10"/>
      <c r="JF524" s="10"/>
      <c r="JG524" s="10"/>
      <c r="JH524" s="10"/>
      <c r="JI524" s="10"/>
      <c r="JJ524" s="10"/>
      <c r="JK524" s="10"/>
      <c r="JL524" s="10"/>
      <c r="JM524" s="10"/>
      <c r="JN524" s="10"/>
      <c r="JO524" s="10"/>
      <c r="JP524" s="10">
        <v>1</v>
      </c>
      <c r="JQ524" s="10"/>
      <c r="JR524" s="10"/>
      <c r="JS524" s="10"/>
      <c r="JT524" s="10"/>
      <c r="JU524" s="10"/>
      <c r="JV524" s="10" t="s">
        <v>287</v>
      </c>
      <c r="JW524" s="10" t="s">
        <v>283</v>
      </c>
      <c r="JX524" s="10" t="s">
        <v>283</v>
      </c>
      <c r="JY524" s="10" t="s">
        <v>283</v>
      </c>
      <c r="JZ524" s="10"/>
    </row>
    <row r="525" spans="1:286" ht="15.75" customHeight="1">
      <c r="A525" s="90" t="s">
        <v>7723</v>
      </c>
      <c r="B525" s="91">
        <v>43899</v>
      </c>
      <c r="C525" s="90" t="s">
        <v>7724</v>
      </c>
      <c r="D525" s="10">
        <v>1</v>
      </c>
      <c r="E525" s="11">
        <v>43224</v>
      </c>
      <c r="F525" s="10">
        <v>39</v>
      </c>
      <c r="G525" s="10" t="s">
        <v>277</v>
      </c>
      <c r="H525" s="90" t="s">
        <v>5026</v>
      </c>
      <c r="I525" s="90" t="s">
        <v>3549</v>
      </c>
      <c r="J525" s="10" t="s">
        <v>280</v>
      </c>
      <c r="K525" s="90" t="s">
        <v>7725</v>
      </c>
      <c r="L525" s="90"/>
      <c r="M525" s="10">
        <v>1</v>
      </c>
      <c r="N525" s="90"/>
      <c r="O525" s="90"/>
      <c r="P525" s="90"/>
      <c r="Q525" s="90"/>
      <c r="R525" s="10">
        <v>1</v>
      </c>
      <c r="S525" s="10">
        <v>1</v>
      </c>
      <c r="T525" s="90"/>
      <c r="U525" s="90"/>
      <c r="V525" s="90"/>
      <c r="W525" s="90"/>
      <c r="X525" s="90"/>
      <c r="Y525" s="90"/>
      <c r="Z525" s="32">
        <v>1</v>
      </c>
      <c r="AA525" s="32"/>
      <c r="AB525" s="90" t="s">
        <v>7726</v>
      </c>
      <c r="AC525" s="92" t="s">
        <v>7727</v>
      </c>
      <c r="AD525" s="10" t="s">
        <v>283</v>
      </c>
      <c r="AE525" s="10" t="s">
        <v>329</v>
      </c>
      <c r="AF525" s="11">
        <v>43797</v>
      </c>
      <c r="AG525" s="10" t="s">
        <v>329</v>
      </c>
      <c r="AH525" s="10">
        <f t="shared" si="123"/>
        <v>573</v>
      </c>
      <c r="AI525" s="10">
        <f t="shared" si="108"/>
        <v>675</v>
      </c>
      <c r="AJ525" s="10" t="s">
        <v>2647</v>
      </c>
      <c r="AK525" s="12">
        <v>1</v>
      </c>
      <c r="AL525" s="10" t="s">
        <v>1163</v>
      </c>
      <c r="AM525" s="10"/>
      <c r="AN525" s="10"/>
      <c r="AO525" s="10"/>
      <c r="AP525" s="10">
        <v>1</v>
      </c>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t="s">
        <v>428</v>
      </c>
      <c r="CQ525" s="10" t="s">
        <v>286</v>
      </c>
      <c r="CR525" s="10"/>
      <c r="CS525" s="10"/>
      <c r="CT525" s="10">
        <v>1</v>
      </c>
      <c r="CU525" s="10"/>
      <c r="CV525" s="10"/>
      <c r="CW525" s="10"/>
      <c r="CX525" s="10" t="s">
        <v>287</v>
      </c>
      <c r="CY525" s="10" t="s">
        <v>287</v>
      </c>
      <c r="CZ525" s="10" t="s">
        <v>12</v>
      </c>
      <c r="DA525" s="10" t="s">
        <v>158</v>
      </c>
      <c r="DB525" s="10" t="s">
        <v>158</v>
      </c>
      <c r="DC525" s="10" t="s">
        <v>283</v>
      </c>
      <c r="DD525" s="10" t="s">
        <v>1955</v>
      </c>
      <c r="DE525" s="10" t="s">
        <v>7728</v>
      </c>
      <c r="DF525" s="13" t="s">
        <v>7729</v>
      </c>
      <c r="DG525" s="10" t="s">
        <v>283</v>
      </c>
      <c r="DH525" s="10" t="s">
        <v>283</v>
      </c>
      <c r="DI525" s="10" t="s">
        <v>283</v>
      </c>
      <c r="DJ525" s="10" t="s">
        <v>283</v>
      </c>
      <c r="DK525" s="10" t="s">
        <v>283</v>
      </c>
      <c r="DL525" s="13" t="s">
        <v>7730</v>
      </c>
      <c r="DM525" s="13" t="s">
        <v>115</v>
      </c>
      <c r="DN525" s="14"/>
      <c r="DO525" s="14"/>
      <c r="DP525" s="14"/>
      <c r="DQ525" s="14"/>
      <c r="DR525" s="14"/>
      <c r="DS525" s="14">
        <v>1</v>
      </c>
      <c r="DT525" s="14"/>
      <c r="DU525" s="14"/>
      <c r="DV525" s="14"/>
      <c r="DW525" s="14"/>
      <c r="DX525" s="14"/>
      <c r="DY525" s="14"/>
      <c r="DZ525" s="14"/>
      <c r="EA525" s="14"/>
      <c r="EB525" s="14"/>
      <c r="EC525" s="14"/>
      <c r="ED525" s="14"/>
      <c r="EE525" s="14"/>
      <c r="EF525" s="14"/>
      <c r="EG525" s="14"/>
      <c r="EH525" s="14"/>
      <c r="EI525" s="14"/>
      <c r="EJ525" s="14"/>
      <c r="EK525" s="14"/>
      <c r="EL525" s="14"/>
      <c r="EM525" s="14"/>
      <c r="EN525" s="14"/>
      <c r="EO525" s="14"/>
      <c r="EP525" s="14"/>
      <c r="EQ525" s="14"/>
      <c r="ER525" s="13" t="s">
        <v>7731</v>
      </c>
      <c r="ES525" s="13" t="s">
        <v>7732</v>
      </c>
      <c r="ET525" s="13"/>
      <c r="EU525" s="13"/>
      <c r="EV525" s="13"/>
      <c r="EW525" s="13"/>
      <c r="EX525" s="13"/>
      <c r="EY525" s="13"/>
      <c r="EZ525" s="13"/>
      <c r="FA525" s="13">
        <v>1</v>
      </c>
      <c r="FB525" s="13"/>
      <c r="FC525" s="13"/>
      <c r="FD525" s="13"/>
      <c r="FE525" s="13"/>
      <c r="FF525" s="13">
        <v>1</v>
      </c>
      <c r="FG525" s="13"/>
      <c r="FH525" s="13"/>
      <c r="FI525" s="13"/>
      <c r="FJ525" s="13">
        <v>1</v>
      </c>
      <c r="FK525" s="13"/>
      <c r="FL525" s="13"/>
      <c r="FM525" s="13" t="s">
        <v>7733</v>
      </c>
      <c r="FN525" s="13" t="s">
        <v>173</v>
      </c>
      <c r="FO525" s="13"/>
      <c r="FP525" s="13"/>
      <c r="FQ525" s="13"/>
      <c r="FR525" s="13"/>
      <c r="FS525" s="13"/>
      <c r="FT525" s="13"/>
      <c r="FU525" s="13"/>
      <c r="FV525" s="13"/>
      <c r="FW525" s="13"/>
      <c r="FX525" s="13"/>
      <c r="FY525" s="13"/>
      <c r="FZ525" s="13"/>
      <c r="GA525" s="13"/>
      <c r="GB525" s="13"/>
      <c r="GC525" s="10">
        <v>1</v>
      </c>
      <c r="GD525" s="13"/>
      <c r="GE525" s="13"/>
      <c r="GF525" s="13"/>
      <c r="GG525" s="13"/>
      <c r="GH525" s="13"/>
      <c r="GI525" s="13"/>
      <c r="GJ525" s="13"/>
      <c r="GK525" s="13"/>
      <c r="GL525" s="13"/>
      <c r="GM525" s="13"/>
      <c r="GN525" s="13"/>
      <c r="GO525" s="13" t="s">
        <v>7734</v>
      </c>
      <c r="GP525" s="13" t="s">
        <v>7735</v>
      </c>
      <c r="GQ525" s="13" t="s">
        <v>7736</v>
      </c>
      <c r="GR525" s="13" t="s">
        <v>7737</v>
      </c>
      <c r="GS525" s="13" t="s">
        <v>7738</v>
      </c>
      <c r="GT525" s="13" t="s">
        <v>7739</v>
      </c>
      <c r="GU525" s="10" t="s">
        <v>283</v>
      </c>
      <c r="GV525" s="10" t="s">
        <v>283</v>
      </c>
      <c r="GW525" s="10" t="s">
        <v>283</v>
      </c>
      <c r="GX525" s="10" t="s">
        <v>283</v>
      </c>
      <c r="GY525" s="10" t="s">
        <v>283</v>
      </c>
      <c r="GZ525" s="10" t="s">
        <v>283</v>
      </c>
      <c r="HA525" s="10" t="s">
        <v>283</v>
      </c>
      <c r="HB525" s="10" t="s">
        <v>283</v>
      </c>
      <c r="HC525" s="10" t="s">
        <v>283</v>
      </c>
      <c r="HD525" s="10" t="s">
        <v>7740</v>
      </c>
      <c r="HE525" s="10"/>
      <c r="HF525" s="10"/>
      <c r="HG525" s="10"/>
      <c r="HH525" s="10"/>
      <c r="HI525" s="10"/>
      <c r="HJ525" s="10"/>
      <c r="HK525" s="10"/>
      <c r="HL525" s="10"/>
      <c r="HM525" s="10"/>
      <c r="HN525" s="10"/>
      <c r="HO525" s="10"/>
      <c r="HP525" s="10"/>
      <c r="HQ525" s="10"/>
      <c r="HR525" s="10"/>
      <c r="HS525" s="10"/>
      <c r="HT525" s="10"/>
      <c r="HU525" s="10"/>
      <c r="HV525" s="10"/>
      <c r="HW525" s="10"/>
      <c r="HX525" s="10"/>
      <c r="HY525" s="10"/>
      <c r="HZ525" s="10"/>
      <c r="IA525" s="10"/>
      <c r="IB525" s="10"/>
      <c r="IC525" s="10"/>
      <c r="ID525" s="10"/>
      <c r="IE525" s="10"/>
      <c r="IF525" s="10"/>
      <c r="IG525" s="10"/>
      <c r="IH525" s="10"/>
      <c r="II525" s="10"/>
      <c r="IJ525" s="10"/>
      <c r="IK525" s="10"/>
      <c r="IL525" s="10">
        <v>1</v>
      </c>
      <c r="IM525" s="10"/>
      <c r="IN525" s="10"/>
      <c r="IO525" s="10"/>
      <c r="IP525" s="10"/>
      <c r="IQ525" s="10"/>
      <c r="IR525" s="10"/>
      <c r="IS525" s="10"/>
      <c r="IT525" s="10">
        <v>1</v>
      </c>
      <c r="IU525" s="13" t="s">
        <v>7741</v>
      </c>
      <c r="IV525" s="10" t="s">
        <v>283</v>
      </c>
      <c r="IW525" s="10" t="s">
        <v>283</v>
      </c>
      <c r="IX525" s="10" t="s">
        <v>3257</v>
      </c>
      <c r="IY525" s="10"/>
      <c r="IZ525" s="10"/>
      <c r="JA525" s="10"/>
      <c r="JB525" s="10"/>
      <c r="JC525" s="10"/>
      <c r="JD525" s="10"/>
      <c r="JE525" s="10">
        <v>1</v>
      </c>
      <c r="JF525" s="10"/>
      <c r="JG525" s="10"/>
      <c r="JH525" s="10"/>
      <c r="JI525" s="10"/>
      <c r="JJ525" s="10"/>
      <c r="JK525" s="10"/>
      <c r="JL525" s="10"/>
      <c r="JM525" s="10"/>
      <c r="JN525" s="10"/>
      <c r="JO525" s="10"/>
      <c r="JP525" s="10"/>
      <c r="JQ525" s="10"/>
      <c r="JR525" s="10"/>
      <c r="JS525" s="10">
        <v>1</v>
      </c>
      <c r="JT525" s="10"/>
      <c r="JU525" s="10"/>
      <c r="JV525" s="10" t="s">
        <v>287</v>
      </c>
      <c r="JW525" s="10" t="s">
        <v>283</v>
      </c>
      <c r="JX525" s="10" t="s">
        <v>283</v>
      </c>
      <c r="JY525" s="10" t="s">
        <v>283</v>
      </c>
      <c r="JZ525" s="10"/>
    </row>
    <row r="526" spans="1:286" ht="15.75" customHeight="1">
      <c r="A526" s="90" t="s">
        <v>7742</v>
      </c>
      <c r="B526" s="91">
        <v>43899</v>
      </c>
      <c r="C526" s="90" t="s">
        <v>7743</v>
      </c>
      <c r="D526" s="10">
        <v>1</v>
      </c>
      <c r="E526" s="11">
        <v>43573</v>
      </c>
      <c r="F526" s="10">
        <v>52</v>
      </c>
      <c r="G526" s="10" t="s">
        <v>323</v>
      </c>
      <c r="H526" s="90" t="s">
        <v>2350</v>
      </c>
      <c r="I526" s="90" t="s">
        <v>3065</v>
      </c>
      <c r="J526" s="10" t="s">
        <v>280</v>
      </c>
      <c r="K526" s="90" t="s">
        <v>6684</v>
      </c>
      <c r="L526" s="90"/>
      <c r="M526" s="90"/>
      <c r="N526" s="90"/>
      <c r="O526" s="90"/>
      <c r="P526" s="90"/>
      <c r="Q526" s="90"/>
      <c r="R526" s="10">
        <v>1</v>
      </c>
      <c r="S526" s="90"/>
      <c r="T526" s="90"/>
      <c r="U526" s="90"/>
      <c r="V526" s="90"/>
      <c r="W526" s="90"/>
      <c r="X526" s="90"/>
      <c r="Y526" s="90"/>
      <c r="Z526" s="90"/>
      <c r="AA526" s="32">
        <v>1</v>
      </c>
      <c r="AB526" s="90" t="s">
        <v>7744</v>
      </c>
      <c r="AC526" s="92" t="s">
        <v>7745</v>
      </c>
      <c r="AD526" s="10" t="s">
        <v>283</v>
      </c>
      <c r="AE526" s="11">
        <v>43585</v>
      </c>
      <c r="AF526" s="11">
        <v>43852</v>
      </c>
      <c r="AG526" s="10">
        <f>AF526-AE526</f>
        <v>267</v>
      </c>
      <c r="AH526" s="10">
        <f t="shared" si="123"/>
        <v>279</v>
      </c>
      <c r="AI526" s="10">
        <f t="shared" si="108"/>
        <v>326</v>
      </c>
      <c r="AJ526" s="10" t="s">
        <v>7746</v>
      </c>
      <c r="AK526" s="12">
        <v>2</v>
      </c>
      <c r="AL526" s="10" t="s">
        <v>7747</v>
      </c>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v>1</v>
      </c>
      <c r="BP526" s="10">
        <v>1</v>
      </c>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t="s">
        <v>89</v>
      </c>
      <c r="CQ526" s="10" t="s">
        <v>286</v>
      </c>
      <c r="CR526" s="10">
        <v>1</v>
      </c>
      <c r="CS526" s="10"/>
      <c r="CT526" s="10"/>
      <c r="CU526" s="10"/>
      <c r="CV526" s="10"/>
      <c r="CW526" s="10"/>
      <c r="CX526" s="10" t="s">
        <v>287</v>
      </c>
      <c r="CY526" s="10" t="s">
        <v>287</v>
      </c>
      <c r="CZ526" s="10" t="s">
        <v>12</v>
      </c>
      <c r="DA526" s="10" t="s">
        <v>457</v>
      </c>
      <c r="DB526" s="10" t="s">
        <v>309</v>
      </c>
      <c r="DC526" s="13" t="s">
        <v>7748</v>
      </c>
      <c r="DD526" s="13" t="s">
        <v>7749</v>
      </c>
      <c r="DE526" s="13" t="s">
        <v>7750</v>
      </c>
      <c r="DF526" s="10" t="s">
        <v>283</v>
      </c>
      <c r="DG526" s="10" t="s">
        <v>283</v>
      </c>
      <c r="DH526" s="10" t="s">
        <v>283</v>
      </c>
      <c r="DI526" s="10" t="s">
        <v>283</v>
      </c>
      <c r="DJ526" s="10" t="s">
        <v>283</v>
      </c>
      <c r="DK526" s="10" t="s">
        <v>283</v>
      </c>
      <c r="DL526" s="13" t="s">
        <v>7751</v>
      </c>
      <c r="DM526" s="13" t="s">
        <v>137</v>
      </c>
      <c r="DN526" s="14"/>
      <c r="DO526" s="14"/>
      <c r="DP526" s="14"/>
      <c r="DQ526" s="14"/>
      <c r="DR526" s="14"/>
      <c r="DS526" s="14"/>
      <c r="DT526" s="14"/>
      <c r="DU526" s="14"/>
      <c r="DV526" s="14"/>
      <c r="DW526" s="14"/>
      <c r="DX526" s="14"/>
      <c r="DY526" s="14"/>
      <c r="DZ526" s="14"/>
      <c r="EA526" s="14"/>
      <c r="EB526" s="14"/>
      <c r="EC526" s="14"/>
      <c r="ED526" s="14"/>
      <c r="EE526" s="14"/>
      <c r="EF526" s="14"/>
      <c r="EG526" s="14"/>
      <c r="EH526" s="14"/>
      <c r="EI526" s="14"/>
      <c r="EJ526" s="14"/>
      <c r="EK526" s="14"/>
      <c r="EL526" s="14"/>
      <c r="EM526" s="14"/>
      <c r="EN526" s="14"/>
      <c r="EO526" s="15">
        <v>1</v>
      </c>
      <c r="EP526" s="14"/>
      <c r="EQ526" s="14"/>
      <c r="ER526" s="10" t="s">
        <v>283</v>
      </c>
      <c r="ES526" s="10" t="s">
        <v>283</v>
      </c>
      <c r="ET526" s="10"/>
      <c r="EU526" s="10"/>
      <c r="EV526" s="10"/>
      <c r="EW526" s="10"/>
      <c r="EX526" s="10"/>
      <c r="EY526" s="10"/>
      <c r="EZ526" s="10"/>
      <c r="FA526" s="10"/>
      <c r="FB526" s="10"/>
      <c r="FC526" s="10"/>
      <c r="FD526" s="10"/>
      <c r="FE526" s="10"/>
      <c r="FF526" s="10"/>
      <c r="FG526" s="10"/>
      <c r="FH526" s="10"/>
      <c r="FI526" s="10"/>
      <c r="FJ526" s="10"/>
      <c r="FK526" s="10"/>
      <c r="FL526" s="10"/>
      <c r="FM526" s="10" t="s">
        <v>283</v>
      </c>
      <c r="FN526" s="10" t="s">
        <v>283</v>
      </c>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3" t="s">
        <v>7752</v>
      </c>
      <c r="GP526" s="13" t="s">
        <v>7753</v>
      </c>
      <c r="GQ526" s="13" t="s">
        <v>7754</v>
      </c>
      <c r="GR526" s="13" t="s">
        <v>7755</v>
      </c>
      <c r="GS526" s="13" t="s">
        <v>7756</v>
      </c>
      <c r="GT526" s="13" t="s">
        <v>7757</v>
      </c>
      <c r="GU526" s="10" t="s">
        <v>283</v>
      </c>
      <c r="GV526" s="10" t="s">
        <v>283</v>
      </c>
      <c r="GW526" s="10" t="s">
        <v>283</v>
      </c>
      <c r="GX526" s="10" t="s">
        <v>283</v>
      </c>
      <c r="GY526" s="10" t="s">
        <v>283</v>
      </c>
      <c r="GZ526" s="10" t="s">
        <v>283</v>
      </c>
      <c r="HA526" s="10" t="s">
        <v>283</v>
      </c>
      <c r="HB526" s="10" t="s">
        <v>283</v>
      </c>
      <c r="HC526" s="10" t="s">
        <v>283</v>
      </c>
      <c r="HD526" s="10" t="s">
        <v>7758</v>
      </c>
      <c r="HE526" s="10"/>
      <c r="HF526" s="10"/>
      <c r="HG526" s="10"/>
      <c r="HH526" s="10"/>
      <c r="HI526" s="10"/>
      <c r="HJ526" s="10"/>
      <c r="HK526" s="10"/>
      <c r="HL526" s="10"/>
      <c r="HM526" s="10"/>
      <c r="HN526" s="10"/>
      <c r="HO526" s="10"/>
      <c r="HP526" s="10"/>
      <c r="HQ526" s="10"/>
      <c r="HR526" s="10">
        <v>1</v>
      </c>
      <c r="HS526" s="10"/>
      <c r="HT526" s="10"/>
      <c r="HU526" s="10"/>
      <c r="HV526" s="10">
        <v>1</v>
      </c>
      <c r="HW526" s="10">
        <v>1</v>
      </c>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3" t="s">
        <v>7759</v>
      </c>
      <c r="IV526" s="13" t="s">
        <v>7760</v>
      </c>
      <c r="IW526" s="13" t="s">
        <v>7761</v>
      </c>
      <c r="IX526" s="10" t="s">
        <v>7762</v>
      </c>
      <c r="IY526" s="10"/>
      <c r="IZ526" s="10"/>
      <c r="JA526" s="10"/>
      <c r="JB526" s="10"/>
      <c r="JC526" s="10">
        <v>1</v>
      </c>
      <c r="JD526" s="10"/>
      <c r="JE526" s="10"/>
      <c r="JF526" s="10"/>
      <c r="JG526" s="10"/>
      <c r="JH526" s="10"/>
      <c r="JI526" s="10"/>
      <c r="JJ526" s="10"/>
      <c r="JK526" s="10"/>
      <c r="JL526" s="10"/>
      <c r="JM526" s="10"/>
      <c r="JN526" s="10">
        <v>1</v>
      </c>
      <c r="JO526" s="10"/>
      <c r="JP526" s="10"/>
      <c r="JQ526" s="10"/>
      <c r="JR526" s="10"/>
      <c r="JS526" s="10"/>
      <c r="JT526" s="10"/>
      <c r="JU526" s="10"/>
      <c r="JV526" s="10" t="s">
        <v>287</v>
      </c>
      <c r="JW526" s="10" t="s">
        <v>283</v>
      </c>
      <c r="JX526" s="10" t="s">
        <v>283</v>
      </c>
      <c r="JY526" s="10" t="s">
        <v>283</v>
      </c>
      <c r="JZ526" s="10"/>
    </row>
    <row r="527" spans="1:286" ht="15.75" customHeight="1">
      <c r="A527" s="90" t="s">
        <v>7763</v>
      </c>
      <c r="B527" s="91">
        <v>43896</v>
      </c>
      <c r="C527" s="90" t="s">
        <v>7764</v>
      </c>
      <c r="D527" s="10">
        <v>1</v>
      </c>
      <c r="E527" s="11">
        <v>43629</v>
      </c>
      <c r="F527" s="10">
        <v>30</v>
      </c>
      <c r="G527" s="10" t="s">
        <v>323</v>
      </c>
      <c r="H527" s="90" t="s">
        <v>6572</v>
      </c>
      <c r="I527" s="90" t="s">
        <v>7765</v>
      </c>
      <c r="J527" s="10" t="s">
        <v>280</v>
      </c>
      <c r="K527" s="90" t="s">
        <v>7657</v>
      </c>
      <c r="L527" s="90"/>
      <c r="M527" s="10">
        <v>1</v>
      </c>
      <c r="N527" s="90"/>
      <c r="O527" s="90"/>
      <c r="P527" s="90"/>
      <c r="Q527" s="90"/>
      <c r="R527" s="90"/>
      <c r="S527" s="90"/>
      <c r="T527" s="90"/>
      <c r="U527" s="90"/>
      <c r="V527" s="90"/>
      <c r="W527" s="90"/>
      <c r="X527" s="90"/>
      <c r="Y527" s="90"/>
      <c r="Z527" s="90"/>
      <c r="AA527" s="90"/>
      <c r="AB527" s="90" t="s">
        <v>7766</v>
      </c>
      <c r="AC527" s="92" t="s">
        <v>7767</v>
      </c>
      <c r="AD527" s="10" t="s">
        <v>283</v>
      </c>
      <c r="AE527" s="10" t="s">
        <v>329</v>
      </c>
      <c r="AF527" s="11">
        <v>43791</v>
      </c>
      <c r="AG527" s="10" t="s">
        <v>329</v>
      </c>
      <c r="AH527" s="10">
        <f t="shared" si="123"/>
        <v>162</v>
      </c>
      <c r="AI527" s="10">
        <f t="shared" si="108"/>
        <v>267</v>
      </c>
      <c r="AJ527" s="10" t="s">
        <v>77</v>
      </c>
      <c r="AK527" s="12">
        <v>1</v>
      </c>
      <c r="AL527" s="10" t="s">
        <v>77</v>
      </c>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v>1</v>
      </c>
      <c r="CG527" s="10"/>
      <c r="CH527" s="10"/>
      <c r="CI527" s="10"/>
      <c r="CJ527" s="10"/>
      <c r="CK527" s="10"/>
      <c r="CL527" s="10"/>
      <c r="CM527" s="10"/>
      <c r="CN527" s="10"/>
      <c r="CO527" s="10"/>
      <c r="CP527" s="10" t="s">
        <v>90</v>
      </c>
      <c r="CQ527" s="10" t="s">
        <v>286</v>
      </c>
      <c r="CR527" s="10"/>
      <c r="CS527" s="10">
        <v>1</v>
      </c>
      <c r="CT527" s="10"/>
      <c r="CU527" s="10"/>
      <c r="CV527" s="10"/>
      <c r="CW527" s="10"/>
      <c r="CX527" s="10" t="s">
        <v>283</v>
      </c>
      <c r="CY527" s="10" t="s">
        <v>287</v>
      </c>
      <c r="CZ527" s="10" t="s">
        <v>12</v>
      </c>
      <c r="DA527" s="10" t="s">
        <v>289</v>
      </c>
      <c r="DB527" s="10" t="s">
        <v>309</v>
      </c>
      <c r="DC527" s="13" t="s">
        <v>7768</v>
      </c>
      <c r="DD527" s="10" t="s">
        <v>2450</v>
      </c>
      <c r="DE527" s="10" t="s">
        <v>7769</v>
      </c>
      <c r="DF527" s="10" t="s">
        <v>7770</v>
      </c>
      <c r="DG527" s="10" t="s">
        <v>283</v>
      </c>
      <c r="DH527" s="10" t="s">
        <v>283</v>
      </c>
      <c r="DI527" s="10" t="s">
        <v>283</v>
      </c>
      <c r="DJ527" s="10" t="s">
        <v>283</v>
      </c>
      <c r="DK527" s="10" t="s">
        <v>283</v>
      </c>
      <c r="DL527" s="10" t="s">
        <v>283</v>
      </c>
      <c r="DM527" s="10" t="s">
        <v>283</v>
      </c>
      <c r="DN527" s="15"/>
      <c r="DO527" s="15"/>
      <c r="DP527" s="15"/>
      <c r="DQ527" s="15"/>
      <c r="DR527" s="15"/>
      <c r="DS527" s="15"/>
      <c r="DT527" s="15"/>
      <c r="DU527" s="15"/>
      <c r="DV527" s="15"/>
      <c r="DW527" s="15"/>
      <c r="DX527" s="15"/>
      <c r="DY527" s="15"/>
      <c r="DZ527" s="15"/>
      <c r="EA527" s="15"/>
      <c r="EB527" s="15"/>
      <c r="EC527" s="15"/>
      <c r="ED527" s="15"/>
      <c r="EE527" s="15"/>
      <c r="EF527" s="15"/>
      <c r="EG527" s="15"/>
      <c r="EH527" s="15"/>
      <c r="EI527" s="15"/>
      <c r="EJ527" s="15"/>
      <c r="EK527" s="15"/>
      <c r="EL527" s="15"/>
      <c r="EM527" s="15"/>
      <c r="EN527" s="15"/>
      <c r="EO527" s="15"/>
      <c r="EP527" s="15"/>
      <c r="EQ527" s="15"/>
      <c r="ER527" s="10" t="s">
        <v>283</v>
      </c>
      <c r="ES527" s="10" t="s">
        <v>283</v>
      </c>
      <c r="ET527" s="10"/>
      <c r="EU527" s="10"/>
      <c r="EV527" s="10"/>
      <c r="EW527" s="10"/>
      <c r="EX527" s="10"/>
      <c r="EY527" s="10"/>
      <c r="EZ527" s="10"/>
      <c r="FA527" s="10"/>
      <c r="FB527" s="10"/>
      <c r="FC527" s="10"/>
      <c r="FD527" s="10"/>
      <c r="FE527" s="10"/>
      <c r="FF527" s="10"/>
      <c r="FG527" s="10"/>
      <c r="FH527" s="10"/>
      <c r="FI527" s="10"/>
      <c r="FJ527" s="10"/>
      <c r="FK527" s="10"/>
      <c r="FL527" s="10"/>
      <c r="FM527" s="10" t="s">
        <v>2450</v>
      </c>
      <c r="FN527" s="10" t="s">
        <v>166</v>
      </c>
      <c r="FO527" s="10"/>
      <c r="FP527" s="10"/>
      <c r="FQ527" s="10"/>
      <c r="FR527" s="10"/>
      <c r="FS527" s="10"/>
      <c r="FT527" s="10"/>
      <c r="FU527" s="13">
        <v>1</v>
      </c>
      <c r="FV527" s="10"/>
      <c r="FW527" s="10"/>
      <c r="FX527" s="10"/>
      <c r="FY527" s="10"/>
      <c r="FZ527" s="10"/>
      <c r="GA527" s="10"/>
      <c r="GB527" s="10"/>
      <c r="GC527" s="10"/>
      <c r="GD527" s="10"/>
      <c r="GE527" s="10"/>
      <c r="GF527" s="10"/>
      <c r="GG527" s="10"/>
      <c r="GH527" s="10"/>
      <c r="GI527" s="10"/>
      <c r="GJ527" s="10"/>
      <c r="GK527" s="10"/>
      <c r="GL527" s="10"/>
      <c r="GM527" s="10"/>
      <c r="GN527" s="10"/>
      <c r="GO527" s="13" t="s">
        <v>7771</v>
      </c>
      <c r="GP527" s="13" t="s">
        <v>7772</v>
      </c>
      <c r="GQ527" s="10" t="s">
        <v>283</v>
      </c>
      <c r="GR527" s="10" t="s">
        <v>283</v>
      </c>
      <c r="GS527" s="10" t="s">
        <v>283</v>
      </c>
      <c r="GT527" s="10" t="s">
        <v>283</v>
      </c>
      <c r="GU527" s="10" t="s">
        <v>283</v>
      </c>
      <c r="GV527" s="10" t="s">
        <v>283</v>
      </c>
      <c r="GW527" s="10" t="s">
        <v>283</v>
      </c>
      <c r="GX527" s="10" t="s">
        <v>283</v>
      </c>
      <c r="GY527" s="10" t="s">
        <v>283</v>
      </c>
      <c r="GZ527" s="10" t="s">
        <v>283</v>
      </c>
      <c r="HA527" s="10" t="s">
        <v>283</v>
      </c>
      <c r="HB527" s="10" t="s">
        <v>283</v>
      </c>
      <c r="HC527" s="10" t="s">
        <v>283</v>
      </c>
      <c r="HD527" s="10" t="s">
        <v>7773</v>
      </c>
      <c r="HE527" s="10"/>
      <c r="HF527" s="10"/>
      <c r="HG527" s="10"/>
      <c r="HH527" s="10"/>
      <c r="HI527" s="10"/>
      <c r="HJ527" s="10"/>
      <c r="HK527" s="10"/>
      <c r="HL527" s="10"/>
      <c r="HM527" s="10"/>
      <c r="HN527" s="10">
        <v>1</v>
      </c>
      <c r="HO527" s="10"/>
      <c r="HP527" s="10"/>
      <c r="HQ527" s="10"/>
      <c r="HR527" s="10"/>
      <c r="HS527" s="10"/>
      <c r="HT527" s="10"/>
      <c r="HU527" s="10"/>
      <c r="HV527" s="10"/>
      <c r="HW527" s="10"/>
      <c r="HX527" s="10"/>
      <c r="HY527" s="10"/>
      <c r="HZ527" s="10"/>
      <c r="IA527" s="10"/>
      <c r="IB527" s="10"/>
      <c r="IC527" s="10"/>
      <c r="ID527" s="10"/>
      <c r="IE527" s="10"/>
      <c r="IF527" s="10">
        <v>1</v>
      </c>
      <c r="IG527" s="10"/>
      <c r="IH527" s="10"/>
      <c r="II527" s="10"/>
      <c r="IJ527" s="10"/>
      <c r="IK527" s="10"/>
      <c r="IL527" s="10"/>
      <c r="IM527" s="10"/>
      <c r="IN527" s="10"/>
      <c r="IO527" s="10"/>
      <c r="IP527" s="10"/>
      <c r="IQ527" s="10"/>
      <c r="IR527" s="10"/>
      <c r="IS527" s="10"/>
      <c r="IT527" s="10"/>
      <c r="IU527" s="13" t="s">
        <v>7774</v>
      </c>
      <c r="IV527" s="10" t="s">
        <v>283</v>
      </c>
      <c r="IW527" s="10" t="s">
        <v>283</v>
      </c>
      <c r="IX527" s="10" t="s">
        <v>264</v>
      </c>
      <c r="IY527" s="10"/>
      <c r="IZ527" s="10"/>
      <c r="JA527" s="10"/>
      <c r="JB527" s="10"/>
      <c r="JC527" s="10"/>
      <c r="JD527" s="10"/>
      <c r="JE527" s="10"/>
      <c r="JF527" s="10"/>
      <c r="JG527" s="10"/>
      <c r="JH527" s="10"/>
      <c r="JI527" s="10"/>
      <c r="JJ527" s="10"/>
      <c r="JK527" s="10"/>
      <c r="JL527" s="10"/>
      <c r="JM527" s="10"/>
      <c r="JN527" s="10"/>
      <c r="JO527" s="10"/>
      <c r="JP527" s="10">
        <v>1</v>
      </c>
      <c r="JQ527" s="10"/>
      <c r="JR527" s="10"/>
      <c r="JS527" s="10"/>
      <c r="JT527" s="10"/>
      <c r="JU527" s="10"/>
      <c r="JV527" s="10" t="s">
        <v>287</v>
      </c>
      <c r="JW527" s="10" t="s">
        <v>283</v>
      </c>
      <c r="JX527" s="10" t="s">
        <v>283</v>
      </c>
      <c r="JY527" s="10" t="s">
        <v>283</v>
      </c>
      <c r="JZ527" s="10"/>
    </row>
    <row r="528" spans="1:286" ht="15.75" customHeight="1">
      <c r="A528" s="90" t="s">
        <v>7775</v>
      </c>
      <c r="B528" s="91">
        <v>43902</v>
      </c>
      <c r="C528" s="90" t="s">
        <v>7776</v>
      </c>
      <c r="D528" s="10">
        <v>1</v>
      </c>
      <c r="E528" s="11">
        <v>43028</v>
      </c>
      <c r="F528" s="10" t="s">
        <v>302</v>
      </c>
      <c r="G528" s="10" t="s">
        <v>323</v>
      </c>
      <c r="H528" s="90" t="s">
        <v>2098</v>
      </c>
      <c r="I528" s="90" t="s">
        <v>3065</v>
      </c>
      <c r="J528" s="10" t="s">
        <v>280</v>
      </c>
      <c r="K528" s="90" t="s">
        <v>7777</v>
      </c>
      <c r="L528" s="90"/>
      <c r="M528" s="90"/>
      <c r="N528" s="90"/>
      <c r="O528" s="90"/>
      <c r="P528" s="90"/>
      <c r="Q528" s="90"/>
      <c r="R528" s="90"/>
      <c r="S528" s="90"/>
      <c r="T528" s="90"/>
      <c r="U528" s="90"/>
      <c r="V528" s="90"/>
      <c r="W528" s="90"/>
      <c r="X528" s="90"/>
      <c r="Y528" s="10">
        <v>1</v>
      </c>
      <c r="Z528" s="32">
        <v>1</v>
      </c>
      <c r="AA528" s="32">
        <v>1</v>
      </c>
      <c r="AB528" s="90" t="s">
        <v>7778</v>
      </c>
      <c r="AC528" s="92" t="s">
        <v>7779</v>
      </c>
      <c r="AD528" s="10" t="s">
        <v>283</v>
      </c>
      <c r="AE528" s="11">
        <v>43034</v>
      </c>
      <c r="AF528" s="11">
        <v>43901</v>
      </c>
      <c r="AG528" s="10">
        <f t="shared" ref="AG528:AG533" si="124">AF528-AE528</f>
        <v>867</v>
      </c>
      <c r="AH528" s="10">
        <f t="shared" si="123"/>
        <v>873</v>
      </c>
      <c r="AI528" s="10">
        <f t="shared" si="108"/>
        <v>874</v>
      </c>
      <c r="AJ528" s="10" t="s">
        <v>7780</v>
      </c>
      <c r="AK528" s="12">
        <v>2</v>
      </c>
      <c r="AL528" s="10" t="s">
        <v>7781</v>
      </c>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v>1</v>
      </c>
      <c r="BM528" s="10"/>
      <c r="BN528" s="10"/>
      <c r="BO528" s="10"/>
      <c r="BP528" s="10"/>
      <c r="BQ528" s="10"/>
      <c r="BR528" s="10"/>
      <c r="BS528" s="10"/>
      <c r="BT528" s="10"/>
      <c r="BU528" s="10"/>
      <c r="BV528" s="10"/>
      <c r="BW528" s="10"/>
      <c r="BX528" s="10"/>
      <c r="BY528" s="10"/>
      <c r="BZ528" s="10">
        <v>1</v>
      </c>
      <c r="CA528" s="10"/>
      <c r="CB528" s="10"/>
      <c r="CC528" s="10"/>
      <c r="CD528" s="10"/>
      <c r="CE528" s="10"/>
      <c r="CF528" s="10"/>
      <c r="CG528" s="10"/>
      <c r="CH528" s="10"/>
      <c r="CI528" s="10"/>
      <c r="CJ528" s="10"/>
      <c r="CK528" s="10"/>
      <c r="CL528" s="10"/>
      <c r="CM528" s="10"/>
      <c r="CN528" s="10"/>
      <c r="CO528" s="10"/>
      <c r="CP528" s="10" t="s">
        <v>509</v>
      </c>
      <c r="CQ528" s="10" t="s">
        <v>286</v>
      </c>
      <c r="CR528" s="13">
        <v>1</v>
      </c>
      <c r="CS528" s="13">
        <v>1</v>
      </c>
      <c r="CT528" s="10"/>
      <c r="CU528" s="10"/>
      <c r="CV528" s="10"/>
      <c r="CW528" s="10"/>
      <c r="CX528" s="10" t="s">
        <v>283</v>
      </c>
      <c r="CY528" s="10" t="s">
        <v>287</v>
      </c>
      <c r="CZ528" s="10" t="s">
        <v>620</v>
      </c>
      <c r="DA528" s="10" t="s">
        <v>158</v>
      </c>
      <c r="DB528" s="10" t="s">
        <v>158</v>
      </c>
      <c r="DC528" s="10" t="s">
        <v>283</v>
      </c>
      <c r="DD528" s="13" t="s">
        <v>7782</v>
      </c>
      <c r="DE528" s="10" t="s">
        <v>7783</v>
      </c>
      <c r="DF528" s="10" t="s">
        <v>283</v>
      </c>
      <c r="DG528" s="10" t="s">
        <v>283</v>
      </c>
      <c r="DH528" s="10" t="s">
        <v>283</v>
      </c>
      <c r="DI528" s="10" t="s">
        <v>283</v>
      </c>
      <c r="DJ528" s="10" t="s">
        <v>283</v>
      </c>
      <c r="DK528" s="10" t="s">
        <v>283</v>
      </c>
      <c r="DL528" s="10" t="s">
        <v>283</v>
      </c>
      <c r="DM528" s="10" t="s">
        <v>283</v>
      </c>
      <c r="DN528" s="15"/>
      <c r="DO528" s="15"/>
      <c r="DP528" s="15"/>
      <c r="DQ528" s="15"/>
      <c r="DR528" s="15"/>
      <c r="DS528" s="15"/>
      <c r="DT528" s="15"/>
      <c r="DU528" s="15"/>
      <c r="DV528" s="15"/>
      <c r="DW528" s="15"/>
      <c r="DX528" s="15"/>
      <c r="DY528" s="15"/>
      <c r="DZ528" s="15"/>
      <c r="EA528" s="15"/>
      <c r="EB528" s="15"/>
      <c r="EC528" s="15"/>
      <c r="ED528" s="15"/>
      <c r="EE528" s="15"/>
      <c r="EF528" s="15"/>
      <c r="EG528" s="15"/>
      <c r="EH528" s="15"/>
      <c r="EI528" s="15"/>
      <c r="EJ528" s="15"/>
      <c r="EK528" s="15"/>
      <c r="EL528" s="15"/>
      <c r="EM528" s="15"/>
      <c r="EN528" s="15"/>
      <c r="EO528" s="15"/>
      <c r="EP528" s="15"/>
      <c r="EQ528" s="15"/>
      <c r="ER528" s="10" t="s">
        <v>7784</v>
      </c>
      <c r="ES528" s="10" t="s">
        <v>880</v>
      </c>
      <c r="ET528" s="10"/>
      <c r="EU528" s="10"/>
      <c r="EV528" s="10"/>
      <c r="EW528" s="10"/>
      <c r="EX528" s="10"/>
      <c r="EY528" s="10"/>
      <c r="EZ528" s="10">
        <v>1</v>
      </c>
      <c r="FA528" s="10"/>
      <c r="FB528" s="10"/>
      <c r="FC528" s="10"/>
      <c r="FD528" s="10"/>
      <c r="FE528" s="10"/>
      <c r="FF528" s="10"/>
      <c r="FG528" s="10"/>
      <c r="FH528" s="10"/>
      <c r="FI528" s="10"/>
      <c r="FJ528" s="10"/>
      <c r="FK528" s="10">
        <v>1</v>
      </c>
      <c r="FL528" s="10"/>
      <c r="FM528" s="10" t="s">
        <v>7785</v>
      </c>
      <c r="FN528" s="10" t="s">
        <v>182</v>
      </c>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v>1</v>
      </c>
      <c r="GM528" s="10"/>
      <c r="GN528" s="10"/>
      <c r="GO528" s="13" t="s">
        <v>7786</v>
      </c>
      <c r="GP528" s="13" t="s">
        <v>7787</v>
      </c>
      <c r="GQ528" s="10" t="s">
        <v>283</v>
      </c>
      <c r="GR528" s="10" t="s">
        <v>283</v>
      </c>
      <c r="GS528" s="10" t="s">
        <v>283</v>
      </c>
      <c r="GT528" s="10" t="s">
        <v>283</v>
      </c>
      <c r="GU528" s="10" t="s">
        <v>283</v>
      </c>
      <c r="GV528" s="10" t="s">
        <v>283</v>
      </c>
      <c r="GW528" s="10" t="s">
        <v>283</v>
      </c>
      <c r="GX528" s="10" t="s">
        <v>283</v>
      </c>
      <c r="GY528" s="10" t="s">
        <v>283</v>
      </c>
      <c r="GZ528" s="10" t="s">
        <v>283</v>
      </c>
      <c r="HA528" s="10" t="s">
        <v>283</v>
      </c>
      <c r="HB528" s="10" t="s">
        <v>283</v>
      </c>
      <c r="HC528" s="10" t="s">
        <v>283</v>
      </c>
      <c r="HD528" s="10" t="s">
        <v>214</v>
      </c>
      <c r="HE528" s="10"/>
      <c r="HF528" s="10"/>
      <c r="HG528" s="10"/>
      <c r="HH528" s="10"/>
      <c r="HI528" s="10"/>
      <c r="HJ528" s="10"/>
      <c r="HK528" s="10"/>
      <c r="HL528" s="10"/>
      <c r="HM528" s="10"/>
      <c r="HN528" s="10"/>
      <c r="HO528" s="10"/>
      <c r="HP528" s="10"/>
      <c r="HQ528" s="10"/>
      <c r="HR528" s="10">
        <v>1</v>
      </c>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c r="IQ528" s="10"/>
      <c r="IR528" s="10"/>
      <c r="IS528" s="10"/>
      <c r="IT528" s="10"/>
      <c r="IU528" s="13" t="s">
        <v>7788</v>
      </c>
      <c r="IV528" s="13" t="s">
        <v>1084</v>
      </c>
      <c r="IW528" s="10" t="s">
        <v>283</v>
      </c>
      <c r="IX528" s="10" t="s">
        <v>260</v>
      </c>
      <c r="IY528" s="10"/>
      <c r="IZ528" s="10"/>
      <c r="JA528" s="10"/>
      <c r="JB528" s="10"/>
      <c r="JC528" s="10"/>
      <c r="JD528" s="10"/>
      <c r="JE528" s="10"/>
      <c r="JF528" s="10"/>
      <c r="JG528" s="10"/>
      <c r="JH528" s="10"/>
      <c r="JI528" s="10"/>
      <c r="JJ528" s="10"/>
      <c r="JK528" s="10"/>
      <c r="JL528" s="10">
        <v>1</v>
      </c>
      <c r="JM528" s="10"/>
      <c r="JN528" s="10"/>
      <c r="JO528" s="10"/>
      <c r="JP528" s="10"/>
      <c r="JQ528" s="10"/>
      <c r="JR528" s="10"/>
      <c r="JS528" s="10"/>
      <c r="JT528" s="10"/>
      <c r="JU528" s="10"/>
      <c r="JV528" s="10" t="s">
        <v>287</v>
      </c>
      <c r="JW528" s="10" t="s">
        <v>283</v>
      </c>
      <c r="JX528" s="10" t="s">
        <v>283</v>
      </c>
      <c r="JY528" s="10" t="s">
        <v>283</v>
      </c>
      <c r="JZ528" s="10"/>
    </row>
    <row r="529" spans="1:286" ht="15.75" customHeight="1">
      <c r="A529" s="90" t="s">
        <v>7789</v>
      </c>
      <c r="B529" s="91">
        <v>43899</v>
      </c>
      <c r="C529" s="90" t="s">
        <v>7790</v>
      </c>
      <c r="D529" s="10">
        <v>1</v>
      </c>
      <c r="E529" s="11">
        <v>43459</v>
      </c>
      <c r="F529" s="10" t="s">
        <v>302</v>
      </c>
      <c r="G529" s="10" t="s">
        <v>323</v>
      </c>
      <c r="H529" s="90" t="s">
        <v>4882</v>
      </c>
      <c r="I529" s="90" t="s">
        <v>7791</v>
      </c>
      <c r="J529" s="10" t="s">
        <v>280</v>
      </c>
      <c r="K529" s="90" t="s">
        <v>7792</v>
      </c>
      <c r="L529" s="90"/>
      <c r="M529" s="10">
        <v>1</v>
      </c>
      <c r="N529" s="90"/>
      <c r="O529" s="90"/>
      <c r="P529" s="90"/>
      <c r="Q529" s="90"/>
      <c r="R529" s="90"/>
      <c r="S529" s="90"/>
      <c r="T529" s="90"/>
      <c r="U529" s="90"/>
      <c r="V529" s="90"/>
      <c r="W529" s="90"/>
      <c r="X529" s="90"/>
      <c r="Y529" s="10">
        <v>1</v>
      </c>
      <c r="Z529" s="90"/>
      <c r="AA529" s="90"/>
      <c r="AB529" s="90" t="s">
        <v>7793</v>
      </c>
      <c r="AC529" s="92" t="s">
        <v>7794</v>
      </c>
      <c r="AD529" s="10" t="s">
        <v>283</v>
      </c>
      <c r="AE529" s="11">
        <v>43462</v>
      </c>
      <c r="AF529" s="11">
        <v>43896</v>
      </c>
      <c r="AG529" s="10">
        <f t="shared" si="124"/>
        <v>434</v>
      </c>
      <c r="AH529" s="10">
        <f t="shared" si="123"/>
        <v>437</v>
      </c>
      <c r="AI529" s="10">
        <f t="shared" si="108"/>
        <v>440</v>
      </c>
      <c r="AJ529" s="10" t="s">
        <v>7166</v>
      </c>
      <c r="AK529" s="12">
        <v>1</v>
      </c>
      <c r="AL529" s="10" t="s">
        <v>2326</v>
      </c>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c r="BW529" s="10"/>
      <c r="BX529" s="10"/>
      <c r="BY529" s="10"/>
      <c r="BZ529" s="10">
        <v>1</v>
      </c>
      <c r="CA529" s="10"/>
      <c r="CB529" s="10"/>
      <c r="CC529" s="10"/>
      <c r="CD529" s="10"/>
      <c r="CE529" s="10"/>
      <c r="CF529" s="10"/>
      <c r="CG529" s="10"/>
      <c r="CH529" s="10"/>
      <c r="CI529" s="10"/>
      <c r="CJ529" s="10"/>
      <c r="CK529" s="10"/>
      <c r="CL529" s="10"/>
      <c r="CM529" s="10"/>
      <c r="CN529" s="10"/>
      <c r="CO529" s="10"/>
      <c r="CP529" s="10" t="s">
        <v>90</v>
      </c>
      <c r="CQ529" s="10" t="s">
        <v>286</v>
      </c>
      <c r="CR529" s="10"/>
      <c r="CS529" s="10">
        <v>1</v>
      </c>
      <c r="CT529" s="10"/>
      <c r="CU529" s="10"/>
      <c r="CV529" s="10"/>
      <c r="CW529" s="10"/>
      <c r="CX529" s="10" t="s">
        <v>287</v>
      </c>
      <c r="CY529" s="10" t="s">
        <v>287</v>
      </c>
      <c r="CZ529" s="10" t="s">
        <v>620</v>
      </c>
      <c r="DA529" s="10" t="s">
        <v>3465</v>
      </c>
      <c r="DB529" s="10" t="s">
        <v>429</v>
      </c>
      <c r="DC529" s="10" t="s">
        <v>283</v>
      </c>
      <c r="DD529" s="13" t="s">
        <v>7795</v>
      </c>
      <c r="DE529" s="13" t="s">
        <v>7796</v>
      </c>
      <c r="DF529" s="10" t="s">
        <v>283</v>
      </c>
      <c r="DG529" s="10" t="s">
        <v>283</v>
      </c>
      <c r="DH529" s="10" t="s">
        <v>283</v>
      </c>
      <c r="DI529" s="10" t="s">
        <v>283</v>
      </c>
      <c r="DJ529" s="10" t="s">
        <v>283</v>
      </c>
      <c r="DK529" s="10" t="s">
        <v>283</v>
      </c>
      <c r="DL529" s="10" t="s">
        <v>283</v>
      </c>
      <c r="DM529" s="10" t="s">
        <v>283</v>
      </c>
      <c r="DN529" s="15"/>
      <c r="DO529" s="15"/>
      <c r="DP529" s="15"/>
      <c r="DQ529" s="15"/>
      <c r="DR529" s="15"/>
      <c r="DS529" s="15"/>
      <c r="DT529" s="15"/>
      <c r="DU529" s="15"/>
      <c r="DV529" s="15"/>
      <c r="DW529" s="15"/>
      <c r="DX529" s="15"/>
      <c r="DY529" s="15"/>
      <c r="DZ529" s="15"/>
      <c r="EA529" s="15"/>
      <c r="EB529" s="15"/>
      <c r="EC529" s="15"/>
      <c r="ED529" s="15"/>
      <c r="EE529" s="15"/>
      <c r="EF529" s="15"/>
      <c r="EG529" s="15"/>
      <c r="EH529" s="15"/>
      <c r="EI529" s="15"/>
      <c r="EJ529" s="15"/>
      <c r="EK529" s="15"/>
      <c r="EL529" s="15"/>
      <c r="EM529" s="15"/>
      <c r="EN529" s="15"/>
      <c r="EO529" s="15"/>
      <c r="EP529" s="15"/>
      <c r="EQ529" s="15"/>
      <c r="ER529" s="10" t="s">
        <v>283</v>
      </c>
      <c r="ES529" s="10" t="s">
        <v>283</v>
      </c>
      <c r="ET529" s="10"/>
      <c r="EU529" s="10"/>
      <c r="EV529" s="10"/>
      <c r="EW529" s="10"/>
      <c r="EX529" s="10"/>
      <c r="EY529" s="10"/>
      <c r="EZ529" s="10"/>
      <c r="FA529" s="10"/>
      <c r="FB529" s="10"/>
      <c r="FC529" s="10"/>
      <c r="FD529" s="10"/>
      <c r="FE529" s="10"/>
      <c r="FF529" s="10"/>
      <c r="FG529" s="10"/>
      <c r="FH529" s="10"/>
      <c r="FI529" s="10"/>
      <c r="FJ529" s="10"/>
      <c r="FK529" s="10"/>
      <c r="FL529" s="10"/>
      <c r="FM529" s="13" t="s">
        <v>7797</v>
      </c>
      <c r="FN529" s="13" t="s">
        <v>2621</v>
      </c>
      <c r="FO529" s="13"/>
      <c r="FP529" s="13"/>
      <c r="FQ529" s="13"/>
      <c r="FR529" s="13"/>
      <c r="FS529" s="13"/>
      <c r="FT529" s="13"/>
      <c r="FU529" s="13">
        <v>1</v>
      </c>
      <c r="FV529" s="13"/>
      <c r="FW529" s="13"/>
      <c r="FX529" s="13"/>
      <c r="FY529" s="13"/>
      <c r="FZ529" s="13"/>
      <c r="GA529" s="13"/>
      <c r="GB529" s="13"/>
      <c r="GC529" s="13"/>
      <c r="GD529" s="13"/>
      <c r="GE529" s="13"/>
      <c r="GF529" s="13"/>
      <c r="GG529" s="13"/>
      <c r="GH529" s="13"/>
      <c r="GI529" s="13"/>
      <c r="GJ529" s="13">
        <v>1</v>
      </c>
      <c r="GK529" s="13"/>
      <c r="GL529" s="13"/>
      <c r="GM529" s="13"/>
      <c r="GN529" s="13"/>
      <c r="GO529" s="13" t="s">
        <v>7798</v>
      </c>
      <c r="GP529" s="10" t="s">
        <v>283</v>
      </c>
      <c r="GQ529" s="10" t="s">
        <v>283</v>
      </c>
      <c r="GR529" s="10" t="s">
        <v>283</v>
      </c>
      <c r="GS529" s="10" t="s">
        <v>283</v>
      </c>
      <c r="GT529" s="10" t="s">
        <v>283</v>
      </c>
      <c r="GU529" s="10" t="s">
        <v>283</v>
      </c>
      <c r="GV529" s="10" t="s">
        <v>283</v>
      </c>
      <c r="GW529" s="10" t="s">
        <v>283</v>
      </c>
      <c r="GX529" s="10" t="s">
        <v>283</v>
      </c>
      <c r="GY529" s="10" t="s">
        <v>283</v>
      </c>
      <c r="GZ529" s="10" t="s">
        <v>283</v>
      </c>
      <c r="HA529" s="10" t="s">
        <v>283</v>
      </c>
      <c r="HB529" s="10" t="s">
        <v>283</v>
      </c>
      <c r="HC529" s="10" t="s">
        <v>283</v>
      </c>
      <c r="HD529" s="10" t="s">
        <v>237</v>
      </c>
      <c r="HE529" s="10"/>
      <c r="HF529" s="10"/>
      <c r="HG529" s="10"/>
      <c r="HH529" s="10"/>
      <c r="HI529" s="10"/>
      <c r="HJ529" s="10"/>
      <c r="HK529" s="10"/>
      <c r="HL529" s="10"/>
      <c r="HM529" s="10"/>
      <c r="HN529" s="10"/>
      <c r="HO529" s="10"/>
      <c r="HP529" s="10"/>
      <c r="HQ529" s="10"/>
      <c r="HR529" s="10"/>
      <c r="HS529" s="10"/>
      <c r="HT529" s="10"/>
      <c r="HU529" s="10"/>
      <c r="HV529" s="10"/>
      <c r="HW529" s="10"/>
      <c r="HX529" s="10"/>
      <c r="HY529" s="10"/>
      <c r="HZ529" s="10"/>
      <c r="IA529" s="10"/>
      <c r="IB529" s="10"/>
      <c r="IC529" s="10"/>
      <c r="ID529" s="10"/>
      <c r="IE529" s="10"/>
      <c r="IF529" s="10"/>
      <c r="IG529" s="10"/>
      <c r="IH529" s="10"/>
      <c r="II529" s="10"/>
      <c r="IJ529" s="10"/>
      <c r="IK529" s="10"/>
      <c r="IL529" s="10"/>
      <c r="IM529" s="10"/>
      <c r="IN529" s="10"/>
      <c r="IO529" s="10">
        <v>1</v>
      </c>
      <c r="IP529" s="10"/>
      <c r="IQ529" s="10"/>
      <c r="IR529" s="10"/>
      <c r="IS529" s="10"/>
      <c r="IT529" s="10"/>
      <c r="IU529" s="13" t="s">
        <v>7799</v>
      </c>
      <c r="IV529" s="10" t="s">
        <v>283</v>
      </c>
      <c r="IW529" s="10" t="s">
        <v>283</v>
      </c>
      <c r="IX529" s="10" t="s">
        <v>264</v>
      </c>
      <c r="IY529" s="10"/>
      <c r="IZ529" s="10"/>
      <c r="JA529" s="10"/>
      <c r="JB529" s="10"/>
      <c r="JC529" s="10"/>
      <c r="JD529" s="10"/>
      <c r="JE529" s="10"/>
      <c r="JF529" s="10"/>
      <c r="JG529" s="10"/>
      <c r="JH529" s="10"/>
      <c r="JI529" s="10"/>
      <c r="JJ529" s="10"/>
      <c r="JK529" s="10"/>
      <c r="JL529" s="10"/>
      <c r="JM529" s="10"/>
      <c r="JN529" s="10"/>
      <c r="JO529" s="10"/>
      <c r="JP529" s="10">
        <v>1</v>
      </c>
      <c r="JQ529" s="10"/>
      <c r="JR529" s="10"/>
      <c r="JS529" s="10"/>
      <c r="JT529" s="10"/>
      <c r="JU529" s="10"/>
      <c r="JV529" s="10" t="s">
        <v>287</v>
      </c>
      <c r="JW529" s="10" t="s">
        <v>283</v>
      </c>
      <c r="JX529" s="10" t="s">
        <v>283</v>
      </c>
      <c r="JY529" s="10" t="s">
        <v>283</v>
      </c>
      <c r="JZ529" s="10"/>
    </row>
    <row r="530" spans="1:286" ht="15.75" customHeight="1">
      <c r="A530" s="90" t="s">
        <v>7800</v>
      </c>
      <c r="B530" s="91">
        <v>43882</v>
      </c>
      <c r="C530" s="90" t="s">
        <v>7801</v>
      </c>
      <c r="D530" s="10">
        <v>1</v>
      </c>
      <c r="E530" s="11">
        <v>43689</v>
      </c>
      <c r="F530" s="10">
        <v>31</v>
      </c>
      <c r="G530" s="10" t="s">
        <v>323</v>
      </c>
      <c r="H530" s="90" t="s">
        <v>2860</v>
      </c>
      <c r="I530" s="90" t="s">
        <v>3008</v>
      </c>
      <c r="J530" s="10" t="s">
        <v>280</v>
      </c>
      <c r="K530" s="90" t="s">
        <v>7802</v>
      </c>
      <c r="L530" s="90"/>
      <c r="M530" s="10">
        <v>1</v>
      </c>
      <c r="N530" s="90"/>
      <c r="O530" s="90"/>
      <c r="P530" s="32">
        <v>1</v>
      </c>
      <c r="Q530" s="90"/>
      <c r="R530" s="90"/>
      <c r="S530" s="10">
        <v>1</v>
      </c>
      <c r="T530" s="90"/>
      <c r="U530" s="90"/>
      <c r="V530" s="90"/>
      <c r="W530" s="90"/>
      <c r="X530" s="90"/>
      <c r="Y530" s="90"/>
      <c r="Z530" s="32">
        <v>1</v>
      </c>
      <c r="AA530" s="32"/>
      <c r="AB530" s="90" t="s">
        <v>7803</v>
      </c>
      <c r="AC530" s="92" t="s">
        <v>7804</v>
      </c>
      <c r="AD530" s="10" t="s">
        <v>283</v>
      </c>
      <c r="AE530" s="11">
        <v>43755</v>
      </c>
      <c r="AF530" s="11">
        <v>43881</v>
      </c>
      <c r="AG530" s="10">
        <f t="shared" si="124"/>
        <v>126</v>
      </c>
      <c r="AH530" s="10">
        <f t="shared" si="123"/>
        <v>192</v>
      </c>
      <c r="AI530" s="10">
        <f t="shared" si="108"/>
        <v>193</v>
      </c>
      <c r="AJ530" s="10" t="s">
        <v>7805</v>
      </c>
      <c r="AK530" s="12">
        <v>2</v>
      </c>
      <c r="AL530" s="10" t="s">
        <v>7806</v>
      </c>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v>1</v>
      </c>
      <c r="BM530" s="10"/>
      <c r="BN530" s="10"/>
      <c r="BO530" s="10"/>
      <c r="BP530" s="10"/>
      <c r="BQ530" s="10"/>
      <c r="BR530" s="10"/>
      <c r="BS530" s="10"/>
      <c r="BT530" s="10"/>
      <c r="BU530" s="10"/>
      <c r="BV530" s="10"/>
      <c r="BW530" s="10"/>
      <c r="BX530" s="10"/>
      <c r="BY530" s="10"/>
      <c r="BZ530" s="10"/>
      <c r="CA530" s="10"/>
      <c r="CB530" s="10"/>
      <c r="CC530" s="10"/>
      <c r="CD530" s="10"/>
      <c r="CE530" s="10"/>
      <c r="CF530" s="10">
        <v>1</v>
      </c>
      <c r="CG530" s="10"/>
      <c r="CH530" s="10"/>
      <c r="CI530" s="10"/>
      <c r="CJ530" s="10"/>
      <c r="CK530" s="10"/>
      <c r="CL530" s="10"/>
      <c r="CM530" s="10"/>
      <c r="CN530" s="10"/>
      <c r="CO530" s="10"/>
      <c r="CP530" s="10" t="s">
        <v>7807</v>
      </c>
      <c r="CQ530" s="10" t="s">
        <v>286</v>
      </c>
      <c r="CR530" s="10">
        <v>1</v>
      </c>
      <c r="CS530" s="10">
        <v>1</v>
      </c>
      <c r="CT530" s="10"/>
      <c r="CU530" s="10"/>
      <c r="CV530" s="10"/>
      <c r="CW530" s="10"/>
      <c r="CX530" s="10" t="s">
        <v>283</v>
      </c>
      <c r="CY530" s="10" t="s">
        <v>287</v>
      </c>
      <c r="CZ530" s="10" t="s">
        <v>379</v>
      </c>
      <c r="DA530" s="10" t="s">
        <v>158</v>
      </c>
      <c r="DB530" s="10" t="s">
        <v>158</v>
      </c>
      <c r="DC530" s="10" t="s">
        <v>283</v>
      </c>
      <c r="DD530" s="13" t="s">
        <v>7808</v>
      </c>
      <c r="DE530" s="13" t="s">
        <v>7809</v>
      </c>
      <c r="DF530" s="10" t="s">
        <v>283</v>
      </c>
      <c r="DG530" s="10" t="s">
        <v>283</v>
      </c>
      <c r="DH530" s="10" t="s">
        <v>283</v>
      </c>
      <c r="DI530" s="10" t="s">
        <v>283</v>
      </c>
      <c r="DJ530" s="10" t="s">
        <v>283</v>
      </c>
      <c r="DK530" s="10" t="s">
        <v>283</v>
      </c>
      <c r="DL530" s="10" t="s">
        <v>283</v>
      </c>
      <c r="DM530" s="10" t="s">
        <v>283</v>
      </c>
      <c r="DN530" s="15"/>
      <c r="DO530" s="15"/>
      <c r="DP530" s="15"/>
      <c r="DQ530" s="15"/>
      <c r="DR530" s="15"/>
      <c r="DS530" s="15"/>
      <c r="DT530" s="15"/>
      <c r="DU530" s="15"/>
      <c r="DV530" s="15"/>
      <c r="DW530" s="15"/>
      <c r="DX530" s="15"/>
      <c r="DY530" s="15"/>
      <c r="DZ530" s="15"/>
      <c r="EA530" s="15"/>
      <c r="EB530" s="15"/>
      <c r="EC530" s="15"/>
      <c r="ED530" s="15"/>
      <c r="EE530" s="15"/>
      <c r="EF530" s="15"/>
      <c r="EG530" s="15"/>
      <c r="EH530" s="15"/>
      <c r="EI530" s="15"/>
      <c r="EJ530" s="15"/>
      <c r="EK530" s="15"/>
      <c r="EL530" s="15"/>
      <c r="EM530" s="15"/>
      <c r="EN530" s="15"/>
      <c r="EO530" s="15"/>
      <c r="EP530" s="15"/>
      <c r="EQ530" s="15"/>
      <c r="ER530" s="10" t="s">
        <v>7810</v>
      </c>
      <c r="ES530" s="13" t="s">
        <v>1885</v>
      </c>
      <c r="ET530" s="13"/>
      <c r="EU530" s="13"/>
      <c r="EV530" s="13"/>
      <c r="EW530" s="13"/>
      <c r="EX530" s="13">
        <v>1</v>
      </c>
      <c r="EY530" s="13"/>
      <c r="EZ530" s="13"/>
      <c r="FA530" s="13"/>
      <c r="FB530" s="13"/>
      <c r="FC530" s="13"/>
      <c r="FD530" s="13"/>
      <c r="FE530" s="13"/>
      <c r="FF530" s="13"/>
      <c r="FG530" s="13"/>
      <c r="FH530" s="13"/>
      <c r="FI530" s="13"/>
      <c r="FJ530" s="13"/>
      <c r="FK530" s="13"/>
      <c r="FL530" s="13"/>
      <c r="FM530" s="13" t="s">
        <v>7811</v>
      </c>
      <c r="FN530" s="13" t="s">
        <v>166</v>
      </c>
      <c r="FO530" s="13"/>
      <c r="FP530" s="13"/>
      <c r="FQ530" s="13"/>
      <c r="FR530" s="13"/>
      <c r="FS530" s="13"/>
      <c r="FT530" s="13"/>
      <c r="FU530" s="13">
        <v>1</v>
      </c>
      <c r="FV530" s="13"/>
      <c r="FW530" s="13"/>
      <c r="FX530" s="13"/>
      <c r="FY530" s="13"/>
      <c r="FZ530" s="13"/>
      <c r="GA530" s="13"/>
      <c r="GB530" s="13"/>
      <c r="GC530" s="13"/>
      <c r="GD530" s="13"/>
      <c r="GE530" s="13"/>
      <c r="GF530" s="13"/>
      <c r="GG530" s="13"/>
      <c r="GH530" s="13"/>
      <c r="GI530" s="13"/>
      <c r="GJ530" s="13"/>
      <c r="GK530" s="13"/>
      <c r="GL530" s="13"/>
      <c r="GM530" s="13"/>
      <c r="GN530" s="13"/>
      <c r="GO530" s="13" t="s">
        <v>7812</v>
      </c>
      <c r="GP530" s="13" t="s">
        <v>7813</v>
      </c>
      <c r="GQ530" s="13" t="s">
        <v>7814</v>
      </c>
      <c r="GR530" s="13" t="s">
        <v>7815</v>
      </c>
      <c r="GS530" s="10" t="s">
        <v>283</v>
      </c>
      <c r="GT530" s="10" t="s">
        <v>283</v>
      </c>
      <c r="GU530" s="10" t="s">
        <v>283</v>
      </c>
      <c r="GV530" s="10" t="s">
        <v>283</v>
      </c>
      <c r="GW530" s="10" t="s">
        <v>283</v>
      </c>
      <c r="GX530" s="10" t="s">
        <v>283</v>
      </c>
      <c r="GY530" s="10" t="s">
        <v>283</v>
      </c>
      <c r="GZ530" s="10" t="s">
        <v>283</v>
      </c>
      <c r="HA530" s="10" t="s">
        <v>283</v>
      </c>
      <c r="HB530" s="10" t="s">
        <v>283</v>
      </c>
      <c r="HC530" s="10" t="s">
        <v>283</v>
      </c>
      <c r="HD530" s="10" t="s">
        <v>7816</v>
      </c>
      <c r="HE530" s="10"/>
      <c r="HF530" s="10"/>
      <c r="HG530" s="10"/>
      <c r="HH530" s="10"/>
      <c r="HI530" s="10"/>
      <c r="HJ530" s="10"/>
      <c r="HK530" s="10"/>
      <c r="HL530" s="10"/>
      <c r="HM530" s="10"/>
      <c r="HN530" s="10"/>
      <c r="HO530" s="10"/>
      <c r="HP530" s="10">
        <v>1</v>
      </c>
      <c r="HQ530" s="10">
        <v>1</v>
      </c>
      <c r="HR530" s="10"/>
      <c r="HS530" s="10"/>
      <c r="HT530" s="10"/>
      <c r="HU530" s="10"/>
      <c r="HV530" s="10"/>
      <c r="HW530" s="10">
        <v>1</v>
      </c>
      <c r="HX530" s="10"/>
      <c r="HY530" s="10"/>
      <c r="HZ530" s="10"/>
      <c r="IA530" s="10"/>
      <c r="IB530" s="10"/>
      <c r="IC530" s="10"/>
      <c r="ID530" s="10"/>
      <c r="IE530" s="10"/>
      <c r="IF530" s="10"/>
      <c r="IG530" s="10"/>
      <c r="IH530" s="10"/>
      <c r="II530" s="10"/>
      <c r="IJ530" s="10"/>
      <c r="IK530" s="10"/>
      <c r="IL530" s="10">
        <v>1</v>
      </c>
      <c r="IM530" s="10"/>
      <c r="IN530" s="10"/>
      <c r="IO530" s="10"/>
      <c r="IP530" s="10"/>
      <c r="IQ530" s="10"/>
      <c r="IR530" s="10"/>
      <c r="IS530" s="10"/>
      <c r="IT530" s="10"/>
      <c r="IU530" s="13" t="s">
        <v>1084</v>
      </c>
      <c r="IV530" s="10" t="s">
        <v>283</v>
      </c>
      <c r="IW530" s="10" t="s">
        <v>283</v>
      </c>
      <c r="IX530" s="10" t="s">
        <v>264</v>
      </c>
      <c r="IY530" s="10"/>
      <c r="IZ530" s="10"/>
      <c r="JA530" s="10"/>
      <c r="JB530" s="10"/>
      <c r="JC530" s="10"/>
      <c r="JD530" s="10"/>
      <c r="JE530" s="10"/>
      <c r="JF530" s="10"/>
      <c r="JG530" s="10"/>
      <c r="JH530" s="10"/>
      <c r="JI530" s="10"/>
      <c r="JJ530" s="10"/>
      <c r="JK530" s="10"/>
      <c r="JL530" s="10"/>
      <c r="JM530" s="10"/>
      <c r="JN530" s="10"/>
      <c r="JO530" s="10"/>
      <c r="JP530" s="10">
        <v>1</v>
      </c>
      <c r="JQ530" s="10"/>
      <c r="JR530" s="10"/>
      <c r="JS530" s="10"/>
      <c r="JT530" s="10"/>
      <c r="JU530" s="10"/>
      <c r="JV530" s="10" t="s">
        <v>287</v>
      </c>
      <c r="JW530" s="10" t="s">
        <v>283</v>
      </c>
      <c r="JX530" s="10" t="s">
        <v>283</v>
      </c>
      <c r="JY530" s="10" t="s">
        <v>283</v>
      </c>
      <c r="JZ530" s="10"/>
    </row>
    <row r="531" spans="1:286" ht="15.75" customHeight="1">
      <c r="A531" s="90" t="s">
        <v>7817</v>
      </c>
      <c r="B531" s="91">
        <v>43914</v>
      </c>
      <c r="C531" s="90" t="s">
        <v>7818</v>
      </c>
      <c r="D531" s="10">
        <v>1</v>
      </c>
      <c r="E531" s="11">
        <v>43740</v>
      </c>
      <c r="F531" s="10">
        <v>46</v>
      </c>
      <c r="G531" s="10" t="s">
        <v>323</v>
      </c>
      <c r="H531" s="90" t="s">
        <v>438</v>
      </c>
      <c r="I531" s="90" t="s">
        <v>439</v>
      </c>
      <c r="J531" s="10" t="s">
        <v>280</v>
      </c>
      <c r="K531" s="90" t="s">
        <v>5771</v>
      </c>
      <c r="L531" s="90"/>
      <c r="M531" s="32">
        <v>1</v>
      </c>
      <c r="N531" s="90"/>
      <c r="O531" s="90"/>
      <c r="P531" s="90"/>
      <c r="Q531" s="90"/>
      <c r="R531" s="90"/>
      <c r="S531" s="90"/>
      <c r="T531" s="90"/>
      <c r="U531" s="90"/>
      <c r="V531" s="90"/>
      <c r="W531" s="90"/>
      <c r="X531" s="90"/>
      <c r="Y531" s="90"/>
      <c r="Z531" s="10">
        <v>1</v>
      </c>
      <c r="AA531" s="10"/>
      <c r="AB531" s="90" t="s">
        <v>6534</v>
      </c>
      <c r="AC531" s="92" t="s">
        <v>7819</v>
      </c>
      <c r="AD531" s="10" t="s">
        <v>283</v>
      </c>
      <c r="AE531" s="11">
        <v>43759</v>
      </c>
      <c r="AF531" s="11">
        <v>43860</v>
      </c>
      <c r="AG531" s="10">
        <f t="shared" si="124"/>
        <v>101</v>
      </c>
      <c r="AH531" s="10">
        <f t="shared" si="123"/>
        <v>120</v>
      </c>
      <c r="AI531" s="10">
        <f t="shared" si="108"/>
        <v>174</v>
      </c>
      <c r="AJ531" s="10" t="s">
        <v>7820</v>
      </c>
      <c r="AK531" s="12">
        <v>3</v>
      </c>
      <c r="AL531" s="10" t="s">
        <v>7821</v>
      </c>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v>1</v>
      </c>
      <c r="BK531" s="10"/>
      <c r="BL531" s="10"/>
      <c r="BM531" s="10"/>
      <c r="BN531" s="10"/>
      <c r="BO531" s="10"/>
      <c r="BP531" s="10"/>
      <c r="BQ531" s="10"/>
      <c r="BR531" s="10"/>
      <c r="BS531" s="10"/>
      <c r="BT531" s="10"/>
      <c r="BU531" s="10"/>
      <c r="BV531" s="10"/>
      <c r="BW531" s="10"/>
      <c r="BX531" s="10">
        <v>1</v>
      </c>
      <c r="BY531" s="10">
        <v>1</v>
      </c>
      <c r="BZ531" s="10"/>
      <c r="CA531" s="10"/>
      <c r="CB531" s="10"/>
      <c r="CC531" s="10"/>
      <c r="CD531" s="10"/>
      <c r="CE531" s="10"/>
      <c r="CF531" s="10"/>
      <c r="CG531" s="10"/>
      <c r="CH531" s="10"/>
      <c r="CI531" s="10"/>
      <c r="CJ531" s="10"/>
      <c r="CK531" s="10"/>
      <c r="CL531" s="10"/>
      <c r="CM531" s="10"/>
      <c r="CN531" s="10"/>
      <c r="CO531" s="10"/>
      <c r="CP531" s="10" t="s">
        <v>93</v>
      </c>
      <c r="CQ531" s="10" t="s">
        <v>286</v>
      </c>
      <c r="CR531" s="10"/>
      <c r="CS531" s="10"/>
      <c r="CT531" s="10"/>
      <c r="CU531" s="10"/>
      <c r="CV531" s="10">
        <v>1</v>
      </c>
      <c r="CW531" s="10"/>
      <c r="CX531" s="10" t="s">
        <v>287</v>
      </c>
      <c r="CY531" s="10" t="s">
        <v>287</v>
      </c>
      <c r="CZ531" s="10" t="s">
        <v>288</v>
      </c>
      <c r="DA531" s="10" t="s">
        <v>158</v>
      </c>
      <c r="DB531" s="10" t="s">
        <v>158</v>
      </c>
      <c r="DC531" s="10" t="s">
        <v>283</v>
      </c>
      <c r="DD531" s="10" t="s">
        <v>529</v>
      </c>
      <c r="DE531" s="10" t="s">
        <v>7822</v>
      </c>
      <c r="DF531" s="10" t="s">
        <v>7823</v>
      </c>
      <c r="DG531" s="10" t="s">
        <v>283</v>
      </c>
      <c r="DH531" s="10" t="s">
        <v>283</v>
      </c>
      <c r="DI531" s="10" t="s">
        <v>283</v>
      </c>
      <c r="DJ531" s="10" t="s">
        <v>283</v>
      </c>
      <c r="DK531" s="10" t="s">
        <v>283</v>
      </c>
      <c r="DL531" s="10" t="s">
        <v>283</v>
      </c>
      <c r="DM531" s="10" t="s">
        <v>283</v>
      </c>
      <c r="DN531" s="15"/>
      <c r="DO531" s="15"/>
      <c r="DP531" s="15"/>
      <c r="DQ531" s="15"/>
      <c r="DR531" s="15"/>
      <c r="DS531" s="15"/>
      <c r="DT531" s="15"/>
      <c r="DU531" s="15"/>
      <c r="DV531" s="15"/>
      <c r="DW531" s="15"/>
      <c r="DX531" s="15"/>
      <c r="DY531" s="15"/>
      <c r="DZ531" s="15"/>
      <c r="EA531" s="15"/>
      <c r="EB531" s="15"/>
      <c r="EC531" s="15"/>
      <c r="ED531" s="15"/>
      <c r="EE531" s="15"/>
      <c r="EF531" s="15"/>
      <c r="EG531" s="15"/>
      <c r="EH531" s="15"/>
      <c r="EI531" s="15"/>
      <c r="EJ531" s="15"/>
      <c r="EK531" s="15"/>
      <c r="EL531" s="15"/>
      <c r="EM531" s="15"/>
      <c r="EN531" s="15"/>
      <c r="EO531" s="15"/>
      <c r="EP531" s="15"/>
      <c r="EQ531" s="15"/>
      <c r="ER531" s="10" t="s">
        <v>283</v>
      </c>
      <c r="ES531" s="10" t="s">
        <v>283</v>
      </c>
      <c r="ET531" s="10"/>
      <c r="EU531" s="10"/>
      <c r="EV531" s="10"/>
      <c r="EW531" s="10"/>
      <c r="EX531" s="10"/>
      <c r="EY531" s="10"/>
      <c r="EZ531" s="10"/>
      <c r="FA531" s="10"/>
      <c r="FB531" s="10"/>
      <c r="FC531" s="10"/>
      <c r="FD531" s="10"/>
      <c r="FE531" s="10"/>
      <c r="FF531" s="10"/>
      <c r="FG531" s="10"/>
      <c r="FH531" s="10"/>
      <c r="FI531" s="10"/>
      <c r="FJ531" s="10"/>
      <c r="FK531" s="10"/>
      <c r="FL531" s="10"/>
      <c r="FM531" s="10" t="s">
        <v>7824</v>
      </c>
      <c r="FN531" s="10" t="s">
        <v>283</v>
      </c>
      <c r="FO531" s="10"/>
      <c r="FP531" s="10"/>
      <c r="FQ531" s="10"/>
      <c r="FR531" s="10"/>
      <c r="FS531" s="10"/>
      <c r="FT531" s="10"/>
      <c r="FU531" s="10"/>
      <c r="FV531" s="10"/>
      <c r="FW531" s="10"/>
      <c r="FX531" s="10"/>
      <c r="FY531" s="10"/>
      <c r="FZ531" s="10"/>
      <c r="GA531" s="10"/>
      <c r="GB531" s="10"/>
      <c r="GC531" s="10"/>
      <c r="GD531" s="10"/>
      <c r="GE531" s="10"/>
      <c r="GF531" s="10"/>
      <c r="GG531" s="10"/>
      <c r="GH531" s="10"/>
      <c r="GI531" s="10"/>
      <c r="GJ531" s="10"/>
      <c r="GK531" s="10"/>
      <c r="GL531" s="10"/>
      <c r="GM531" s="10"/>
      <c r="GN531" s="10"/>
      <c r="GO531" s="10" t="s">
        <v>7825</v>
      </c>
      <c r="GP531" s="10" t="s">
        <v>283</v>
      </c>
      <c r="GQ531" s="10" t="s">
        <v>283</v>
      </c>
      <c r="GR531" s="10" t="s">
        <v>283</v>
      </c>
      <c r="GS531" s="10" t="s">
        <v>283</v>
      </c>
      <c r="GT531" s="10" t="s">
        <v>283</v>
      </c>
      <c r="GU531" s="10" t="s">
        <v>283</v>
      </c>
      <c r="GV531" s="10" t="s">
        <v>283</v>
      </c>
      <c r="GW531" s="10" t="s">
        <v>283</v>
      </c>
      <c r="GX531" s="10" t="s">
        <v>283</v>
      </c>
      <c r="GY531" s="10" t="s">
        <v>283</v>
      </c>
      <c r="GZ531" s="10" t="s">
        <v>283</v>
      </c>
      <c r="HA531" s="10" t="s">
        <v>283</v>
      </c>
      <c r="HB531" s="10" t="s">
        <v>283</v>
      </c>
      <c r="HC531" s="10" t="s">
        <v>283</v>
      </c>
      <c r="HD531" s="10" t="s">
        <v>227</v>
      </c>
      <c r="HE531" s="10"/>
      <c r="HF531" s="10"/>
      <c r="HG531" s="10"/>
      <c r="HH531" s="10"/>
      <c r="HI531" s="10"/>
      <c r="HJ531" s="10"/>
      <c r="HK531" s="10"/>
      <c r="HL531" s="10"/>
      <c r="HM531" s="10"/>
      <c r="HN531" s="10"/>
      <c r="HO531" s="10"/>
      <c r="HP531" s="10"/>
      <c r="HQ531" s="10"/>
      <c r="HR531" s="10"/>
      <c r="HS531" s="10"/>
      <c r="HT531" s="10"/>
      <c r="HU531" s="10"/>
      <c r="HV531" s="10"/>
      <c r="HW531" s="10"/>
      <c r="HX531" s="10"/>
      <c r="HY531" s="10"/>
      <c r="HZ531" s="10"/>
      <c r="IA531" s="10"/>
      <c r="IB531" s="10"/>
      <c r="IC531" s="10"/>
      <c r="ID531" s="10"/>
      <c r="IE531" s="10">
        <v>1</v>
      </c>
      <c r="IF531" s="10"/>
      <c r="IG531" s="10"/>
      <c r="IH531" s="10"/>
      <c r="II531" s="10"/>
      <c r="IJ531" s="10"/>
      <c r="IK531" s="10"/>
      <c r="IL531" s="10"/>
      <c r="IM531" s="10"/>
      <c r="IN531" s="10"/>
      <c r="IO531" s="10"/>
      <c r="IP531" s="10"/>
      <c r="IQ531" s="10"/>
      <c r="IR531" s="10"/>
      <c r="IS531" s="10"/>
      <c r="IT531" s="10"/>
      <c r="IU531" s="13" t="s">
        <v>1084</v>
      </c>
      <c r="IV531" s="10" t="s">
        <v>283</v>
      </c>
      <c r="IW531" s="10" t="s">
        <v>283</v>
      </c>
      <c r="IX531" s="10" t="s">
        <v>264</v>
      </c>
      <c r="IY531" s="10"/>
      <c r="IZ531" s="10"/>
      <c r="JA531" s="10"/>
      <c r="JB531" s="10"/>
      <c r="JC531" s="10"/>
      <c r="JD531" s="10"/>
      <c r="JE531" s="10"/>
      <c r="JF531" s="10"/>
      <c r="JG531" s="10"/>
      <c r="JH531" s="10"/>
      <c r="JI531" s="10"/>
      <c r="JJ531" s="10"/>
      <c r="JK531" s="10"/>
      <c r="JL531" s="10"/>
      <c r="JM531" s="10"/>
      <c r="JN531" s="10"/>
      <c r="JO531" s="10"/>
      <c r="JP531" s="10">
        <v>1</v>
      </c>
      <c r="JQ531" s="10"/>
      <c r="JR531" s="10"/>
      <c r="JS531" s="10"/>
      <c r="JT531" s="10"/>
      <c r="JU531" s="10"/>
      <c r="JV531" s="10" t="s">
        <v>287</v>
      </c>
      <c r="JW531" s="10" t="s">
        <v>283</v>
      </c>
      <c r="JX531" s="10" t="s">
        <v>283</v>
      </c>
      <c r="JY531" s="10" t="s">
        <v>283</v>
      </c>
      <c r="JZ531" s="10"/>
    </row>
    <row r="532" spans="1:286" ht="15.75" customHeight="1">
      <c r="A532" s="90" t="s">
        <v>7826</v>
      </c>
      <c r="B532" s="91">
        <v>43915</v>
      </c>
      <c r="C532" s="90" t="s">
        <v>7827</v>
      </c>
      <c r="D532" s="10">
        <v>1</v>
      </c>
      <c r="E532" s="11">
        <v>43749</v>
      </c>
      <c r="F532" s="10" t="s">
        <v>302</v>
      </c>
      <c r="G532" s="10" t="s">
        <v>323</v>
      </c>
      <c r="H532" s="90" t="s">
        <v>2455</v>
      </c>
      <c r="I532" s="90" t="s">
        <v>2456</v>
      </c>
      <c r="J532" s="10" t="s">
        <v>280</v>
      </c>
      <c r="K532" s="90" t="s">
        <v>7643</v>
      </c>
      <c r="L532" s="90"/>
      <c r="M532" s="10">
        <v>1</v>
      </c>
      <c r="N532" s="90"/>
      <c r="O532" s="90"/>
      <c r="P532" s="90"/>
      <c r="Q532" s="90"/>
      <c r="R532" s="90"/>
      <c r="S532" s="90"/>
      <c r="T532" s="90"/>
      <c r="U532" s="90"/>
      <c r="V532" s="90"/>
      <c r="W532" s="90"/>
      <c r="X532" s="90"/>
      <c r="Y532" s="90"/>
      <c r="Z532" s="90"/>
      <c r="AA532" s="90"/>
      <c r="AB532" s="90" t="s">
        <v>7828</v>
      </c>
      <c r="AC532" s="92" t="s">
        <v>7829</v>
      </c>
      <c r="AD532" s="10" t="s">
        <v>283</v>
      </c>
      <c r="AE532" s="11">
        <v>43801</v>
      </c>
      <c r="AF532" s="11">
        <v>43901</v>
      </c>
      <c r="AG532" s="10">
        <f t="shared" si="124"/>
        <v>100</v>
      </c>
      <c r="AH532" s="10">
        <f t="shared" si="123"/>
        <v>152</v>
      </c>
      <c r="AI532" s="10">
        <f t="shared" si="108"/>
        <v>166</v>
      </c>
      <c r="AJ532" s="10" t="s">
        <v>308</v>
      </c>
      <c r="AK532" s="12">
        <v>1</v>
      </c>
      <c r="AL532" s="10" t="s">
        <v>86</v>
      </c>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v>1</v>
      </c>
      <c r="CP532" s="10" t="s">
        <v>329</v>
      </c>
      <c r="CQ532" s="13" t="s">
        <v>852</v>
      </c>
      <c r="CR532" s="10"/>
      <c r="CS532" s="10"/>
      <c r="CT532" s="10"/>
      <c r="CU532" s="10"/>
      <c r="CV532" s="10"/>
      <c r="CW532" s="10"/>
      <c r="CX532" s="10" t="s">
        <v>283</v>
      </c>
      <c r="CY532" s="10" t="s">
        <v>287</v>
      </c>
      <c r="CZ532" s="10" t="s">
        <v>329</v>
      </c>
      <c r="DA532" s="10" t="s">
        <v>289</v>
      </c>
      <c r="DB532" s="10" t="s">
        <v>7830</v>
      </c>
      <c r="DC532" s="10" t="s">
        <v>283</v>
      </c>
      <c r="DD532" s="10" t="s">
        <v>329</v>
      </c>
      <c r="DE532" s="10" t="s">
        <v>283</v>
      </c>
      <c r="DF532" s="10" t="s">
        <v>283</v>
      </c>
      <c r="DG532" s="10" t="s">
        <v>283</v>
      </c>
      <c r="DH532" s="10" t="s">
        <v>283</v>
      </c>
      <c r="DI532" s="10" t="s">
        <v>283</v>
      </c>
      <c r="DJ532" s="10" t="s">
        <v>283</v>
      </c>
      <c r="DK532" s="10" t="s">
        <v>283</v>
      </c>
      <c r="DL532" s="10" t="s">
        <v>283</v>
      </c>
      <c r="DM532" s="10" t="s">
        <v>283</v>
      </c>
      <c r="DN532" s="15"/>
      <c r="DO532" s="15"/>
      <c r="DP532" s="15"/>
      <c r="DQ532" s="15"/>
      <c r="DR532" s="15"/>
      <c r="DS532" s="15"/>
      <c r="DT532" s="15"/>
      <c r="DU532" s="15"/>
      <c r="DV532" s="15"/>
      <c r="DW532" s="15"/>
      <c r="DX532" s="15"/>
      <c r="DY532" s="15"/>
      <c r="DZ532" s="15"/>
      <c r="EA532" s="15"/>
      <c r="EB532" s="15"/>
      <c r="EC532" s="15"/>
      <c r="ED532" s="15"/>
      <c r="EE532" s="15"/>
      <c r="EF532" s="15"/>
      <c r="EG532" s="15"/>
      <c r="EH532" s="15"/>
      <c r="EI532" s="15"/>
      <c r="EJ532" s="15"/>
      <c r="EK532" s="15"/>
      <c r="EL532" s="15"/>
      <c r="EM532" s="15"/>
      <c r="EN532" s="15"/>
      <c r="EO532" s="15"/>
      <c r="EP532" s="15"/>
      <c r="EQ532" s="15"/>
      <c r="ER532" s="10" t="s">
        <v>283</v>
      </c>
      <c r="ES532" s="10" t="s">
        <v>283</v>
      </c>
      <c r="ET532" s="10"/>
      <c r="EU532" s="10"/>
      <c r="EV532" s="10"/>
      <c r="EW532" s="10"/>
      <c r="EX532" s="10"/>
      <c r="EY532" s="10"/>
      <c r="EZ532" s="10"/>
      <c r="FA532" s="10"/>
      <c r="FB532" s="10"/>
      <c r="FC532" s="10"/>
      <c r="FD532" s="10"/>
      <c r="FE532" s="10"/>
      <c r="FF532" s="10"/>
      <c r="FG532" s="10"/>
      <c r="FH532" s="10"/>
      <c r="FI532" s="10"/>
      <c r="FJ532" s="10"/>
      <c r="FK532" s="10"/>
      <c r="FL532" s="10"/>
      <c r="FM532" s="10" t="s">
        <v>172</v>
      </c>
      <c r="FN532" s="10" t="s">
        <v>172</v>
      </c>
      <c r="FO532" s="10"/>
      <c r="FP532" s="10"/>
      <c r="FQ532" s="10"/>
      <c r="FR532" s="10"/>
      <c r="FS532" s="10"/>
      <c r="FT532" s="10"/>
      <c r="FU532" s="10"/>
      <c r="FV532" s="10"/>
      <c r="FW532" s="10"/>
      <c r="FX532" s="10"/>
      <c r="FY532" s="10"/>
      <c r="FZ532" s="10"/>
      <c r="GA532" s="10"/>
      <c r="GB532" s="10">
        <v>1</v>
      </c>
      <c r="GC532" s="10"/>
      <c r="GD532" s="10"/>
      <c r="GE532" s="10"/>
      <c r="GF532" s="10"/>
      <c r="GG532" s="10"/>
      <c r="GH532" s="10"/>
      <c r="GI532" s="10"/>
      <c r="GJ532" s="10"/>
      <c r="GK532" s="10"/>
      <c r="GL532" s="10"/>
      <c r="GM532" s="10"/>
      <c r="GN532" s="10"/>
      <c r="GO532" s="13" t="s">
        <v>7831</v>
      </c>
      <c r="GP532" s="13" t="s">
        <v>7832</v>
      </c>
      <c r="GQ532" s="10" t="s">
        <v>283</v>
      </c>
      <c r="GR532" s="10" t="s">
        <v>283</v>
      </c>
      <c r="GS532" s="10" t="s">
        <v>283</v>
      </c>
      <c r="GT532" s="10" t="s">
        <v>283</v>
      </c>
      <c r="GU532" s="10" t="s">
        <v>283</v>
      </c>
      <c r="GV532" s="10" t="s">
        <v>283</v>
      </c>
      <c r="GW532" s="10" t="s">
        <v>283</v>
      </c>
      <c r="GX532" s="10" t="s">
        <v>283</v>
      </c>
      <c r="GY532" s="10" t="s">
        <v>283</v>
      </c>
      <c r="GZ532" s="10" t="s">
        <v>283</v>
      </c>
      <c r="HA532" s="10" t="s">
        <v>283</v>
      </c>
      <c r="HB532" s="10" t="s">
        <v>283</v>
      </c>
      <c r="HC532" s="10" t="s">
        <v>283</v>
      </c>
      <c r="HD532" s="10" t="s">
        <v>240</v>
      </c>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c r="IQ532" s="10"/>
      <c r="IR532" s="10">
        <v>1</v>
      </c>
      <c r="IS532" s="10"/>
      <c r="IT532" s="10"/>
      <c r="IU532" s="13" t="s">
        <v>2473</v>
      </c>
      <c r="IV532" s="10" t="s">
        <v>283</v>
      </c>
      <c r="IW532" s="10" t="s">
        <v>283</v>
      </c>
      <c r="IX532" s="10" t="s">
        <v>268</v>
      </c>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10">
        <v>1</v>
      </c>
      <c r="JU532" s="10"/>
      <c r="JV532" s="10" t="s">
        <v>287</v>
      </c>
      <c r="JW532" s="10" t="s">
        <v>283</v>
      </c>
      <c r="JX532" s="10" t="s">
        <v>283</v>
      </c>
      <c r="JY532" s="10" t="s">
        <v>283</v>
      </c>
      <c r="JZ532" s="10"/>
    </row>
    <row r="533" spans="1:286" ht="15.75" customHeight="1">
      <c r="A533" s="90" t="s">
        <v>7833</v>
      </c>
      <c r="B533" s="94">
        <v>43849</v>
      </c>
      <c r="C533" s="32" t="s">
        <v>7834</v>
      </c>
      <c r="D533" s="10">
        <v>1</v>
      </c>
      <c r="E533" s="11">
        <v>43809</v>
      </c>
      <c r="F533" s="10">
        <v>98</v>
      </c>
      <c r="G533" s="10" t="s">
        <v>277</v>
      </c>
      <c r="H533" s="90" t="s">
        <v>604</v>
      </c>
      <c r="I533" s="90" t="s">
        <v>576</v>
      </c>
      <c r="J533" s="10" t="s">
        <v>280</v>
      </c>
      <c r="K533" s="32" t="s">
        <v>7835</v>
      </c>
      <c r="L533" s="69"/>
      <c r="M533" s="69">
        <v>1</v>
      </c>
      <c r="N533" s="69"/>
      <c r="O533" s="69"/>
      <c r="P533" s="69"/>
      <c r="Q533" s="32">
        <v>1</v>
      </c>
      <c r="R533" s="69"/>
      <c r="S533" s="69"/>
      <c r="T533" s="69"/>
      <c r="U533" s="69"/>
      <c r="V533" s="69"/>
      <c r="W533" s="69"/>
      <c r="X533" s="69"/>
      <c r="Y533" s="69"/>
      <c r="Z533" s="69"/>
      <c r="AA533" s="69"/>
      <c r="AB533" s="69" t="s">
        <v>7836</v>
      </c>
      <c r="AC533" s="92" t="s">
        <v>7837</v>
      </c>
      <c r="AD533" s="10" t="s">
        <v>283</v>
      </c>
      <c r="AE533" s="11">
        <v>43815</v>
      </c>
      <c r="AF533" s="11">
        <v>43894</v>
      </c>
      <c r="AG533" s="10">
        <f t="shared" si="124"/>
        <v>79</v>
      </c>
      <c r="AH533" s="10">
        <f t="shared" si="123"/>
        <v>85</v>
      </c>
      <c r="AI533" s="10">
        <f t="shared" si="108"/>
        <v>40</v>
      </c>
      <c r="AJ533" s="10" t="s">
        <v>1268</v>
      </c>
      <c r="AK533" s="12">
        <v>1</v>
      </c>
      <c r="AL533" s="10" t="s">
        <v>70</v>
      </c>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R533" s="10"/>
      <c r="BS533" s="10"/>
      <c r="BT533" s="10"/>
      <c r="BU533" s="10"/>
      <c r="BV533" s="10"/>
      <c r="BW533" s="10"/>
      <c r="BX533" s="10"/>
      <c r="BY533" s="10">
        <v>1</v>
      </c>
      <c r="BZ533" s="10"/>
      <c r="CA533" s="10"/>
      <c r="CB533" s="10"/>
      <c r="CC533" s="10"/>
      <c r="CD533" s="10"/>
      <c r="CE533" s="10"/>
      <c r="CF533" s="10"/>
      <c r="CG533" s="10"/>
      <c r="CH533" s="10"/>
      <c r="CI533" s="10"/>
      <c r="CJ533" s="10"/>
      <c r="CK533" s="10"/>
      <c r="CL533" s="10"/>
      <c r="CM533" s="10"/>
      <c r="CN533" s="10"/>
      <c r="CO533" s="10"/>
      <c r="CP533" s="10" t="s">
        <v>89</v>
      </c>
      <c r="CQ533" s="10" t="s">
        <v>286</v>
      </c>
      <c r="CR533" s="10">
        <v>1</v>
      </c>
      <c r="CS533" s="10"/>
      <c r="CT533" s="10"/>
      <c r="CU533" s="10"/>
      <c r="CV533" s="10"/>
      <c r="CW533" s="10"/>
      <c r="CX533" s="10" t="s">
        <v>287</v>
      </c>
      <c r="CY533" s="10" t="s">
        <v>287</v>
      </c>
      <c r="CZ533" s="10" t="s">
        <v>288</v>
      </c>
      <c r="DA533" s="10" t="s">
        <v>158</v>
      </c>
      <c r="DB533" s="10" t="s">
        <v>309</v>
      </c>
      <c r="DC533" s="13" t="s">
        <v>7838</v>
      </c>
      <c r="DD533" s="13" t="s">
        <v>1269</v>
      </c>
      <c r="DE533" s="10" t="s">
        <v>283</v>
      </c>
      <c r="DF533" s="10" t="s">
        <v>283</v>
      </c>
      <c r="DG533" s="10" t="s">
        <v>283</v>
      </c>
      <c r="DH533" s="10" t="s">
        <v>283</v>
      </c>
      <c r="DI533" s="10" t="s">
        <v>283</v>
      </c>
      <c r="DJ533" s="10" t="s">
        <v>283</v>
      </c>
      <c r="DK533" s="10" t="s">
        <v>283</v>
      </c>
      <c r="DL533" s="10" t="s">
        <v>283</v>
      </c>
      <c r="DM533" s="10" t="s">
        <v>283</v>
      </c>
      <c r="DN533" s="15"/>
      <c r="DO533" s="15"/>
      <c r="DP533" s="15"/>
      <c r="DQ533" s="15"/>
      <c r="DR533" s="15"/>
      <c r="DS533" s="15"/>
      <c r="DT533" s="15"/>
      <c r="DU533" s="15"/>
      <c r="DV533" s="15"/>
      <c r="DW533" s="15"/>
      <c r="DX533" s="15"/>
      <c r="DY533" s="15"/>
      <c r="DZ533" s="15"/>
      <c r="EA533" s="15"/>
      <c r="EB533" s="15"/>
      <c r="EC533" s="15"/>
      <c r="ED533" s="15"/>
      <c r="EE533" s="15"/>
      <c r="EF533" s="15"/>
      <c r="EG533" s="15"/>
      <c r="EH533" s="15"/>
      <c r="EI533" s="15"/>
      <c r="EJ533" s="15"/>
      <c r="EK533" s="15"/>
      <c r="EL533" s="15"/>
      <c r="EM533" s="15"/>
      <c r="EN533" s="15"/>
      <c r="EO533" s="15"/>
      <c r="EP533" s="15"/>
      <c r="EQ533" s="15"/>
      <c r="ER533" s="10" t="s">
        <v>283</v>
      </c>
      <c r="ES533" s="10" t="s">
        <v>283</v>
      </c>
      <c r="ET533" s="10"/>
      <c r="EU533" s="10"/>
      <c r="EV533" s="10"/>
      <c r="EW533" s="10"/>
      <c r="EX533" s="10"/>
      <c r="EY533" s="10"/>
      <c r="EZ533" s="10"/>
      <c r="FA533" s="10"/>
      <c r="FB533" s="10"/>
      <c r="FC533" s="10"/>
      <c r="FD533" s="10"/>
      <c r="FE533" s="10"/>
      <c r="FF533" s="10"/>
      <c r="FG533" s="10"/>
      <c r="FH533" s="10"/>
      <c r="FI533" s="10"/>
      <c r="FJ533" s="10"/>
      <c r="FK533" s="10"/>
      <c r="FL533" s="10"/>
      <c r="FM533" s="10" t="s">
        <v>165</v>
      </c>
      <c r="FN533" s="10" t="s">
        <v>7839</v>
      </c>
      <c r="FO533" s="10"/>
      <c r="FP533" s="10"/>
      <c r="FQ533" s="10"/>
      <c r="FR533" s="10"/>
      <c r="FS533" s="10"/>
      <c r="FT533" s="10">
        <v>1</v>
      </c>
      <c r="FU533" s="10"/>
      <c r="FV533" s="10"/>
      <c r="FW533" s="10"/>
      <c r="FX533" s="10"/>
      <c r="FY533" s="10"/>
      <c r="FZ533" s="10"/>
      <c r="GA533" s="10"/>
      <c r="GB533" s="10"/>
      <c r="GC533" s="10"/>
      <c r="GD533" s="10"/>
      <c r="GE533" s="10"/>
      <c r="GF533" s="10"/>
      <c r="GG533" s="10"/>
      <c r="GH533" s="10"/>
      <c r="GI533" s="10"/>
      <c r="GJ533" s="10"/>
      <c r="GK533" s="10"/>
      <c r="GL533" s="10"/>
      <c r="GM533" s="10"/>
      <c r="GN533" s="10"/>
      <c r="GO533" s="13" t="s">
        <v>7840</v>
      </c>
      <c r="GP533" s="13" t="s">
        <v>7841</v>
      </c>
      <c r="GQ533" s="10" t="s">
        <v>283</v>
      </c>
      <c r="GR533" s="10" t="s">
        <v>283</v>
      </c>
      <c r="GS533" s="10" t="s">
        <v>283</v>
      </c>
      <c r="GT533" s="10" t="s">
        <v>283</v>
      </c>
      <c r="GU533" s="10" t="s">
        <v>283</v>
      </c>
      <c r="GV533" s="10" t="s">
        <v>283</v>
      </c>
      <c r="GW533" s="10" t="s">
        <v>283</v>
      </c>
      <c r="GX533" s="10" t="s">
        <v>283</v>
      </c>
      <c r="GY533" s="10" t="s">
        <v>283</v>
      </c>
      <c r="GZ533" s="10" t="s">
        <v>283</v>
      </c>
      <c r="HA533" s="10" t="s">
        <v>283</v>
      </c>
      <c r="HB533" s="10" t="s">
        <v>283</v>
      </c>
      <c r="HC533" s="10" t="s">
        <v>283</v>
      </c>
      <c r="HD533" s="10" t="s">
        <v>209</v>
      </c>
      <c r="HE533" s="10"/>
      <c r="HF533" s="10"/>
      <c r="HG533" s="10"/>
      <c r="HH533" s="10"/>
      <c r="HI533" s="10"/>
      <c r="HJ533" s="10"/>
      <c r="HK533" s="10"/>
      <c r="HL533" s="10"/>
      <c r="HM533" s="10">
        <v>1</v>
      </c>
      <c r="HN533" s="10"/>
      <c r="HO533" s="10"/>
      <c r="HP533" s="10"/>
      <c r="HQ533" s="10"/>
      <c r="HR533" s="10"/>
      <c r="HS533" s="10"/>
      <c r="HT533" s="10"/>
      <c r="HU533" s="10"/>
      <c r="HV533" s="10"/>
      <c r="HW533" s="10"/>
      <c r="HX533" s="10"/>
      <c r="HY533" s="10"/>
      <c r="HZ533" s="10"/>
      <c r="IA533" s="10"/>
      <c r="IB533" s="10"/>
      <c r="IC533" s="10"/>
      <c r="ID533" s="10"/>
      <c r="IE533" s="10"/>
      <c r="IF533" s="10"/>
      <c r="IG533" s="10"/>
      <c r="IH533" s="10"/>
      <c r="II533" s="10"/>
      <c r="IJ533" s="10"/>
      <c r="IK533" s="10"/>
      <c r="IL533" s="10"/>
      <c r="IM533" s="10"/>
      <c r="IN533" s="10"/>
      <c r="IO533" s="10"/>
      <c r="IP533" s="10"/>
      <c r="IQ533" s="10"/>
      <c r="IR533" s="10"/>
      <c r="IS533" s="10"/>
      <c r="IT533" s="10"/>
      <c r="IU533" s="13" t="s">
        <v>7842</v>
      </c>
      <c r="IV533" s="13" t="s">
        <v>7843</v>
      </c>
      <c r="IW533" s="10" t="s">
        <v>283</v>
      </c>
      <c r="IX533" s="10" t="s">
        <v>267</v>
      </c>
      <c r="IY533" s="10"/>
      <c r="IZ533" s="10"/>
      <c r="JA533" s="10"/>
      <c r="JB533" s="10"/>
      <c r="JC533" s="10"/>
      <c r="JD533" s="10"/>
      <c r="JE533" s="10"/>
      <c r="JF533" s="10"/>
      <c r="JG533" s="10"/>
      <c r="JH533" s="10"/>
      <c r="JI533" s="10"/>
      <c r="JJ533" s="10"/>
      <c r="JK533" s="10"/>
      <c r="JL533" s="10"/>
      <c r="JM533" s="10"/>
      <c r="JN533" s="10"/>
      <c r="JO533" s="10"/>
      <c r="JP533" s="10"/>
      <c r="JQ533" s="10"/>
      <c r="JR533" s="10"/>
      <c r="JS533" s="10">
        <v>1</v>
      </c>
      <c r="JT533" s="10"/>
      <c r="JU533" s="10"/>
      <c r="JV533" s="10" t="s">
        <v>283</v>
      </c>
      <c r="JW533" s="90" t="s">
        <v>7833</v>
      </c>
      <c r="JX533" s="10" t="s">
        <v>7844</v>
      </c>
      <c r="JY533" s="10" t="s">
        <v>7845</v>
      </c>
      <c r="JZ533" s="10"/>
    </row>
    <row r="534" spans="1:286" ht="15.75" customHeight="1">
      <c r="A534" s="90" t="s">
        <v>7846</v>
      </c>
      <c r="B534" s="91">
        <v>43958</v>
      </c>
      <c r="C534" s="32" t="s">
        <v>7847</v>
      </c>
      <c r="D534" s="10">
        <v>1</v>
      </c>
      <c r="E534" s="11">
        <v>43917</v>
      </c>
      <c r="F534" s="10">
        <v>54</v>
      </c>
      <c r="G534" s="10" t="s">
        <v>277</v>
      </c>
      <c r="H534" s="90" t="s">
        <v>604</v>
      </c>
      <c r="I534" s="90" t="s">
        <v>576</v>
      </c>
      <c r="J534" s="10" t="s">
        <v>280</v>
      </c>
      <c r="K534" s="90" t="s">
        <v>7835</v>
      </c>
      <c r="L534" s="69"/>
      <c r="M534" s="69">
        <v>1</v>
      </c>
      <c r="N534" s="69"/>
      <c r="O534" s="69"/>
      <c r="P534" s="69"/>
      <c r="Q534" s="32">
        <v>1</v>
      </c>
      <c r="R534" s="69"/>
      <c r="S534" s="69"/>
      <c r="T534" s="69"/>
      <c r="U534" s="69"/>
      <c r="V534" s="69"/>
      <c r="W534" s="69"/>
      <c r="X534" s="69"/>
      <c r="Y534" s="69"/>
      <c r="Z534" s="69"/>
      <c r="AA534" s="69"/>
      <c r="AB534" s="69" t="s">
        <v>7848</v>
      </c>
      <c r="AC534" s="95" t="s">
        <v>7849</v>
      </c>
      <c r="AD534" s="10" t="s">
        <v>283</v>
      </c>
      <c r="AE534" s="11">
        <v>43917</v>
      </c>
      <c r="AF534" s="10" t="s">
        <v>329</v>
      </c>
      <c r="AG534" s="10" t="s">
        <v>329</v>
      </c>
      <c r="AH534" s="10" t="s">
        <v>283</v>
      </c>
      <c r="AI534" s="10">
        <f t="shared" si="108"/>
        <v>41</v>
      </c>
      <c r="AJ534" s="10" t="s">
        <v>86</v>
      </c>
      <c r="AK534" s="12">
        <v>1</v>
      </c>
      <c r="AL534" s="10" t="s">
        <v>86</v>
      </c>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c r="BW534" s="10"/>
      <c r="BX534" s="10"/>
      <c r="BY534" s="10"/>
      <c r="BZ534" s="10"/>
      <c r="CA534" s="10"/>
      <c r="CB534" s="10"/>
      <c r="CC534" s="10"/>
      <c r="CD534" s="10"/>
      <c r="CE534" s="10"/>
      <c r="CF534" s="10"/>
      <c r="CG534" s="10"/>
      <c r="CH534" s="10"/>
      <c r="CI534" s="10"/>
      <c r="CJ534" s="10"/>
      <c r="CK534" s="10"/>
      <c r="CL534" s="10"/>
      <c r="CM534" s="10"/>
      <c r="CN534" s="10"/>
      <c r="CO534" s="10">
        <v>1</v>
      </c>
      <c r="CP534" s="10" t="s">
        <v>329</v>
      </c>
      <c r="CQ534" s="13" t="s">
        <v>852</v>
      </c>
      <c r="CR534" s="10"/>
      <c r="CS534" s="10"/>
      <c r="CT534" s="10"/>
      <c r="CU534" s="10"/>
      <c r="CV534" s="10"/>
      <c r="CW534" s="10"/>
      <c r="CX534" s="10" t="s">
        <v>283</v>
      </c>
      <c r="CY534" s="10" t="s">
        <v>287</v>
      </c>
      <c r="CZ534" s="10" t="s">
        <v>288</v>
      </c>
      <c r="DA534" s="10" t="s">
        <v>158</v>
      </c>
      <c r="DB534" s="10" t="s">
        <v>309</v>
      </c>
      <c r="DC534" s="13" t="s">
        <v>7850</v>
      </c>
      <c r="DD534" s="10" t="s">
        <v>329</v>
      </c>
      <c r="DE534" s="10" t="s">
        <v>283</v>
      </c>
      <c r="DF534" s="10" t="s">
        <v>283</v>
      </c>
      <c r="DG534" s="10" t="s">
        <v>283</v>
      </c>
      <c r="DH534" s="10" t="s">
        <v>283</v>
      </c>
      <c r="DI534" s="10" t="s">
        <v>283</v>
      </c>
      <c r="DJ534" s="10" t="s">
        <v>283</v>
      </c>
      <c r="DK534" s="10" t="s">
        <v>283</v>
      </c>
      <c r="DL534" s="10" t="s">
        <v>283</v>
      </c>
      <c r="DM534" s="10" t="s">
        <v>283</v>
      </c>
      <c r="DN534" s="15"/>
      <c r="DO534" s="15"/>
      <c r="DP534" s="15"/>
      <c r="DQ534" s="15"/>
      <c r="DR534" s="15"/>
      <c r="DS534" s="15"/>
      <c r="DT534" s="15"/>
      <c r="DU534" s="15"/>
      <c r="DV534" s="15"/>
      <c r="DW534" s="15"/>
      <c r="DX534" s="15"/>
      <c r="DY534" s="15"/>
      <c r="DZ534" s="15"/>
      <c r="EA534" s="15"/>
      <c r="EB534" s="15"/>
      <c r="EC534" s="15"/>
      <c r="ED534" s="15"/>
      <c r="EE534" s="15"/>
      <c r="EF534" s="15"/>
      <c r="EG534" s="15"/>
      <c r="EH534" s="15"/>
      <c r="EI534" s="15"/>
      <c r="EJ534" s="15"/>
      <c r="EK534" s="15"/>
      <c r="EL534" s="15"/>
      <c r="EM534" s="15"/>
      <c r="EN534" s="15"/>
      <c r="EO534" s="15"/>
      <c r="EP534" s="15"/>
      <c r="EQ534" s="15"/>
      <c r="ER534" s="10" t="s">
        <v>283</v>
      </c>
      <c r="ES534" s="10" t="s">
        <v>283</v>
      </c>
      <c r="ET534" s="10"/>
      <c r="EU534" s="10"/>
      <c r="EV534" s="10"/>
      <c r="EW534" s="10"/>
      <c r="EX534" s="10"/>
      <c r="EY534" s="10"/>
      <c r="EZ534" s="10"/>
      <c r="FA534" s="10"/>
      <c r="FB534" s="10"/>
      <c r="FC534" s="10"/>
      <c r="FD534" s="10"/>
      <c r="FE534" s="10"/>
      <c r="FF534" s="10"/>
      <c r="FG534" s="10"/>
      <c r="FH534" s="10"/>
      <c r="FI534" s="10"/>
      <c r="FJ534" s="10"/>
      <c r="FK534" s="10"/>
      <c r="FL534" s="10"/>
      <c r="FM534" s="10" t="s">
        <v>165</v>
      </c>
      <c r="FN534" s="10" t="s">
        <v>7839</v>
      </c>
      <c r="FO534" s="10"/>
      <c r="FP534" s="10"/>
      <c r="FQ534" s="10"/>
      <c r="FR534" s="10"/>
      <c r="FS534" s="10"/>
      <c r="FT534" s="10">
        <v>1</v>
      </c>
      <c r="FU534" s="10"/>
      <c r="FV534" s="10"/>
      <c r="FW534" s="10"/>
      <c r="FX534" s="10"/>
      <c r="FY534" s="10"/>
      <c r="FZ534" s="10"/>
      <c r="GA534" s="10"/>
      <c r="GB534" s="10"/>
      <c r="GC534" s="10"/>
      <c r="GD534" s="10"/>
      <c r="GE534" s="10"/>
      <c r="GF534" s="10"/>
      <c r="GG534" s="10"/>
      <c r="GH534" s="10"/>
      <c r="GI534" s="10"/>
      <c r="GJ534" s="10"/>
      <c r="GK534" s="10"/>
      <c r="GL534" s="10"/>
      <c r="GM534" s="10"/>
      <c r="GN534" s="10"/>
      <c r="GO534" s="13" t="s">
        <v>7840</v>
      </c>
      <c r="GP534" s="13" t="s">
        <v>7841</v>
      </c>
      <c r="GQ534" s="10" t="s">
        <v>283</v>
      </c>
      <c r="GR534" s="10" t="s">
        <v>283</v>
      </c>
      <c r="GS534" s="10" t="s">
        <v>283</v>
      </c>
      <c r="GT534" s="10" t="s">
        <v>283</v>
      </c>
      <c r="GU534" s="10" t="s">
        <v>283</v>
      </c>
      <c r="GV534" s="10" t="s">
        <v>283</v>
      </c>
      <c r="GW534" s="10" t="s">
        <v>283</v>
      </c>
      <c r="GX534" s="10" t="s">
        <v>283</v>
      </c>
      <c r="GY534" s="10" t="s">
        <v>283</v>
      </c>
      <c r="GZ534" s="10" t="s">
        <v>283</v>
      </c>
      <c r="HA534" s="10" t="s">
        <v>283</v>
      </c>
      <c r="HB534" s="10" t="s">
        <v>283</v>
      </c>
      <c r="HC534" s="10" t="s">
        <v>283</v>
      </c>
      <c r="HD534" s="10" t="s">
        <v>209</v>
      </c>
      <c r="HE534" s="10"/>
      <c r="HF534" s="10"/>
      <c r="HG534" s="10"/>
      <c r="HH534" s="10"/>
      <c r="HI534" s="10"/>
      <c r="HJ534" s="10"/>
      <c r="HK534" s="10"/>
      <c r="HL534" s="10"/>
      <c r="HM534" s="10">
        <v>1</v>
      </c>
      <c r="HN534" s="10"/>
      <c r="HO534" s="10"/>
      <c r="HP534" s="10"/>
      <c r="HQ534" s="10"/>
      <c r="HR534" s="10"/>
      <c r="HS534" s="10"/>
      <c r="HT534" s="10"/>
      <c r="HU534" s="10"/>
      <c r="HV534" s="10"/>
      <c r="HW534" s="10"/>
      <c r="HX534" s="10"/>
      <c r="HY534" s="10"/>
      <c r="HZ534" s="10"/>
      <c r="IA534" s="10"/>
      <c r="IB534" s="10"/>
      <c r="IC534" s="10"/>
      <c r="ID534" s="10"/>
      <c r="IE534" s="10"/>
      <c r="IF534" s="10"/>
      <c r="IG534" s="10"/>
      <c r="IH534" s="10"/>
      <c r="II534" s="10"/>
      <c r="IJ534" s="10"/>
      <c r="IK534" s="10"/>
      <c r="IL534" s="10"/>
      <c r="IM534" s="10"/>
      <c r="IN534" s="10"/>
      <c r="IO534" s="10"/>
      <c r="IP534" s="10"/>
      <c r="IQ534" s="10"/>
      <c r="IR534" s="10"/>
      <c r="IS534" s="10"/>
      <c r="IT534" s="10"/>
      <c r="IU534" s="13" t="s">
        <v>7842</v>
      </c>
      <c r="IV534" s="13" t="s">
        <v>7843</v>
      </c>
      <c r="IW534" s="10" t="s">
        <v>283</v>
      </c>
      <c r="IX534" s="10" t="s">
        <v>267</v>
      </c>
      <c r="IY534" s="10"/>
      <c r="IZ534" s="10"/>
      <c r="JA534" s="10"/>
      <c r="JB534" s="10"/>
      <c r="JC534" s="10"/>
      <c r="JD534" s="10"/>
      <c r="JE534" s="10"/>
      <c r="JF534" s="10"/>
      <c r="JG534" s="10"/>
      <c r="JH534" s="10"/>
      <c r="JI534" s="10"/>
      <c r="JJ534" s="10"/>
      <c r="JK534" s="10"/>
      <c r="JL534" s="10"/>
      <c r="JM534" s="10"/>
      <c r="JN534" s="10"/>
      <c r="JO534" s="10"/>
      <c r="JP534" s="10"/>
      <c r="JQ534" s="10"/>
      <c r="JR534" s="10"/>
      <c r="JS534" s="10">
        <v>1</v>
      </c>
      <c r="JT534" s="10"/>
      <c r="JU534" s="10"/>
      <c r="JV534" s="10" t="s">
        <v>283</v>
      </c>
      <c r="JW534" s="90" t="s">
        <v>7833</v>
      </c>
      <c r="JX534" s="10" t="s">
        <v>7851</v>
      </c>
      <c r="JY534" s="10" t="s">
        <v>7845</v>
      </c>
      <c r="JZ534" s="10"/>
    </row>
    <row r="535" spans="1:286" ht="15.75" customHeight="1">
      <c r="A535" s="90" t="s">
        <v>7852</v>
      </c>
      <c r="B535" s="91">
        <v>43867</v>
      </c>
      <c r="C535" s="90" t="s">
        <v>7853</v>
      </c>
      <c r="D535" s="10">
        <v>1</v>
      </c>
      <c r="E535" s="11">
        <v>42878</v>
      </c>
      <c r="F535" s="10" t="s">
        <v>302</v>
      </c>
      <c r="G535" s="10" t="s">
        <v>323</v>
      </c>
      <c r="H535" s="90" t="s">
        <v>2098</v>
      </c>
      <c r="I535" s="90" t="s">
        <v>2659</v>
      </c>
      <c r="J535" s="10" t="s">
        <v>280</v>
      </c>
      <c r="K535" s="90" t="s">
        <v>5740</v>
      </c>
      <c r="L535" s="90"/>
      <c r="M535" s="10">
        <v>1</v>
      </c>
      <c r="N535" s="90"/>
      <c r="O535" s="90"/>
      <c r="P535" s="90"/>
      <c r="Q535" s="90"/>
      <c r="R535" s="90"/>
      <c r="S535" s="90"/>
      <c r="T535" s="90"/>
      <c r="U535" s="10">
        <v>1</v>
      </c>
      <c r="V535" s="90"/>
      <c r="W535" s="90"/>
      <c r="X535" s="90"/>
      <c r="Y535" s="90"/>
      <c r="Z535" s="90"/>
      <c r="AA535" s="90"/>
      <c r="AB535" s="90" t="s">
        <v>7854</v>
      </c>
      <c r="AC535" s="92" t="s">
        <v>7855</v>
      </c>
      <c r="AD535" s="10" t="s">
        <v>283</v>
      </c>
      <c r="AE535" s="11">
        <v>42881</v>
      </c>
      <c r="AF535" s="11">
        <v>43858</v>
      </c>
      <c r="AG535" s="10">
        <f>AF535-AE535</f>
        <v>977</v>
      </c>
      <c r="AH535" s="10">
        <f>AF535-E535</f>
        <v>980</v>
      </c>
      <c r="AI535" s="10">
        <f t="shared" si="108"/>
        <v>989</v>
      </c>
      <c r="AJ535" s="10" t="s">
        <v>77</v>
      </c>
      <c r="AK535" s="12">
        <v>1</v>
      </c>
      <c r="AL535" s="10" t="s">
        <v>77</v>
      </c>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c r="BW535" s="10"/>
      <c r="BX535" s="10"/>
      <c r="BY535" s="10"/>
      <c r="BZ535" s="10"/>
      <c r="CA535" s="10"/>
      <c r="CB535" s="10"/>
      <c r="CC535" s="10"/>
      <c r="CD535" s="10"/>
      <c r="CE535" s="10"/>
      <c r="CF535" s="10">
        <v>1</v>
      </c>
      <c r="CG535" s="10"/>
      <c r="CH535" s="10"/>
      <c r="CI535" s="10"/>
      <c r="CJ535" s="10"/>
      <c r="CK535" s="10"/>
      <c r="CL535" s="10"/>
      <c r="CM535" s="10"/>
      <c r="CN535" s="10"/>
      <c r="CO535" s="10"/>
      <c r="CP535" s="10" t="s">
        <v>90</v>
      </c>
      <c r="CQ535" s="10" t="s">
        <v>286</v>
      </c>
      <c r="CR535" s="10"/>
      <c r="CS535" s="10">
        <v>1</v>
      </c>
      <c r="CT535" s="10"/>
      <c r="CU535" s="10"/>
      <c r="CV535" s="10"/>
      <c r="CW535" s="10"/>
      <c r="CX535" s="10" t="s">
        <v>283</v>
      </c>
      <c r="CY535" s="10" t="s">
        <v>287</v>
      </c>
      <c r="CZ535" s="10" t="s">
        <v>596</v>
      </c>
      <c r="DA535" s="10" t="s">
        <v>412</v>
      </c>
      <c r="DB535" s="10" t="s">
        <v>309</v>
      </c>
      <c r="DC535" s="13" t="s">
        <v>7856</v>
      </c>
      <c r="DD535" s="13" t="s">
        <v>7857</v>
      </c>
      <c r="DE535" s="13" t="s">
        <v>7858</v>
      </c>
      <c r="DF535" s="13" t="s">
        <v>7859</v>
      </c>
      <c r="DG535" s="13" t="s">
        <v>7860</v>
      </c>
      <c r="DH535" s="13" t="s">
        <v>7861</v>
      </c>
      <c r="DI535" s="10" t="s">
        <v>283</v>
      </c>
      <c r="DJ535" s="10" t="s">
        <v>283</v>
      </c>
      <c r="DK535" s="10" t="s">
        <v>283</v>
      </c>
      <c r="DL535" s="10" t="s">
        <v>283</v>
      </c>
      <c r="DM535" s="10" t="s">
        <v>283</v>
      </c>
      <c r="DN535" s="15"/>
      <c r="DO535" s="15"/>
      <c r="DP535" s="15"/>
      <c r="DQ535" s="15"/>
      <c r="DR535" s="15"/>
      <c r="DS535" s="15"/>
      <c r="DT535" s="15"/>
      <c r="DU535" s="15"/>
      <c r="DV535" s="15"/>
      <c r="DW535" s="15"/>
      <c r="DX535" s="15"/>
      <c r="DY535" s="15"/>
      <c r="DZ535" s="15"/>
      <c r="EA535" s="15"/>
      <c r="EB535" s="15"/>
      <c r="EC535" s="15"/>
      <c r="ED535" s="15"/>
      <c r="EE535" s="15"/>
      <c r="EF535" s="15"/>
      <c r="EG535" s="15"/>
      <c r="EH535" s="15"/>
      <c r="EI535" s="15"/>
      <c r="EJ535" s="15"/>
      <c r="EK535" s="15"/>
      <c r="EL535" s="15"/>
      <c r="EM535" s="15"/>
      <c r="EN535" s="15"/>
      <c r="EO535" s="15"/>
      <c r="EP535" s="15"/>
      <c r="EQ535" s="15"/>
      <c r="ER535" s="10" t="s">
        <v>283</v>
      </c>
      <c r="ES535" s="10" t="s">
        <v>283</v>
      </c>
      <c r="ET535" s="10"/>
      <c r="EU535" s="10"/>
      <c r="EV535" s="10"/>
      <c r="EW535" s="10"/>
      <c r="EX535" s="10"/>
      <c r="EY535" s="10"/>
      <c r="EZ535" s="10"/>
      <c r="FA535" s="10"/>
      <c r="FB535" s="10"/>
      <c r="FC535" s="10"/>
      <c r="FD535" s="10"/>
      <c r="FE535" s="10"/>
      <c r="FF535" s="10"/>
      <c r="FG535" s="10"/>
      <c r="FH535" s="10"/>
      <c r="FI535" s="10"/>
      <c r="FJ535" s="10"/>
      <c r="FK535" s="10"/>
      <c r="FL535" s="10"/>
      <c r="FM535" s="10" t="s">
        <v>283</v>
      </c>
      <c r="FN535" s="10" t="s">
        <v>283</v>
      </c>
      <c r="FO535" s="10"/>
      <c r="FP535" s="10"/>
      <c r="FQ535" s="10"/>
      <c r="FR535" s="10"/>
      <c r="FS535" s="10"/>
      <c r="FT535" s="10"/>
      <c r="FU535" s="10"/>
      <c r="FV535" s="10"/>
      <c r="FW535" s="10"/>
      <c r="FX535" s="10"/>
      <c r="FY535" s="10"/>
      <c r="FZ535" s="10"/>
      <c r="GA535" s="10"/>
      <c r="GB535" s="10"/>
      <c r="GC535" s="10"/>
      <c r="GD535" s="10"/>
      <c r="GE535" s="10"/>
      <c r="GF535" s="10"/>
      <c r="GG535" s="10"/>
      <c r="GH535" s="10"/>
      <c r="GI535" s="10"/>
      <c r="GJ535" s="10"/>
      <c r="GK535" s="10"/>
      <c r="GL535" s="10"/>
      <c r="GM535" s="10"/>
      <c r="GN535" s="10"/>
      <c r="GO535" s="13" t="s">
        <v>7862</v>
      </c>
      <c r="GP535" s="13" t="s">
        <v>7863</v>
      </c>
      <c r="GQ535" s="13" t="s">
        <v>7864</v>
      </c>
      <c r="GR535" s="13" t="s">
        <v>7865</v>
      </c>
      <c r="GS535" s="13" t="s">
        <v>7866</v>
      </c>
      <c r="GT535" s="10" t="s">
        <v>283</v>
      </c>
      <c r="GU535" s="10" t="s">
        <v>283</v>
      </c>
      <c r="GV535" s="10" t="s">
        <v>283</v>
      </c>
      <c r="GW535" s="10" t="s">
        <v>283</v>
      </c>
      <c r="GX535" s="10" t="s">
        <v>283</v>
      </c>
      <c r="GY535" s="10" t="s">
        <v>283</v>
      </c>
      <c r="GZ535" s="10" t="s">
        <v>283</v>
      </c>
      <c r="HA535" s="10" t="s">
        <v>283</v>
      </c>
      <c r="HB535" s="10" t="s">
        <v>283</v>
      </c>
      <c r="HC535" s="10" t="s">
        <v>283</v>
      </c>
      <c r="HD535" s="10" t="s">
        <v>7867</v>
      </c>
      <c r="HE535" s="10"/>
      <c r="HF535" s="10"/>
      <c r="HG535" s="10"/>
      <c r="HH535" s="10"/>
      <c r="HI535" s="10"/>
      <c r="HJ535" s="10"/>
      <c r="HK535" s="10"/>
      <c r="HL535" s="10"/>
      <c r="HM535" s="10"/>
      <c r="HN535" s="10"/>
      <c r="HO535" s="10"/>
      <c r="HP535" s="10"/>
      <c r="HQ535" s="10"/>
      <c r="HR535" s="10"/>
      <c r="HS535" s="10"/>
      <c r="HT535" s="10"/>
      <c r="HU535" s="10"/>
      <c r="HV535" s="10"/>
      <c r="HW535" s="10"/>
      <c r="HX535" s="10"/>
      <c r="HY535" s="10"/>
      <c r="HZ535" s="10"/>
      <c r="IA535" s="10">
        <v>1</v>
      </c>
      <c r="IB535" s="10"/>
      <c r="IC535" s="10"/>
      <c r="ID535" s="10"/>
      <c r="IE535" s="10"/>
      <c r="IF535" s="10"/>
      <c r="IG535" s="10"/>
      <c r="IH535" s="10"/>
      <c r="II535" s="10"/>
      <c r="IJ535" s="10"/>
      <c r="IK535" s="10"/>
      <c r="IL535" s="10"/>
      <c r="IM535" s="10"/>
      <c r="IN535" s="10"/>
      <c r="IO535" s="10"/>
      <c r="IP535" s="10"/>
      <c r="IQ535" s="10"/>
      <c r="IR535" s="10"/>
      <c r="IS535" s="10">
        <v>1</v>
      </c>
      <c r="IT535" s="10"/>
      <c r="IU535" s="13" t="s">
        <v>7868</v>
      </c>
      <c r="IV535" s="13" t="s">
        <v>419</v>
      </c>
      <c r="IW535" s="10" t="s">
        <v>283</v>
      </c>
      <c r="IX535" s="10" t="s">
        <v>266</v>
      </c>
      <c r="IY535" s="10"/>
      <c r="IZ535" s="10"/>
      <c r="JA535" s="10"/>
      <c r="JB535" s="10"/>
      <c r="JC535" s="10"/>
      <c r="JD535" s="10"/>
      <c r="JE535" s="10"/>
      <c r="JF535" s="10"/>
      <c r="JG535" s="10"/>
      <c r="JH535" s="10"/>
      <c r="JI535" s="10"/>
      <c r="JJ535" s="10"/>
      <c r="JK535" s="10"/>
      <c r="JL535" s="10"/>
      <c r="JM535" s="10"/>
      <c r="JN535" s="10"/>
      <c r="JO535" s="10"/>
      <c r="JP535" s="10"/>
      <c r="JQ535" s="10"/>
      <c r="JR535" s="10">
        <v>1</v>
      </c>
      <c r="JS535" s="10"/>
      <c r="JT535" s="10"/>
      <c r="JU535" s="10"/>
      <c r="JV535" s="10" t="s">
        <v>287</v>
      </c>
      <c r="JW535" s="10" t="s">
        <v>283</v>
      </c>
      <c r="JX535" s="10" t="s">
        <v>283</v>
      </c>
      <c r="JY535" s="10" t="s">
        <v>283</v>
      </c>
      <c r="JZ535" s="10"/>
    </row>
    <row r="536" spans="1:286" ht="15.75" customHeight="1">
      <c r="A536" s="90" t="s">
        <v>7869</v>
      </c>
      <c r="B536" s="91">
        <v>43922</v>
      </c>
      <c r="C536" s="90" t="s">
        <v>7870</v>
      </c>
      <c r="D536" s="10">
        <v>1</v>
      </c>
      <c r="E536" s="10" t="s">
        <v>302</v>
      </c>
      <c r="F536" s="10" t="s">
        <v>302</v>
      </c>
      <c r="G536" s="10" t="s">
        <v>323</v>
      </c>
      <c r="H536" s="90" t="s">
        <v>7871</v>
      </c>
      <c r="I536" s="90" t="s">
        <v>7872</v>
      </c>
      <c r="J536" s="10" t="s">
        <v>280</v>
      </c>
      <c r="K536" s="90" t="s">
        <v>7873</v>
      </c>
      <c r="L536" s="90"/>
      <c r="M536" s="90"/>
      <c r="N536" s="90"/>
      <c r="O536" s="90"/>
      <c r="P536" s="90"/>
      <c r="Q536" s="90"/>
      <c r="R536" s="10">
        <v>1</v>
      </c>
      <c r="S536" s="90"/>
      <c r="T536" s="90"/>
      <c r="U536" s="90"/>
      <c r="V536" s="90"/>
      <c r="W536" s="90"/>
      <c r="X536" s="90"/>
      <c r="Y536" s="90"/>
      <c r="Z536" s="90"/>
      <c r="AA536" s="90"/>
      <c r="AB536" s="90" t="s">
        <v>7874</v>
      </c>
      <c r="AC536" s="92" t="s">
        <v>7875</v>
      </c>
      <c r="AD536" s="10" t="s">
        <v>283</v>
      </c>
      <c r="AE536" s="11">
        <v>42949</v>
      </c>
      <c r="AF536" s="10" t="s">
        <v>329</v>
      </c>
      <c r="AG536" s="10" t="s">
        <v>329</v>
      </c>
      <c r="AH536" s="10" t="s">
        <v>283</v>
      </c>
      <c r="AI536" s="16" t="e">
        <f t="shared" si="108"/>
        <v>#VALUE!</v>
      </c>
      <c r="AJ536" s="10" t="s">
        <v>5580</v>
      </c>
      <c r="AK536" s="12">
        <v>1</v>
      </c>
      <c r="AL536" s="10" t="s">
        <v>85</v>
      </c>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v>1</v>
      </c>
      <c r="CO536" s="10"/>
      <c r="CP536" s="10" t="s">
        <v>89</v>
      </c>
      <c r="CQ536" s="10" t="s">
        <v>286</v>
      </c>
      <c r="CR536" s="10">
        <v>1</v>
      </c>
      <c r="CS536" s="10"/>
      <c r="CT536" s="10"/>
      <c r="CU536" s="10"/>
      <c r="CV536" s="10"/>
      <c r="CW536" s="10"/>
      <c r="CX536" s="10" t="s">
        <v>287</v>
      </c>
      <c r="CY536" s="10" t="s">
        <v>287</v>
      </c>
      <c r="CZ536" s="10" t="s">
        <v>12</v>
      </c>
      <c r="DA536" s="10" t="s">
        <v>3146</v>
      </c>
      <c r="DB536" s="10" t="s">
        <v>309</v>
      </c>
      <c r="DC536" s="13" t="s">
        <v>7876</v>
      </c>
      <c r="DD536" s="10" t="s">
        <v>329</v>
      </c>
      <c r="DE536" s="10" t="s">
        <v>283</v>
      </c>
      <c r="DF536" s="10" t="s">
        <v>283</v>
      </c>
      <c r="DG536" s="10" t="s">
        <v>283</v>
      </c>
      <c r="DH536" s="10" t="s">
        <v>283</v>
      </c>
      <c r="DI536" s="10" t="s">
        <v>283</v>
      </c>
      <c r="DJ536" s="10" t="s">
        <v>283</v>
      </c>
      <c r="DK536" s="10" t="s">
        <v>283</v>
      </c>
      <c r="DL536" s="10" t="s">
        <v>283</v>
      </c>
      <c r="DM536" s="10" t="s">
        <v>283</v>
      </c>
      <c r="DN536" s="15"/>
      <c r="DO536" s="15"/>
      <c r="DP536" s="15"/>
      <c r="DQ536" s="15"/>
      <c r="DR536" s="15"/>
      <c r="DS536" s="15"/>
      <c r="DT536" s="15"/>
      <c r="DU536" s="15"/>
      <c r="DV536" s="15"/>
      <c r="DW536" s="15"/>
      <c r="DX536" s="15"/>
      <c r="DY536" s="15"/>
      <c r="DZ536" s="15"/>
      <c r="EA536" s="15"/>
      <c r="EB536" s="15"/>
      <c r="EC536" s="15"/>
      <c r="ED536" s="15"/>
      <c r="EE536" s="15"/>
      <c r="EF536" s="15"/>
      <c r="EG536" s="15"/>
      <c r="EH536" s="15"/>
      <c r="EI536" s="15"/>
      <c r="EJ536" s="15"/>
      <c r="EK536" s="15"/>
      <c r="EL536" s="15"/>
      <c r="EM536" s="15"/>
      <c r="EN536" s="15"/>
      <c r="EO536" s="15"/>
      <c r="EP536" s="15"/>
      <c r="EQ536" s="15"/>
      <c r="ER536" s="10" t="s">
        <v>283</v>
      </c>
      <c r="ES536" s="10" t="s">
        <v>283</v>
      </c>
      <c r="ET536" s="10"/>
      <c r="EU536" s="10"/>
      <c r="EV536" s="10"/>
      <c r="EW536" s="10"/>
      <c r="EX536" s="10"/>
      <c r="EY536" s="10"/>
      <c r="EZ536" s="10"/>
      <c r="FA536" s="10"/>
      <c r="FB536" s="10"/>
      <c r="FC536" s="10"/>
      <c r="FD536" s="10"/>
      <c r="FE536" s="10"/>
      <c r="FF536" s="10"/>
      <c r="FG536" s="10"/>
      <c r="FH536" s="10"/>
      <c r="FI536" s="10"/>
      <c r="FJ536" s="10"/>
      <c r="FK536" s="10"/>
      <c r="FL536" s="10"/>
      <c r="FM536" s="10" t="s">
        <v>283</v>
      </c>
      <c r="FN536" s="10" t="s">
        <v>283</v>
      </c>
      <c r="FO536" s="10"/>
      <c r="FP536" s="10"/>
      <c r="FQ536" s="10"/>
      <c r="FR536" s="10"/>
      <c r="FS536" s="10"/>
      <c r="FT536" s="10"/>
      <c r="FU536" s="10"/>
      <c r="FV536" s="10"/>
      <c r="FW536" s="10"/>
      <c r="FX536" s="10"/>
      <c r="FY536" s="10"/>
      <c r="FZ536" s="10"/>
      <c r="GA536" s="10"/>
      <c r="GB536" s="10"/>
      <c r="GC536" s="10"/>
      <c r="GD536" s="10"/>
      <c r="GE536" s="10"/>
      <c r="GF536" s="10"/>
      <c r="GG536" s="10"/>
      <c r="GH536" s="10"/>
      <c r="GI536" s="10"/>
      <c r="GJ536" s="10"/>
      <c r="GK536" s="10"/>
      <c r="GL536" s="10"/>
      <c r="GM536" s="10"/>
      <c r="GN536" s="10"/>
      <c r="GO536" s="13" t="s">
        <v>7877</v>
      </c>
      <c r="GP536" s="13" t="s">
        <v>7878</v>
      </c>
      <c r="GQ536" s="10" t="s">
        <v>283</v>
      </c>
      <c r="GR536" s="10" t="s">
        <v>283</v>
      </c>
      <c r="GS536" s="10" t="s">
        <v>283</v>
      </c>
      <c r="GT536" s="10" t="s">
        <v>283</v>
      </c>
      <c r="GU536" s="10" t="s">
        <v>283</v>
      </c>
      <c r="GV536" s="10" t="s">
        <v>283</v>
      </c>
      <c r="GW536" s="10" t="s">
        <v>283</v>
      </c>
      <c r="GX536" s="10" t="s">
        <v>283</v>
      </c>
      <c r="GY536" s="10" t="s">
        <v>283</v>
      </c>
      <c r="GZ536" s="10" t="s">
        <v>283</v>
      </c>
      <c r="HA536" s="10" t="s">
        <v>283</v>
      </c>
      <c r="HB536" s="10" t="s">
        <v>283</v>
      </c>
      <c r="HC536" s="10" t="s">
        <v>283</v>
      </c>
      <c r="HD536" s="10" t="s">
        <v>233</v>
      </c>
      <c r="HE536" s="10"/>
      <c r="HF536" s="10"/>
      <c r="HG536" s="10"/>
      <c r="HH536" s="10"/>
      <c r="HI536" s="10"/>
      <c r="HJ536" s="10"/>
      <c r="HK536" s="10"/>
      <c r="HL536" s="10"/>
      <c r="HM536" s="10"/>
      <c r="HN536" s="10"/>
      <c r="HO536" s="10"/>
      <c r="HP536" s="10"/>
      <c r="HQ536" s="10"/>
      <c r="HR536" s="10"/>
      <c r="HS536" s="10"/>
      <c r="HT536" s="10"/>
      <c r="HU536" s="10"/>
      <c r="HV536" s="10"/>
      <c r="HW536" s="10"/>
      <c r="HX536" s="10"/>
      <c r="HY536" s="10"/>
      <c r="HZ536" s="10"/>
      <c r="IA536" s="10"/>
      <c r="IB536" s="10"/>
      <c r="IC536" s="10"/>
      <c r="ID536" s="10"/>
      <c r="IE536" s="10"/>
      <c r="IF536" s="10"/>
      <c r="IG536" s="10"/>
      <c r="IH536" s="10"/>
      <c r="II536" s="10"/>
      <c r="IJ536" s="10"/>
      <c r="IK536" s="10">
        <v>1</v>
      </c>
      <c r="IL536" s="10"/>
      <c r="IM536" s="10"/>
      <c r="IN536" s="10"/>
      <c r="IO536" s="10"/>
      <c r="IP536" s="10"/>
      <c r="IQ536" s="10"/>
      <c r="IR536" s="10"/>
      <c r="IS536" s="10"/>
      <c r="IT536" s="10"/>
      <c r="IU536" s="13" t="s">
        <v>299</v>
      </c>
      <c r="IV536" s="10" t="s">
        <v>283</v>
      </c>
      <c r="IW536" s="10" t="s">
        <v>283</v>
      </c>
      <c r="IX536" s="10" t="s">
        <v>3257</v>
      </c>
      <c r="IY536" s="10"/>
      <c r="IZ536" s="10"/>
      <c r="JA536" s="10"/>
      <c r="JB536" s="10"/>
      <c r="JC536" s="10"/>
      <c r="JD536" s="10"/>
      <c r="JE536" s="10">
        <v>1</v>
      </c>
      <c r="JF536" s="10"/>
      <c r="JG536" s="10"/>
      <c r="JH536" s="10"/>
      <c r="JI536" s="10"/>
      <c r="JJ536" s="10"/>
      <c r="JK536" s="10"/>
      <c r="JL536" s="10"/>
      <c r="JM536" s="10"/>
      <c r="JN536" s="10"/>
      <c r="JO536" s="10"/>
      <c r="JP536" s="10"/>
      <c r="JQ536" s="10"/>
      <c r="JR536" s="10"/>
      <c r="JS536" s="10">
        <v>1</v>
      </c>
      <c r="JT536" s="10"/>
      <c r="JU536" s="10"/>
      <c r="JV536" s="10" t="s">
        <v>287</v>
      </c>
      <c r="JW536" s="10" t="s">
        <v>283</v>
      </c>
      <c r="JX536" s="10" t="s">
        <v>283</v>
      </c>
      <c r="JY536" s="10" t="s">
        <v>283</v>
      </c>
      <c r="JZ536" s="10"/>
    </row>
    <row r="537" spans="1:286" ht="15.75" customHeight="1">
      <c r="A537" s="90" t="s">
        <v>7879</v>
      </c>
      <c r="B537" s="91">
        <v>43941</v>
      </c>
      <c r="C537" s="90" t="s">
        <v>7880</v>
      </c>
      <c r="D537" s="10">
        <v>1</v>
      </c>
      <c r="E537" s="11">
        <v>43683</v>
      </c>
      <c r="F537" s="10" t="s">
        <v>302</v>
      </c>
      <c r="G537" s="10" t="s">
        <v>277</v>
      </c>
      <c r="H537" s="90" t="s">
        <v>4129</v>
      </c>
      <c r="I537" s="90" t="s">
        <v>360</v>
      </c>
      <c r="J537" s="10" t="s">
        <v>280</v>
      </c>
      <c r="K537" s="90" t="s">
        <v>6067</v>
      </c>
      <c r="L537" s="90"/>
      <c r="M537" s="10">
        <v>1</v>
      </c>
      <c r="N537" s="90"/>
      <c r="O537" s="90"/>
      <c r="P537" s="10">
        <v>1</v>
      </c>
      <c r="Q537" s="90"/>
      <c r="R537" s="90"/>
      <c r="S537" s="90"/>
      <c r="T537" s="90"/>
      <c r="U537" s="90"/>
      <c r="V537" s="90"/>
      <c r="W537" s="90"/>
      <c r="X537" s="90"/>
      <c r="Y537" s="90"/>
      <c r="Z537" s="90"/>
      <c r="AA537" s="90"/>
      <c r="AB537" s="90" t="s">
        <v>7881</v>
      </c>
      <c r="AC537" s="92" t="s">
        <v>7882</v>
      </c>
      <c r="AD537" s="10" t="s">
        <v>283</v>
      </c>
      <c r="AE537" s="11">
        <v>43685</v>
      </c>
      <c r="AF537" s="11">
        <v>43879</v>
      </c>
      <c r="AG537" s="10">
        <f t="shared" ref="AG537:AG589" si="125">AF537-AE537</f>
        <v>194</v>
      </c>
      <c r="AH537" s="10">
        <f>AF537-E537</f>
        <v>196</v>
      </c>
      <c r="AI537" s="10">
        <f t="shared" si="108"/>
        <v>258</v>
      </c>
      <c r="AJ537" s="10" t="s">
        <v>7883</v>
      </c>
      <c r="AK537" s="12">
        <v>4</v>
      </c>
      <c r="AL537" s="10" t="s">
        <v>7884</v>
      </c>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v>2</v>
      </c>
      <c r="BK537" s="10"/>
      <c r="BL537" s="10">
        <v>1</v>
      </c>
      <c r="BM537" s="10"/>
      <c r="BN537" s="10"/>
      <c r="BO537" s="10">
        <v>1</v>
      </c>
      <c r="BP537" s="10"/>
      <c r="BQ537" s="10"/>
      <c r="BR537" s="10"/>
      <c r="BS537" s="10"/>
      <c r="BT537" s="10"/>
      <c r="BU537" s="10"/>
      <c r="BV537" s="10"/>
      <c r="BW537" s="10"/>
      <c r="BX537" s="10"/>
      <c r="BY537" s="10"/>
      <c r="BZ537" s="10"/>
      <c r="CA537" s="10"/>
      <c r="CB537" s="10"/>
      <c r="CC537" s="10"/>
      <c r="CD537" s="10"/>
      <c r="CE537" s="10"/>
      <c r="CF537" s="10"/>
      <c r="CG537" s="10"/>
      <c r="CH537" s="10"/>
      <c r="CI537" s="10"/>
      <c r="CJ537" s="10"/>
      <c r="CK537" s="10"/>
      <c r="CL537" s="10"/>
      <c r="CM537" s="10"/>
      <c r="CN537" s="10"/>
      <c r="CO537" s="10"/>
      <c r="CP537" s="10" t="s">
        <v>89</v>
      </c>
      <c r="CQ537" s="10" t="s">
        <v>286</v>
      </c>
      <c r="CR537" s="10">
        <v>1</v>
      </c>
      <c r="CS537" s="10"/>
      <c r="CT537" s="10"/>
      <c r="CU537" s="10"/>
      <c r="CV537" s="10"/>
      <c r="CW537" s="10"/>
      <c r="CX537" s="10" t="s">
        <v>287</v>
      </c>
      <c r="CY537" s="10" t="s">
        <v>287</v>
      </c>
      <c r="CZ537" s="10" t="s">
        <v>288</v>
      </c>
      <c r="DA537" s="10" t="s">
        <v>289</v>
      </c>
      <c r="DB537" s="10" t="s">
        <v>309</v>
      </c>
      <c r="DC537" s="13" t="s">
        <v>7885</v>
      </c>
      <c r="DD537" s="13" t="s">
        <v>7886</v>
      </c>
      <c r="DE537" s="10" t="s">
        <v>7887</v>
      </c>
      <c r="DF537" s="10" t="s">
        <v>283</v>
      </c>
      <c r="DG537" s="10" t="s">
        <v>283</v>
      </c>
      <c r="DH537" s="10" t="s">
        <v>283</v>
      </c>
      <c r="DI537" s="10" t="s">
        <v>283</v>
      </c>
      <c r="DJ537" s="10" t="s">
        <v>283</v>
      </c>
      <c r="DK537" s="10" t="s">
        <v>283</v>
      </c>
      <c r="DL537" s="10" t="s">
        <v>283</v>
      </c>
      <c r="DM537" s="10" t="s">
        <v>283</v>
      </c>
      <c r="DN537" s="15"/>
      <c r="DO537" s="15"/>
      <c r="DP537" s="15"/>
      <c r="DQ537" s="15"/>
      <c r="DR537" s="15"/>
      <c r="DS537" s="15"/>
      <c r="DT537" s="15"/>
      <c r="DU537" s="15"/>
      <c r="DV537" s="15"/>
      <c r="DW537" s="15"/>
      <c r="DX537" s="15"/>
      <c r="DY537" s="15"/>
      <c r="DZ537" s="15"/>
      <c r="EA537" s="15"/>
      <c r="EB537" s="15"/>
      <c r="EC537" s="15"/>
      <c r="ED537" s="15"/>
      <c r="EE537" s="15"/>
      <c r="EF537" s="15"/>
      <c r="EG537" s="15"/>
      <c r="EH537" s="15"/>
      <c r="EI537" s="15"/>
      <c r="EJ537" s="15"/>
      <c r="EK537" s="15"/>
      <c r="EL537" s="15"/>
      <c r="EM537" s="15"/>
      <c r="EN537" s="15"/>
      <c r="EO537" s="15"/>
      <c r="EP537" s="15"/>
      <c r="EQ537" s="15"/>
      <c r="ER537" s="10" t="s">
        <v>283</v>
      </c>
      <c r="ES537" s="10" t="s">
        <v>283</v>
      </c>
      <c r="ET537" s="10"/>
      <c r="EU537" s="10"/>
      <c r="EV537" s="10"/>
      <c r="EW537" s="10"/>
      <c r="EX537" s="10"/>
      <c r="EY537" s="10"/>
      <c r="EZ537" s="10"/>
      <c r="FA537" s="10"/>
      <c r="FB537" s="10"/>
      <c r="FC537" s="10"/>
      <c r="FD537" s="10"/>
      <c r="FE537" s="10"/>
      <c r="FF537" s="10"/>
      <c r="FG537" s="10"/>
      <c r="FH537" s="10"/>
      <c r="FI537" s="10"/>
      <c r="FJ537" s="10"/>
      <c r="FK537" s="10"/>
      <c r="FL537" s="10"/>
      <c r="FM537" s="10" t="s">
        <v>283</v>
      </c>
      <c r="FN537" s="10" t="s">
        <v>283</v>
      </c>
      <c r="FO537" s="10"/>
      <c r="FP537" s="10"/>
      <c r="FQ537" s="10"/>
      <c r="FR537" s="10"/>
      <c r="FS537" s="10"/>
      <c r="FT537" s="10"/>
      <c r="FU537" s="10"/>
      <c r="FV537" s="10"/>
      <c r="FW537" s="10"/>
      <c r="FX537" s="10"/>
      <c r="FY537" s="10"/>
      <c r="FZ537" s="10"/>
      <c r="GA537" s="10"/>
      <c r="GB537" s="10"/>
      <c r="GC537" s="10"/>
      <c r="GD537" s="10"/>
      <c r="GE537" s="10"/>
      <c r="GF537" s="10"/>
      <c r="GG537" s="10"/>
      <c r="GH537" s="10"/>
      <c r="GI537" s="10"/>
      <c r="GJ537" s="10"/>
      <c r="GK537" s="10"/>
      <c r="GL537" s="10"/>
      <c r="GM537" s="10"/>
      <c r="GN537" s="10"/>
      <c r="GO537" s="13" t="s">
        <v>7888</v>
      </c>
      <c r="GP537" s="13" t="s">
        <v>7889</v>
      </c>
      <c r="GQ537" s="10" t="s">
        <v>283</v>
      </c>
      <c r="GR537" s="10" t="s">
        <v>283</v>
      </c>
      <c r="GS537" s="10" t="s">
        <v>283</v>
      </c>
      <c r="GT537" s="10" t="s">
        <v>283</v>
      </c>
      <c r="GU537" s="10" t="s">
        <v>283</v>
      </c>
      <c r="GV537" s="10" t="s">
        <v>283</v>
      </c>
      <c r="GW537" s="10" t="s">
        <v>283</v>
      </c>
      <c r="GX537" s="10" t="s">
        <v>283</v>
      </c>
      <c r="GY537" s="10" t="s">
        <v>283</v>
      </c>
      <c r="GZ537" s="10" t="s">
        <v>283</v>
      </c>
      <c r="HA537" s="10" t="s">
        <v>283</v>
      </c>
      <c r="HB537" s="10" t="s">
        <v>283</v>
      </c>
      <c r="HC537" s="10" t="s">
        <v>283</v>
      </c>
      <c r="HD537" s="10" t="s">
        <v>214</v>
      </c>
      <c r="HE537" s="10"/>
      <c r="HF537" s="10"/>
      <c r="HG537" s="10"/>
      <c r="HH537" s="10"/>
      <c r="HI537" s="10"/>
      <c r="HJ537" s="10"/>
      <c r="HK537" s="10"/>
      <c r="HL537" s="10"/>
      <c r="HM537" s="10"/>
      <c r="HN537" s="10"/>
      <c r="HO537" s="10"/>
      <c r="HP537" s="10"/>
      <c r="HQ537" s="10"/>
      <c r="HR537" s="10">
        <v>1</v>
      </c>
      <c r="HS537" s="10"/>
      <c r="HT537" s="10"/>
      <c r="HU537" s="10"/>
      <c r="HV537" s="10"/>
      <c r="HW537" s="10"/>
      <c r="HX537" s="10"/>
      <c r="HY537" s="10"/>
      <c r="HZ537" s="10"/>
      <c r="IA537" s="10"/>
      <c r="IB537" s="10"/>
      <c r="IC537" s="10"/>
      <c r="ID537" s="10"/>
      <c r="IE537" s="10"/>
      <c r="IF537" s="10"/>
      <c r="IG537" s="10"/>
      <c r="IH537" s="10"/>
      <c r="II537" s="10"/>
      <c r="IJ537" s="10"/>
      <c r="IK537" s="10"/>
      <c r="IL537" s="10"/>
      <c r="IM537" s="10"/>
      <c r="IN537" s="10"/>
      <c r="IO537" s="10"/>
      <c r="IP537" s="10"/>
      <c r="IQ537" s="10"/>
      <c r="IR537" s="10"/>
      <c r="IS537" s="10"/>
      <c r="IT537" s="10"/>
      <c r="IU537" s="13" t="s">
        <v>299</v>
      </c>
      <c r="IV537" s="10" t="s">
        <v>283</v>
      </c>
      <c r="IW537" s="10" t="s">
        <v>283</v>
      </c>
      <c r="IX537" s="10" t="s">
        <v>264</v>
      </c>
      <c r="IY537" s="10"/>
      <c r="IZ537" s="10"/>
      <c r="JA537" s="10"/>
      <c r="JB537" s="10"/>
      <c r="JC537" s="10"/>
      <c r="JD537" s="10"/>
      <c r="JE537" s="10"/>
      <c r="JF537" s="10"/>
      <c r="JG537" s="10"/>
      <c r="JH537" s="10"/>
      <c r="JI537" s="10"/>
      <c r="JJ537" s="10"/>
      <c r="JK537" s="10"/>
      <c r="JL537" s="10"/>
      <c r="JM537" s="10"/>
      <c r="JN537" s="10"/>
      <c r="JO537" s="10"/>
      <c r="JP537" s="10">
        <v>1</v>
      </c>
      <c r="JQ537" s="10"/>
      <c r="JR537" s="10"/>
      <c r="JS537" s="10"/>
      <c r="JT537" s="10"/>
      <c r="JU537" s="10"/>
      <c r="JV537" s="10" t="s">
        <v>287</v>
      </c>
      <c r="JW537" s="10" t="s">
        <v>283</v>
      </c>
      <c r="JX537" s="10" t="s">
        <v>283</v>
      </c>
      <c r="JY537" s="10" t="s">
        <v>283</v>
      </c>
      <c r="JZ537" s="10"/>
    </row>
    <row r="538" spans="1:286" ht="15.75" customHeight="1">
      <c r="A538" s="90" t="s">
        <v>7890</v>
      </c>
      <c r="B538" s="91">
        <v>43941</v>
      </c>
      <c r="C538" s="90" t="s">
        <v>7891</v>
      </c>
      <c r="D538" s="10">
        <v>1</v>
      </c>
      <c r="E538" s="10" t="s">
        <v>302</v>
      </c>
      <c r="F538" s="10">
        <v>37</v>
      </c>
      <c r="G538" s="10" t="s">
        <v>323</v>
      </c>
      <c r="H538" s="90" t="s">
        <v>7892</v>
      </c>
      <c r="I538" s="90" t="s">
        <v>7893</v>
      </c>
      <c r="J538" s="10" t="s">
        <v>280</v>
      </c>
      <c r="K538" s="90" t="s">
        <v>7894</v>
      </c>
      <c r="L538" s="90"/>
      <c r="M538" s="10">
        <v>1</v>
      </c>
      <c r="N538" s="90"/>
      <c r="O538" s="90"/>
      <c r="P538" s="90"/>
      <c r="Q538" s="90"/>
      <c r="R538" s="90"/>
      <c r="S538" s="32">
        <v>1</v>
      </c>
      <c r="T538" s="90"/>
      <c r="U538" s="90"/>
      <c r="V538" s="90"/>
      <c r="W538" s="90"/>
      <c r="X538" s="90"/>
      <c r="Y538" s="10">
        <v>1</v>
      </c>
      <c r="Z538" s="90"/>
      <c r="AA538" s="90"/>
      <c r="AB538" s="90" t="s">
        <v>7895</v>
      </c>
      <c r="AC538" s="92" t="s">
        <v>7896</v>
      </c>
      <c r="AD538" s="10" t="s">
        <v>283</v>
      </c>
      <c r="AE538" s="11">
        <v>43893</v>
      </c>
      <c r="AF538" s="11">
        <v>43909</v>
      </c>
      <c r="AG538" s="10">
        <f t="shared" si="125"/>
        <v>16</v>
      </c>
      <c r="AH538" s="10" t="s">
        <v>283</v>
      </c>
      <c r="AI538" s="16" t="e">
        <f t="shared" si="108"/>
        <v>#VALUE!</v>
      </c>
      <c r="AJ538" s="10" t="s">
        <v>7897</v>
      </c>
      <c r="AK538" s="12">
        <v>2</v>
      </c>
      <c r="AL538" s="10" t="s">
        <v>7898</v>
      </c>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v>1</v>
      </c>
      <c r="BO538" s="10"/>
      <c r="BP538" s="10"/>
      <c r="BQ538" s="10"/>
      <c r="BR538" s="10"/>
      <c r="BS538" s="10"/>
      <c r="BT538" s="10"/>
      <c r="BU538" s="10"/>
      <c r="BV538" s="10"/>
      <c r="BW538" s="10"/>
      <c r="BX538" s="10"/>
      <c r="BY538" s="10">
        <v>1</v>
      </c>
      <c r="BZ538" s="10"/>
      <c r="CA538" s="10"/>
      <c r="CB538" s="10"/>
      <c r="CC538" s="10"/>
      <c r="CD538" s="10"/>
      <c r="CE538" s="10"/>
      <c r="CF538" s="10"/>
      <c r="CG538" s="10"/>
      <c r="CH538" s="10"/>
      <c r="CI538" s="10"/>
      <c r="CJ538" s="10"/>
      <c r="CK538" s="10"/>
      <c r="CL538" s="10"/>
      <c r="CM538" s="10"/>
      <c r="CN538" s="10"/>
      <c r="CO538" s="10"/>
      <c r="CP538" s="10" t="s">
        <v>89</v>
      </c>
      <c r="CQ538" s="10" t="s">
        <v>286</v>
      </c>
      <c r="CR538" s="10">
        <v>1</v>
      </c>
      <c r="CS538" s="10"/>
      <c r="CT538" s="10"/>
      <c r="CU538" s="10"/>
      <c r="CV538" s="10"/>
      <c r="CW538" s="10"/>
      <c r="CX538" s="10" t="s">
        <v>287</v>
      </c>
      <c r="CY538" s="10" t="s">
        <v>287</v>
      </c>
      <c r="CZ538" s="10" t="s">
        <v>620</v>
      </c>
      <c r="DA538" s="10" t="s">
        <v>3146</v>
      </c>
      <c r="DB538" s="10" t="s">
        <v>309</v>
      </c>
      <c r="DC538" s="13" t="s">
        <v>7899</v>
      </c>
      <c r="DD538" s="10" t="s">
        <v>329</v>
      </c>
      <c r="DE538" s="10" t="s">
        <v>283</v>
      </c>
      <c r="DF538" s="10" t="s">
        <v>283</v>
      </c>
      <c r="DG538" s="10" t="s">
        <v>283</v>
      </c>
      <c r="DH538" s="10" t="s">
        <v>283</v>
      </c>
      <c r="DI538" s="10" t="s">
        <v>283</v>
      </c>
      <c r="DJ538" s="10" t="s">
        <v>283</v>
      </c>
      <c r="DK538" s="10" t="s">
        <v>283</v>
      </c>
      <c r="DL538" s="10" t="s">
        <v>5444</v>
      </c>
      <c r="DM538" s="10" t="s">
        <v>116</v>
      </c>
      <c r="DN538" s="15"/>
      <c r="DO538" s="15"/>
      <c r="DP538" s="15"/>
      <c r="DQ538" s="15"/>
      <c r="DR538" s="15"/>
      <c r="DS538" s="15"/>
      <c r="DT538" s="14">
        <v>1</v>
      </c>
      <c r="DU538" s="15"/>
      <c r="DV538" s="15"/>
      <c r="DW538" s="15"/>
      <c r="DX538" s="15"/>
      <c r="DY538" s="15"/>
      <c r="DZ538" s="15"/>
      <c r="EA538" s="15"/>
      <c r="EB538" s="15"/>
      <c r="EC538" s="15"/>
      <c r="ED538" s="15"/>
      <c r="EE538" s="15"/>
      <c r="EF538" s="15"/>
      <c r="EG538" s="15"/>
      <c r="EH538" s="15"/>
      <c r="EI538" s="15"/>
      <c r="EJ538" s="15"/>
      <c r="EK538" s="15"/>
      <c r="EL538" s="15"/>
      <c r="EM538" s="15"/>
      <c r="EN538" s="15"/>
      <c r="EO538" s="15"/>
      <c r="EP538" s="15"/>
      <c r="EQ538" s="15"/>
      <c r="ER538" s="10" t="s">
        <v>7900</v>
      </c>
      <c r="ES538" s="10" t="s">
        <v>7901</v>
      </c>
      <c r="ET538" s="10"/>
      <c r="EU538" s="10"/>
      <c r="EV538" s="10"/>
      <c r="EW538" s="10"/>
      <c r="EX538" s="10"/>
      <c r="EY538" s="10"/>
      <c r="EZ538" s="10"/>
      <c r="FA538" s="10"/>
      <c r="FB538" s="10"/>
      <c r="FC538" s="10"/>
      <c r="FD538" s="10"/>
      <c r="FE538" s="10"/>
      <c r="FF538" s="10">
        <v>1</v>
      </c>
      <c r="FG538" s="10"/>
      <c r="FH538" s="10"/>
      <c r="FI538" s="10"/>
      <c r="FJ538" s="10">
        <v>1</v>
      </c>
      <c r="FK538" s="10"/>
      <c r="FL538" s="10"/>
      <c r="FM538" s="10" t="s">
        <v>283</v>
      </c>
      <c r="FN538" s="10" t="s">
        <v>283</v>
      </c>
      <c r="FO538" s="10"/>
      <c r="FP538" s="10"/>
      <c r="FQ538" s="10"/>
      <c r="FR538" s="10"/>
      <c r="FS538" s="10"/>
      <c r="FT538" s="10"/>
      <c r="FU538" s="10"/>
      <c r="FV538" s="10"/>
      <c r="FW538" s="10"/>
      <c r="FX538" s="10"/>
      <c r="FY538" s="10"/>
      <c r="FZ538" s="10"/>
      <c r="GA538" s="10"/>
      <c r="GB538" s="10"/>
      <c r="GC538" s="10"/>
      <c r="GD538" s="10"/>
      <c r="GE538" s="10"/>
      <c r="GF538" s="10"/>
      <c r="GG538" s="10"/>
      <c r="GH538" s="10"/>
      <c r="GI538" s="10"/>
      <c r="GJ538" s="10"/>
      <c r="GK538" s="10"/>
      <c r="GL538" s="10"/>
      <c r="GM538" s="10"/>
      <c r="GN538" s="10"/>
      <c r="GO538" s="13" t="s">
        <v>7902</v>
      </c>
      <c r="GP538" s="13" t="s">
        <v>7903</v>
      </c>
      <c r="GQ538" s="13" t="s">
        <v>7904</v>
      </c>
      <c r="GR538" s="13" t="s">
        <v>7905</v>
      </c>
      <c r="GS538" s="13" t="s">
        <v>7906</v>
      </c>
      <c r="GT538" s="13" t="s">
        <v>7907</v>
      </c>
      <c r="GU538" s="13" t="s">
        <v>7908</v>
      </c>
      <c r="GV538" s="13" t="s">
        <v>7909</v>
      </c>
      <c r="GW538" s="13" t="s">
        <v>7910</v>
      </c>
      <c r="GX538" s="10" t="s">
        <v>283</v>
      </c>
      <c r="GY538" s="10" t="s">
        <v>283</v>
      </c>
      <c r="GZ538" s="10" t="s">
        <v>283</v>
      </c>
      <c r="HA538" s="10" t="s">
        <v>283</v>
      </c>
      <c r="HB538" s="10" t="s">
        <v>283</v>
      </c>
      <c r="HC538" s="10" t="s">
        <v>283</v>
      </c>
      <c r="HD538" s="10" t="s">
        <v>7911</v>
      </c>
      <c r="HE538" s="10"/>
      <c r="HF538" s="10"/>
      <c r="HG538" s="10"/>
      <c r="HH538" s="10"/>
      <c r="HI538" s="10"/>
      <c r="HJ538" s="10">
        <v>1</v>
      </c>
      <c r="HK538" s="10"/>
      <c r="HL538" s="10"/>
      <c r="HM538" s="10"/>
      <c r="HN538" s="10"/>
      <c r="HO538" s="10"/>
      <c r="HP538" s="10"/>
      <c r="HQ538" s="10"/>
      <c r="HR538" s="10"/>
      <c r="HS538" s="10"/>
      <c r="HT538" s="10"/>
      <c r="HU538" s="10"/>
      <c r="HV538" s="10"/>
      <c r="HW538" s="10"/>
      <c r="HX538" s="10"/>
      <c r="HY538" s="10"/>
      <c r="HZ538" s="10"/>
      <c r="IA538" s="10"/>
      <c r="IB538" s="10"/>
      <c r="IC538" s="10"/>
      <c r="ID538" s="10"/>
      <c r="IE538" s="10">
        <v>1</v>
      </c>
      <c r="IF538" s="10"/>
      <c r="IG538" s="10"/>
      <c r="IH538" s="10"/>
      <c r="II538" s="10"/>
      <c r="IJ538" s="10"/>
      <c r="IK538" s="10"/>
      <c r="IL538" s="10"/>
      <c r="IM538" s="10"/>
      <c r="IN538" s="10"/>
      <c r="IO538" s="10"/>
      <c r="IP538" s="10"/>
      <c r="IQ538" s="10"/>
      <c r="IR538" s="10"/>
      <c r="IS538" s="10"/>
      <c r="IT538" s="10">
        <v>1</v>
      </c>
      <c r="IU538" s="13" t="s">
        <v>299</v>
      </c>
      <c r="IV538" s="10" t="s">
        <v>283</v>
      </c>
      <c r="IW538" s="10" t="s">
        <v>283</v>
      </c>
      <c r="IX538" s="10" t="s">
        <v>264</v>
      </c>
      <c r="IY538" s="10"/>
      <c r="IZ538" s="10"/>
      <c r="JA538" s="10"/>
      <c r="JB538" s="10"/>
      <c r="JC538" s="10"/>
      <c r="JD538" s="10"/>
      <c r="JE538" s="10"/>
      <c r="JF538" s="10"/>
      <c r="JG538" s="10"/>
      <c r="JH538" s="10"/>
      <c r="JI538" s="10"/>
      <c r="JJ538" s="10"/>
      <c r="JK538" s="10"/>
      <c r="JL538" s="10"/>
      <c r="JM538" s="10"/>
      <c r="JN538" s="10"/>
      <c r="JO538" s="10"/>
      <c r="JP538" s="10">
        <v>1</v>
      </c>
      <c r="JQ538" s="10"/>
      <c r="JR538" s="10"/>
      <c r="JS538" s="10"/>
      <c r="JT538" s="10"/>
      <c r="JU538" s="10"/>
      <c r="JV538" s="10" t="s">
        <v>287</v>
      </c>
      <c r="JW538" s="10" t="s">
        <v>283</v>
      </c>
      <c r="JX538" s="10" t="s">
        <v>283</v>
      </c>
      <c r="JY538" s="10" t="s">
        <v>283</v>
      </c>
      <c r="JZ538" s="10"/>
    </row>
    <row r="539" spans="1:286" ht="15.75" customHeight="1">
      <c r="A539" s="90" t="s">
        <v>7912</v>
      </c>
      <c r="B539" s="91">
        <v>43948</v>
      </c>
      <c r="C539" s="90" t="s">
        <v>7913</v>
      </c>
      <c r="D539" s="10">
        <v>1</v>
      </c>
      <c r="E539" s="11">
        <v>43731</v>
      </c>
      <c r="F539" s="10" t="s">
        <v>302</v>
      </c>
      <c r="G539" s="10" t="s">
        <v>277</v>
      </c>
      <c r="H539" s="90" t="s">
        <v>4129</v>
      </c>
      <c r="I539" s="90" t="s">
        <v>7656</v>
      </c>
      <c r="J539" s="10" t="s">
        <v>280</v>
      </c>
      <c r="K539" s="90" t="s">
        <v>7914</v>
      </c>
      <c r="L539" s="90"/>
      <c r="M539" s="90"/>
      <c r="N539" s="90"/>
      <c r="O539" s="90"/>
      <c r="P539" s="90"/>
      <c r="Q539" s="90"/>
      <c r="R539" s="10">
        <v>1</v>
      </c>
      <c r="S539" s="90"/>
      <c r="T539" s="32">
        <v>1</v>
      </c>
      <c r="U539" s="90"/>
      <c r="V539" s="90"/>
      <c r="W539" s="90"/>
      <c r="X539" s="90"/>
      <c r="Y539" s="90"/>
      <c r="Z539" s="90"/>
      <c r="AA539" s="90"/>
      <c r="AB539" s="90" t="s">
        <v>7915</v>
      </c>
      <c r="AC539" s="92" t="s">
        <v>7916</v>
      </c>
      <c r="AD539" s="10" t="s">
        <v>283</v>
      </c>
      <c r="AE539" s="11">
        <v>43733</v>
      </c>
      <c r="AF539" s="11">
        <v>43903</v>
      </c>
      <c r="AG539" s="10">
        <f t="shared" si="125"/>
        <v>170</v>
      </c>
      <c r="AH539" s="10">
        <f t="shared" ref="AH539:AH575" si="126">AF539-E539</f>
        <v>172</v>
      </c>
      <c r="AI539" s="10">
        <f t="shared" si="108"/>
        <v>217</v>
      </c>
      <c r="AJ539" s="10" t="s">
        <v>2062</v>
      </c>
      <c r="AK539" s="12">
        <v>1</v>
      </c>
      <c r="AL539" s="10" t="s">
        <v>347</v>
      </c>
      <c r="AM539" s="10">
        <v>1</v>
      </c>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c r="BY539" s="10"/>
      <c r="BZ539" s="10"/>
      <c r="CA539" s="10"/>
      <c r="CB539" s="10"/>
      <c r="CC539" s="10"/>
      <c r="CD539" s="10"/>
      <c r="CE539" s="10"/>
      <c r="CF539" s="10"/>
      <c r="CG539" s="10"/>
      <c r="CH539" s="10"/>
      <c r="CI539" s="10"/>
      <c r="CJ539" s="10"/>
      <c r="CK539" s="10"/>
      <c r="CL539" s="10"/>
      <c r="CM539" s="10"/>
      <c r="CN539" s="10"/>
      <c r="CO539" s="10"/>
      <c r="CP539" s="10" t="s">
        <v>89</v>
      </c>
      <c r="CQ539" s="10" t="s">
        <v>286</v>
      </c>
      <c r="CR539" s="10">
        <v>1</v>
      </c>
      <c r="CS539" s="10"/>
      <c r="CT539" s="10"/>
      <c r="CU539" s="10"/>
      <c r="CV539" s="10"/>
      <c r="CW539" s="10"/>
      <c r="CX539" s="10" t="s">
        <v>287</v>
      </c>
      <c r="CY539" s="10" t="s">
        <v>287</v>
      </c>
      <c r="CZ539" s="10" t="s">
        <v>12</v>
      </c>
      <c r="DA539" s="10" t="s">
        <v>120</v>
      </c>
      <c r="DB539" s="10" t="s">
        <v>309</v>
      </c>
      <c r="DC539" s="13" t="s">
        <v>7917</v>
      </c>
      <c r="DD539" s="13" t="s">
        <v>7918</v>
      </c>
      <c r="DE539" s="13" t="s">
        <v>7919</v>
      </c>
      <c r="DF539" s="10" t="s">
        <v>283</v>
      </c>
      <c r="DG539" s="10" t="s">
        <v>283</v>
      </c>
      <c r="DH539" s="10" t="s">
        <v>283</v>
      </c>
      <c r="DI539" s="10" t="s">
        <v>283</v>
      </c>
      <c r="DJ539" s="10" t="s">
        <v>283</v>
      </c>
      <c r="DK539" s="10" t="s">
        <v>283</v>
      </c>
      <c r="DL539" s="10" t="s">
        <v>7920</v>
      </c>
      <c r="DM539" s="10" t="s">
        <v>120</v>
      </c>
      <c r="DN539" s="15"/>
      <c r="DO539" s="15"/>
      <c r="DP539" s="15"/>
      <c r="DQ539" s="15"/>
      <c r="DR539" s="15"/>
      <c r="DS539" s="15"/>
      <c r="DT539" s="15"/>
      <c r="DU539" s="15"/>
      <c r="DV539" s="15"/>
      <c r="DW539" s="15"/>
      <c r="DX539" s="15">
        <v>1</v>
      </c>
      <c r="DY539" s="15"/>
      <c r="DZ539" s="15"/>
      <c r="EA539" s="15"/>
      <c r="EB539" s="15"/>
      <c r="EC539" s="15"/>
      <c r="ED539" s="15"/>
      <c r="EE539" s="15"/>
      <c r="EF539" s="15"/>
      <c r="EG539" s="15"/>
      <c r="EH539" s="15"/>
      <c r="EI539" s="15"/>
      <c r="EJ539" s="15"/>
      <c r="EK539" s="15"/>
      <c r="EL539" s="15"/>
      <c r="EM539" s="15"/>
      <c r="EN539" s="15"/>
      <c r="EO539" s="15"/>
      <c r="EP539" s="15"/>
      <c r="EQ539" s="15"/>
      <c r="ER539" s="10" t="s">
        <v>283</v>
      </c>
      <c r="ES539" s="10" t="s">
        <v>283</v>
      </c>
      <c r="ET539" s="10"/>
      <c r="EU539" s="10"/>
      <c r="EV539" s="10"/>
      <c r="EW539" s="10"/>
      <c r="EX539" s="10"/>
      <c r="EY539" s="10"/>
      <c r="EZ539" s="10"/>
      <c r="FA539" s="10"/>
      <c r="FB539" s="10"/>
      <c r="FC539" s="10"/>
      <c r="FD539" s="10"/>
      <c r="FE539" s="10"/>
      <c r="FF539" s="10"/>
      <c r="FG539" s="10"/>
      <c r="FH539" s="10"/>
      <c r="FI539" s="10"/>
      <c r="FJ539" s="10"/>
      <c r="FK539" s="10"/>
      <c r="FL539" s="10"/>
      <c r="FM539" s="10" t="s">
        <v>283</v>
      </c>
      <c r="FN539" s="10" t="s">
        <v>283</v>
      </c>
      <c r="FO539" s="10"/>
      <c r="FP539" s="10"/>
      <c r="FQ539" s="10"/>
      <c r="FR539" s="10"/>
      <c r="FS539" s="10"/>
      <c r="FT539" s="10"/>
      <c r="FU539" s="10"/>
      <c r="FV539" s="10"/>
      <c r="FW539" s="10"/>
      <c r="FX539" s="10"/>
      <c r="FY539" s="10"/>
      <c r="FZ539" s="10"/>
      <c r="GA539" s="10"/>
      <c r="GB539" s="10"/>
      <c r="GC539" s="10"/>
      <c r="GD539" s="10"/>
      <c r="GE539" s="10"/>
      <c r="GF539" s="10"/>
      <c r="GG539" s="10"/>
      <c r="GH539" s="10"/>
      <c r="GI539" s="10"/>
      <c r="GJ539" s="10"/>
      <c r="GK539" s="10"/>
      <c r="GL539" s="10"/>
      <c r="GM539" s="10"/>
      <c r="GN539" s="10"/>
      <c r="GO539" s="13" t="s">
        <v>7921</v>
      </c>
      <c r="GP539" s="13" t="s">
        <v>7922</v>
      </c>
      <c r="GQ539" s="13" t="s">
        <v>7923</v>
      </c>
      <c r="GR539" s="13" t="s">
        <v>7924</v>
      </c>
      <c r="GS539" s="13" t="s">
        <v>7925</v>
      </c>
      <c r="GT539" s="10" t="s">
        <v>283</v>
      </c>
      <c r="GU539" s="10" t="s">
        <v>283</v>
      </c>
      <c r="GV539" s="10" t="s">
        <v>283</v>
      </c>
      <c r="GW539" s="10" t="s">
        <v>283</v>
      </c>
      <c r="GX539" s="10" t="s">
        <v>283</v>
      </c>
      <c r="GY539" s="10" t="s">
        <v>283</v>
      </c>
      <c r="GZ539" s="10" t="s">
        <v>283</v>
      </c>
      <c r="HA539" s="10" t="s">
        <v>283</v>
      </c>
      <c r="HB539" s="10" t="s">
        <v>283</v>
      </c>
      <c r="HC539" s="10" t="s">
        <v>283</v>
      </c>
      <c r="HD539" s="10" t="s">
        <v>7926</v>
      </c>
      <c r="HE539" s="10"/>
      <c r="HF539" s="10"/>
      <c r="HG539" s="10"/>
      <c r="HH539" s="10"/>
      <c r="HI539" s="10"/>
      <c r="HJ539" s="10"/>
      <c r="HK539" s="10"/>
      <c r="HL539" s="10"/>
      <c r="HM539" s="10">
        <v>1</v>
      </c>
      <c r="HN539" s="10"/>
      <c r="HO539" s="10"/>
      <c r="HP539" s="10">
        <v>1</v>
      </c>
      <c r="HQ539" s="10"/>
      <c r="HR539" s="10">
        <v>1</v>
      </c>
      <c r="HS539" s="10"/>
      <c r="HT539" s="10"/>
      <c r="HU539" s="10"/>
      <c r="HV539" s="10"/>
      <c r="HW539" s="10"/>
      <c r="HX539" s="10"/>
      <c r="HY539" s="10"/>
      <c r="HZ539" s="10"/>
      <c r="IA539" s="10"/>
      <c r="IB539" s="10"/>
      <c r="IC539" s="10"/>
      <c r="ID539" s="10"/>
      <c r="IE539" s="10"/>
      <c r="IF539" s="10"/>
      <c r="IG539" s="10"/>
      <c r="IH539" s="10"/>
      <c r="II539" s="10"/>
      <c r="IJ539" s="10"/>
      <c r="IK539" s="10"/>
      <c r="IL539" s="10"/>
      <c r="IM539" s="10"/>
      <c r="IN539" s="10"/>
      <c r="IO539" s="10"/>
      <c r="IP539" s="10"/>
      <c r="IQ539" s="10">
        <v>1</v>
      </c>
      <c r="IR539" s="10"/>
      <c r="IS539" s="10"/>
      <c r="IT539" s="10"/>
      <c r="IU539" s="13" t="s">
        <v>434</v>
      </c>
      <c r="IV539" s="10" t="s">
        <v>283</v>
      </c>
      <c r="IW539" s="10" t="s">
        <v>283</v>
      </c>
      <c r="IX539" s="10" t="s">
        <v>264</v>
      </c>
      <c r="IY539" s="10"/>
      <c r="IZ539" s="10"/>
      <c r="JA539" s="10"/>
      <c r="JB539" s="10"/>
      <c r="JC539" s="10"/>
      <c r="JD539" s="10"/>
      <c r="JE539" s="10"/>
      <c r="JF539" s="10"/>
      <c r="JG539" s="10"/>
      <c r="JH539" s="10"/>
      <c r="JI539" s="10"/>
      <c r="JJ539" s="10"/>
      <c r="JK539" s="10"/>
      <c r="JL539" s="10"/>
      <c r="JM539" s="10"/>
      <c r="JN539" s="10"/>
      <c r="JO539" s="10"/>
      <c r="JP539" s="10">
        <v>1</v>
      </c>
      <c r="JQ539" s="10"/>
      <c r="JR539" s="10"/>
      <c r="JS539" s="10"/>
      <c r="JT539" s="10"/>
      <c r="JU539" s="10"/>
      <c r="JV539" s="10" t="s">
        <v>287</v>
      </c>
      <c r="JW539" s="10" t="s">
        <v>283</v>
      </c>
      <c r="JX539" s="10" t="s">
        <v>283</v>
      </c>
      <c r="JY539" s="10" t="s">
        <v>283</v>
      </c>
      <c r="JZ539" s="10"/>
    </row>
    <row r="540" spans="1:286" ht="15.75" customHeight="1">
      <c r="A540" s="90" t="s">
        <v>7927</v>
      </c>
      <c r="B540" s="91">
        <v>43857</v>
      </c>
      <c r="C540" s="90" t="s">
        <v>7928</v>
      </c>
      <c r="D540" s="10">
        <v>1</v>
      </c>
      <c r="E540" s="11">
        <v>43332</v>
      </c>
      <c r="F540" s="10">
        <v>33</v>
      </c>
      <c r="G540" s="10" t="s">
        <v>277</v>
      </c>
      <c r="H540" s="90" t="s">
        <v>6504</v>
      </c>
      <c r="I540" s="90" t="s">
        <v>2645</v>
      </c>
      <c r="J540" s="10" t="s">
        <v>280</v>
      </c>
      <c r="K540" s="90" t="s">
        <v>7929</v>
      </c>
      <c r="L540" s="90"/>
      <c r="M540" s="90"/>
      <c r="N540" s="90"/>
      <c r="O540" s="90"/>
      <c r="P540" s="90"/>
      <c r="Q540" s="32">
        <v>1</v>
      </c>
      <c r="R540" s="90"/>
      <c r="S540" s="32">
        <v>1</v>
      </c>
      <c r="T540" s="32">
        <v>1</v>
      </c>
      <c r="U540" s="90"/>
      <c r="V540" s="90"/>
      <c r="W540" s="90"/>
      <c r="X540" s="90"/>
      <c r="Y540" s="90"/>
      <c r="Z540" s="90"/>
      <c r="AA540" s="90"/>
      <c r="AB540" s="90" t="s">
        <v>7930</v>
      </c>
      <c r="AC540" s="92" t="s">
        <v>7931</v>
      </c>
      <c r="AD540" s="10" t="s">
        <v>283</v>
      </c>
      <c r="AE540" s="11">
        <v>43674</v>
      </c>
      <c r="AF540" s="11">
        <v>43809</v>
      </c>
      <c r="AG540" s="10">
        <f t="shared" si="125"/>
        <v>135</v>
      </c>
      <c r="AH540" s="10">
        <f t="shared" si="126"/>
        <v>477</v>
      </c>
      <c r="AI540" s="10">
        <f t="shared" si="108"/>
        <v>525</v>
      </c>
      <c r="AJ540" s="10" t="s">
        <v>7932</v>
      </c>
      <c r="AK540" s="12">
        <v>2</v>
      </c>
      <c r="AL540" s="10" t="s">
        <v>7933</v>
      </c>
      <c r="AM540" s="10"/>
      <c r="AN540" s="10"/>
      <c r="AO540" s="10"/>
      <c r="AP540" s="10"/>
      <c r="AQ540" s="10"/>
      <c r="AR540" s="10"/>
      <c r="AS540" s="10"/>
      <c r="AT540" s="10"/>
      <c r="AU540" s="10"/>
      <c r="AV540" s="10"/>
      <c r="AW540" s="10">
        <v>1</v>
      </c>
      <c r="AX540" s="10"/>
      <c r="AY540" s="10"/>
      <c r="AZ540" s="10"/>
      <c r="BA540" s="10"/>
      <c r="BB540" s="10"/>
      <c r="BC540" s="10"/>
      <c r="BD540" s="10"/>
      <c r="BE540" s="10"/>
      <c r="BF540" s="10"/>
      <c r="BG540" s="10"/>
      <c r="BH540" s="10"/>
      <c r="BI540" s="10"/>
      <c r="BJ540" s="10"/>
      <c r="BK540" s="10"/>
      <c r="BL540" s="10">
        <v>1</v>
      </c>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t="s">
        <v>6342</v>
      </c>
      <c r="CQ540" s="10" t="s">
        <v>286</v>
      </c>
      <c r="CR540" s="10">
        <v>1</v>
      </c>
      <c r="CS540" s="10">
        <v>1</v>
      </c>
      <c r="CT540" s="10"/>
      <c r="CU540" s="10"/>
      <c r="CV540" s="10"/>
      <c r="CW540" s="10"/>
      <c r="CX540" s="10" t="s">
        <v>283</v>
      </c>
      <c r="CY540" s="10" t="s">
        <v>287</v>
      </c>
      <c r="CZ540" s="10" t="s">
        <v>12</v>
      </c>
      <c r="DA540" s="10" t="s">
        <v>158</v>
      </c>
      <c r="DB540" s="10" t="s">
        <v>309</v>
      </c>
      <c r="DC540" s="13" t="s">
        <v>7934</v>
      </c>
      <c r="DD540" s="13" t="s">
        <v>7935</v>
      </c>
      <c r="DE540" s="13" t="s">
        <v>7936</v>
      </c>
      <c r="DF540" s="13" t="s">
        <v>7937</v>
      </c>
      <c r="DG540" s="10" t="s">
        <v>283</v>
      </c>
      <c r="DH540" s="10" t="s">
        <v>283</v>
      </c>
      <c r="DI540" s="10" t="s">
        <v>283</v>
      </c>
      <c r="DJ540" s="10" t="s">
        <v>283</v>
      </c>
      <c r="DK540" s="10" t="s">
        <v>283</v>
      </c>
      <c r="DL540" s="10" t="s">
        <v>283</v>
      </c>
      <c r="DM540" s="10" t="s">
        <v>283</v>
      </c>
      <c r="DN540" s="15"/>
      <c r="DO540" s="15"/>
      <c r="DP540" s="15"/>
      <c r="DQ540" s="15"/>
      <c r="DR540" s="15"/>
      <c r="DS540" s="15"/>
      <c r="DT540" s="15"/>
      <c r="DU540" s="15"/>
      <c r="DV540" s="15"/>
      <c r="DW540" s="15"/>
      <c r="DX540" s="15"/>
      <c r="DY540" s="15"/>
      <c r="DZ540" s="15"/>
      <c r="EA540" s="15"/>
      <c r="EB540" s="15"/>
      <c r="EC540" s="15"/>
      <c r="ED540" s="15"/>
      <c r="EE540" s="15"/>
      <c r="EF540" s="15"/>
      <c r="EG540" s="15"/>
      <c r="EH540" s="15"/>
      <c r="EI540" s="15"/>
      <c r="EJ540" s="15"/>
      <c r="EK540" s="15"/>
      <c r="EL540" s="15"/>
      <c r="EM540" s="15"/>
      <c r="EN540" s="15"/>
      <c r="EO540" s="15"/>
      <c r="EP540" s="15"/>
      <c r="EQ540" s="15"/>
      <c r="ER540" s="13" t="s">
        <v>7938</v>
      </c>
      <c r="ES540" s="13" t="s">
        <v>7939</v>
      </c>
      <c r="ET540" s="13"/>
      <c r="EU540" s="13"/>
      <c r="EV540" s="13"/>
      <c r="EW540" s="13"/>
      <c r="EX540" s="13"/>
      <c r="EY540" s="13"/>
      <c r="EZ540" s="13"/>
      <c r="FA540" s="13"/>
      <c r="FB540" s="13"/>
      <c r="FC540" s="13"/>
      <c r="FD540" s="13"/>
      <c r="FE540" s="13"/>
      <c r="FF540" s="13"/>
      <c r="FG540" s="13"/>
      <c r="FH540" s="13"/>
      <c r="FI540" s="13"/>
      <c r="FJ540" s="10">
        <v>1</v>
      </c>
      <c r="FK540" s="13">
        <v>1</v>
      </c>
      <c r="FL540" s="13"/>
      <c r="FM540" s="10" t="s">
        <v>7940</v>
      </c>
      <c r="FN540" s="10" t="s">
        <v>173</v>
      </c>
      <c r="FO540" s="10"/>
      <c r="FP540" s="10"/>
      <c r="FQ540" s="10"/>
      <c r="FR540" s="10"/>
      <c r="FS540" s="10"/>
      <c r="FT540" s="10"/>
      <c r="FU540" s="10"/>
      <c r="FV540" s="10"/>
      <c r="FW540" s="10"/>
      <c r="FX540" s="10"/>
      <c r="FY540" s="10"/>
      <c r="FZ540" s="10"/>
      <c r="GA540" s="10"/>
      <c r="GB540" s="10"/>
      <c r="GC540" s="10">
        <v>1</v>
      </c>
      <c r="GD540" s="10"/>
      <c r="GE540" s="10"/>
      <c r="GF540" s="10"/>
      <c r="GG540" s="10"/>
      <c r="GH540" s="10"/>
      <c r="GI540" s="10"/>
      <c r="GJ540" s="10"/>
      <c r="GK540" s="10"/>
      <c r="GL540" s="10"/>
      <c r="GM540" s="10"/>
      <c r="GN540" s="10"/>
      <c r="GO540" s="13" t="s">
        <v>7941</v>
      </c>
      <c r="GP540" s="13" t="s">
        <v>7942</v>
      </c>
      <c r="GQ540" s="13" t="s">
        <v>7943</v>
      </c>
      <c r="GR540" s="10" t="s">
        <v>283</v>
      </c>
      <c r="GS540" s="10" t="s">
        <v>283</v>
      </c>
      <c r="GT540" s="10" t="s">
        <v>283</v>
      </c>
      <c r="GU540" s="10" t="s">
        <v>283</v>
      </c>
      <c r="GV540" s="10" t="s">
        <v>283</v>
      </c>
      <c r="GW540" s="10" t="s">
        <v>283</v>
      </c>
      <c r="GX540" s="10" t="s">
        <v>283</v>
      </c>
      <c r="GY540" s="10" t="s">
        <v>283</v>
      </c>
      <c r="GZ540" s="10" t="s">
        <v>283</v>
      </c>
      <c r="HA540" s="10" t="s">
        <v>283</v>
      </c>
      <c r="HB540" s="10" t="s">
        <v>283</v>
      </c>
      <c r="HC540" s="10" t="s">
        <v>283</v>
      </c>
      <c r="HD540" s="10" t="s">
        <v>7944</v>
      </c>
      <c r="HE540" s="10"/>
      <c r="HF540" s="10"/>
      <c r="HG540" s="10"/>
      <c r="HH540" s="10">
        <v>1</v>
      </c>
      <c r="HI540" s="10"/>
      <c r="HJ540" s="10"/>
      <c r="HK540" s="10"/>
      <c r="HL540" s="10"/>
      <c r="HM540" s="10"/>
      <c r="HN540" s="10"/>
      <c r="HO540" s="10"/>
      <c r="HP540" s="10"/>
      <c r="HQ540" s="10"/>
      <c r="HR540" s="10"/>
      <c r="HS540" s="10"/>
      <c r="HT540" s="10"/>
      <c r="HU540" s="10"/>
      <c r="HV540" s="10"/>
      <c r="HW540" s="10"/>
      <c r="HX540" s="10"/>
      <c r="HY540" s="10"/>
      <c r="HZ540" s="10"/>
      <c r="IA540" s="10"/>
      <c r="IB540" s="10"/>
      <c r="IC540" s="10"/>
      <c r="ID540" s="10"/>
      <c r="IE540" s="10"/>
      <c r="IF540" s="10"/>
      <c r="IG540" s="10"/>
      <c r="IH540" s="10"/>
      <c r="II540" s="10"/>
      <c r="IJ540" s="10"/>
      <c r="IK540" s="10"/>
      <c r="IL540" s="10"/>
      <c r="IM540" s="10"/>
      <c r="IN540" s="10"/>
      <c r="IO540" s="10"/>
      <c r="IP540" s="10"/>
      <c r="IQ540" s="10"/>
      <c r="IR540" s="10"/>
      <c r="IS540" s="10"/>
      <c r="IT540" s="10">
        <v>1</v>
      </c>
      <c r="IU540" s="13" t="s">
        <v>434</v>
      </c>
      <c r="IV540" s="10" t="s">
        <v>283</v>
      </c>
      <c r="IW540" s="10" t="s">
        <v>283</v>
      </c>
      <c r="IX540" s="10" t="s">
        <v>264</v>
      </c>
      <c r="IY540" s="10"/>
      <c r="IZ540" s="10"/>
      <c r="JA540" s="10"/>
      <c r="JB540" s="10"/>
      <c r="JC540" s="10"/>
      <c r="JD540" s="10"/>
      <c r="JE540" s="10"/>
      <c r="JF540" s="10"/>
      <c r="JG540" s="10"/>
      <c r="JH540" s="10"/>
      <c r="JI540" s="10"/>
      <c r="JJ540" s="10"/>
      <c r="JK540" s="10"/>
      <c r="JL540" s="10"/>
      <c r="JM540" s="10"/>
      <c r="JN540" s="10"/>
      <c r="JO540" s="10"/>
      <c r="JP540" s="10">
        <v>1</v>
      </c>
      <c r="JQ540" s="10"/>
      <c r="JR540" s="10"/>
      <c r="JS540" s="10"/>
      <c r="JT540" s="10"/>
      <c r="JU540" s="10"/>
      <c r="JV540" s="10" t="s">
        <v>287</v>
      </c>
      <c r="JW540" s="10" t="s">
        <v>283</v>
      </c>
      <c r="JX540" s="10" t="s">
        <v>283</v>
      </c>
      <c r="JY540" s="10" t="s">
        <v>283</v>
      </c>
      <c r="JZ540" s="10"/>
    </row>
    <row r="541" spans="1:286" ht="15.75" customHeight="1">
      <c r="A541" s="90" t="s">
        <v>7945</v>
      </c>
      <c r="B541" s="91">
        <v>43952</v>
      </c>
      <c r="C541" s="90" t="s">
        <v>7946</v>
      </c>
      <c r="D541" s="10">
        <v>1</v>
      </c>
      <c r="E541" s="11">
        <v>43364</v>
      </c>
      <c r="F541" s="10">
        <v>79</v>
      </c>
      <c r="G541" s="10" t="s">
        <v>323</v>
      </c>
      <c r="H541" s="90" t="s">
        <v>7947</v>
      </c>
      <c r="I541" s="90" t="s">
        <v>2645</v>
      </c>
      <c r="J541" s="10" t="s">
        <v>280</v>
      </c>
      <c r="K541" s="90" t="s">
        <v>543</v>
      </c>
      <c r="L541" s="32"/>
      <c r="M541" s="32"/>
      <c r="N541" s="32"/>
      <c r="O541" s="32"/>
      <c r="P541" s="32"/>
      <c r="Q541" s="32"/>
      <c r="R541" s="32"/>
      <c r="S541" s="32"/>
      <c r="T541" s="10">
        <v>1</v>
      </c>
      <c r="U541" s="32"/>
      <c r="V541" s="32"/>
      <c r="W541" s="32"/>
      <c r="X541" s="32"/>
      <c r="Y541" s="32"/>
      <c r="Z541" s="32"/>
      <c r="AA541" s="32"/>
      <c r="AB541" s="32" t="s">
        <v>7948</v>
      </c>
      <c r="AC541" s="92" t="s">
        <v>7949</v>
      </c>
      <c r="AD541" s="10" t="s">
        <v>283</v>
      </c>
      <c r="AE541" s="11">
        <v>43378</v>
      </c>
      <c r="AF541" s="11">
        <v>43948</v>
      </c>
      <c r="AG541" s="10">
        <f t="shared" si="125"/>
        <v>570</v>
      </c>
      <c r="AH541" s="10">
        <f t="shared" si="126"/>
        <v>584</v>
      </c>
      <c r="AI541" s="10">
        <f t="shared" si="108"/>
        <v>588</v>
      </c>
      <c r="AJ541" s="10" t="s">
        <v>2062</v>
      </c>
      <c r="AK541" s="12">
        <v>1</v>
      </c>
      <c r="AL541" s="10" t="s">
        <v>347</v>
      </c>
      <c r="AM541" s="10">
        <v>1</v>
      </c>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c r="CG541" s="10"/>
      <c r="CH541" s="10"/>
      <c r="CI541" s="10"/>
      <c r="CJ541" s="10"/>
      <c r="CK541" s="10"/>
      <c r="CL541" s="10"/>
      <c r="CM541" s="10"/>
      <c r="CN541" s="10"/>
      <c r="CO541" s="10"/>
      <c r="CP541" s="10" t="s">
        <v>89</v>
      </c>
      <c r="CQ541" s="10" t="s">
        <v>286</v>
      </c>
      <c r="CR541" s="10">
        <v>1</v>
      </c>
      <c r="CS541" s="10"/>
      <c r="CT541" s="10"/>
      <c r="CU541" s="10"/>
      <c r="CV541" s="10"/>
      <c r="CW541" s="10"/>
      <c r="CX541" s="10" t="s">
        <v>287</v>
      </c>
      <c r="CY541" s="10" t="s">
        <v>287</v>
      </c>
      <c r="CZ541" s="10" t="s">
        <v>329</v>
      </c>
      <c r="DA541" s="10" t="s">
        <v>120</v>
      </c>
      <c r="DB541" s="10" t="s">
        <v>429</v>
      </c>
      <c r="DC541" s="10" t="s">
        <v>283</v>
      </c>
      <c r="DD541" s="13" t="s">
        <v>7950</v>
      </c>
      <c r="DE541" s="13" t="s">
        <v>7951</v>
      </c>
      <c r="DF541" s="13" t="s">
        <v>7952</v>
      </c>
      <c r="DG541" s="13" t="s">
        <v>7953</v>
      </c>
      <c r="DH541" s="10" t="s">
        <v>283</v>
      </c>
      <c r="DI541" s="10" t="s">
        <v>283</v>
      </c>
      <c r="DJ541" s="10" t="s">
        <v>283</v>
      </c>
      <c r="DK541" s="10" t="s">
        <v>283</v>
      </c>
      <c r="DL541" s="10" t="s">
        <v>1007</v>
      </c>
      <c r="DM541" s="10" t="s">
        <v>115</v>
      </c>
      <c r="DN541" s="15"/>
      <c r="DO541" s="15"/>
      <c r="DP541" s="15"/>
      <c r="DQ541" s="15"/>
      <c r="DR541" s="15"/>
      <c r="DS541" s="14">
        <v>1</v>
      </c>
      <c r="DT541" s="15"/>
      <c r="DU541" s="15"/>
      <c r="DV541" s="15"/>
      <c r="DW541" s="15"/>
      <c r="DX541" s="15"/>
      <c r="DY541" s="15"/>
      <c r="DZ541" s="15"/>
      <c r="EA541" s="15"/>
      <c r="EB541" s="15"/>
      <c r="EC541" s="15"/>
      <c r="ED541" s="15"/>
      <c r="EE541" s="15"/>
      <c r="EF541" s="15"/>
      <c r="EG541" s="15"/>
      <c r="EH541" s="15"/>
      <c r="EI541" s="15"/>
      <c r="EJ541" s="15"/>
      <c r="EK541" s="15"/>
      <c r="EL541" s="15"/>
      <c r="EM541" s="15"/>
      <c r="EN541" s="15"/>
      <c r="EO541" s="15"/>
      <c r="EP541" s="15"/>
      <c r="EQ541" s="15"/>
      <c r="ER541" s="10" t="s">
        <v>283</v>
      </c>
      <c r="ES541" s="10" t="s">
        <v>283</v>
      </c>
      <c r="ET541" s="10"/>
      <c r="EU541" s="10"/>
      <c r="EV541" s="10"/>
      <c r="EW541" s="10"/>
      <c r="EX541" s="10"/>
      <c r="EY541" s="10"/>
      <c r="EZ541" s="10"/>
      <c r="FA541" s="10"/>
      <c r="FB541" s="10"/>
      <c r="FC541" s="10"/>
      <c r="FD541" s="10"/>
      <c r="FE541" s="10"/>
      <c r="FF541" s="10"/>
      <c r="FG541" s="10"/>
      <c r="FH541" s="10"/>
      <c r="FI541" s="10"/>
      <c r="FJ541" s="10"/>
      <c r="FK541" s="10"/>
      <c r="FL541" s="10"/>
      <c r="FM541" s="10" t="s">
        <v>7954</v>
      </c>
      <c r="FN541" s="10" t="s">
        <v>283</v>
      </c>
      <c r="FO541" s="10"/>
      <c r="FP541" s="10"/>
      <c r="FQ541" s="10"/>
      <c r="FR541" s="10"/>
      <c r="FS541" s="10"/>
      <c r="FT541" s="10"/>
      <c r="FU541" s="10"/>
      <c r="FV541" s="10"/>
      <c r="FW541" s="10"/>
      <c r="FX541" s="10"/>
      <c r="FY541" s="10"/>
      <c r="FZ541" s="10"/>
      <c r="GA541" s="10"/>
      <c r="GB541" s="10"/>
      <c r="GC541" s="10"/>
      <c r="GD541" s="10"/>
      <c r="GE541" s="10"/>
      <c r="GF541" s="10"/>
      <c r="GG541" s="10"/>
      <c r="GH541" s="10"/>
      <c r="GI541" s="10"/>
      <c r="GJ541" s="10"/>
      <c r="GK541" s="10"/>
      <c r="GL541" s="10"/>
      <c r="GM541" s="10"/>
      <c r="GN541" s="10"/>
      <c r="GO541" s="13" t="s">
        <v>7955</v>
      </c>
      <c r="GP541" s="10" t="s">
        <v>283</v>
      </c>
      <c r="GQ541" s="10" t="s">
        <v>283</v>
      </c>
      <c r="GR541" s="10" t="s">
        <v>283</v>
      </c>
      <c r="GS541" s="10" t="s">
        <v>283</v>
      </c>
      <c r="GT541" s="10" t="s">
        <v>283</v>
      </c>
      <c r="GU541" s="10" t="s">
        <v>283</v>
      </c>
      <c r="GV541" s="10" t="s">
        <v>283</v>
      </c>
      <c r="GW541" s="10" t="s">
        <v>283</v>
      </c>
      <c r="GX541" s="10" t="s">
        <v>283</v>
      </c>
      <c r="GY541" s="10" t="s">
        <v>283</v>
      </c>
      <c r="GZ541" s="10" t="s">
        <v>283</v>
      </c>
      <c r="HA541" s="10" t="s">
        <v>283</v>
      </c>
      <c r="HB541" s="10" t="s">
        <v>283</v>
      </c>
      <c r="HC541" s="10" t="s">
        <v>283</v>
      </c>
      <c r="HD541" s="10" t="s">
        <v>240</v>
      </c>
      <c r="HE541" s="10"/>
      <c r="HF541" s="10"/>
      <c r="HG541" s="10"/>
      <c r="HH541" s="10"/>
      <c r="HI541" s="10"/>
      <c r="HJ541" s="10"/>
      <c r="HK541" s="10"/>
      <c r="HL541" s="10"/>
      <c r="HM541" s="10"/>
      <c r="HN541" s="10"/>
      <c r="HO541" s="10"/>
      <c r="HP541" s="10"/>
      <c r="HQ541" s="10"/>
      <c r="HR541" s="10"/>
      <c r="HS541" s="10"/>
      <c r="HT541" s="10"/>
      <c r="HU541" s="10"/>
      <c r="HV541" s="10"/>
      <c r="HW541" s="10"/>
      <c r="HX541" s="10"/>
      <c r="HY541" s="10"/>
      <c r="HZ541" s="10"/>
      <c r="IA541" s="10"/>
      <c r="IB541" s="10"/>
      <c r="IC541" s="10"/>
      <c r="ID541" s="10"/>
      <c r="IE541" s="10"/>
      <c r="IF541" s="10"/>
      <c r="IG541" s="10"/>
      <c r="IH541" s="10"/>
      <c r="II541" s="10"/>
      <c r="IJ541" s="10"/>
      <c r="IK541" s="10"/>
      <c r="IL541" s="10"/>
      <c r="IM541" s="10"/>
      <c r="IN541" s="10"/>
      <c r="IO541" s="10"/>
      <c r="IP541" s="10"/>
      <c r="IQ541" s="10"/>
      <c r="IR541" s="10">
        <v>1</v>
      </c>
      <c r="IS541" s="10"/>
      <c r="IT541" s="10"/>
      <c r="IU541" s="13" t="s">
        <v>1116</v>
      </c>
      <c r="IV541" s="10" t="s">
        <v>283</v>
      </c>
      <c r="IW541" s="10" t="s">
        <v>283</v>
      </c>
      <c r="IX541" s="10" t="s">
        <v>264</v>
      </c>
      <c r="IY541" s="10"/>
      <c r="IZ541" s="10"/>
      <c r="JA541" s="10"/>
      <c r="JB541" s="10"/>
      <c r="JC541" s="10"/>
      <c r="JD541" s="10"/>
      <c r="JE541" s="10"/>
      <c r="JF541" s="10"/>
      <c r="JG541" s="10"/>
      <c r="JH541" s="10"/>
      <c r="JI541" s="10"/>
      <c r="JJ541" s="10"/>
      <c r="JK541" s="10"/>
      <c r="JL541" s="10"/>
      <c r="JM541" s="10"/>
      <c r="JN541" s="10"/>
      <c r="JO541" s="10"/>
      <c r="JP541" s="10">
        <v>1</v>
      </c>
      <c r="JQ541" s="10"/>
      <c r="JR541" s="10"/>
      <c r="JS541" s="10"/>
      <c r="JT541" s="10"/>
      <c r="JU541" s="10"/>
      <c r="JV541" s="10" t="s">
        <v>287</v>
      </c>
      <c r="JW541" s="10" t="s">
        <v>283</v>
      </c>
      <c r="JX541" s="10" t="s">
        <v>283</v>
      </c>
      <c r="JY541" s="10" t="s">
        <v>283</v>
      </c>
      <c r="JZ541" s="10"/>
    </row>
    <row r="542" spans="1:286" ht="15.75" customHeight="1">
      <c r="A542" s="90" t="s">
        <v>7956</v>
      </c>
      <c r="B542" s="91">
        <v>43889</v>
      </c>
      <c r="C542" s="90" t="s">
        <v>7957</v>
      </c>
      <c r="D542" s="10">
        <v>1</v>
      </c>
      <c r="E542" s="11">
        <v>43691</v>
      </c>
      <c r="F542" s="10" t="s">
        <v>302</v>
      </c>
      <c r="G542" s="10" t="s">
        <v>323</v>
      </c>
      <c r="H542" s="90" t="s">
        <v>3797</v>
      </c>
      <c r="I542" s="90" t="s">
        <v>3798</v>
      </c>
      <c r="J542" s="10" t="s">
        <v>280</v>
      </c>
      <c r="K542" s="90" t="s">
        <v>5808</v>
      </c>
      <c r="L542" s="90"/>
      <c r="M542" s="10">
        <v>1</v>
      </c>
      <c r="N542" s="90"/>
      <c r="O542" s="90"/>
      <c r="P542" s="90"/>
      <c r="Q542" s="90"/>
      <c r="R542" s="90"/>
      <c r="S542" s="90"/>
      <c r="T542" s="32">
        <v>1</v>
      </c>
      <c r="U542" s="90"/>
      <c r="V542" s="90"/>
      <c r="W542" s="90"/>
      <c r="X542" s="90"/>
      <c r="Y542" s="90"/>
      <c r="Z542" s="90"/>
      <c r="AA542" s="90"/>
      <c r="AB542" s="90" t="s">
        <v>3610</v>
      </c>
      <c r="AC542" s="92" t="s">
        <v>7958</v>
      </c>
      <c r="AD542" s="10" t="s">
        <v>283</v>
      </c>
      <c r="AE542" s="11">
        <v>43727</v>
      </c>
      <c r="AF542" s="11">
        <v>43888</v>
      </c>
      <c r="AG542" s="10">
        <f t="shared" si="125"/>
        <v>161</v>
      </c>
      <c r="AH542" s="10">
        <f t="shared" si="126"/>
        <v>197</v>
      </c>
      <c r="AI542" s="10">
        <f t="shared" si="108"/>
        <v>198</v>
      </c>
      <c r="AJ542" s="10" t="s">
        <v>1268</v>
      </c>
      <c r="AK542" s="12">
        <v>1</v>
      </c>
      <c r="AL542" s="10" t="s">
        <v>70</v>
      </c>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c r="BW542" s="10"/>
      <c r="BX542" s="10"/>
      <c r="BY542" s="10">
        <v>1</v>
      </c>
      <c r="BZ542" s="10"/>
      <c r="CA542" s="10"/>
      <c r="CB542" s="10"/>
      <c r="CC542" s="10"/>
      <c r="CD542" s="10"/>
      <c r="CE542" s="10"/>
      <c r="CF542" s="10"/>
      <c r="CG542" s="10"/>
      <c r="CH542" s="10"/>
      <c r="CI542" s="10"/>
      <c r="CJ542" s="10"/>
      <c r="CK542" s="10"/>
      <c r="CL542" s="10"/>
      <c r="CM542" s="10"/>
      <c r="CN542" s="10"/>
      <c r="CO542" s="10"/>
      <c r="CP542" s="10" t="s">
        <v>89</v>
      </c>
      <c r="CQ542" s="10" t="s">
        <v>286</v>
      </c>
      <c r="CR542" s="10">
        <v>1</v>
      </c>
      <c r="CS542" s="10"/>
      <c r="CT542" s="10"/>
      <c r="CU542" s="10"/>
      <c r="CV542" s="10"/>
      <c r="CW542" s="10"/>
      <c r="CX542" s="10" t="s">
        <v>287</v>
      </c>
      <c r="CY542" s="10" t="s">
        <v>287</v>
      </c>
      <c r="CZ542" s="10" t="s">
        <v>288</v>
      </c>
      <c r="DA542" s="10" t="s">
        <v>289</v>
      </c>
      <c r="DB542" s="10" t="s">
        <v>412</v>
      </c>
      <c r="DC542" s="10" t="s">
        <v>283</v>
      </c>
      <c r="DD542" s="13" t="s">
        <v>7959</v>
      </c>
      <c r="DE542" s="13" t="s">
        <v>2249</v>
      </c>
      <c r="DF542" s="10" t="s">
        <v>283</v>
      </c>
      <c r="DG542" s="10" t="s">
        <v>283</v>
      </c>
      <c r="DH542" s="10" t="s">
        <v>283</v>
      </c>
      <c r="DI542" s="10" t="s">
        <v>283</v>
      </c>
      <c r="DJ542" s="10" t="s">
        <v>283</v>
      </c>
      <c r="DK542" s="10" t="s">
        <v>283</v>
      </c>
      <c r="DL542" s="10" t="s">
        <v>283</v>
      </c>
      <c r="DM542" s="10" t="s">
        <v>283</v>
      </c>
      <c r="DN542" s="15"/>
      <c r="DO542" s="15"/>
      <c r="DP542" s="15"/>
      <c r="DQ542" s="15"/>
      <c r="DR542" s="15"/>
      <c r="DS542" s="15"/>
      <c r="DT542" s="15"/>
      <c r="DU542" s="15"/>
      <c r="DV542" s="15"/>
      <c r="DW542" s="15"/>
      <c r="DX542" s="15"/>
      <c r="DY542" s="15"/>
      <c r="DZ542" s="15"/>
      <c r="EA542" s="15"/>
      <c r="EB542" s="15"/>
      <c r="EC542" s="15"/>
      <c r="ED542" s="15"/>
      <c r="EE542" s="15"/>
      <c r="EF542" s="15"/>
      <c r="EG542" s="15"/>
      <c r="EH542" s="15"/>
      <c r="EI542" s="15"/>
      <c r="EJ542" s="15"/>
      <c r="EK542" s="15"/>
      <c r="EL542" s="15"/>
      <c r="EM542" s="15"/>
      <c r="EN542" s="15"/>
      <c r="EO542" s="15"/>
      <c r="EP542" s="15"/>
      <c r="EQ542" s="15"/>
      <c r="ER542" s="10" t="s">
        <v>146</v>
      </c>
      <c r="ES542" s="10" t="s">
        <v>146</v>
      </c>
      <c r="ET542" s="10"/>
      <c r="EU542" s="10"/>
      <c r="EV542" s="10"/>
      <c r="EW542" s="10"/>
      <c r="EX542" s="10"/>
      <c r="EY542" s="10">
        <v>1</v>
      </c>
      <c r="EZ542" s="10"/>
      <c r="FA542" s="10"/>
      <c r="FB542" s="10"/>
      <c r="FC542" s="10"/>
      <c r="FD542" s="10"/>
      <c r="FE542" s="10"/>
      <c r="FF542" s="10"/>
      <c r="FG542" s="10"/>
      <c r="FH542" s="10"/>
      <c r="FI542" s="10"/>
      <c r="FJ542" s="10"/>
      <c r="FK542" s="10"/>
      <c r="FL542" s="10"/>
      <c r="FM542" s="10" t="s">
        <v>283</v>
      </c>
      <c r="FN542" s="10" t="s">
        <v>283</v>
      </c>
      <c r="FO542" s="10"/>
      <c r="FP542" s="10"/>
      <c r="FQ542" s="10"/>
      <c r="FR542" s="10"/>
      <c r="FS542" s="10"/>
      <c r="FT542" s="10"/>
      <c r="FU542" s="10"/>
      <c r="FV542" s="10"/>
      <c r="FW542" s="10"/>
      <c r="FX542" s="10"/>
      <c r="FY542" s="10"/>
      <c r="FZ542" s="10"/>
      <c r="GA542" s="10"/>
      <c r="GB542" s="10"/>
      <c r="GC542" s="10"/>
      <c r="GD542" s="10"/>
      <c r="GE542" s="10"/>
      <c r="GF542" s="10"/>
      <c r="GG542" s="10"/>
      <c r="GH542" s="10"/>
      <c r="GI542" s="10"/>
      <c r="GJ542" s="10"/>
      <c r="GK542" s="10"/>
      <c r="GL542" s="10"/>
      <c r="GM542" s="10"/>
      <c r="GN542" s="10"/>
      <c r="GO542" s="13" t="s">
        <v>7960</v>
      </c>
      <c r="GP542" s="13" t="s">
        <v>7961</v>
      </c>
      <c r="GQ542" s="10" t="s">
        <v>283</v>
      </c>
      <c r="GR542" s="10" t="s">
        <v>283</v>
      </c>
      <c r="GS542" s="10" t="s">
        <v>283</v>
      </c>
      <c r="GT542" s="10" t="s">
        <v>283</v>
      </c>
      <c r="GU542" s="10" t="s">
        <v>283</v>
      </c>
      <c r="GV542" s="10" t="s">
        <v>283</v>
      </c>
      <c r="GW542" s="10" t="s">
        <v>283</v>
      </c>
      <c r="GX542" s="10" t="s">
        <v>283</v>
      </c>
      <c r="GY542" s="10" t="s">
        <v>283</v>
      </c>
      <c r="GZ542" s="10" t="s">
        <v>283</v>
      </c>
      <c r="HA542" s="10" t="s">
        <v>283</v>
      </c>
      <c r="HB542" s="10" t="s">
        <v>283</v>
      </c>
      <c r="HC542" s="10" t="s">
        <v>283</v>
      </c>
      <c r="HD542" s="10" t="s">
        <v>214</v>
      </c>
      <c r="HE542" s="10"/>
      <c r="HF542" s="10"/>
      <c r="HG542" s="10"/>
      <c r="HH542" s="10"/>
      <c r="HI542" s="10"/>
      <c r="HJ542" s="10"/>
      <c r="HK542" s="10"/>
      <c r="HL542" s="10"/>
      <c r="HM542" s="10"/>
      <c r="HN542" s="10"/>
      <c r="HO542" s="10"/>
      <c r="HP542" s="10"/>
      <c r="HQ542" s="10"/>
      <c r="HR542" s="10">
        <v>1</v>
      </c>
      <c r="HS542" s="10"/>
      <c r="HT542" s="10"/>
      <c r="HU542" s="10"/>
      <c r="HV542" s="10"/>
      <c r="HW542" s="10"/>
      <c r="HX542" s="10"/>
      <c r="HY542" s="10"/>
      <c r="HZ542" s="10"/>
      <c r="IA542" s="10"/>
      <c r="IB542" s="10"/>
      <c r="IC542" s="10"/>
      <c r="ID542" s="10"/>
      <c r="IE542" s="10"/>
      <c r="IF542" s="10"/>
      <c r="IG542" s="10"/>
      <c r="IH542" s="10"/>
      <c r="II542" s="10"/>
      <c r="IJ542" s="10"/>
      <c r="IK542" s="10"/>
      <c r="IL542" s="10"/>
      <c r="IM542" s="10"/>
      <c r="IN542" s="10"/>
      <c r="IO542" s="10"/>
      <c r="IP542" s="10"/>
      <c r="IQ542" s="10"/>
      <c r="IR542" s="10"/>
      <c r="IS542" s="10"/>
      <c r="IT542" s="10"/>
      <c r="IU542" s="13" t="s">
        <v>7962</v>
      </c>
      <c r="IV542" s="10" t="s">
        <v>283</v>
      </c>
      <c r="IW542" s="10" t="s">
        <v>283</v>
      </c>
      <c r="IX542" s="10" t="s">
        <v>264</v>
      </c>
      <c r="IY542" s="10"/>
      <c r="IZ542" s="10"/>
      <c r="JA542" s="10"/>
      <c r="JB542" s="10"/>
      <c r="JC542" s="10"/>
      <c r="JD542" s="10"/>
      <c r="JE542" s="10"/>
      <c r="JF542" s="10"/>
      <c r="JG542" s="10"/>
      <c r="JH542" s="10"/>
      <c r="JI542" s="10"/>
      <c r="JJ542" s="10"/>
      <c r="JK542" s="10"/>
      <c r="JL542" s="10"/>
      <c r="JM542" s="10"/>
      <c r="JN542" s="10"/>
      <c r="JO542" s="10"/>
      <c r="JP542" s="10">
        <v>1</v>
      </c>
      <c r="JQ542" s="10"/>
      <c r="JR542" s="10"/>
      <c r="JS542" s="10"/>
      <c r="JT542" s="10"/>
      <c r="JU542" s="10"/>
      <c r="JV542" s="10" t="s">
        <v>287</v>
      </c>
      <c r="JW542" s="10" t="s">
        <v>283</v>
      </c>
      <c r="JX542" s="10" t="s">
        <v>283</v>
      </c>
      <c r="JY542" s="10" t="s">
        <v>283</v>
      </c>
      <c r="JZ542" s="10"/>
    </row>
    <row r="543" spans="1:286" ht="15.75" customHeight="1">
      <c r="A543" s="90" t="s">
        <v>7963</v>
      </c>
      <c r="B543" s="91">
        <v>44008</v>
      </c>
      <c r="C543" s="90" t="s">
        <v>7964</v>
      </c>
      <c r="D543" s="10">
        <v>1</v>
      </c>
      <c r="E543" s="11">
        <v>43434</v>
      </c>
      <c r="F543" s="10" t="s">
        <v>302</v>
      </c>
      <c r="G543" s="10" t="s">
        <v>323</v>
      </c>
      <c r="H543" s="90" t="s">
        <v>934</v>
      </c>
      <c r="I543" s="90" t="s">
        <v>7965</v>
      </c>
      <c r="J543" s="10" t="s">
        <v>280</v>
      </c>
      <c r="K543" s="90" t="s">
        <v>7966</v>
      </c>
      <c r="L543" s="90"/>
      <c r="M543" s="90"/>
      <c r="N543" s="90"/>
      <c r="O543" s="90"/>
      <c r="P543" s="32">
        <v>1</v>
      </c>
      <c r="Q543" s="90"/>
      <c r="R543" s="90"/>
      <c r="S543" s="10">
        <v>1</v>
      </c>
      <c r="T543" s="90"/>
      <c r="U543" s="90"/>
      <c r="V543" s="90"/>
      <c r="W543" s="90"/>
      <c r="X543" s="90"/>
      <c r="Y543" s="90"/>
      <c r="Z543" s="32">
        <v>1</v>
      </c>
      <c r="AA543" s="90"/>
      <c r="AB543" s="90" t="s">
        <v>7967</v>
      </c>
      <c r="AC543" s="92" t="s">
        <v>7968</v>
      </c>
      <c r="AD543" s="10" t="s">
        <v>283</v>
      </c>
      <c r="AE543" s="11">
        <v>43600</v>
      </c>
      <c r="AF543" s="11">
        <v>44006</v>
      </c>
      <c r="AG543" s="10">
        <f t="shared" si="125"/>
        <v>406</v>
      </c>
      <c r="AH543" s="10">
        <f t="shared" si="126"/>
        <v>572</v>
      </c>
      <c r="AI543" s="10">
        <f t="shared" si="108"/>
        <v>574</v>
      </c>
      <c r="AJ543" s="10" t="s">
        <v>7969</v>
      </c>
      <c r="AK543" s="12">
        <v>2</v>
      </c>
      <c r="AL543" s="10" t="s">
        <v>2791</v>
      </c>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v>2</v>
      </c>
      <c r="BM543" s="10"/>
      <c r="BN543" s="10"/>
      <c r="BO543" s="10"/>
      <c r="BP543" s="10"/>
      <c r="BQ543" s="10"/>
      <c r="BR543" s="10"/>
      <c r="BS543" s="10"/>
      <c r="BT543" s="10"/>
      <c r="BU543" s="10"/>
      <c r="BV543" s="10"/>
      <c r="BW543" s="10"/>
      <c r="BX543" s="10"/>
      <c r="BY543" s="10"/>
      <c r="BZ543" s="10"/>
      <c r="CA543" s="10"/>
      <c r="CB543" s="10"/>
      <c r="CC543" s="10"/>
      <c r="CD543" s="10"/>
      <c r="CE543" s="10"/>
      <c r="CF543" s="10"/>
      <c r="CG543" s="10"/>
      <c r="CH543" s="10"/>
      <c r="CI543" s="10"/>
      <c r="CJ543" s="10"/>
      <c r="CK543" s="10"/>
      <c r="CL543" s="10"/>
      <c r="CM543" s="10"/>
      <c r="CN543" s="10"/>
      <c r="CO543" s="10"/>
      <c r="CP543" s="10" t="s">
        <v>7970</v>
      </c>
      <c r="CQ543" s="10" t="s">
        <v>286</v>
      </c>
      <c r="CR543" s="10"/>
      <c r="CS543" s="10"/>
      <c r="CT543" s="10"/>
      <c r="CU543" s="10"/>
      <c r="CV543" s="10">
        <v>1</v>
      </c>
      <c r="CW543" s="10"/>
      <c r="CX543" s="10" t="s">
        <v>287</v>
      </c>
      <c r="CY543" s="13" t="s">
        <v>287</v>
      </c>
      <c r="CZ543" s="10" t="s">
        <v>596</v>
      </c>
      <c r="DA543" s="10" t="s">
        <v>158</v>
      </c>
      <c r="DB543" s="10" t="s">
        <v>158</v>
      </c>
      <c r="DC543" s="10" t="s">
        <v>283</v>
      </c>
      <c r="DD543" s="13" t="s">
        <v>7971</v>
      </c>
      <c r="DE543" s="39" t="s">
        <v>7972</v>
      </c>
      <c r="DF543" s="39" t="s">
        <v>7973</v>
      </c>
      <c r="DG543" s="10" t="s">
        <v>283</v>
      </c>
      <c r="DH543" s="10" t="s">
        <v>283</v>
      </c>
      <c r="DI543" s="10" t="s">
        <v>283</v>
      </c>
      <c r="DJ543" s="10" t="s">
        <v>283</v>
      </c>
      <c r="DK543" s="10" t="s">
        <v>283</v>
      </c>
      <c r="DL543" s="13" t="s">
        <v>283</v>
      </c>
      <c r="DM543" s="10" t="s">
        <v>283</v>
      </c>
      <c r="DN543" s="15"/>
      <c r="DO543" s="15"/>
      <c r="DP543" s="15"/>
      <c r="DQ543" s="15"/>
      <c r="DR543" s="15"/>
      <c r="DS543" s="15"/>
      <c r="DT543" s="15"/>
      <c r="DU543" s="15"/>
      <c r="DV543" s="15"/>
      <c r="DW543" s="15"/>
      <c r="DX543" s="15"/>
      <c r="DY543" s="15"/>
      <c r="DZ543" s="15"/>
      <c r="EA543" s="15"/>
      <c r="EB543" s="15"/>
      <c r="EC543" s="15"/>
      <c r="ED543" s="15"/>
      <c r="EE543" s="15"/>
      <c r="EF543" s="15"/>
      <c r="EG543" s="15"/>
      <c r="EH543" s="15"/>
      <c r="EI543" s="15"/>
      <c r="EJ543" s="15"/>
      <c r="EK543" s="15"/>
      <c r="EL543" s="15"/>
      <c r="EM543" s="15"/>
      <c r="EN543" s="15"/>
      <c r="EO543" s="15"/>
      <c r="EP543" s="15"/>
      <c r="EQ543" s="15"/>
      <c r="ER543" s="13" t="s">
        <v>7974</v>
      </c>
      <c r="ES543" s="13" t="s">
        <v>4025</v>
      </c>
      <c r="ET543" s="13"/>
      <c r="EU543" s="13"/>
      <c r="EV543" s="13"/>
      <c r="EW543" s="13"/>
      <c r="EX543" s="13"/>
      <c r="EY543" s="13"/>
      <c r="EZ543" s="13"/>
      <c r="FA543" s="13"/>
      <c r="FB543" s="13"/>
      <c r="FC543" s="13"/>
      <c r="FD543" s="13"/>
      <c r="FE543" s="13"/>
      <c r="FF543" s="13"/>
      <c r="FG543" s="13"/>
      <c r="FH543" s="10">
        <v>1</v>
      </c>
      <c r="FI543" s="13"/>
      <c r="FJ543" s="13"/>
      <c r="FK543" s="13">
        <v>1</v>
      </c>
      <c r="FL543" s="13"/>
      <c r="FM543" s="13" t="s">
        <v>7975</v>
      </c>
      <c r="FN543" s="13" t="s">
        <v>166</v>
      </c>
      <c r="FO543" s="13"/>
      <c r="FP543" s="13"/>
      <c r="FQ543" s="13"/>
      <c r="FR543" s="13"/>
      <c r="FS543" s="13"/>
      <c r="FT543" s="13"/>
      <c r="FU543" s="13">
        <v>1</v>
      </c>
      <c r="FV543" s="13"/>
      <c r="FW543" s="13"/>
      <c r="FX543" s="13"/>
      <c r="FY543" s="13"/>
      <c r="FZ543" s="13"/>
      <c r="GA543" s="13"/>
      <c r="GB543" s="13"/>
      <c r="GC543" s="13"/>
      <c r="GD543" s="13"/>
      <c r="GE543" s="13"/>
      <c r="GF543" s="13"/>
      <c r="GG543" s="13"/>
      <c r="GH543" s="13"/>
      <c r="GI543" s="13"/>
      <c r="GJ543" s="13"/>
      <c r="GK543" s="13"/>
      <c r="GL543" s="13"/>
      <c r="GM543" s="13"/>
      <c r="GN543" s="13"/>
      <c r="GO543" s="10" t="s">
        <v>7976</v>
      </c>
      <c r="GP543" s="13" t="s">
        <v>7977</v>
      </c>
      <c r="GQ543" s="13" t="s">
        <v>7978</v>
      </c>
      <c r="GR543" s="13" t="s">
        <v>7979</v>
      </c>
      <c r="GS543" s="13" t="s">
        <v>7980</v>
      </c>
      <c r="GT543" s="10" t="s">
        <v>283</v>
      </c>
      <c r="GU543" s="10" t="s">
        <v>283</v>
      </c>
      <c r="GV543" s="10" t="s">
        <v>283</v>
      </c>
      <c r="GW543" s="10" t="s">
        <v>283</v>
      </c>
      <c r="GX543" s="10" t="s">
        <v>283</v>
      </c>
      <c r="GY543" s="10" t="s">
        <v>283</v>
      </c>
      <c r="GZ543" s="10" t="s">
        <v>283</v>
      </c>
      <c r="HA543" s="10" t="s">
        <v>283</v>
      </c>
      <c r="HB543" s="10" t="s">
        <v>283</v>
      </c>
      <c r="HC543" s="10" t="s">
        <v>283</v>
      </c>
      <c r="HD543" s="10" t="s">
        <v>7981</v>
      </c>
      <c r="HE543" s="10"/>
      <c r="HF543" s="10"/>
      <c r="HG543" s="10"/>
      <c r="HH543" s="10"/>
      <c r="HI543" s="10"/>
      <c r="HJ543" s="10"/>
      <c r="HK543" s="10"/>
      <c r="HL543" s="10"/>
      <c r="HM543" s="10"/>
      <c r="HN543" s="10"/>
      <c r="HO543" s="10"/>
      <c r="HP543" s="10"/>
      <c r="HQ543" s="10"/>
      <c r="HR543" s="10"/>
      <c r="HS543" s="10"/>
      <c r="HT543" s="10"/>
      <c r="HU543" s="10"/>
      <c r="HV543" s="10"/>
      <c r="HW543" s="10">
        <v>1</v>
      </c>
      <c r="HX543" s="10"/>
      <c r="HY543" s="10"/>
      <c r="HZ543" s="10"/>
      <c r="IA543" s="10"/>
      <c r="IB543" s="10"/>
      <c r="IC543" s="10"/>
      <c r="ID543" s="10"/>
      <c r="IE543" s="10"/>
      <c r="IF543" s="10"/>
      <c r="IG543" s="10"/>
      <c r="IH543" s="10"/>
      <c r="II543" s="10"/>
      <c r="IJ543" s="10"/>
      <c r="IK543" s="10">
        <v>1</v>
      </c>
      <c r="IL543" s="10"/>
      <c r="IM543" s="10"/>
      <c r="IN543" s="10"/>
      <c r="IO543" s="10"/>
      <c r="IP543" s="10"/>
      <c r="IQ543" s="10"/>
      <c r="IR543" s="10"/>
      <c r="IS543" s="10"/>
      <c r="IT543" s="10"/>
      <c r="IU543" s="13" t="s">
        <v>7982</v>
      </c>
      <c r="IV543" s="13" t="s">
        <v>7983</v>
      </c>
      <c r="IW543" s="13" t="s">
        <v>7984</v>
      </c>
      <c r="IX543" s="10" t="s">
        <v>267</v>
      </c>
      <c r="IY543" s="10"/>
      <c r="IZ543" s="10"/>
      <c r="JA543" s="10"/>
      <c r="JB543" s="10"/>
      <c r="JC543" s="10"/>
      <c r="JD543" s="10"/>
      <c r="JE543" s="10"/>
      <c r="JF543" s="10"/>
      <c r="JG543" s="10"/>
      <c r="JH543" s="10"/>
      <c r="JI543" s="10"/>
      <c r="JJ543" s="10"/>
      <c r="JK543" s="10"/>
      <c r="JL543" s="10"/>
      <c r="JM543" s="10"/>
      <c r="JN543" s="10"/>
      <c r="JO543" s="10"/>
      <c r="JP543" s="10"/>
      <c r="JQ543" s="10"/>
      <c r="JR543" s="10"/>
      <c r="JS543" s="10">
        <v>1</v>
      </c>
      <c r="JT543" s="10"/>
      <c r="JU543" s="10"/>
      <c r="JV543" s="10" t="s">
        <v>287</v>
      </c>
      <c r="JW543" s="10" t="s">
        <v>283</v>
      </c>
      <c r="JX543" s="10" t="s">
        <v>283</v>
      </c>
      <c r="JY543" s="10" t="s">
        <v>283</v>
      </c>
      <c r="JZ543" s="10"/>
    </row>
    <row r="544" spans="1:286" ht="15.75" customHeight="1">
      <c r="A544" s="90" t="s">
        <v>7985</v>
      </c>
      <c r="B544" s="91">
        <v>43748</v>
      </c>
      <c r="C544" s="90" t="s">
        <v>7986</v>
      </c>
      <c r="D544" s="10">
        <v>1</v>
      </c>
      <c r="E544" s="11">
        <v>43438</v>
      </c>
      <c r="F544" s="10" t="s">
        <v>302</v>
      </c>
      <c r="G544" s="10" t="s">
        <v>277</v>
      </c>
      <c r="H544" s="90" t="s">
        <v>7987</v>
      </c>
      <c r="I544" s="90" t="s">
        <v>2130</v>
      </c>
      <c r="J544" s="10" t="s">
        <v>280</v>
      </c>
      <c r="K544" s="90" t="s">
        <v>7988</v>
      </c>
      <c r="L544" s="90"/>
      <c r="M544" s="32">
        <v>1</v>
      </c>
      <c r="N544" s="90"/>
      <c r="O544" s="90"/>
      <c r="P544" s="90"/>
      <c r="Q544" s="90"/>
      <c r="R544" s="90"/>
      <c r="S544" s="10">
        <v>1</v>
      </c>
      <c r="T544" s="90"/>
      <c r="U544" s="90"/>
      <c r="V544" s="90"/>
      <c r="W544" s="90"/>
      <c r="X544" s="90"/>
      <c r="Y544" s="90"/>
      <c r="Z544" s="90"/>
      <c r="AA544" s="90"/>
      <c r="AB544" s="90" t="s">
        <v>7989</v>
      </c>
      <c r="AC544" s="96" t="s">
        <v>7990</v>
      </c>
      <c r="AD544" s="10" t="s">
        <v>283</v>
      </c>
      <c r="AE544" s="11">
        <v>43515</v>
      </c>
      <c r="AF544" s="11">
        <v>43742</v>
      </c>
      <c r="AG544" s="10">
        <f t="shared" si="125"/>
        <v>227</v>
      </c>
      <c r="AH544" s="10">
        <f t="shared" si="126"/>
        <v>304</v>
      </c>
      <c r="AI544" s="10">
        <f t="shared" si="108"/>
        <v>310</v>
      </c>
      <c r="AJ544" s="10" t="s">
        <v>7991</v>
      </c>
      <c r="AK544" s="12">
        <v>2</v>
      </c>
      <c r="AL544" s="10" t="s">
        <v>7992</v>
      </c>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v>2</v>
      </c>
      <c r="BN544" s="10"/>
      <c r="BO544" s="10"/>
      <c r="BP544" s="10"/>
      <c r="BQ544" s="10"/>
      <c r="BR544" s="10"/>
      <c r="BS544" s="10"/>
      <c r="BT544" s="10"/>
      <c r="BU544" s="10"/>
      <c r="BV544" s="10"/>
      <c r="BW544" s="10"/>
      <c r="BX544" s="10"/>
      <c r="BY544" s="10"/>
      <c r="BZ544" s="10"/>
      <c r="CA544" s="10"/>
      <c r="CB544" s="10"/>
      <c r="CC544" s="10"/>
      <c r="CD544" s="10"/>
      <c r="CE544" s="10"/>
      <c r="CF544" s="10"/>
      <c r="CG544" s="10"/>
      <c r="CH544" s="10"/>
      <c r="CI544" s="10"/>
      <c r="CJ544" s="10"/>
      <c r="CK544" s="10"/>
      <c r="CL544" s="10"/>
      <c r="CM544" s="10"/>
      <c r="CN544" s="10"/>
      <c r="CO544" s="10"/>
      <c r="CP544" s="10" t="s">
        <v>89</v>
      </c>
      <c r="CQ544" s="10" t="s">
        <v>286</v>
      </c>
      <c r="CR544" s="10">
        <v>1</v>
      </c>
      <c r="CS544" s="10"/>
      <c r="CT544" s="10"/>
      <c r="CU544" s="10"/>
      <c r="CV544" s="10"/>
      <c r="CW544" s="10"/>
      <c r="CX544" s="10" t="s">
        <v>287</v>
      </c>
      <c r="CY544" s="10" t="s">
        <v>287</v>
      </c>
      <c r="CZ544" s="10" t="s">
        <v>288</v>
      </c>
      <c r="DA544" s="10" t="s">
        <v>289</v>
      </c>
      <c r="DB544" s="10" t="s">
        <v>309</v>
      </c>
      <c r="DC544" s="13" t="s">
        <v>7993</v>
      </c>
      <c r="DD544" s="13" t="s">
        <v>4761</v>
      </c>
      <c r="DE544" s="13" t="s">
        <v>7994</v>
      </c>
      <c r="DF544" s="10" t="s">
        <v>283</v>
      </c>
      <c r="DG544" s="10" t="s">
        <v>283</v>
      </c>
      <c r="DH544" s="10" t="s">
        <v>283</v>
      </c>
      <c r="DI544" s="10" t="s">
        <v>283</v>
      </c>
      <c r="DJ544" s="10" t="s">
        <v>283</v>
      </c>
      <c r="DK544" s="10" t="s">
        <v>283</v>
      </c>
      <c r="DL544" s="13" t="s">
        <v>7995</v>
      </c>
      <c r="DM544" s="13" t="s">
        <v>7996</v>
      </c>
      <c r="DN544" s="14"/>
      <c r="DO544" s="14">
        <v>1</v>
      </c>
      <c r="DP544" s="14"/>
      <c r="DQ544" s="14"/>
      <c r="DR544" s="14"/>
      <c r="DS544" s="14"/>
      <c r="DT544" s="14"/>
      <c r="DU544" s="14"/>
      <c r="DV544" s="14"/>
      <c r="DW544" s="14"/>
      <c r="DX544" s="14"/>
      <c r="DY544" s="14"/>
      <c r="DZ544" s="14"/>
      <c r="EA544" s="14"/>
      <c r="EB544" s="14"/>
      <c r="EC544" s="14">
        <v>1</v>
      </c>
      <c r="ED544" s="14"/>
      <c r="EE544" s="14"/>
      <c r="EF544" s="14"/>
      <c r="EG544" s="14"/>
      <c r="EH544" s="14"/>
      <c r="EI544" s="14"/>
      <c r="EJ544" s="14"/>
      <c r="EK544" s="14"/>
      <c r="EL544" s="14"/>
      <c r="EM544" s="14"/>
      <c r="EN544" s="14"/>
      <c r="EO544" s="14"/>
      <c r="EP544" s="14"/>
      <c r="EQ544" s="14"/>
      <c r="ER544" s="13" t="s">
        <v>7997</v>
      </c>
      <c r="ES544" s="13" t="s">
        <v>657</v>
      </c>
      <c r="ET544" s="13"/>
      <c r="EU544" s="13"/>
      <c r="EV544" s="13"/>
      <c r="EW544" s="13"/>
      <c r="EX544" s="13"/>
      <c r="EY544" s="13"/>
      <c r="EZ544" s="13"/>
      <c r="FA544" s="13"/>
      <c r="FB544" s="13"/>
      <c r="FC544" s="13"/>
      <c r="FD544" s="13"/>
      <c r="FE544" s="13"/>
      <c r="FF544" s="13"/>
      <c r="FG544" s="13"/>
      <c r="FH544" s="13">
        <v>1</v>
      </c>
      <c r="FI544" s="13"/>
      <c r="FJ544" s="13"/>
      <c r="FK544" s="13"/>
      <c r="FL544" s="13"/>
      <c r="FM544" s="10" t="s">
        <v>283</v>
      </c>
      <c r="FN544" s="10" t="s">
        <v>283</v>
      </c>
      <c r="FO544" s="10"/>
      <c r="FP544" s="10"/>
      <c r="FQ544" s="10"/>
      <c r="FR544" s="10"/>
      <c r="FS544" s="10"/>
      <c r="FT544" s="10"/>
      <c r="FU544" s="10"/>
      <c r="FV544" s="10"/>
      <c r="FW544" s="10"/>
      <c r="FX544" s="10"/>
      <c r="FY544" s="10"/>
      <c r="FZ544" s="10"/>
      <c r="GA544" s="10"/>
      <c r="GB544" s="10"/>
      <c r="GC544" s="10"/>
      <c r="GD544" s="10"/>
      <c r="GE544" s="10"/>
      <c r="GF544" s="10"/>
      <c r="GG544" s="10"/>
      <c r="GH544" s="10"/>
      <c r="GI544" s="10"/>
      <c r="GJ544" s="10"/>
      <c r="GK544" s="10"/>
      <c r="GL544" s="10"/>
      <c r="GM544" s="10"/>
      <c r="GN544" s="10"/>
      <c r="GO544" s="13" t="s">
        <v>7998</v>
      </c>
      <c r="GP544" s="10" t="s">
        <v>283</v>
      </c>
      <c r="GQ544" s="10" t="s">
        <v>283</v>
      </c>
      <c r="GR544" s="10" t="s">
        <v>283</v>
      </c>
      <c r="GS544" s="10" t="s">
        <v>283</v>
      </c>
      <c r="GT544" s="10" t="s">
        <v>283</v>
      </c>
      <c r="GU544" s="10" t="s">
        <v>283</v>
      </c>
      <c r="GV544" s="10" t="s">
        <v>283</v>
      </c>
      <c r="GW544" s="10" t="s">
        <v>283</v>
      </c>
      <c r="GX544" s="10" t="s">
        <v>283</v>
      </c>
      <c r="GY544" s="10" t="s">
        <v>283</v>
      </c>
      <c r="GZ544" s="10" t="s">
        <v>283</v>
      </c>
      <c r="HA544" s="10" t="s">
        <v>283</v>
      </c>
      <c r="HB544" s="10" t="s">
        <v>283</v>
      </c>
      <c r="HC544" s="10" t="s">
        <v>283</v>
      </c>
      <c r="HD544" s="10" t="s">
        <v>214</v>
      </c>
      <c r="HE544" s="10"/>
      <c r="HF544" s="10"/>
      <c r="HG544" s="10"/>
      <c r="HH544" s="10"/>
      <c r="HI544" s="10"/>
      <c r="HJ544" s="10"/>
      <c r="HK544" s="10"/>
      <c r="HL544" s="10"/>
      <c r="HM544" s="10"/>
      <c r="HN544" s="10"/>
      <c r="HO544" s="10"/>
      <c r="HP544" s="10"/>
      <c r="HQ544" s="10"/>
      <c r="HR544" s="10">
        <v>1</v>
      </c>
      <c r="HS544" s="10"/>
      <c r="HT544" s="10"/>
      <c r="HU544" s="10"/>
      <c r="HV544" s="10"/>
      <c r="HW544" s="10"/>
      <c r="HX544" s="10"/>
      <c r="HY544" s="10"/>
      <c r="HZ544" s="10"/>
      <c r="IA544" s="10"/>
      <c r="IB544" s="10"/>
      <c r="IC544" s="10"/>
      <c r="ID544" s="10"/>
      <c r="IE544" s="10"/>
      <c r="IF544" s="10"/>
      <c r="IG544" s="10"/>
      <c r="IH544" s="10"/>
      <c r="II544" s="10"/>
      <c r="IJ544" s="10"/>
      <c r="IK544" s="10"/>
      <c r="IL544" s="10"/>
      <c r="IM544" s="10"/>
      <c r="IN544" s="10"/>
      <c r="IO544" s="10"/>
      <c r="IP544" s="10"/>
      <c r="IQ544" s="10"/>
      <c r="IR544" s="10"/>
      <c r="IS544" s="10"/>
      <c r="IT544" s="10"/>
      <c r="IU544" s="13" t="s">
        <v>7999</v>
      </c>
      <c r="IV544" s="10" t="s">
        <v>283</v>
      </c>
      <c r="IW544" s="10" t="s">
        <v>283</v>
      </c>
      <c r="IX544" s="10" t="s">
        <v>264</v>
      </c>
      <c r="IY544" s="10"/>
      <c r="IZ544" s="10"/>
      <c r="JA544" s="10"/>
      <c r="JB544" s="10"/>
      <c r="JC544" s="10"/>
      <c r="JD544" s="10"/>
      <c r="JE544" s="10"/>
      <c r="JF544" s="10"/>
      <c r="JG544" s="10"/>
      <c r="JH544" s="10"/>
      <c r="JI544" s="10"/>
      <c r="JJ544" s="10"/>
      <c r="JK544" s="10"/>
      <c r="JL544" s="10"/>
      <c r="JM544" s="10"/>
      <c r="JN544" s="10"/>
      <c r="JO544" s="10"/>
      <c r="JP544" s="10">
        <v>1</v>
      </c>
      <c r="JQ544" s="10"/>
      <c r="JR544" s="10"/>
      <c r="JS544" s="10"/>
      <c r="JT544" s="10"/>
      <c r="JU544" s="10"/>
      <c r="JV544" s="10" t="s">
        <v>287</v>
      </c>
      <c r="JW544" s="10" t="s">
        <v>283</v>
      </c>
      <c r="JX544" s="10" t="s">
        <v>283</v>
      </c>
      <c r="JY544" s="10" t="s">
        <v>283</v>
      </c>
      <c r="JZ544" s="10"/>
    </row>
    <row r="545" spans="1:286" ht="15.75" customHeight="1">
      <c r="A545" s="90" t="s">
        <v>8000</v>
      </c>
      <c r="B545" s="91">
        <v>43892</v>
      </c>
      <c r="C545" s="90" t="s">
        <v>8001</v>
      </c>
      <c r="D545" s="10">
        <v>1</v>
      </c>
      <c r="E545" s="11">
        <v>43635</v>
      </c>
      <c r="F545" s="10" t="s">
        <v>302</v>
      </c>
      <c r="G545" s="10" t="s">
        <v>277</v>
      </c>
      <c r="H545" s="90" t="s">
        <v>8002</v>
      </c>
      <c r="I545" s="90" t="s">
        <v>4468</v>
      </c>
      <c r="J545" s="10" t="s">
        <v>280</v>
      </c>
      <c r="K545" s="90" t="s">
        <v>7988</v>
      </c>
      <c r="L545" s="90"/>
      <c r="M545" s="32">
        <v>1</v>
      </c>
      <c r="N545" s="90"/>
      <c r="O545" s="90"/>
      <c r="P545" s="90"/>
      <c r="Q545" s="90"/>
      <c r="R545" s="90"/>
      <c r="S545" s="10">
        <v>1</v>
      </c>
      <c r="T545" s="90"/>
      <c r="U545" s="90"/>
      <c r="V545" s="90"/>
      <c r="W545" s="90"/>
      <c r="X545" s="90"/>
      <c r="Y545" s="90"/>
      <c r="Z545" s="90"/>
      <c r="AA545" s="90"/>
      <c r="AB545" s="90" t="s">
        <v>8003</v>
      </c>
      <c r="AC545" s="92" t="s">
        <v>8004</v>
      </c>
      <c r="AD545" s="10" t="s">
        <v>283</v>
      </c>
      <c r="AE545" s="11">
        <v>43669</v>
      </c>
      <c r="AF545" s="11">
        <v>43879</v>
      </c>
      <c r="AG545" s="10">
        <f t="shared" si="125"/>
        <v>210</v>
      </c>
      <c r="AH545" s="10">
        <f t="shared" si="126"/>
        <v>244</v>
      </c>
      <c r="AI545" s="10">
        <f t="shared" si="108"/>
        <v>257</v>
      </c>
      <c r="AJ545" s="10" t="s">
        <v>8005</v>
      </c>
      <c r="AK545" s="12">
        <v>1</v>
      </c>
      <c r="AL545" s="10" t="s">
        <v>86</v>
      </c>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c r="BZ545" s="10"/>
      <c r="CA545" s="10"/>
      <c r="CB545" s="10"/>
      <c r="CC545" s="10"/>
      <c r="CD545" s="10"/>
      <c r="CE545" s="10"/>
      <c r="CF545" s="10"/>
      <c r="CG545" s="10"/>
      <c r="CH545" s="10"/>
      <c r="CI545" s="10"/>
      <c r="CJ545" s="10"/>
      <c r="CK545" s="10"/>
      <c r="CL545" s="10"/>
      <c r="CM545" s="10"/>
      <c r="CN545" s="10"/>
      <c r="CO545" s="10"/>
      <c r="CP545" s="10" t="s">
        <v>90</v>
      </c>
      <c r="CQ545" s="10" t="s">
        <v>286</v>
      </c>
      <c r="CR545" s="10"/>
      <c r="CS545" s="10">
        <v>1</v>
      </c>
      <c r="CT545" s="10"/>
      <c r="CU545" s="10"/>
      <c r="CV545" s="10"/>
      <c r="CW545" s="10"/>
      <c r="CX545" s="10" t="s">
        <v>283</v>
      </c>
      <c r="CY545" s="10" t="s">
        <v>287</v>
      </c>
      <c r="CZ545" s="10" t="s">
        <v>379</v>
      </c>
      <c r="DA545" s="10" t="s">
        <v>158</v>
      </c>
      <c r="DB545" s="10" t="s">
        <v>158</v>
      </c>
      <c r="DC545" s="10" t="s">
        <v>283</v>
      </c>
      <c r="DD545" s="10" t="s">
        <v>8006</v>
      </c>
      <c r="DE545" s="10" t="s">
        <v>283</v>
      </c>
      <c r="DF545" s="10" t="s">
        <v>283</v>
      </c>
      <c r="DG545" s="10" t="s">
        <v>283</v>
      </c>
      <c r="DH545" s="10" t="s">
        <v>283</v>
      </c>
      <c r="DI545" s="10" t="s">
        <v>283</v>
      </c>
      <c r="DJ545" s="10" t="s">
        <v>283</v>
      </c>
      <c r="DK545" s="10" t="s">
        <v>283</v>
      </c>
      <c r="DL545" s="13" t="s">
        <v>8007</v>
      </c>
      <c r="DM545" s="13" t="s">
        <v>283</v>
      </c>
      <c r="DN545" s="14"/>
      <c r="DO545" s="14"/>
      <c r="DP545" s="14"/>
      <c r="DQ545" s="14"/>
      <c r="DR545" s="14"/>
      <c r="DS545" s="14"/>
      <c r="DT545" s="14"/>
      <c r="DU545" s="14"/>
      <c r="DV545" s="14"/>
      <c r="DW545" s="14"/>
      <c r="DX545" s="14"/>
      <c r="DY545" s="14"/>
      <c r="DZ545" s="14"/>
      <c r="EA545" s="14"/>
      <c r="EB545" s="14"/>
      <c r="EC545" s="14"/>
      <c r="ED545" s="14"/>
      <c r="EE545" s="14"/>
      <c r="EF545" s="14"/>
      <c r="EG545" s="14"/>
      <c r="EH545" s="14"/>
      <c r="EI545" s="14"/>
      <c r="EJ545" s="14"/>
      <c r="EK545" s="14"/>
      <c r="EL545" s="14"/>
      <c r="EM545" s="14"/>
      <c r="EN545" s="14"/>
      <c r="EO545" s="14"/>
      <c r="EP545" s="14"/>
      <c r="EQ545" s="14"/>
      <c r="ER545" s="13" t="s">
        <v>8008</v>
      </c>
      <c r="ES545" s="13" t="s">
        <v>8009</v>
      </c>
      <c r="ET545" s="13"/>
      <c r="EU545" s="13"/>
      <c r="EV545" s="13"/>
      <c r="EW545" s="13"/>
      <c r="EX545" s="13"/>
      <c r="EY545" s="13"/>
      <c r="EZ545" s="13"/>
      <c r="FA545" s="13">
        <v>1</v>
      </c>
      <c r="FB545" s="13"/>
      <c r="FC545" s="13"/>
      <c r="FD545" s="13"/>
      <c r="FE545" s="13"/>
      <c r="FF545" s="13"/>
      <c r="FG545" s="13"/>
      <c r="FH545" s="13"/>
      <c r="FI545" s="13"/>
      <c r="FJ545" s="13"/>
      <c r="FK545" s="13"/>
      <c r="FL545" s="13">
        <v>1</v>
      </c>
      <c r="FM545" s="13" t="s">
        <v>8010</v>
      </c>
      <c r="FN545" s="13" t="s">
        <v>283</v>
      </c>
      <c r="FO545" s="13"/>
      <c r="FP545" s="13"/>
      <c r="FQ545" s="13"/>
      <c r="FR545" s="13"/>
      <c r="FS545" s="13"/>
      <c r="FT545" s="13"/>
      <c r="FV545" s="13"/>
      <c r="FW545" s="13"/>
      <c r="FX545" s="13"/>
      <c r="FY545" s="13"/>
      <c r="FZ545" s="13"/>
      <c r="GA545" s="13"/>
      <c r="GB545" s="13"/>
      <c r="GC545" s="13"/>
      <c r="GD545" s="13"/>
      <c r="GE545" s="13"/>
      <c r="GF545" s="13"/>
      <c r="GG545" s="13"/>
      <c r="GH545" s="13"/>
      <c r="GI545" s="13"/>
      <c r="GJ545" s="13"/>
      <c r="GK545" s="13"/>
      <c r="GL545" s="13"/>
      <c r="GM545" s="13"/>
      <c r="GN545" s="13"/>
      <c r="GO545" s="13" t="s">
        <v>8011</v>
      </c>
      <c r="GP545" s="13" t="s">
        <v>8012</v>
      </c>
      <c r="GQ545" s="10" t="s">
        <v>283</v>
      </c>
      <c r="GR545" s="10" t="s">
        <v>283</v>
      </c>
      <c r="GS545" s="10" t="s">
        <v>283</v>
      </c>
      <c r="GT545" s="10" t="s">
        <v>283</v>
      </c>
      <c r="GU545" s="10" t="s">
        <v>283</v>
      </c>
      <c r="GV545" s="10" t="s">
        <v>283</v>
      </c>
      <c r="GW545" s="10" t="s">
        <v>283</v>
      </c>
      <c r="GX545" s="10" t="s">
        <v>283</v>
      </c>
      <c r="GY545" s="10" t="s">
        <v>283</v>
      </c>
      <c r="GZ545" s="10" t="s">
        <v>283</v>
      </c>
      <c r="HA545" s="10" t="s">
        <v>283</v>
      </c>
      <c r="HB545" s="10" t="s">
        <v>283</v>
      </c>
      <c r="HC545" s="10" t="s">
        <v>283</v>
      </c>
      <c r="HD545" s="10" t="s">
        <v>233</v>
      </c>
      <c r="HE545" s="10"/>
      <c r="HF545" s="10"/>
      <c r="HG545" s="10"/>
      <c r="HH545" s="10"/>
      <c r="HI545" s="10"/>
      <c r="HJ545" s="10"/>
      <c r="HK545" s="10"/>
      <c r="HL545" s="10"/>
      <c r="HM545" s="10"/>
      <c r="HN545" s="10"/>
      <c r="HO545" s="10"/>
      <c r="HP545" s="10"/>
      <c r="HQ545" s="10"/>
      <c r="HR545" s="10"/>
      <c r="HS545" s="10"/>
      <c r="HT545" s="10"/>
      <c r="HU545" s="10"/>
      <c r="HV545" s="10"/>
      <c r="HW545" s="10"/>
      <c r="HX545" s="10"/>
      <c r="HY545" s="10"/>
      <c r="HZ545" s="10"/>
      <c r="IA545" s="10"/>
      <c r="IB545" s="10"/>
      <c r="IC545" s="10"/>
      <c r="ID545" s="10"/>
      <c r="IE545" s="10"/>
      <c r="IF545" s="10"/>
      <c r="IG545" s="10"/>
      <c r="IH545" s="10"/>
      <c r="II545" s="10"/>
      <c r="IJ545" s="10"/>
      <c r="IK545" s="10">
        <v>1</v>
      </c>
      <c r="IL545" s="10"/>
      <c r="IM545" s="10"/>
      <c r="IN545" s="10"/>
      <c r="IO545" s="10"/>
      <c r="IP545" s="10"/>
      <c r="IQ545" s="10"/>
      <c r="IR545" s="10"/>
      <c r="IS545" s="10"/>
      <c r="IT545" s="10"/>
      <c r="IU545" s="13" t="s">
        <v>7123</v>
      </c>
      <c r="IV545" s="10" t="s">
        <v>283</v>
      </c>
      <c r="IW545" s="10" t="s">
        <v>283</v>
      </c>
      <c r="IX545" s="10" t="s">
        <v>264</v>
      </c>
      <c r="IY545" s="10"/>
      <c r="IZ545" s="10"/>
      <c r="JA545" s="10"/>
      <c r="JB545" s="10"/>
      <c r="JC545" s="10"/>
      <c r="JD545" s="10"/>
      <c r="JE545" s="10"/>
      <c r="JF545" s="10"/>
      <c r="JG545" s="10"/>
      <c r="JH545" s="10"/>
      <c r="JI545" s="10"/>
      <c r="JJ545" s="10"/>
      <c r="JK545" s="10"/>
      <c r="JL545" s="10"/>
      <c r="JM545" s="10"/>
      <c r="JN545" s="10"/>
      <c r="JO545" s="10"/>
      <c r="JP545" s="10">
        <v>1</v>
      </c>
      <c r="JQ545" s="10"/>
      <c r="JR545" s="10"/>
      <c r="JS545" s="10"/>
      <c r="JT545" s="10"/>
      <c r="JU545" s="10"/>
      <c r="JV545" s="10" t="s">
        <v>287</v>
      </c>
      <c r="JW545" s="10" t="s">
        <v>283</v>
      </c>
      <c r="JX545" s="10" t="s">
        <v>283</v>
      </c>
      <c r="JY545" s="10" t="s">
        <v>283</v>
      </c>
      <c r="JZ545" s="10"/>
    </row>
    <row r="546" spans="1:286" ht="15.75" customHeight="1">
      <c r="A546" s="90" t="s">
        <v>8013</v>
      </c>
      <c r="B546" s="91">
        <v>44029</v>
      </c>
      <c r="C546" s="90" t="s">
        <v>8014</v>
      </c>
      <c r="D546" s="10">
        <v>1</v>
      </c>
      <c r="E546" s="11">
        <v>43680</v>
      </c>
      <c r="F546" s="10">
        <v>21</v>
      </c>
      <c r="G546" s="10" t="s">
        <v>323</v>
      </c>
      <c r="H546" s="90" t="s">
        <v>6504</v>
      </c>
      <c r="I546" s="90" t="s">
        <v>2645</v>
      </c>
      <c r="J546" s="10" t="s">
        <v>280</v>
      </c>
      <c r="K546" s="90" t="s">
        <v>606</v>
      </c>
      <c r="L546" s="90"/>
      <c r="M546" s="10">
        <v>1</v>
      </c>
      <c r="N546" s="90"/>
      <c r="O546" s="90"/>
      <c r="P546" s="90"/>
      <c r="Q546" s="90"/>
      <c r="R546" s="90"/>
      <c r="S546" s="90"/>
      <c r="T546" s="90"/>
      <c r="U546" s="90"/>
      <c r="V546" s="90"/>
      <c r="W546" s="90"/>
      <c r="X546" s="90"/>
      <c r="Y546" s="90"/>
      <c r="Z546" s="90"/>
      <c r="AA546" s="90"/>
      <c r="AB546" s="90" t="s">
        <v>8015</v>
      </c>
      <c r="AC546" s="92" t="s">
        <v>8016</v>
      </c>
      <c r="AD546" s="10" t="s">
        <v>283</v>
      </c>
      <c r="AE546" s="11">
        <v>43690</v>
      </c>
      <c r="AF546" s="11">
        <v>44026</v>
      </c>
      <c r="AG546" s="10">
        <f t="shared" si="125"/>
        <v>336</v>
      </c>
      <c r="AH546" s="10">
        <f t="shared" si="126"/>
        <v>346</v>
      </c>
      <c r="AI546" s="10">
        <f t="shared" si="108"/>
        <v>349</v>
      </c>
      <c r="AJ546" s="10" t="s">
        <v>4021</v>
      </c>
      <c r="AK546" s="12">
        <v>1</v>
      </c>
      <c r="AL546" s="10" t="s">
        <v>4022</v>
      </c>
      <c r="AM546" s="10"/>
      <c r="AN546" s="10"/>
      <c r="AO546" s="10"/>
      <c r="AP546" s="10"/>
      <c r="AQ546" s="10"/>
      <c r="AR546" s="10"/>
      <c r="AS546" s="10"/>
      <c r="AT546" s="10"/>
      <c r="AU546" s="10"/>
      <c r="AV546" s="10"/>
      <c r="AW546" s="10"/>
      <c r="AX546" s="10"/>
      <c r="AY546" s="10">
        <v>1</v>
      </c>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t="s">
        <v>90</v>
      </c>
      <c r="CQ546" s="10" t="s">
        <v>286</v>
      </c>
      <c r="CR546" s="10"/>
      <c r="CS546" s="10">
        <v>1</v>
      </c>
      <c r="CT546" s="10"/>
      <c r="CU546" s="10"/>
      <c r="CV546" s="10"/>
      <c r="CW546" s="10"/>
      <c r="CX546" s="10" t="s">
        <v>490</v>
      </c>
      <c r="CY546" s="10" t="s">
        <v>287</v>
      </c>
      <c r="CZ546" s="10" t="s">
        <v>12</v>
      </c>
      <c r="DA546" s="10" t="s">
        <v>289</v>
      </c>
      <c r="DB546" s="10" t="s">
        <v>412</v>
      </c>
      <c r="DC546" s="10" t="s">
        <v>283</v>
      </c>
      <c r="DD546" s="10" t="s">
        <v>1323</v>
      </c>
      <c r="DE546" s="10" t="s">
        <v>283</v>
      </c>
      <c r="DF546" s="10" t="s">
        <v>283</v>
      </c>
      <c r="DG546" s="10" t="s">
        <v>283</v>
      </c>
      <c r="DH546" s="10" t="s">
        <v>283</v>
      </c>
      <c r="DI546" s="10" t="s">
        <v>283</v>
      </c>
      <c r="DJ546" s="10" t="s">
        <v>283</v>
      </c>
      <c r="DK546" s="10" t="s">
        <v>283</v>
      </c>
      <c r="DL546" s="10" t="s">
        <v>283</v>
      </c>
      <c r="DM546" s="10" t="s">
        <v>283</v>
      </c>
      <c r="DN546" s="15"/>
      <c r="DO546" s="15"/>
      <c r="DP546" s="15"/>
      <c r="DQ546" s="15"/>
      <c r="DR546" s="15"/>
      <c r="DS546" s="15"/>
      <c r="DT546" s="15"/>
      <c r="DU546" s="15"/>
      <c r="DV546" s="15"/>
      <c r="DW546" s="15"/>
      <c r="DX546" s="15"/>
      <c r="DY546" s="15"/>
      <c r="DZ546" s="15"/>
      <c r="EA546" s="15"/>
      <c r="EB546" s="15"/>
      <c r="EC546" s="15"/>
      <c r="ED546" s="15"/>
      <c r="EE546" s="15"/>
      <c r="EF546" s="15"/>
      <c r="EG546" s="15"/>
      <c r="EH546" s="15"/>
      <c r="EI546" s="15"/>
      <c r="EJ546" s="15"/>
      <c r="EK546" s="15"/>
      <c r="EL546" s="15"/>
      <c r="EM546" s="15"/>
      <c r="EN546" s="15"/>
      <c r="EO546" s="15"/>
      <c r="EP546" s="15"/>
      <c r="EQ546" s="15"/>
      <c r="ER546" s="10" t="s">
        <v>283</v>
      </c>
      <c r="ES546" s="10" t="s">
        <v>283</v>
      </c>
      <c r="ET546" s="10"/>
      <c r="EU546" s="10"/>
      <c r="EV546" s="10"/>
      <c r="EW546" s="10"/>
      <c r="EX546" s="10"/>
      <c r="EY546" s="10"/>
      <c r="EZ546" s="10"/>
      <c r="FA546" s="10"/>
      <c r="FB546" s="10"/>
      <c r="FC546" s="10"/>
      <c r="FD546" s="10"/>
      <c r="FE546" s="10"/>
      <c r="FF546" s="10"/>
      <c r="FG546" s="10"/>
      <c r="FH546" s="10"/>
      <c r="FI546" s="10"/>
      <c r="FJ546" s="10"/>
      <c r="FK546" s="10"/>
      <c r="FL546" s="10"/>
      <c r="FM546" s="10" t="s">
        <v>283</v>
      </c>
      <c r="FN546" s="10" t="s">
        <v>283</v>
      </c>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3" t="s">
        <v>8017</v>
      </c>
      <c r="GP546" s="13" t="s">
        <v>8018</v>
      </c>
      <c r="GQ546" s="13" t="s">
        <v>8019</v>
      </c>
      <c r="GR546" s="10" t="s">
        <v>283</v>
      </c>
      <c r="GS546" s="10" t="s">
        <v>283</v>
      </c>
      <c r="GT546" s="10" t="s">
        <v>283</v>
      </c>
      <c r="GU546" s="10" t="s">
        <v>283</v>
      </c>
      <c r="GV546" s="10" t="s">
        <v>283</v>
      </c>
      <c r="GW546" s="10" t="s">
        <v>283</v>
      </c>
      <c r="GX546" s="10" t="s">
        <v>283</v>
      </c>
      <c r="GY546" s="10" t="s">
        <v>283</v>
      </c>
      <c r="GZ546" s="10" t="s">
        <v>283</v>
      </c>
      <c r="HA546" s="10" t="s">
        <v>283</v>
      </c>
      <c r="HB546" s="10" t="s">
        <v>283</v>
      </c>
      <c r="HC546" s="10" t="s">
        <v>283</v>
      </c>
      <c r="HD546" s="10" t="s">
        <v>221</v>
      </c>
      <c r="HE546" s="10"/>
      <c r="HF546" s="10"/>
      <c r="HG546" s="10"/>
      <c r="HH546" s="10"/>
      <c r="HI546" s="10"/>
      <c r="HJ546" s="10"/>
      <c r="HK546" s="10"/>
      <c r="HL546" s="10"/>
      <c r="HM546" s="10"/>
      <c r="HN546" s="10"/>
      <c r="HO546" s="10"/>
      <c r="HP546" s="10"/>
      <c r="HQ546" s="10"/>
      <c r="HR546" s="10"/>
      <c r="HS546" s="10"/>
      <c r="HT546" s="10"/>
      <c r="HU546" s="10"/>
      <c r="HV546" s="10"/>
      <c r="HW546" s="10"/>
      <c r="HX546" s="10"/>
      <c r="HY546" s="10">
        <v>1</v>
      </c>
      <c r="HZ546" s="10"/>
      <c r="IA546" s="10"/>
      <c r="IB546" s="10"/>
      <c r="IC546" s="10"/>
      <c r="ID546" s="10"/>
      <c r="IE546" s="10"/>
      <c r="IF546" s="10"/>
      <c r="IG546" s="10"/>
      <c r="IH546" s="10"/>
      <c r="II546" s="10"/>
      <c r="IJ546" s="10"/>
      <c r="IK546" s="10"/>
      <c r="IL546" s="10"/>
      <c r="IM546" s="10"/>
      <c r="IN546" s="10"/>
      <c r="IO546" s="10"/>
      <c r="IP546" s="10"/>
      <c r="IQ546" s="10"/>
      <c r="IR546" s="10"/>
      <c r="IS546" s="10"/>
      <c r="IT546" s="10"/>
      <c r="IU546" s="13" t="s">
        <v>8020</v>
      </c>
      <c r="IV546" s="10" t="s">
        <v>283</v>
      </c>
      <c r="IW546" s="10" t="s">
        <v>283</v>
      </c>
      <c r="IX546" s="10" t="s">
        <v>264</v>
      </c>
      <c r="IY546" s="10"/>
      <c r="IZ546" s="10"/>
      <c r="JA546" s="10"/>
      <c r="JB546" s="10"/>
      <c r="JC546" s="10"/>
      <c r="JD546" s="10"/>
      <c r="JE546" s="10"/>
      <c r="JF546" s="10"/>
      <c r="JG546" s="10"/>
      <c r="JH546" s="10"/>
      <c r="JI546" s="10"/>
      <c r="JJ546" s="10"/>
      <c r="JK546" s="10"/>
      <c r="JL546" s="10"/>
      <c r="JM546" s="10"/>
      <c r="JN546" s="10"/>
      <c r="JO546" s="10"/>
      <c r="JP546" s="10">
        <v>1</v>
      </c>
      <c r="JQ546" s="10"/>
      <c r="JR546" s="10"/>
      <c r="JS546" s="10"/>
      <c r="JT546" s="10"/>
      <c r="JU546" s="10"/>
      <c r="JV546" s="10" t="s">
        <v>287</v>
      </c>
      <c r="JW546" s="10" t="s">
        <v>283</v>
      </c>
      <c r="JX546" s="10" t="s">
        <v>283</v>
      </c>
      <c r="JY546" s="10" t="s">
        <v>283</v>
      </c>
      <c r="JZ546" s="10"/>
    </row>
    <row r="547" spans="1:286" ht="15.75" customHeight="1">
      <c r="A547" s="90" t="s">
        <v>8021</v>
      </c>
      <c r="B547" s="91">
        <v>44043</v>
      </c>
      <c r="C547" s="90" t="s">
        <v>8022</v>
      </c>
      <c r="D547" s="10">
        <v>1</v>
      </c>
      <c r="E547" s="11">
        <v>43851</v>
      </c>
      <c r="F547" s="10">
        <v>23</v>
      </c>
      <c r="G547" s="10" t="s">
        <v>277</v>
      </c>
      <c r="H547" s="90" t="s">
        <v>6142</v>
      </c>
      <c r="I547" s="90" t="s">
        <v>360</v>
      </c>
      <c r="J547" s="10" t="s">
        <v>280</v>
      </c>
      <c r="K547" s="90" t="s">
        <v>8023</v>
      </c>
      <c r="L547" s="90"/>
      <c r="M547" s="10">
        <v>1</v>
      </c>
      <c r="N547" s="90"/>
      <c r="O547" s="90"/>
      <c r="P547" s="10">
        <v>1</v>
      </c>
      <c r="Q547" s="90"/>
      <c r="R547" s="90"/>
      <c r="S547" s="90"/>
      <c r="T547" s="90"/>
      <c r="U547" s="90"/>
      <c r="V547" s="90"/>
      <c r="W547" s="90"/>
      <c r="X547" s="90"/>
      <c r="Y547" s="90"/>
      <c r="Z547" s="90"/>
      <c r="AA547" s="90"/>
      <c r="AB547" s="90" t="s">
        <v>8024</v>
      </c>
      <c r="AC547" s="92" t="s">
        <v>8025</v>
      </c>
      <c r="AD547" s="10" t="s">
        <v>283</v>
      </c>
      <c r="AE547" s="11">
        <v>43936</v>
      </c>
      <c r="AF547" s="11">
        <v>44014</v>
      </c>
      <c r="AG547" s="10">
        <f t="shared" si="125"/>
        <v>78</v>
      </c>
      <c r="AH547" s="10">
        <f t="shared" si="126"/>
        <v>163</v>
      </c>
      <c r="AI547" s="10">
        <f t="shared" si="108"/>
        <v>192</v>
      </c>
      <c r="AJ547" s="10" t="s">
        <v>8026</v>
      </c>
      <c r="AK547" s="12">
        <v>1</v>
      </c>
      <c r="AL547" s="10" t="s">
        <v>45</v>
      </c>
      <c r="AM547" s="10"/>
      <c r="AN547" s="10"/>
      <c r="AO547" s="10"/>
      <c r="AP547" s="10"/>
      <c r="AQ547" s="10"/>
      <c r="AR547" s="10"/>
      <c r="AS547" s="10"/>
      <c r="AT547" s="10"/>
      <c r="AU547" s="10"/>
      <c r="AV547" s="10"/>
      <c r="AW547" s="10"/>
      <c r="AX547" s="10"/>
      <c r="AY547" s="10"/>
      <c r="AZ547" s="10">
        <v>1</v>
      </c>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t="s">
        <v>89</v>
      </c>
      <c r="CQ547" s="10" t="s">
        <v>286</v>
      </c>
      <c r="CR547" s="10">
        <v>1</v>
      </c>
      <c r="CS547" s="10"/>
      <c r="CT547" s="10"/>
      <c r="CU547" s="10"/>
      <c r="CV547" s="10"/>
      <c r="CW547" s="10"/>
      <c r="CX547" s="10" t="s">
        <v>287</v>
      </c>
      <c r="CY547" s="10" t="s">
        <v>287</v>
      </c>
      <c r="CZ547" s="10" t="s">
        <v>12</v>
      </c>
      <c r="DA547" s="10" t="s">
        <v>289</v>
      </c>
      <c r="DB547" s="10" t="s">
        <v>309</v>
      </c>
      <c r="DC547" s="13" t="s">
        <v>8027</v>
      </c>
      <c r="DD547" s="13" t="s">
        <v>2589</v>
      </c>
      <c r="DE547" s="13" t="s">
        <v>8028</v>
      </c>
      <c r="DF547" s="13" t="s">
        <v>2042</v>
      </c>
      <c r="DG547" s="10" t="s">
        <v>283</v>
      </c>
      <c r="DH547" s="10" t="s">
        <v>283</v>
      </c>
      <c r="DI547" s="10" t="s">
        <v>283</v>
      </c>
      <c r="DJ547" s="10" t="s">
        <v>283</v>
      </c>
      <c r="DK547" s="10" t="s">
        <v>283</v>
      </c>
      <c r="DL547" s="10" t="s">
        <v>283</v>
      </c>
      <c r="DM547" s="10" t="s">
        <v>283</v>
      </c>
      <c r="DN547" s="15"/>
      <c r="DO547" s="15"/>
      <c r="DP547" s="15"/>
      <c r="DQ547" s="15"/>
      <c r="DR547" s="15"/>
      <c r="DS547" s="15"/>
      <c r="DT547" s="15"/>
      <c r="DU547" s="15"/>
      <c r="DV547" s="15"/>
      <c r="DW547" s="15"/>
      <c r="DX547" s="15"/>
      <c r="DY547" s="15"/>
      <c r="DZ547" s="15"/>
      <c r="EA547" s="15"/>
      <c r="EB547" s="15"/>
      <c r="EC547" s="15"/>
      <c r="ED547" s="15"/>
      <c r="EE547" s="15"/>
      <c r="EF547" s="15"/>
      <c r="EG547" s="15"/>
      <c r="EH547" s="15"/>
      <c r="EI547" s="15"/>
      <c r="EJ547" s="15"/>
      <c r="EK547" s="15"/>
      <c r="EL547" s="15"/>
      <c r="EM547" s="15"/>
      <c r="EN547" s="15"/>
      <c r="EO547" s="15"/>
      <c r="EP547" s="15"/>
      <c r="EQ547" s="15"/>
      <c r="ER547" s="10" t="s">
        <v>1514</v>
      </c>
      <c r="ES547" s="10" t="s">
        <v>1514</v>
      </c>
      <c r="ET547" s="10"/>
      <c r="EU547" s="10">
        <v>1</v>
      </c>
      <c r="EV547" s="10"/>
      <c r="EW547" s="10"/>
      <c r="EX547" s="10"/>
      <c r="EY547" s="10"/>
      <c r="EZ547" s="10">
        <v>1</v>
      </c>
      <c r="FA547" s="10"/>
      <c r="FB547" s="10"/>
      <c r="FC547" s="10"/>
      <c r="FD547" s="10"/>
      <c r="FE547" s="10"/>
      <c r="FF547" s="10"/>
      <c r="FG547" s="10"/>
      <c r="FH547" s="10"/>
      <c r="FI547" s="10"/>
      <c r="FJ547" s="10"/>
      <c r="FK547" s="10"/>
      <c r="FL547" s="10"/>
      <c r="FM547" s="10" t="s">
        <v>283</v>
      </c>
      <c r="FN547" s="10" t="s">
        <v>283</v>
      </c>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3" t="s">
        <v>8029</v>
      </c>
      <c r="GP547" s="13" t="s">
        <v>8030</v>
      </c>
      <c r="GQ547" s="10" t="s">
        <v>283</v>
      </c>
      <c r="GR547" s="10" t="s">
        <v>283</v>
      </c>
      <c r="GS547" s="10" t="s">
        <v>283</v>
      </c>
      <c r="GT547" s="10" t="s">
        <v>283</v>
      </c>
      <c r="GU547" s="10" t="s">
        <v>283</v>
      </c>
      <c r="GV547" s="10" t="s">
        <v>283</v>
      </c>
      <c r="GW547" s="10" t="s">
        <v>283</v>
      </c>
      <c r="GX547" s="10" t="s">
        <v>283</v>
      </c>
      <c r="GY547" s="10" t="s">
        <v>283</v>
      </c>
      <c r="GZ547" s="10" t="s">
        <v>283</v>
      </c>
      <c r="HA547" s="10" t="s">
        <v>283</v>
      </c>
      <c r="HB547" s="10" t="s">
        <v>283</v>
      </c>
      <c r="HC547" s="10" t="s">
        <v>283</v>
      </c>
      <c r="HD547" s="10" t="s">
        <v>230</v>
      </c>
      <c r="HE547" s="10"/>
      <c r="HF547" s="10"/>
      <c r="HG547" s="10"/>
      <c r="HH547" s="10"/>
      <c r="HI547" s="10"/>
      <c r="HJ547" s="10"/>
      <c r="HK547" s="10"/>
      <c r="HL547" s="10"/>
      <c r="HM547" s="10"/>
      <c r="HN547" s="10"/>
      <c r="HO547" s="10"/>
      <c r="HP547" s="10"/>
      <c r="HQ547" s="10"/>
      <c r="HR547" s="10"/>
      <c r="HS547" s="10"/>
      <c r="HT547" s="10"/>
      <c r="HU547" s="10"/>
      <c r="HV547" s="10"/>
      <c r="HW547" s="10"/>
      <c r="HX547" s="10"/>
      <c r="HY547" s="10"/>
      <c r="HZ547" s="10"/>
      <c r="IA547" s="10"/>
      <c r="IB547" s="10"/>
      <c r="IC547" s="10"/>
      <c r="ID547" s="10"/>
      <c r="IE547" s="10"/>
      <c r="IF547" s="10"/>
      <c r="IG547" s="10"/>
      <c r="IH547" s="25">
        <v>1</v>
      </c>
      <c r="II547" s="10"/>
      <c r="IJ547" s="10"/>
      <c r="IK547" s="10"/>
      <c r="IL547" s="10"/>
      <c r="IM547" s="10"/>
      <c r="IN547" s="10"/>
      <c r="IO547" s="10"/>
      <c r="IP547" s="10"/>
      <c r="IQ547" s="10"/>
      <c r="IR547" s="10"/>
      <c r="IS547" s="10"/>
      <c r="IT547" s="10"/>
      <c r="IU547" s="13" t="s">
        <v>434</v>
      </c>
      <c r="IV547" s="10" t="s">
        <v>283</v>
      </c>
      <c r="IW547" s="10" t="s">
        <v>283</v>
      </c>
      <c r="IX547" s="10" t="s">
        <v>264</v>
      </c>
      <c r="IY547" s="10"/>
      <c r="IZ547" s="10"/>
      <c r="JA547" s="10"/>
      <c r="JB547" s="10"/>
      <c r="JC547" s="10"/>
      <c r="JD547" s="10"/>
      <c r="JE547" s="10"/>
      <c r="JF547" s="10"/>
      <c r="JG547" s="10"/>
      <c r="JH547" s="10"/>
      <c r="JI547" s="10"/>
      <c r="JJ547" s="10"/>
      <c r="JK547" s="10"/>
      <c r="JL547" s="10"/>
      <c r="JM547" s="10"/>
      <c r="JN547" s="10"/>
      <c r="JO547" s="10"/>
      <c r="JP547" s="10">
        <v>1</v>
      </c>
      <c r="JQ547" s="10"/>
      <c r="JR547" s="10"/>
      <c r="JS547" s="10"/>
      <c r="JT547" s="10"/>
      <c r="JU547" s="10"/>
      <c r="JV547" s="10" t="s">
        <v>287</v>
      </c>
      <c r="JW547" s="10" t="s">
        <v>283</v>
      </c>
      <c r="JX547" s="10" t="s">
        <v>283</v>
      </c>
      <c r="JY547" s="10" t="s">
        <v>283</v>
      </c>
      <c r="JZ547" s="10"/>
    </row>
    <row r="548" spans="1:286" ht="15.75" customHeight="1">
      <c r="A548" s="90" t="s">
        <v>8031</v>
      </c>
      <c r="B548" s="91">
        <v>44047</v>
      </c>
      <c r="C548" s="90" t="s">
        <v>8032</v>
      </c>
      <c r="D548" s="10">
        <v>1</v>
      </c>
      <c r="E548" s="11">
        <v>43791</v>
      </c>
      <c r="F548" s="10">
        <v>61</v>
      </c>
      <c r="G548" s="10" t="s">
        <v>277</v>
      </c>
      <c r="H548" s="90" t="s">
        <v>7531</v>
      </c>
      <c r="I548" s="90" t="s">
        <v>978</v>
      </c>
      <c r="J548" s="10" t="s">
        <v>280</v>
      </c>
      <c r="K548" s="90" t="s">
        <v>8033</v>
      </c>
      <c r="L548" s="90"/>
      <c r="M548" s="10">
        <v>1</v>
      </c>
      <c r="N548" s="90"/>
      <c r="O548" s="90"/>
      <c r="P548" s="90"/>
      <c r="Q548" s="90"/>
      <c r="R548" s="10">
        <v>1</v>
      </c>
      <c r="S548" s="90"/>
      <c r="T548" s="90"/>
      <c r="U548" s="90"/>
      <c r="V548" s="90"/>
      <c r="W548" s="90"/>
      <c r="X548" s="90"/>
      <c r="Y548" s="90"/>
      <c r="Z548" s="90"/>
      <c r="AA548" s="90"/>
      <c r="AB548" s="90" t="s">
        <v>8034</v>
      </c>
      <c r="AC548" s="92" t="s">
        <v>8035</v>
      </c>
      <c r="AD548" s="10" t="s">
        <v>283</v>
      </c>
      <c r="AE548" s="11">
        <v>43794</v>
      </c>
      <c r="AF548" s="11">
        <v>44043</v>
      </c>
      <c r="AG548" s="10">
        <f t="shared" si="125"/>
        <v>249</v>
      </c>
      <c r="AH548" s="10">
        <f t="shared" si="126"/>
        <v>252</v>
      </c>
      <c r="AI548" s="10">
        <f t="shared" si="108"/>
        <v>256</v>
      </c>
      <c r="AJ548" s="10" t="s">
        <v>50</v>
      </c>
      <c r="AK548" s="12">
        <v>1</v>
      </c>
      <c r="AL548" s="10" t="s">
        <v>50</v>
      </c>
      <c r="AM548" s="10"/>
      <c r="AN548" s="10"/>
      <c r="AO548" s="10"/>
      <c r="AP548" s="10"/>
      <c r="AQ548" s="10"/>
      <c r="AR548" s="10"/>
      <c r="AS548" s="10"/>
      <c r="AT548" s="10"/>
      <c r="AU548" s="10"/>
      <c r="AV548" s="10"/>
      <c r="AW548" s="10"/>
      <c r="AX548" s="10"/>
      <c r="AY548" s="10"/>
      <c r="AZ548" s="10"/>
      <c r="BA548" s="10"/>
      <c r="BB548" s="10"/>
      <c r="BC548" s="10"/>
      <c r="BD548" s="10"/>
      <c r="BE548" s="10">
        <v>1</v>
      </c>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t="s">
        <v>89</v>
      </c>
      <c r="CQ548" s="10" t="s">
        <v>286</v>
      </c>
      <c r="CR548" s="10">
        <v>1</v>
      </c>
      <c r="CS548" s="10"/>
      <c r="CT548" s="10"/>
      <c r="CU548" s="10"/>
      <c r="CV548" s="10"/>
      <c r="CW548" s="10"/>
      <c r="CX548" s="10" t="s">
        <v>287</v>
      </c>
      <c r="CY548" s="10" t="s">
        <v>287</v>
      </c>
      <c r="CZ548" s="10" t="s">
        <v>12</v>
      </c>
      <c r="DA548" s="10" t="s">
        <v>289</v>
      </c>
      <c r="DB548" s="10" t="s">
        <v>309</v>
      </c>
      <c r="DC548" s="13" t="s">
        <v>8036</v>
      </c>
      <c r="DD548" s="13" t="s">
        <v>8037</v>
      </c>
      <c r="DE548" s="13" t="s">
        <v>8038</v>
      </c>
      <c r="DF548" s="13" t="s">
        <v>8039</v>
      </c>
      <c r="DG548" s="10" t="s">
        <v>283</v>
      </c>
      <c r="DH548" s="10" t="s">
        <v>283</v>
      </c>
      <c r="DI548" s="10" t="s">
        <v>283</v>
      </c>
      <c r="DJ548" s="10" t="s">
        <v>283</v>
      </c>
      <c r="DK548" s="10" t="s">
        <v>283</v>
      </c>
      <c r="DL548" s="10" t="s">
        <v>8040</v>
      </c>
      <c r="DM548" s="10" t="s">
        <v>8041</v>
      </c>
      <c r="DN548" s="15"/>
      <c r="DO548" s="15"/>
      <c r="DP548" s="15"/>
      <c r="DQ548" s="15">
        <v>1</v>
      </c>
      <c r="DR548" s="15"/>
      <c r="DS548" s="15"/>
      <c r="DT548" s="15"/>
      <c r="DU548" s="15">
        <v>1</v>
      </c>
      <c r="DV548" s="15"/>
      <c r="DW548" s="15"/>
      <c r="DX548" s="15"/>
      <c r="DY548" s="15"/>
      <c r="DZ548" s="15"/>
      <c r="EA548" s="15"/>
      <c r="EB548" s="15"/>
      <c r="EC548" s="15"/>
      <c r="ED548" s="15"/>
      <c r="EE548" s="15"/>
      <c r="EF548" s="15"/>
      <c r="EG548" s="15"/>
      <c r="EH548" s="15"/>
      <c r="EI548" s="15"/>
      <c r="EJ548" s="15"/>
      <c r="EK548" s="15"/>
      <c r="EL548" s="15"/>
      <c r="EM548" s="15"/>
      <c r="EN548" s="15"/>
      <c r="EO548" s="15"/>
      <c r="EP548" s="15"/>
      <c r="EQ548" s="15"/>
      <c r="ER548" s="10" t="s">
        <v>283</v>
      </c>
      <c r="ES548" s="10" t="s">
        <v>283</v>
      </c>
      <c r="ET548" s="10"/>
      <c r="EU548" s="10"/>
      <c r="EV548" s="10"/>
      <c r="EW548" s="10"/>
      <c r="EX548" s="10"/>
      <c r="EY548" s="10"/>
      <c r="EZ548" s="10"/>
      <c r="FA548" s="10"/>
      <c r="FB548" s="10"/>
      <c r="FC548" s="10"/>
      <c r="FD548" s="10"/>
      <c r="FE548" s="10"/>
      <c r="FF548" s="10"/>
      <c r="FG548" s="10"/>
      <c r="FH548" s="10"/>
      <c r="FI548" s="10"/>
      <c r="FJ548" s="10"/>
      <c r="FK548" s="10"/>
      <c r="FL548" s="10"/>
      <c r="FM548" s="10" t="s">
        <v>283</v>
      </c>
      <c r="FN548" s="10" t="s">
        <v>283</v>
      </c>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3" t="s">
        <v>8042</v>
      </c>
      <c r="GP548" s="13" t="s">
        <v>8043</v>
      </c>
      <c r="GQ548" s="10" t="s">
        <v>283</v>
      </c>
      <c r="GR548" s="10" t="s">
        <v>283</v>
      </c>
      <c r="GS548" s="10" t="s">
        <v>283</v>
      </c>
      <c r="GT548" s="10" t="s">
        <v>283</v>
      </c>
      <c r="GU548" s="10" t="s">
        <v>283</v>
      </c>
      <c r="GV548" s="10" t="s">
        <v>283</v>
      </c>
      <c r="GW548" s="10" t="s">
        <v>283</v>
      </c>
      <c r="GX548" s="10" t="s">
        <v>283</v>
      </c>
      <c r="GY548" s="10" t="s">
        <v>283</v>
      </c>
      <c r="GZ548" s="10" t="s">
        <v>283</v>
      </c>
      <c r="HA548" s="10" t="s">
        <v>283</v>
      </c>
      <c r="HB548" s="10" t="s">
        <v>283</v>
      </c>
      <c r="HC548" s="10" t="s">
        <v>283</v>
      </c>
      <c r="HD548" s="10" t="s">
        <v>8044</v>
      </c>
      <c r="HE548" s="10"/>
      <c r="HF548" s="10"/>
      <c r="HG548" s="10"/>
      <c r="HH548" s="10"/>
      <c r="HI548" s="10"/>
      <c r="HJ548" s="10"/>
      <c r="HK548" s="10"/>
      <c r="HL548" s="10"/>
      <c r="HM548" s="10"/>
      <c r="HN548" s="10"/>
      <c r="HO548" s="10">
        <v>1</v>
      </c>
      <c r="HP548" s="10"/>
      <c r="HQ548" s="10">
        <v>1</v>
      </c>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IO548" s="10"/>
      <c r="IP548" s="10"/>
      <c r="IQ548" s="10"/>
      <c r="IR548" s="10"/>
      <c r="IS548" s="10"/>
      <c r="IT548" s="10"/>
      <c r="IU548" s="13" t="s">
        <v>4857</v>
      </c>
      <c r="IV548" s="10" t="s">
        <v>283</v>
      </c>
      <c r="IW548" s="10" t="s">
        <v>283</v>
      </c>
      <c r="IX548" s="10" t="s">
        <v>264</v>
      </c>
      <c r="IY548" s="10"/>
      <c r="IZ548" s="10"/>
      <c r="JA548" s="10"/>
      <c r="JB548" s="10"/>
      <c r="JC548" s="10"/>
      <c r="JD548" s="10"/>
      <c r="JE548" s="10"/>
      <c r="JF548" s="10"/>
      <c r="JG548" s="10"/>
      <c r="JH548" s="10"/>
      <c r="JI548" s="10"/>
      <c r="JJ548" s="10"/>
      <c r="JK548" s="10"/>
      <c r="JL548" s="10"/>
      <c r="JM548" s="10"/>
      <c r="JN548" s="10"/>
      <c r="JO548" s="10"/>
      <c r="JP548" s="10">
        <v>1</v>
      </c>
      <c r="JQ548" s="10"/>
      <c r="JR548" s="10"/>
      <c r="JS548" s="10"/>
      <c r="JT548" s="10"/>
      <c r="JU548" s="10"/>
      <c r="JV548" s="10" t="s">
        <v>287</v>
      </c>
      <c r="JW548" s="10" t="s">
        <v>283</v>
      </c>
      <c r="JX548" s="10" t="s">
        <v>283</v>
      </c>
      <c r="JY548" s="10" t="s">
        <v>283</v>
      </c>
      <c r="JZ548" s="10"/>
    </row>
    <row r="549" spans="1:286" ht="15.75" customHeight="1">
      <c r="A549" s="90" t="s">
        <v>8045</v>
      </c>
      <c r="B549" s="91">
        <v>44048</v>
      </c>
      <c r="C549" s="90" t="s">
        <v>8046</v>
      </c>
      <c r="D549" s="10">
        <v>1</v>
      </c>
      <c r="E549" s="11">
        <v>43671</v>
      </c>
      <c r="F549" s="10">
        <v>19</v>
      </c>
      <c r="G549" s="10" t="s">
        <v>277</v>
      </c>
      <c r="H549" s="90" t="s">
        <v>8047</v>
      </c>
      <c r="I549" s="90" t="s">
        <v>2798</v>
      </c>
      <c r="J549" s="10" t="s">
        <v>280</v>
      </c>
      <c r="K549" s="90" t="s">
        <v>5808</v>
      </c>
      <c r="L549" s="90"/>
      <c r="M549" s="10">
        <v>1</v>
      </c>
      <c r="N549" s="90"/>
      <c r="O549" s="90"/>
      <c r="P549" s="90"/>
      <c r="Q549" s="90"/>
      <c r="R549" s="90"/>
      <c r="S549" s="90"/>
      <c r="T549" s="32">
        <v>1</v>
      </c>
      <c r="U549" s="90"/>
      <c r="V549" s="90"/>
      <c r="W549" s="90"/>
      <c r="X549" s="90"/>
      <c r="Y549" s="90"/>
      <c r="Z549" s="90"/>
      <c r="AA549" s="90"/>
      <c r="AB549" s="90" t="s">
        <v>3128</v>
      </c>
      <c r="AC549" s="92" t="s">
        <v>8048</v>
      </c>
      <c r="AD549" s="10" t="s">
        <v>283</v>
      </c>
      <c r="AE549" s="11">
        <v>43696</v>
      </c>
      <c r="AF549" s="11">
        <v>43951</v>
      </c>
      <c r="AG549" s="10">
        <f t="shared" si="125"/>
        <v>255</v>
      </c>
      <c r="AH549" s="10">
        <f t="shared" si="126"/>
        <v>280</v>
      </c>
      <c r="AI549" s="10">
        <f t="shared" si="108"/>
        <v>377</v>
      </c>
      <c r="AJ549" s="10" t="s">
        <v>8049</v>
      </c>
      <c r="AK549" s="12">
        <v>1</v>
      </c>
      <c r="AL549" s="10" t="s">
        <v>489</v>
      </c>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v>1</v>
      </c>
      <c r="BQ549" s="10"/>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t="s">
        <v>89</v>
      </c>
      <c r="CQ549" s="10" t="s">
        <v>286</v>
      </c>
      <c r="CR549" s="10">
        <v>1</v>
      </c>
      <c r="CS549" s="10"/>
      <c r="CT549" s="10"/>
      <c r="CU549" s="10"/>
      <c r="CV549" s="10"/>
      <c r="CW549" s="10"/>
      <c r="CX549" s="10" t="s">
        <v>287</v>
      </c>
      <c r="CY549" s="10" t="s">
        <v>287</v>
      </c>
      <c r="CZ549" s="10" t="s">
        <v>596</v>
      </c>
      <c r="DA549" s="10" t="s">
        <v>120</v>
      </c>
      <c r="DB549" s="10" t="s">
        <v>309</v>
      </c>
      <c r="DC549" s="13" t="s">
        <v>8050</v>
      </c>
      <c r="DD549" s="13" t="s">
        <v>8051</v>
      </c>
      <c r="DE549" s="10" t="s">
        <v>283</v>
      </c>
      <c r="DF549" s="10" t="s">
        <v>283</v>
      </c>
      <c r="DG549" s="10" t="s">
        <v>283</v>
      </c>
      <c r="DH549" s="10" t="s">
        <v>283</v>
      </c>
      <c r="DI549" s="10" t="s">
        <v>283</v>
      </c>
      <c r="DJ549" s="10" t="s">
        <v>283</v>
      </c>
      <c r="DK549" s="10" t="s">
        <v>283</v>
      </c>
      <c r="DL549" s="13" t="s">
        <v>8052</v>
      </c>
      <c r="DM549" s="13" t="s">
        <v>283</v>
      </c>
      <c r="DN549" s="14"/>
      <c r="DO549" s="14"/>
      <c r="DP549" s="14"/>
      <c r="DQ549" s="14"/>
      <c r="DR549" s="14"/>
      <c r="DS549" s="14"/>
      <c r="DT549" s="14"/>
      <c r="DU549" s="14"/>
      <c r="DV549" s="14"/>
      <c r="DW549" s="14"/>
      <c r="DX549" s="14"/>
      <c r="DY549" s="14"/>
      <c r="DZ549" s="14"/>
      <c r="EA549" s="14"/>
      <c r="EB549" s="14"/>
      <c r="EC549" s="14"/>
      <c r="ED549" s="14"/>
      <c r="EE549" s="14"/>
      <c r="EF549" s="14"/>
      <c r="EG549" s="14"/>
      <c r="EH549" s="14"/>
      <c r="EI549" s="14"/>
      <c r="EJ549" s="14"/>
      <c r="EK549" s="14"/>
      <c r="EL549" s="14"/>
      <c r="EM549" s="14"/>
      <c r="EN549" s="14"/>
      <c r="EO549" s="14"/>
      <c r="EP549" s="14"/>
      <c r="EQ549" s="14"/>
      <c r="ER549" s="10" t="s">
        <v>283</v>
      </c>
      <c r="ES549" s="10" t="s">
        <v>283</v>
      </c>
      <c r="ET549" s="10"/>
      <c r="EU549" s="10"/>
      <c r="EV549" s="10"/>
      <c r="EW549" s="10"/>
      <c r="EX549" s="10"/>
      <c r="EY549" s="10"/>
      <c r="EZ549" s="10"/>
      <c r="FA549" s="10"/>
      <c r="FB549" s="10"/>
      <c r="FC549" s="10"/>
      <c r="FD549" s="10"/>
      <c r="FE549" s="10"/>
      <c r="FF549" s="10"/>
      <c r="FG549" s="10"/>
      <c r="FH549" s="10"/>
      <c r="FI549" s="10"/>
      <c r="FJ549" s="10"/>
      <c r="FK549" s="10"/>
      <c r="FL549" s="10"/>
      <c r="FM549" s="13" t="s">
        <v>8053</v>
      </c>
      <c r="FN549" s="13" t="s">
        <v>184</v>
      </c>
      <c r="FO549" s="13"/>
      <c r="FP549" s="13"/>
      <c r="FQ549" s="13"/>
      <c r="FR549" s="13"/>
      <c r="FS549" s="13"/>
      <c r="FT549" s="13"/>
      <c r="FU549" s="13"/>
      <c r="FV549" s="13"/>
      <c r="FW549" s="13"/>
      <c r="FX549" s="13"/>
      <c r="FY549" s="13"/>
      <c r="FZ549" s="13"/>
      <c r="GA549" s="13"/>
      <c r="GB549" s="13"/>
      <c r="GC549" s="13"/>
      <c r="GD549" s="13"/>
      <c r="GE549" s="13"/>
      <c r="GF549" s="13"/>
      <c r="GG549" s="13"/>
      <c r="GH549" s="13"/>
      <c r="GI549" s="13"/>
      <c r="GJ549" s="13"/>
      <c r="GK549" s="13"/>
      <c r="GL549" s="13"/>
      <c r="GM549" s="13"/>
      <c r="GN549" s="13">
        <v>1</v>
      </c>
      <c r="GO549" s="13" t="s">
        <v>8054</v>
      </c>
      <c r="GP549" s="10" t="s">
        <v>283</v>
      </c>
      <c r="GQ549" s="10" t="s">
        <v>283</v>
      </c>
      <c r="GR549" s="10" t="s">
        <v>283</v>
      </c>
      <c r="GS549" s="10" t="s">
        <v>283</v>
      </c>
      <c r="GT549" s="10" t="s">
        <v>283</v>
      </c>
      <c r="GU549" s="10" t="s">
        <v>283</v>
      </c>
      <c r="GV549" s="10" t="s">
        <v>283</v>
      </c>
      <c r="GW549" s="10" t="s">
        <v>283</v>
      </c>
      <c r="GX549" s="10" t="s">
        <v>283</v>
      </c>
      <c r="GY549" s="10" t="s">
        <v>283</v>
      </c>
      <c r="GZ549" s="10" t="s">
        <v>283</v>
      </c>
      <c r="HA549" s="10" t="s">
        <v>283</v>
      </c>
      <c r="HB549" s="10" t="s">
        <v>283</v>
      </c>
      <c r="HC549" s="10" t="s">
        <v>283</v>
      </c>
      <c r="HD549" s="10" t="s">
        <v>8055</v>
      </c>
      <c r="HE549" s="10"/>
      <c r="HF549" s="10"/>
      <c r="HG549" s="10"/>
      <c r="HH549" s="10"/>
      <c r="HI549" s="10"/>
      <c r="HJ549" s="10"/>
      <c r="HK549" s="10"/>
      <c r="HL549" s="10"/>
      <c r="HM549" s="10"/>
      <c r="HN549" s="10">
        <v>1</v>
      </c>
      <c r="HO549" s="10">
        <v>1</v>
      </c>
      <c r="HP549" s="10"/>
      <c r="HQ549" s="10"/>
      <c r="HR549" s="10"/>
      <c r="HS549" s="10"/>
      <c r="HT549" s="10"/>
      <c r="HU549" s="10"/>
      <c r="HV549" s="10"/>
      <c r="HW549" s="10"/>
      <c r="HX549" s="10"/>
      <c r="HY549" s="10"/>
      <c r="HZ549" s="10"/>
      <c r="IA549" s="10"/>
      <c r="IB549" s="10"/>
      <c r="IC549" s="10"/>
      <c r="ID549" s="10"/>
      <c r="IE549" s="10"/>
      <c r="IF549" s="10"/>
      <c r="IG549" s="10"/>
      <c r="IH549" s="10"/>
      <c r="II549" s="10"/>
      <c r="IJ549" s="10"/>
      <c r="IK549" s="10"/>
      <c r="IL549" s="10"/>
      <c r="IM549" s="10"/>
      <c r="IN549" s="10"/>
      <c r="IO549" s="10"/>
      <c r="IP549" s="10"/>
      <c r="IQ549" s="10"/>
      <c r="IR549" s="10"/>
      <c r="IS549" s="10"/>
      <c r="IT549" s="10"/>
      <c r="IU549" s="13" t="s">
        <v>8056</v>
      </c>
      <c r="IV549" s="13" t="s">
        <v>4857</v>
      </c>
      <c r="IW549" s="10" t="s">
        <v>283</v>
      </c>
      <c r="IX549" s="10" t="s">
        <v>256</v>
      </c>
      <c r="IY549" s="10"/>
      <c r="IZ549" s="10"/>
      <c r="JA549" s="10"/>
      <c r="JB549" s="10"/>
      <c r="JC549" s="10"/>
      <c r="JD549" s="10"/>
      <c r="JE549" s="10"/>
      <c r="JF549" s="10"/>
      <c r="JG549" s="10"/>
      <c r="JH549" s="10">
        <v>1</v>
      </c>
      <c r="JI549" s="10"/>
      <c r="JJ549" s="10"/>
      <c r="JK549" s="10"/>
      <c r="JL549" s="10"/>
      <c r="JM549" s="10"/>
      <c r="JN549" s="10"/>
      <c r="JO549" s="10"/>
      <c r="JP549" s="10"/>
      <c r="JQ549" s="10"/>
      <c r="JR549" s="10"/>
      <c r="JS549" s="10"/>
      <c r="JT549" s="10"/>
      <c r="JU549" s="10"/>
      <c r="JV549" s="10" t="s">
        <v>287</v>
      </c>
      <c r="JW549" s="10" t="s">
        <v>283</v>
      </c>
      <c r="JX549" s="10" t="s">
        <v>283</v>
      </c>
      <c r="JY549" s="10" t="s">
        <v>283</v>
      </c>
      <c r="JZ549" s="10"/>
    </row>
    <row r="550" spans="1:286" ht="15.75" customHeight="1">
      <c r="A550" s="90" t="s">
        <v>8057</v>
      </c>
      <c r="B550" s="91">
        <v>43986</v>
      </c>
      <c r="C550" s="90" t="s">
        <v>8058</v>
      </c>
      <c r="D550" s="10">
        <v>1</v>
      </c>
      <c r="E550" s="11">
        <v>43707</v>
      </c>
      <c r="F550" s="10" t="s">
        <v>302</v>
      </c>
      <c r="G550" s="10" t="s">
        <v>323</v>
      </c>
      <c r="H550" s="90" t="s">
        <v>4129</v>
      </c>
      <c r="I550" s="90" t="s">
        <v>7656</v>
      </c>
      <c r="J550" s="10" t="s">
        <v>280</v>
      </c>
      <c r="K550" s="90" t="s">
        <v>8059</v>
      </c>
      <c r="L550" s="90"/>
      <c r="M550" s="90"/>
      <c r="N550" s="90"/>
      <c r="O550" s="90"/>
      <c r="P550" s="10">
        <v>1</v>
      </c>
      <c r="Q550" s="90"/>
      <c r="R550" s="32">
        <v>1</v>
      </c>
      <c r="S550" s="90"/>
      <c r="T550" s="90"/>
      <c r="U550" s="90"/>
      <c r="V550" s="90"/>
      <c r="W550" s="90"/>
      <c r="X550" s="90"/>
      <c r="Y550" s="90"/>
      <c r="Z550" s="90"/>
      <c r="AA550" s="90"/>
      <c r="AB550" s="90" t="s">
        <v>8060</v>
      </c>
      <c r="AC550" s="92" t="s">
        <v>8061</v>
      </c>
      <c r="AD550" s="10" t="s">
        <v>283</v>
      </c>
      <c r="AE550" s="11">
        <v>43711</v>
      </c>
      <c r="AF550" s="11">
        <v>43893</v>
      </c>
      <c r="AG550" s="10">
        <f t="shared" si="125"/>
        <v>182</v>
      </c>
      <c r="AH550" s="10">
        <f t="shared" si="126"/>
        <v>186</v>
      </c>
      <c r="AI550" s="10">
        <f t="shared" si="108"/>
        <v>279</v>
      </c>
      <c r="AJ550" s="10" t="s">
        <v>8062</v>
      </c>
      <c r="AK550" s="12">
        <v>3</v>
      </c>
      <c r="AL550" s="10" t="s">
        <v>8063</v>
      </c>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v>2</v>
      </c>
      <c r="BJ550" s="10"/>
      <c r="BK550" s="10"/>
      <c r="BL550" s="10"/>
      <c r="BM550" s="10"/>
      <c r="BN550" s="10"/>
      <c r="BO550" s="10"/>
      <c r="BP550" s="10">
        <v>1</v>
      </c>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t="s">
        <v>89</v>
      </c>
      <c r="CQ550" s="10" t="s">
        <v>286</v>
      </c>
      <c r="CR550" s="10">
        <v>1</v>
      </c>
      <c r="CS550" s="10"/>
      <c r="CT550" s="10"/>
      <c r="CU550" s="10"/>
      <c r="CV550" s="10"/>
      <c r="CW550" s="10"/>
      <c r="CX550" s="10" t="s">
        <v>287</v>
      </c>
      <c r="CY550" s="10" t="s">
        <v>287</v>
      </c>
      <c r="CZ550" s="10" t="s">
        <v>12</v>
      </c>
      <c r="DA550" s="10" t="s">
        <v>125</v>
      </c>
      <c r="DB550" s="10" t="s">
        <v>309</v>
      </c>
      <c r="DC550" s="13" t="s">
        <v>8064</v>
      </c>
      <c r="DD550" s="13" t="s">
        <v>8065</v>
      </c>
      <c r="DE550" s="39" t="s">
        <v>8066</v>
      </c>
      <c r="DF550" s="39" t="s">
        <v>8067</v>
      </c>
      <c r="DG550" s="39" t="s">
        <v>8068</v>
      </c>
      <c r="DH550" s="10" t="s">
        <v>5673</v>
      </c>
      <c r="DI550" s="10" t="s">
        <v>2462</v>
      </c>
      <c r="DJ550" s="10" t="s">
        <v>8069</v>
      </c>
      <c r="DK550" s="10" t="s">
        <v>283</v>
      </c>
      <c r="DL550" s="13" t="s">
        <v>8070</v>
      </c>
      <c r="DM550" s="13" t="s">
        <v>125</v>
      </c>
      <c r="DN550" s="14"/>
      <c r="DO550" s="14"/>
      <c r="DP550" s="14"/>
      <c r="DQ550" s="14"/>
      <c r="DR550" s="14"/>
      <c r="DS550" s="14"/>
      <c r="DT550" s="14"/>
      <c r="DU550" s="14"/>
      <c r="DV550" s="14"/>
      <c r="DW550" s="14"/>
      <c r="DX550" s="14"/>
      <c r="DY550" s="14"/>
      <c r="DZ550" s="14"/>
      <c r="EA550" s="14"/>
      <c r="EB550" s="14"/>
      <c r="EC550" s="14">
        <v>1</v>
      </c>
      <c r="ED550" s="14"/>
      <c r="EE550" s="14"/>
      <c r="EF550" s="14"/>
      <c r="EG550" s="14"/>
      <c r="EH550" s="14"/>
      <c r="EI550" s="14"/>
      <c r="EJ550" s="14"/>
      <c r="EK550" s="14"/>
      <c r="EL550" s="14"/>
      <c r="EM550" s="14"/>
      <c r="EN550" s="14"/>
      <c r="EO550" s="14"/>
      <c r="EP550" s="14"/>
      <c r="EQ550" s="14"/>
      <c r="ER550" s="10" t="s">
        <v>283</v>
      </c>
      <c r="ES550" s="10" t="s">
        <v>283</v>
      </c>
      <c r="ET550" s="10"/>
      <c r="EU550" s="10"/>
      <c r="EV550" s="10"/>
      <c r="EW550" s="10"/>
      <c r="EX550" s="10"/>
      <c r="EY550" s="10"/>
      <c r="EZ550" s="10"/>
      <c r="FA550" s="10"/>
      <c r="FB550" s="10"/>
      <c r="FC550" s="10"/>
      <c r="FD550" s="10"/>
      <c r="FE550" s="10"/>
      <c r="FF550" s="10"/>
      <c r="FG550" s="10"/>
      <c r="FH550" s="10"/>
      <c r="FI550" s="10"/>
      <c r="FJ550" s="10"/>
      <c r="FK550" s="10"/>
      <c r="FL550" s="10"/>
      <c r="FM550" s="10" t="s">
        <v>283</v>
      </c>
      <c r="FN550" s="10" t="s">
        <v>283</v>
      </c>
      <c r="FO550" s="10"/>
      <c r="FP550" s="10"/>
      <c r="FQ550" s="10"/>
      <c r="FR550" s="10"/>
      <c r="FS550" s="10"/>
      <c r="FT550" s="10"/>
      <c r="FU550" s="10"/>
      <c r="FV550" s="10"/>
      <c r="FW550" s="10"/>
      <c r="FX550" s="10"/>
      <c r="FY550" s="10"/>
      <c r="FZ550" s="10"/>
      <c r="GA550" s="10"/>
      <c r="GB550" s="10"/>
      <c r="GC550" s="10"/>
      <c r="GD550" s="10"/>
      <c r="GE550" s="10"/>
      <c r="GF550" s="10"/>
      <c r="GG550" s="10"/>
      <c r="GH550" s="10"/>
      <c r="GI550" s="10"/>
      <c r="GJ550" s="10"/>
      <c r="GK550" s="10"/>
      <c r="GL550" s="10"/>
      <c r="GM550" s="10"/>
      <c r="GN550" s="10"/>
      <c r="GO550" s="13" t="s">
        <v>8071</v>
      </c>
      <c r="GP550" s="13" t="s">
        <v>8072</v>
      </c>
      <c r="GQ550" s="13" t="s">
        <v>8073</v>
      </c>
      <c r="GR550" s="13" t="s">
        <v>8074</v>
      </c>
      <c r="GS550" s="10" t="s">
        <v>283</v>
      </c>
      <c r="GT550" s="10" t="s">
        <v>283</v>
      </c>
      <c r="GU550" s="10" t="s">
        <v>283</v>
      </c>
      <c r="GV550" s="10" t="s">
        <v>283</v>
      </c>
      <c r="GW550" s="10" t="s">
        <v>283</v>
      </c>
      <c r="GX550" s="10" t="s">
        <v>283</v>
      </c>
      <c r="GY550" s="10" t="s">
        <v>283</v>
      </c>
      <c r="GZ550" s="10" t="s">
        <v>283</v>
      </c>
      <c r="HA550" s="10" t="s">
        <v>283</v>
      </c>
      <c r="HB550" s="10" t="s">
        <v>283</v>
      </c>
      <c r="HC550" s="10" t="s">
        <v>283</v>
      </c>
      <c r="HD550" s="10" t="s">
        <v>8075</v>
      </c>
      <c r="HE550" s="10"/>
      <c r="HF550" s="10"/>
      <c r="HG550" s="10"/>
      <c r="HH550" s="10"/>
      <c r="HI550" s="10"/>
      <c r="HJ550" s="10"/>
      <c r="HK550" s="10"/>
      <c r="HL550" s="10"/>
      <c r="HM550" s="10"/>
      <c r="HN550" s="10"/>
      <c r="HO550" s="10"/>
      <c r="HP550" s="10">
        <v>1</v>
      </c>
      <c r="HQ550" s="10"/>
      <c r="HR550" s="10"/>
      <c r="HS550" s="10"/>
      <c r="HT550" s="10"/>
      <c r="HU550" s="10"/>
      <c r="HV550" s="10"/>
      <c r="HW550" s="10"/>
      <c r="HX550" s="10"/>
      <c r="HY550" s="10"/>
      <c r="HZ550" s="10"/>
      <c r="IA550" s="10"/>
      <c r="IB550" s="10"/>
      <c r="IC550" s="10"/>
      <c r="ID550" s="10"/>
      <c r="IE550" s="10"/>
      <c r="IF550" s="10"/>
      <c r="IG550" s="10"/>
      <c r="IH550" s="10"/>
      <c r="II550" s="10"/>
      <c r="IJ550" s="10"/>
      <c r="IK550" s="10"/>
      <c r="IL550" s="10"/>
      <c r="IM550" s="10"/>
      <c r="IN550" s="10"/>
      <c r="IO550" s="10"/>
      <c r="IP550" s="10"/>
      <c r="IQ550" s="10">
        <v>1</v>
      </c>
      <c r="IR550" s="10"/>
      <c r="IS550" s="10"/>
      <c r="IT550" s="10"/>
      <c r="IU550" s="13" t="s">
        <v>299</v>
      </c>
      <c r="IV550" s="10" t="s">
        <v>283</v>
      </c>
      <c r="IW550" s="10" t="s">
        <v>283</v>
      </c>
      <c r="IX550" s="10" t="s">
        <v>264</v>
      </c>
      <c r="IY550" s="10"/>
      <c r="IZ550" s="10"/>
      <c r="JA550" s="10"/>
      <c r="JB550" s="10"/>
      <c r="JC550" s="10"/>
      <c r="JD550" s="10"/>
      <c r="JE550" s="10"/>
      <c r="JF550" s="10"/>
      <c r="JG550" s="10"/>
      <c r="JH550" s="10"/>
      <c r="JI550" s="10"/>
      <c r="JJ550" s="10"/>
      <c r="JK550" s="10"/>
      <c r="JL550" s="10"/>
      <c r="JM550" s="10"/>
      <c r="JN550" s="10"/>
      <c r="JO550" s="10"/>
      <c r="JP550" s="10">
        <v>1</v>
      </c>
      <c r="JQ550" s="10"/>
      <c r="JR550" s="10"/>
      <c r="JS550" s="10"/>
      <c r="JT550" s="10"/>
      <c r="JU550" s="10"/>
      <c r="JV550" s="10" t="s">
        <v>287</v>
      </c>
      <c r="JW550" s="10" t="s">
        <v>283</v>
      </c>
      <c r="JX550" s="10" t="s">
        <v>283</v>
      </c>
      <c r="JY550" s="10" t="s">
        <v>283</v>
      </c>
      <c r="JZ550" s="10"/>
    </row>
    <row r="551" spans="1:286" ht="15.75" customHeight="1">
      <c r="A551" s="90" t="s">
        <v>8076</v>
      </c>
      <c r="B551" s="91">
        <v>44049</v>
      </c>
      <c r="C551" s="90" t="s">
        <v>8077</v>
      </c>
      <c r="D551" s="10">
        <v>1</v>
      </c>
      <c r="E551" s="11">
        <v>43726</v>
      </c>
      <c r="F551" s="10" t="s">
        <v>302</v>
      </c>
      <c r="G551" s="10" t="s">
        <v>277</v>
      </c>
      <c r="H551" s="90" t="s">
        <v>8078</v>
      </c>
      <c r="I551" s="90" t="s">
        <v>8079</v>
      </c>
      <c r="J551" s="10" t="s">
        <v>280</v>
      </c>
      <c r="K551" s="90" t="s">
        <v>8023</v>
      </c>
      <c r="L551" s="90"/>
      <c r="M551" s="10">
        <v>1</v>
      </c>
      <c r="N551" s="90"/>
      <c r="O551" s="90"/>
      <c r="P551" s="10">
        <v>1</v>
      </c>
      <c r="Q551" s="90"/>
      <c r="R551" s="90"/>
      <c r="S551" s="90"/>
      <c r="T551" s="90"/>
      <c r="U551" s="90"/>
      <c r="V551" s="90"/>
      <c r="W551" s="90"/>
      <c r="X551" s="90"/>
      <c r="Y551" s="90"/>
      <c r="Z551" s="90"/>
      <c r="AA551" s="90"/>
      <c r="AB551" s="90" t="s">
        <v>8080</v>
      </c>
      <c r="AC551" s="92" t="s">
        <v>8081</v>
      </c>
      <c r="AD551" s="10" t="s">
        <v>283</v>
      </c>
      <c r="AE551" s="11">
        <v>43727</v>
      </c>
      <c r="AF551" s="11">
        <v>44048</v>
      </c>
      <c r="AG551" s="10">
        <f t="shared" si="125"/>
        <v>321</v>
      </c>
      <c r="AH551" s="10">
        <f t="shared" si="126"/>
        <v>322</v>
      </c>
      <c r="AI551" s="10">
        <f t="shared" si="108"/>
        <v>323</v>
      </c>
      <c r="AJ551" s="10" t="s">
        <v>8082</v>
      </c>
      <c r="AK551" s="12">
        <v>2</v>
      </c>
      <c r="AL551" s="10" t="s">
        <v>8083</v>
      </c>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v>1</v>
      </c>
      <c r="BK551" s="10"/>
      <c r="BL551" s="10">
        <v>1</v>
      </c>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t="s">
        <v>89</v>
      </c>
      <c r="CQ551" s="10" t="s">
        <v>286</v>
      </c>
      <c r="CR551" s="10">
        <v>1</v>
      </c>
      <c r="CS551" s="10"/>
      <c r="CT551" s="10"/>
      <c r="CU551" s="10"/>
      <c r="CV551" s="10"/>
      <c r="CW551" s="10"/>
      <c r="CX551" s="10" t="s">
        <v>287</v>
      </c>
      <c r="CY551" s="10" t="s">
        <v>287</v>
      </c>
      <c r="CZ551" s="10" t="s">
        <v>596</v>
      </c>
      <c r="DA551" s="10" t="s">
        <v>289</v>
      </c>
      <c r="DB551" s="10" t="s">
        <v>951</v>
      </c>
      <c r="DC551" s="10" t="s">
        <v>283</v>
      </c>
      <c r="DD551" s="13" t="s">
        <v>8084</v>
      </c>
      <c r="DE551" s="10" t="s">
        <v>771</v>
      </c>
      <c r="DF551" s="10" t="s">
        <v>283</v>
      </c>
      <c r="DG551" s="10" t="s">
        <v>283</v>
      </c>
      <c r="DH551" s="10" t="s">
        <v>283</v>
      </c>
      <c r="DI551" s="10" t="s">
        <v>283</v>
      </c>
      <c r="DJ551" s="10" t="s">
        <v>283</v>
      </c>
      <c r="DK551" s="10" t="s">
        <v>283</v>
      </c>
      <c r="DL551" s="10" t="s">
        <v>283</v>
      </c>
      <c r="DM551" s="10" t="s">
        <v>283</v>
      </c>
      <c r="DN551" s="15"/>
      <c r="DO551" s="15"/>
      <c r="DP551" s="15"/>
      <c r="DQ551" s="15"/>
      <c r="DR551" s="15"/>
      <c r="DS551" s="15"/>
      <c r="DT551" s="15"/>
      <c r="DU551" s="15"/>
      <c r="DV551" s="15"/>
      <c r="DW551" s="15"/>
      <c r="DX551" s="15"/>
      <c r="DY551" s="15"/>
      <c r="DZ551" s="15"/>
      <c r="EA551" s="15"/>
      <c r="EB551" s="15"/>
      <c r="EC551" s="15"/>
      <c r="ED551" s="15"/>
      <c r="EE551" s="15"/>
      <c r="EF551" s="15"/>
      <c r="EG551" s="15"/>
      <c r="EH551" s="15"/>
      <c r="EI551" s="15"/>
      <c r="EJ551" s="15"/>
      <c r="EK551" s="15"/>
      <c r="EL551" s="15"/>
      <c r="EM551" s="15"/>
      <c r="EN551" s="15"/>
      <c r="EO551" s="15"/>
      <c r="EP551" s="15"/>
      <c r="EQ551" s="15"/>
      <c r="ER551" s="10" t="s">
        <v>283</v>
      </c>
      <c r="ES551" s="10" t="s">
        <v>283</v>
      </c>
      <c r="ET551" s="10"/>
      <c r="EU551" s="10"/>
      <c r="EV551" s="10"/>
      <c r="EW551" s="10"/>
      <c r="EX551" s="10"/>
      <c r="EY551" s="10"/>
      <c r="EZ551" s="10"/>
      <c r="FA551" s="10"/>
      <c r="FB551" s="10"/>
      <c r="FC551" s="10"/>
      <c r="FD551" s="10"/>
      <c r="FE551" s="10"/>
      <c r="FF551" s="10"/>
      <c r="FG551" s="10"/>
      <c r="FH551" s="10"/>
      <c r="FI551" s="10"/>
      <c r="FJ551" s="10"/>
      <c r="FK551" s="10"/>
      <c r="FL551" s="10"/>
      <c r="FM551" s="10" t="s">
        <v>4276</v>
      </c>
      <c r="FN551" s="10" t="s">
        <v>178</v>
      </c>
      <c r="FO551" s="10"/>
      <c r="FP551" s="10"/>
      <c r="FQ551" s="10"/>
      <c r="FR551" s="10"/>
      <c r="FS551" s="10"/>
      <c r="FT551" s="10"/>
      <c r="FU551" s="10"/>
      <c r="FV551" s="10"/>
      <c r="FW551" s="10"/>
      <c r="FX551" s="10"/>
      <c r="FY551" s="10"/>
      <c r="FZ551" s="10"/>
      <c r="GA551" s="10"/>
      <c r="GB551" s="10"/>
      <c r="GC551" s="10"/>
      <c r="GD551" s="10"/>
      <c r="GE551" s="10"/>
      <c r="GF551" s="10"/>
      <c r="GG551" s="10"/>
      <c r="GH551" s="10">
        <v>1</v>
      </c>
      <c r="GI551" s="10"/>
      <c r="GJ551" s="10"/>
      <c r="GK551" s="10"/>
      <c r="GL551" s="10"/>
      <c r="GM551" s="10"/>
      <c r="GN551" s="10"/>
      <c r="GO551" s="13" t="s">
        <v>8085</v>
      </c>
      <c r="GP551" s="13" t="s">
        <v>8086</v>
      </c>
      <c r="GQ551" s="13" t="s">
        <v>8087</v>
      </c>
      <c r="GR551" s="13" t="s">
        <v>8088</v>
      </c>
      <c r="GS551" s="10" t="s">
        <v>283</v>
      </c>
      <c r="GT551" s="10" t="s">
        <v>283</v>
      </c>
      <c r="GU551" s="10" t="s">
        <v>283</v>
      </c>
      <c r="GV551" s="10" t="s">
        <v>283</v>
      </c>
      <c r="GW551" s="10" t="s">
        <v>283</v>
      </c>
      <c r="GX551" s="10" t="s">
        <v>283</v>
      </c>
      <c r="GY551" s="10" t="s">
        <v>283</v>
      </c>
      <c r="GZ551" s="10" t="s">
        <v>283</v>
      </c>
      <c r="HA551" s="10" t="s">
        <v>283</v>
      </c>
      <c r="HB551" s="10" t="s">
        <v>283</v>
      </c>
      <c r="HC551" s="10" t="s">
        <v>283</v>
      </c>
      <c r="HD551" s="10" t="s">
        <v>8089</v>
      </c>
      <c r="HE551" s="10"/>
      <c r="HF551" s="10"/>
      <c r="HG551" s="10"/>
      <c r="HH551" s="10"/>
      <c r="HI551" s="10">
        <v>1</v>
      </c>
      <c r="HJ551" s="10"/>
      <c r="HK551" s="10"/>
      <c r="HL551" s="10"/>
      <c r="HM551" s="10"/>
      <c r="HN551" s="10"/>
      <c r="HO551" s="10"/>
      <c r="HP551" s="10">
        <v>1</v>
      </c>
      <c r="HQ551" s="10"/>
      <c r="HR551" s="10"/>
      <c r="HS551" s="10"/>
      <c r="HT551" s="10"/>
      <c r="HU551" s="10"/>
      <c r="HV551" s="10"/>
      <c r="HW551" s="10"/>
      <c r="HX551" s="10"/>
      <c r="HY551" s="10"/>
      <c r="HZ551" s="10"/>
      <c r="IA551" s="10"/>
      <c r="IB551" s="10"/>
      <c r="IC551" s="10"/>
      <c r="ID551" s="10"/>
      <c r="IE551" s="10"/>
      <c r="IF551" s="10"/>
      <c r="IG551" s="10"/>
      <c r="IH551" s="10"/>
      <c r="II551" s="10"/>
      <c r="IJ551" s="10"/>
      <c r="IK551" s="10"/>
      <c r="IL551" s="10"/>
      <c r="IM551" s="10"/>
      <c r="IN551" s="10"/>
      <c r="IO551" s="10"/>
      <c r="IP551" s="10"/>
      <c r="IQ551" s="10"/>
      <c r="IR551" s="10"/>
      <c r="IS551" s="10"/>
      <c r="IT551" s="10"/>
      <c r="IU551" s="13" t="s">
        <v>8090</v>
      </c>
      <c r="IV551" s="10" t="s">
        <v>283</v>
      </c>
      <c r="IW551" s="10" t="s">
        <v>283</v>
      </c>
      <c r="IX551" s="10" t="s">
        <v>264</v>
      </c>
      <c r="IY551" s="10"/>
      <c r="IZ551" s="10"/>
      <c r="JA551" s="10"/>
      <c r="JB551" s="10"/>
      <c r="JC551" s="10"/>
      <c r="JD551" s="10"/>
      <c r="JE551" s="10"/>
      <c r="JF551" s="10"/>
      <c r="JG551" s="10"/>
      <c r="JH551" s="10"/>
      <c r="JI551" s="10"/>
      <c r="JJ551" s="10"/>
      <c r="JK551" s="10"/>
      <c r="JL551" s="10"/>
      <c r="JM551" s="10"/>
      <c r="JN551" s="10"/>
      <c r="JO551" s="10"/>
      <c r="JP551" s="10">
        <v>1</v>
      </c>
      <c r="JQ551" s="10"/>
      <c r="JR551" s="10"/>
      <c r="JS551" s="10"/>
      <c r="JT551" s="10"/>
      <c r="JU551" s="10"/>
      <c r="JV551" s="10" t="s">
        <v>287</v>
      </c>
      <c r="JW551" s="10" t="s">
        <v>283</v>
      </c>
      <c r="JX551" s="10" t="s">
        <v>283</v>
      </c>
      <c r="JY551" s="10" t="s">
        <v>283</v>
      </c>
      <c r="JZ551" s="10"/>
    </row>
    <row r="552" spans="1:286" ht="15.75" customHeight="1">
      <c r="A552" s="90" t="s">
        <v>8091</v>
      </c>
      <c r="B552" s="91">
        <v>44060</v>
      </c>
      <c r="C552" s="90" t="s">
        <v>8092</v>
      </c>
      <c r="D552" s="10">
        <v>1</v>
      </c>
      <c r="E552" s="11">
        <v>43830</v>
      </c>
      <c r="F552" s="10" t="s">
        <v>302</v>
      </c>
      <c r="G552" s="10" t="s">
        <v>323</v>
      </c>
      <c r="H552" s="90" t="s">
        <v>2723</v>
      </c>
      <c r="I552" s="90" t="s">
        <v>375</v>
      </c>
      <c r="J552" s="10" t="s">
        <v>280</v>
      </c>
      <c r="K552" s="90" t="s">
        <v>8093</v>
      </c>
      <c r="L552" s="90"/>
      <c r="M552" s="32">
        <v>1</v>
      </c>
      <c r="N552" s="32">
        <v>1</v>
      </c>
      <c r="O552" s="90"/>
      <c r="P552" s="90"/>
      <c r="Q552" s="90"/>
      <c r="R552" s="90"/>
      <c r="S552" s="90"/>
      <c r="T552" s="90"/>
      <c r="U552" s="90"/>
      <c r="V552" s="90"/>
      <c r="W552" s="90"/>
      <c r="X552" s="90"/>
      <c r="Y552" s="90"/>
      <c r="Z552" s="90"/>
      <c r="AA552" s="90"/>
      <c r="AB552" s="90" t="s">
        <v>8094</v>
      </c>
      <c r="AC552" s="92" t="s">
        <v>8095</v>
      </c>
      <c r="AD552" s="10" t="s">
        <v>283</v>
      </c>
      <c r="AE552" s="11">
        <v>43914</v>
      </c>
      <c r="AF552" s="11">
        <v>44060</v>
      </c>
      <c r="AG552" s="10">
        <f t="shared" si="125"/>
        <v>146</v>
      </c>
      <c r="AH552" s="10">
        <f t="shared" si="126"/>
        <v>230</v>
      </c>
      <c r="AI552" s="10">
        <f t="shared" si="108"/>
        <v>230</v>
      </c>
      <c r="AJ552" s="10" t="s">
        <v>918</v>
      </c>
      <c r="AK552" s="12">
        <v>1</v>
      </c>
      <c r="AL552" s="10" t="s">
        <v>769</v>
      </c>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v>1</v>
      </c>
      <c r="BN552" s="10"/>
      <c r="BO552" s="10"/>
      <c r="BP552" s="10"/>
      <c r="BQ552" s="10"/>
      <c r="BR552" s="10"/>
      <c r="BS552" s="10"/>
      <c r="BT552" s="10"/>
      <c r="BU552" s="10"/>
      <c r="BV552" s="10"/>
      <c r="BW552" s="10"/>
      <c r="BX552" s="10"/>
      <c r="BY552" s="10"/>
      <c r="BZ552" s="10"/>
      <c r="CA552" s="10"/>
      <c r="CB552" s="10"/>
      <c r="CC552" s="10"/>
      <c r="CD552" s="10"/>
      <c r="CE552" s="10"/>
      <c r="CF552" s="10"/>
      <c r="CG552" s="10"/>
      <c r="CH552" s="10"/>
      <c r="CI552" s="10"/>
      <c r="CJ552" s="10"/>
      <c r="CK552" s="10"/>
      <c r="CL552" s="10"/>
      <c r="CM552" s="10"/>
      <c r="CN552" s="10"/>
      <c r="CO552" s="10"/>
      <c r="CP552" s="10" t="s">
        <v>89</v>
      </c>
      <c r="CQ552" s="10" t="s">
        <v>286</v>
      </c>
      <c r="CR552" s="10">
        <v>1</v>
      </c>
      <c r="CS552" s="10"/>
      <c r="CT552" s="10"/>
      <c r="CU552" s="10"/>
      <c r="CV552" s="10"/>
      <c r="CW552" s="10"/>
      <c r="CX552" s="10" t="s">
        <v>287</v>
      </c>
      <c r="CY552" s="10" t="s">
        <v>490</v>
      </c>
      <c r="CZ552" s="10" t="s">
        <v>12</v>
      </c>
      <c r="DA552" s="10" t="s">
        <v>289</v>
      </c>
      <c r="DB552" s="10" t="s">
        <v>309</v>
      </c>
      <c r="DC552" s="13" t="s">
        <v>8096</v>
      </c>
      <c r="DD552" s="10" t="s">
        <v>8097</v>
      </c>
      <c r="DE552" s="10" t="s">
        <v>283</v>
      </c>
      <c r="DF552" s="10" t="s">
        <v>283</v>
      </c>
      <c r="DG552" s="10" t="s">
        <v>283</v>
      </c>
      <c r="DH552" s="10" t="s">
        <v>283</v>
      </c>
      <c r="DI552" s="10" t="s">
        <v>283</v>
      </c>
      <c r="DJ552" s="10" t="s">
        <v>283</v>
      </c>
      <c r="DK552" s="10" t="s">
        <v>283</v>
      </c>
      <c r="DL552" s="13" t="s">
        <v>8098</v>
      </c>
      <c r="DM552" s="13" t="s">
        <v>283</v>
      </c>
      <c r="DN552" s="14"/>
      <c r="DO552" s="14"/>
      <c r="DP552" s="14"/>
      <c r="DQ552" s="14"/>
      <c r="DR552" s="14"/>
      <c r="DS552" s="14"/>
      <c r="DT552" s="14"/>
      <c r="DU552" s="14"/>
      <c r="DV552" s="14"/>
      <c r="DW552" s="14"/>
      <c r="DX552" s="14"/>
      <c r="DY552" s="14"/>
      <c r="DZ552" s="14"/>
      <c r="EA552" s="14"/>
      <c r="EB552" s="14"/>
      <c r="EC552" s="14"/>
      <c r="ED552" s="14"/>
      <c r="EE552" s="14"/>
      <c r="EF552" s="14"/>
      <c r="EG552" s="14"/>
      <c r="EH552" s="14"/>
      <c r="EI552" s="14"/>
      <c r="EJ552" s="14"/>
      <c r="EK552" s="14"/>
      <c r="EL552" s="14"/>
      <c r="EM552" s="14"/>
      <c r="EN552" s="14"/>
      <c r="EO552" s="14"/>
      <c r="EP552" s="14"/>
      <c r="EQ552" s="14"/>
      <c r="ER552" s="13" t="s">
        <v>1898</v>
      </c>
      <c r="ES552" s="10" t="s">
        <v>657</v>
      </c>
      <c r="ET552" s="10"/>
      <c r="EU552" s="10"/>
      <c r="EV552" s="10"/>
      <c r="EW552" s="10"/>
      <c r="EX552" s="10"/>
      <c r="EY552" s="10"/>
      <c r="EZ552" s="10"/>
      <c r="FA552" s="10"/>
      <c r="FB552" s="10"/>
      <c r="FC552" s="10"/>
      <c r="FD552" s="10"/>
      <c r="FE552" s="10"/>
      <c r="FF552" s="10"/>
      <c r="FG552" s="10"/>
      <c r="FH552" s="13">
        <v>1</v>
      </c>
      <c r="FI552" s="10"/>
      <c r="FJ552" s="10"/>
      <c r="FK552" s="10"/>
      <c r="FL552" s="10"/>
      <c r="FM552" s="10" t="s">
        <v>8099</v>
      </c>
      <c r="FN552" s="10" t="s">
        <v>283</v>
      </c>
      <c r="FO552" s="10"/>
      <c r="FP552" s="10"/>
      <c r="FQ552" s="10"/>
      <c r="FR552" s="10"/>
      <c r="FS552" s="10"/>
      <c r="FT552" s="10"/>
      <c r="FU552" s="10"/>
      <c r="FV552" s="10"/>
      <c r="FW552" s="10"/>
      <c r="FX552" s="10"/>
      <c r="FY552" s="10"/>
      <c r="FZ552" s="10"/>
      <c r="GA552" s="10"/>
      <c r="GB552" s="10"/>
      <c r="GC552" s="10"/>
      <c r="GD552" s="10"/>
      <c r="GE552" s="10"/>
      <c r="GF552" s="10"/>
      <c r="GG552" s="10"/>
      <c r="GH552" s="10"/>
      <c r="GI552" s="10"/>
      <c r="GJ552" s="10"/>
      <c r="GK552" s="10"/>
      <c r="GL552" s="10"/>
      <c r="GM552" s="10"/>
      <c r="GN552" s="10"/>
      <c r="GO552" s="13" t="s">
        <v>8100</v>
      </c>
      <c r="GP552" s="13" t="s">
        <v>8101</v>
      </c>
      <c r="GQ552" s="13" t="s">
        <v>8102</v>
      </c>
      <c r="GR552" s="13" t="s">
        <v>8103</v>
      </c>
      <c r="GS552" s="10" t="s">
        <v>283</v>
      </c>
      <c r="GT552" s="10" t="s">
        <v>283</v>
      </c>
      <c r="GU552" s="10" t="s">
        <v>283</v>
      </c>
      <c r="GV552" s="10" t="s">
        <v>283</v>
      </c>
      <c r="GW552" s="10" t="s">
        <v>283</v>
      </c>
      <c r="GX552" s="10" t="s">
        <v>283</v>
      </c>
      <c r="GY552" s="10" t="s">
        <v>283</v>
      </c>
      <c r="GZ552" s="10" t="s">
        <v>283</v>
      </c>
      <c r="HA552" s="10" t="s">
        <v>283</v>
      </c>
      <c r="HB552" s="10" t="s">
        <v>283</v>
      </c>
      <c r="HC552" s="10" t="s">
        <v>283</v>
      </c>
      <c r="HD552" s="10" t="s">
        <v>2109</v>
      </c>
      <c r="HE552" s="10"/>
      <c r="HF552" s="10"/>
      <c r="HG552" s="10"/>
      <c r="HH552" s="10"/>
      <c r="HI552" s="10"/>
      <c r="HJ552" s="10"/>
      <c r="HK552" s="10"/>
      <c r="HL552" s="10"/>
      <c r="HM552" s="10">
        <v>1</v>
      </c>
      <c r="HN552" s="10"/>
      <c r="HO552" s="10"/>
      <c r="HP552" s="10"/>
      <c r="HQ552" s="10"/>
      <c r="HR552" s="10">
        <v>1</v>
      </c>
      <c r="HS552" s="10"/>
      <c r="HT552" s="10"/>
      <c r="HU552" s="10"/>
      <c r="HV552" s="10"/>
      <c r="HW552" s="10"/>
      <c r="HX552" s="10"/>
      <c r="HY552" s="10"/>
      <c r="HZ552" s="10"/>
      <c r="IA552" s="10"/>
      <c r="IB552" s="10"/>
      <c r="IC552" s="10"/>
      <c r="ID552" s="10"/>
      <c r="IE552" s="10"/>
      <c r="IF552" s="10"/>
      <c r="IG552" s="10"/>
      <c r="IH552" s="10"/>
      <c r="II552" s="10"/>
      <c r="IJ552" s="10"/>
      <c r="IK552" s="10"/>
      <c r="IL552" s="10"/>
      <c r="IM552" s="10"/>
      <c r="IN552" s="10"/>
      <c r="IO552" s="10"/>
      <c r="IP552" s="10"/>
      <c r="IQ552" s="10"/>
      <c r="IR552" s="10"/>
      <c r="IS552" s="10"/>
      <c r="IT552" s="10"/>
      <c r="IU552" s="13" t="s">
        <v>8104</v>
      </c>
      <c r="IV552" s="13" t="s">
        <v>299</v>
      </c>
      <c r="IW552" s="10" t="s">
        <v>283</v>
      </c>
      <c r="IX552" s="10" t="s">
        <v>262</v>
      </c>
      <c r="IY552" s="10"/>
      <c r="IZ552" s="10"/>
      <c r="JA552" s="10"/>
      <c r="JB552" s="10"/>
      <c r="JC552" s="10"/>
      <c r="JD552" s="10"/>
      <c r="JE552" s="10"/>
      <c r="JF552" s="10"/>
      <c r="JG552" s="10"/>
      <c r="JH552" s="10"/>
      <c r="JI552" s="10"/>
      <c r="JJ552" s="10"/>
      <c r="JK552" s="10"/>
      <c r="JL552" s="10"/>
      <c r="JM552" s="10"/>
      <c r="JN552" s="10">
        <v>1</v>
      </c>
      <c r="JO552" s="10"/>
      <c r="JP552" s="10"/>
      <c r="JQ552" s="10"/>
      <c r="JR552" s="10"/>
      <c r="JS552" s="10"/>
      <c r="JT552" s="10"/>
      <c r="JU552" s="10"/>
      <c r="JV552" s="10" t="s">
        <v>287</v>
      </c>
      <c r="JW552" s="10" t="s">
        <v>283</v>
      </c>
      <c r="JX552" s="10" t="s">
        <v>283</v>
      </c>
      <c r="JY552" s="10" t="s">
        <v>283</v>
      </c>
      <c r="JZ552" s="10"/>
    </row>
    <row r="553" spans="1:286" ht="15.75" customHeight="1">
      <c r="A553" s="90" t="s">
        <v>8105</v>
      </c>
      <c r="B553" s="91">
        <v>44064</v>
      </c>
      <c r="C553" s="90" t="s">
        <v>8106</v>
      </c>
      <c r="D553" s="10">
        <v>1</v>
      </c>
      <c r="E553" s="11">
        <v>43881</v>
      </c>
      <c r="F553" s="10">
        <v>34</v>
      </c>
      <c r="G553" s="10" t="s">
        <v>277</v>
      </c>
      <c r="H553" s="90" t="s">
        <v>8107</v>
      </c>
      <c r="I553" s="90" t="s">
        <v>7765</v>
      </c>
      <c r="J553" s="10" t="s">
        <v>280</v>
      </c>
      <c r="K553" s="90" t="s">
        <v>8108</v>
      </c>
      <c r="L553" s="90"/>
      <c r="M553" s="90"/>
      <c r="N553" s="90"/>
      <c r="O553" s="90"/>
      <c r="P553" s="90"/>
      <c r="Q553" s="90"/>
      <c r="R553" s="10">
        <v>1</v>
      </c>
      <c r="S553" s="90"/>
      <c r="T553" s="90"/>
      <c r="U553" s="90"/>
      <c r="V553" s="90"/>
      <c r="W553" s="90"/>
      <c r="X553" s="90"/>
      <c r="Y553" s="90"/>
      <c r="Z553" s="90"/>
      <c r="AA553" s="90"/>
      <c r="AB553" s="90" t="s">
        <v>8109</v>
      </c>
      <c r="AC553" s="92" t="s">
        <v>8110</v>
      </c>
      <c r="AD553" s="10" t="s">
        <v>283</v>
      </c>
      <c r="AE553" s="11">
        <v>43887</v>
      </c>
      <c r="AF553" s="11">
        <v>44055</v>
      </c>
      <c r="AG553" s="10">
        <f t="shared" si="125"/>
        <v>168</v>
      </c>
      <c r="AH553" s="10">
        <f t="shared" si="126"/>
        <v>174</v>
      </c>
      <c r="AI553" s="10">
        <f t="shared" si="108"/>
        <v>183</v>
      </c>
      <c r="AJ553" s="10" t="s">
        <v>8111</v>
      </c>
      <c r="AK553" s="12">
        <v>1</v>
      </c>
      <c r="AL553" s="10" t="s">
        <v>1309</v>
      </c>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c r="BR553" s="10"/>
      <c r="BS553" s="10"/>
      <c r="BT553" s="10"/>
      <c r="BU553" s="10"/>
      <c r="BV553" s="10"/>
      <c r="BW553" s="10"/>
      <c r="BX553" s="10"/>
      <c r="BY553" s="10"/>
      <c r="BZ553" s="10"/>
      <c r="CA553" s="10">
        <v>1</v>
      </c>
      <c r="CB553" s="10"/>
      <c r="CC553" s="10"/>
      <c r="CD553" s="10"/>
      <c r="CE553" s="10"/>
      <c r="CF553" s="10"/>
      <c r="CG553" s="10"/>
      <c r="CH553" s="10"/>
      <c r="CI553" s="10"/>
      <c r="CJ553" s="10"/>
      <c r="CK553" s="10"/>
      <c r="CL553" s="10"/>
      <c r="CM553" s="10"/>
      <c r="CN553" s="10"/>
      <c r="CO553" s="10"/>
      <c r="CP553" s="10" t="s">
        <v>89</v>
      </c>
      <c r="CQ553" s="10" t="s">
        <v>286</v>
      </c>
      <c r="CR553" s="10">
        <v>1</v>
      </c>
      <c r="CS553" s="10"/>
      <c r="CT553" s="10"/>
      <c r="CU553" s="10"/>
      <c r="CV553" s="10"/>
      <c r="CW553" s="10"/>
      <c r="CX553" s="10" t="s">
        <v>287</v>
      </c>
      <c r="CY553" s="10" t="s">
        <v>287</v>
      </c>
      <c r="CZ553" s="10" t="s">
        <v>12</v>
      </c>
      <c r="DA553" s="10" t="s">
        <v>289</v>
      </c>
      <c r="DB553" s="10" t="s">
        <v>309</v>
      </c>
      <c r="DC553" s="13" t="s">
        <v>8112</v>
      </c>
      <c r="DD553" s="10" t="s">
        <v>8113</v>
      </c>
      <c r="DE553" s="10" t="s">
        <v>8114</v>
      </c>
      <c r="DF553" s="10" t="s">
        <v>283</v>
      </c>
      <c r="DG553" s="10" t="s">
        <v>283</v>
      </c>
      <c r="DH553" s="10" t="s">
        <v>283</v>
      </c>
      <c r="DI553" s="10" t="s">
        <v>283</v>
      </c>
      <c r="DJ553" s="10" t="s">
        <v>283</v>
      </c>
      <c r="DK553" s="10" t="s">
        <v>283</v>
      </c>
      <c r="DL553" s="13" t="s">
        <v>283</v>
      </c>
      <c r="DM553" s="10" t="s">
        <v>283</v>
      </c>
      <c r="DN553" s="15"/>
      <c r="DO553" s="15"/>
      <c r="DP553" s="15"/>
      <c r="DQ553" s="15"/>
      <c r="DR553" s="15"/>
      <c r="DS553" s="15"/>
      <c r="DT553" s="15"/>
      <c r="DU553" s="15"/>
      <c r="DV553" s="15"/>
      <c r="DW553" s="15"/>
      <c r="DX553" s="15"/>
      <c r="DY553" s="15"/>
      <c r="DZ553" s="15"/>
      <c r="EA553" s="15"/>
      <c r="EB553" s="15"/>
      <c r="EC553" s="15"/>
      <c r="ED553" s="15"/>
      <c r="EE553" s="15"/>
      <c r="EF553" s="15"/>
      <c r="EG553" s="15"/>
      <c r="EH553" s="15"/>
      <c r="EI553" s="15"/>
      <c r="EJ553" s="15"/>
      <c r="EK553" s="15"/>
      <c r="EL553" s="15"/>
      <c r="EM553" s="15"/>
      <c r="EN553" s="15"/>
      <c r="EO553" s="15"/>
      <c r="EP553" s="15"/>
      <c r="EQ553" s="15"/>
      <c r="ER553" s="10" t="s">
        <v>283</v>
      </c>
      <c r="ES553" s="10" t="s">
        <v>283</v>
      </c>
      <c r="ET553" s="10"/>
      <c r="EU553" s="10"/>
      <c r="EV553" s="10"/>
      <c r="EW553" s="10"/>
      <c r="EX553" s="10"/>
      <c r="EY553" s="10"/>
      <c r="EZ553" s="10"/>
      <c r="FA553" s="10"/>
      <c r="FB553" s="10"/>
      <c r="FC553" s="10"/>
      <c r="FD553" s="10"/>
      <c r="FE553" s="10"/>
      <c r="FF553" s="10"/>
      <c r="FG553" s="10"/>
      <c r="FH553" s="10"/>
      <c r="FI553" s="10"/>
      <c r="FJ553" s="10"/>
      <c r="FK553" s="10"/>
      <c r="FL553" s="10"/>
      <c r="FM553" s="10" t="s">
        <v>8115</v>
      </c>
      <c r="FN553" s="10" t="s">
        <v>176</v>
      </c>
      <c r="FO553" s="10"/>
      <c r="FP553" s="10"/>
      <c r="FQ553" s="10"/>
      <c r="FR553" s="10"/>
      <c r="FS553" s="10"/>
      <c r="FT553" s="10"/>
      <c r="FU553" s="10"/>
      <c r="FV553" s="10"/>
      <c r="FW553" s="10"/>
      <c r="FX553" s="10"/>
      <c r="FY553" s="10"/>
      <c r="FZ553" s="10"/>
      <c r="GA553" s="10"/>
      <c r="GB553" s="10"/>
      <c r="GC553" s="10"/>
      <c r="GD553" s="10"/>
      <c r="GE553" s="10"/>
      <c r="GF553" s="10">
        <v>1</v>
      </c>
      <c r="GG553" s="10"/>
      <c r="GH553" s="10"/>
      <c r="GI553" s="10"/>
      <c r="GJ553" s="10"/>
      <c r="GK553" s="10"/>
      <c r="GL553" s="10"/>
      <c r="GM553" s="10"/>
      <c r="GN553" s="10"/>
      <c r="GO553" s="13" t="s">
        <v>8116</v>
      </c>
      <c r="GP553" s="13" t="s">
        <v>8117</v>
      </c>
      <c r="GQ553" s="10" t="s">
        <v>283</v>
      </c>
      <c r="GR553" s="10" t="s">
        <v>283</v>
      </c>
      <c r="GS553" s="10" t="s">
        <v>283</v>
      </c>
      <c r="GT553" s="10" t="s">
        <v>283</v>
      </c>
      <c r="GU553" s="10" t="s">
        <v>283</v>
      </c>
      <c r="GV553" s="10" t="s">
        <v>283</v>
      </c>
      <c r="GW553" s="10" t="s">
        <v>283</v>
      </c>
      <c r="GX553" s="10" t="s">
        <v>283</v>
      </c>
      <c r="GY553" s="10" t="s">
        <v>283</v>
      </c>
      <c r="GZ553" s="10" t="s">
        <v>283</v>
      </c>
      <c r="HA553" s="10" t="s">
        <v>283</v>
      </c>
      <c r="HB553" s="10" t="s">
        <v>283</v>
      </c>
      <c r="HC553" s="10" t="s">
        <v>283</v>
      </c>
      <c r="HD553" s="10" t="s">
        <v>242</v>
      </c>
      <c r="HE553" s="10"/>
      <c r="HF553" s="10"/>
      <c r="HG553" s="10"/>
      <c r="HH553" s="10"/>
      <c r="HI553" s="10"/>
      <c r="HJ553" s="10"/>
      <c r="HK553" s="10"/>
      <c r="HL553" s="10"/>
      <c r="HM553" s="10"/>
      <c r="HN553" s="10"/>
      <c r="HO553" s="10"/>
      <c r="HP553" s="10"/>
      <c r="HQ553" s="10"/>
      <c r="HR553" s="10"/>
      <c r="HS553" s="10"/>
      <c r="HT553" s="10"/>
      <c r="HU553" s="10"/>
      <c r="HV553" s="10"/>
      <c r="HW553" s="10"/>
      <c r="HX553" s="10"/>
      <c r="HY553" s="10"/>
      <c r="HZ553" s="10"/>
      <c r="IA553" s="10"/>
      <c r="IB553" s="10"/>
      <c r="IC553" s="10"/>
      <c r="ID553" s="10"/>
      <c r="IE553" s="10"/>
      <c r="IF553" s="10"/>
      <c r="IG553" s="10"/>
      <c r="IH553" s="10"/>
      <c r="II553" s="10"/>
      <c r="IJ553" s="10"/>
      <c r="IK553" s="10"/>
      <c r="IL553" s="10"/>
      <c r="IM553" s="10"/>
      <c r="IN553" s="10"/>
      <c r="IO553" s="10"/>
      <c r="IP553" s="10"/>
      <c r="IQ553" s="10"/>
      <c r="IR553" s="10"/>
      <c r="IS553" s="10"/>
      <c r="IT553" s="10">
        <v>1</v>
      </c>
      <c r="IU553" s="13" t="s">
        <v>3761</v>
      </c>
      <c r="IV553" s="10" t="s">
        <v>283</v>
      </c>
      <c r="IW553" s="10" t="s">
        <v>283</v>
      </c>
      <c r="IX553" s="10" t="s">
        <v>264</v>
      </c>
      <c r="IY553" s="10"/>
      <c r="IZ553" s="10"/>
      <c r="JA553" s="10"/>
      <c r="JB553" s="10"/>
      <c r="JC553" s="10"/>
      <c r="JD553" s="10"/>
      <c r="JE553" s="10"/>
      <c r="JF553" s="10"/>
      <c r="JG553" s="10"/>
      <c r="JH553" s="10"/>
      <c r="JI553" s="10"/>
      <c r="JJ553" s="10"/>
      <c r="JK553" s="10"/>
      <c r="JL553" s="10"/>
      <c r="JM553" s="10"/>
      <c r="JN553" s="10"/>
      <c r="JO553" s="10"/>
      <c r="JP553" s="10">
        <v>1</v>
      </c>
      <c r="JQ553" s="10"/>
      <c r="JR553" s="10"/>
      <c r="JS553" s="10"/>
      <c r="JT553" s="10"/>
      <c r="JU553" s="10"/>
      <c r="JV553" s="10" t="s">
        <v>287</v>
      </c>
      <c r="JW553" s="10" t="s">
        <v>283</v>
      </c>
      <c r="JX553" s="10" t="s">
        <v>283</v>
      </c>
      <c r="JY553" s="10" t="s">
        <v>283</v>
      </c>
      <c r="JZ553" s="10"/>
    </row>
    <row r="554" spans="1:286" ht="15.75" customHeight="1">
      <c r="A554" s="90" t="s">
        <v>8118</v>
      </c>
      <c r="B554" s="91">
        <v>44061</v>
      </c>
      <c r="C554" s="90" t="s">
        <v>8119</v>
      </c>
      <c r="D554" s="10">
        <v>1</v>
      </c>
      <c r="E554" s="11">
        <v>43449</v>
      </c>
      <c r="F554" s="10">
        <v>23</v>
      </c>
      <c r="G554" s="10" t="s">
        <v>323</v>
      </c>
      <c r="H554" s="90" t="s">
        <v>6641</v>
      </c>
      <c r="I554" s="90" t="s">
        <v>3419</v>
      </c>
      <c r="J554" s="10" t="s">
        <v>280</v>
      </c>
      <c r="K554" s="90" t="s">
        <v>8120</v>
      </c>
      <c r="L554" s="90"/>
      <c r="M554" s="90"/>
      <c r="N554" s="90"/>
      <c r="O554" s="90"/>
      <c r="P554" s="32">
        <v>1</v>
      </c>
      <c r="Q554" s="90"/>
      <c r="R554" s="90"/>
      <c r="S554" s="90"/>
      <c r="T554" s="90"/>
      <c r="U554" s="90"/>
      <c r="V554" s="90"/>
      <c r="W554" s="90"/>
      <c r="X554" s="90"/>
      <c r="Y554" s="90"/>
      <c r="Z554" s="10">
        <v>1</v>
      </c>
      <c r="AA554" s="10"/>
      <c r="AB554" s="90" t="s">
        <v>8121</v>
      </c>
      <c r="AC554" s="92" t="s">
        <v>8122</v>
      </c>
      <c r="AD554" s="10" t="s">
        <v>283</v>
      </c>
      <c r="AE554" s="11">
        <v>43454</v>
      </c>
      <c r="AF554" s="11">
        <v>44055</v>
      </c>
      <c r="AG554" s="10">
        <f t="shared" si="125"/>
        <v>601</v>
      </c>
      <c r="AH554" s="10">
        <f t="shared" si="126"/>
        <v>606</v>
      </c>
      <c r="AI554" s="10">
        <f t="shared" si="108"/>
        <v>612</v>
      </c>
      <c r="AJ554" s="10" t="s">
        <v>8123</v>
      </c>
      <c r="AK554" s="12">
        <v>1</v>
      </c>
      <c r="AL554" s="10" t="s">
        <v>595</v>
      </c>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v>1</v>
      </c>
      <c r="BP554" s="10"/>
      <c r="BQ554" s="10"/>
      <c r="BR554" s="10"/>
      <c r="BS554" s="10"/>
      <c r="BT554" s="10"/>
      <c r="BU554" s="10"/>
      <c r="BV554" s="10"/>
      <c r="BW554" s="10"/>
      <c r="BX554" s="10"/>
      <c r="BY554" s="10"/>
      <c r="BZ554" s="10"/>
      <c r="CA554" s="10"/>
      <c r="CB554" s="10"/>
      <c r="CC554" s="10"/>
      <c r="CD554" s="10"/>
      <c r="CE554" s="10"/>
      <c r="CF554" s="10"/>
      <c r="CG554" s="10"/>
      <c r="CH554" s="10"/>
      <c r="CI554" s="10"/>
      <c r="CJ554" s="10"/>
      <c r="CK554" s="10"/>
      <c r="CL554" s="10"/>
      <c r="CM554" s="10"/>
      <c r="CN554" s="10"/>
      <c r="CO554" s="10"/>
      <c r="CP554" s="10" t="s">
        <v>89</v>
      </c>
      <c r="CQ554" s="10" t="s">
        <v>286</v>
      </c>
      <c r="CR554" s="10">
        <v>1</v>
      </c>
      <c r="CS554" s="10"/>
      <c r="CT554" s="10"/>
      <c r="CU554" s="10"/>
      <c r="CV554" s="10"/>
      <c r="CW554" s="10"/>
      <c r="CX554" s="10" t="s">
        <v>287</v>
      </c>
      <c r="CY554" s="10" t="s">
        <v>287</v>
      </c>
      <c r="CZ554" s="10" t="s">
        <v>288</v>
      </c>
      <c r="DA554" s="10" t="s">
        <v>158</v>
      </c>
      <c r="DB554" s="10" t="s">
        <v>158</v>
      </c>
      <c r="DC554" s="10" t="s">
        <v>283</v>
      </c>
      <c r="DD554" s="10" t="s">
        <v>3849</v>
      </c>
      <c r="DE554" s="10" t="s">
        <v>283</v>
      </c>
      <c r="DF554" s="10" t="s">
        <v>283</v>
      </c>
      <c r="DG554" s="10" t="s">
        <v>283</v>
      </c>
      <c r="DH554" s="10" t="s">
        <v>283</v>
      </c>
      <c r="DI554" s="10" t="s">
        <v>283</v>
      </c>
      <c r="DJ554" s="10" t="s">
        <v>283</v>
      </c>
      <c r="DK554" s="10" t="s">
        <v>283</v>
      </c>
      <c r="DL554" s="10" t="s">
        <v>8124</v>
      </c>
      <c r="DM554" s="10" t="s">
        <v>283</v>
      </c>
      <c r="DN554" s="15"/>
      <c r="DO554" s="15"/>
      <c r="DP554" s="15"/>
      <c r="DQ554" s="15"/>
      <c r="DR554" s="15"/>
      <c r="DS554" s="15"/>
      <c r="DT554" s="15"/>
      <c r="DU554" s="15"/>
      <c r="DV554" s="15"/>
      <c r="DW554" s="15"/>
      <c r="DX554" s="15"/>
      <c r="DY554" s="15"/>
      <c r="DZ554" s="15"/>
      <c r="EA554" s="15"/>
      <c r="EB554" s="15"/>
      <c r="EC554" s="15"/>
      <c r="ED554" s="15"/>
      <c r="EE554" s="15"/>
      <c r="EF554" s="15"/>
      <c r="EG554" s="15"/>
      <c r="EH554" s="15"/>
      <c r="EI554" s="15"/>
      <c r="EJ554" s="15"/>
      <c r="EK554" s="15"/>
      <c r="EL554" s="15"/>
      <c r="EM554" s="15"/>
      <c r="EN554" s="15"/>
      <c r="EO554" s="15"/>
      <c r="EP554" s="15"/>
      <c r="EQ554" s="15"/>
      <c r="ER554" s="10" t="s">
        <v>283</v>
      </c>
      <c r="ES554" s="10" t="s">
        <v>283</v>
      </c>
      <c r="ET554" s="10"/>
      <c r="EU554" s="10"/>
      <c r="EV554" s="10"/>
      <c r="EW554" s="10"/>
      <c r="EX554" s="10"/>
      <c r="EY554" s="10"/>
      <c r="EZ554" s="10"/>
      <c r="FA554" s="10"/>
      <c r="FB554" s="10"/>
      <c r="FC554" s="10"/>
      <c r="FD554" s="10"/>
      <c r="FE554" s="10"/>
      <c r="FF554" s="10"/>
      <c r="FG554" s="10"/>
      <c r="FH554" s="10"/>
      <c r="FI554" s="10"/>
      <c r="FJ554" s="10"/>
      <c r="FK554" s="10"/>
      <c r="FL554" s="10"/>
      <c r="FM554" s="10" t="s">
        <v>283</v>
      </c>
      <c r="FN554" s="10" t="s">
        <v>283</v>
      </c>
      <c r="FO554" s="10"/>
      <c r="FP554" s="10"/>
      <c r="FQ554" s="10"/>
      <c r="FR554" s="10"/>
      <c r="FS554" s="10"/>
      <c r="FT554" s="10"/>
      <c r="FU554" s="10"/>
      <c r="FV554" s="10"/>
      <c r="FW554" s="10"/>
      <c r="FX554" s="10"/>
      <c r="FY554" s="10"/>
      <c r="FZ554" s="10"/>
      <c r="GA554" s="10"/>
      <c r="GB554" s="10"/>
      <c r="GC554" s="10"/>
      <c r="GD554" s="10"/>
      <c r="GE554" s="10"/>
      <c r="GF554" s="10"/>
      <c r="GG554" s="10"/>
      <c r="GH554" s="10"/>
      <c r="GI554" s="10"/>
      <c r="GJ554" s="10"/>
      <c r="GK554" s="10"/>
      <c r="GL554" s="10"/>
      <c r="GM554" s="10"/>
      <c r="GN554" s="10"/>
      <c r="GO554" s="13" t="s">
        <v>8125</v>
      </c>
      <c r="GP554" s="13" t="s">
        <v>8126</v>
      </c>
      <c r="GQ554" s="13" t="s">
        <v>8127</v>
      </c>
      <c r="GR554" s="13" t="s">
        <v>8128</v>
      </c>
      <c r="GS554" s="13" t="s">
        <v>8129</v>
      </c>
      <c r="GT554" s="10" t="s">
        <v>283</v>
      </c>
      <c r="GU554" s="10" t="s">
        <v>283</v>
      </c>
      <c r="GV554" s="10" t="s">
        <v>283</v>
      </c>
      <c r="GW554" s="10" t="s">
        <v>283</v>
      </c>
      <c r="GX554" s="10" t="s">
        <v>283</v>
      </c>
      <c r="GY554" s="10" t="s">
        <v>283</v>
      </c>
      <c r="GZ554" s="10" t="s">
        <v>283</v>
      </c>
      <c r="HA554" s="10" t="s">
        <v>283</v>
      </c>
      <c r="HB554" s="10" t="s">
        <v>283</v>
      </c>
      <c r="HC554" s="10" t="s">
        <v>283</v>
      </c>
      <c r="HD554" s="10" t="s">
        <v>1158</v>
      </c>
      <c r="HE554" s="10"/>
      <c r="HF554" s="10"/>
      <c r="HG554" s="10"/>
      <c r="HH554" s="10"/>
      <c r="HI554" s="10"/>
      <c r="HJ554" s="10"/>
      <c r="HK554" s="10"/>
      <c r="HL554" s="10"/>
      <c r="HM554" s="10"/>
      <c r="HN554" s="10"/>
      <c r="HO554" s="10">
        <v>1</v>
      </c>
      <c r="HP554" s="10"/>
      <c r="HQ554" s="10"/>
      <c r="HR554" s="10"/>
      <c r="HS554" s="10"/>
      <c r="HT554" s="10"/>
      <c r="HU554" s="10"/>
      <c r="HV554" s="10"/>
      <c r="HW554" s="10"/>
      <c r="HX554" s="10"/>
      <c r="HY554" s="10"/>
      <c r="HZ554" s="10"/>
      <c r="IA554" s="10"/>
      <c r="IB554" s="10"/>
      <c r="IC554" s="10"/>
      <c r="ID554" s="10"/>
      <c r="IE554" s="10"/>
      <c r="IF554" s="10"/>
      <c r="IG554" s="10"/>
      <c r="IH554" s="10"/>
      <c r="II554" s="10"/>
      <c r="IJ554" s="10"/>
      <c r="IK554" s="10">
        <v>1</v>
      </c>
      <c r="IL554" s="10"/>
      <c r="IM554" s="10"/>
      <c r="IN554" s="10"/>
      <c r="IO554" s="10"/>
      <c r="IP554" s="10"/>
      <c r="IQ554" s="10"/>
      <c r="IR554" s="10"/>
      <c r="IS554" s="10"/>
      <c r="IT554" s="10"/>
      <c r="IU554" s="13" t="s">
        <v>8130</v>
      </c>
      <c r="IV554" s="10" t="s">
        <v>283</v>
      </c>
      <c r="IW554" s="10" t="s">
        <v>283</v>
      </c>
      <c r="IX554" s="10" t="s">
        <v>666</v>
      </c>
      <c r="IY554" s="10"/>
      <c r="IZ554" s="10"/>
      <c r="JA554" s="10"/>
      <c r="JB554" s="10"/>
      <c r="JC554" s="10"/>
      <c r="JD554" s="10"/>
      <c r="JE554" s="10"/>
      <c r="JF554" s="10"/>
      <c r="JG554" s="10"/>
      <c r="JH554" s="10"/>
      <c r="JI554" s="10"/>
      <c r="JJ554" s="10"/>
      <c r="JK554" s="10"/>
      <c r="JL554" s="10"/>
      <c r="JM554" s="10"/>
      <c r="JN554" s="10">
        <v>1</v>
      </c>
      <c r="JO554" s="10"/>
      <c r="JP554" s="10"/>
      <c r="JQ554" s="10"/>
      <c r="JR554" s="10"/>
      <c r="JS554" s="10">
        <v>1</v>
      </c>
      <c r="JT554" s="10"/>
      <c r="JU554" s="10"/>
      <c r="JV554" s="10" t="s">
        <v>287</v>
      </c>
      <c r="JW554" s="10" t="s">
        <v>283</v>
      </c>
      <c r="JX554" s="10" t="s">
        <v>283</v>
      </c>
      <c r="JY554" s="10" t="s">
        <v>283</v>
      </c>
      <c r="JZ554" s="10"/>
    </row>
    <row r="555" spans="1:286" ht="15.75" customHeight="1">
      <c r="A555" s="90" t="s">
        <v>8131</v>
      </c>
      <c r="B555" s="91">
        <v>44068</v>
      </c>
      <c r="C555" s="90" t="s">
        <v>8132</v>
      </c>
      <c r="D555" s="10">
        <v>1</v>
      </c>
      <c r="E555" s="11">
        <v>43875</v>
      </c>
      <c r="F555" s="10">
        <v>41</v>
      </c>
      <c r="G555" s="10" t="s">
        <v>323</v>
      </c>
      <c r="H555" s="90" t="s">
        <v>8107</v>
      </c>
      <c r="I555" s="90" t="s">
        <v>7765</v>
      </c>
      <c r="J555" s="10" t="s">
        <v>280</v>
      </c>
      <c r="K555" s="90" t="s">
        <v>5808</v>
      </c>
      <c r="L555" s="90"/>
      <c r="M555" s="10">
        <v>1</v>
      </c>
      <c r="N555" s="90"/>
      <c r="O555" s="90"/>
      <c r="P555" s="90"/>
      <c r="Q555" s="90"/>
      <c r="R555" s="90"/>
      <c r="S555" s="90"/>
      <c r="T555" s="32">
        <v>1</v>
      </c>
      <c r="U555" s="90"/>
      <c r="V555" s="90"/>
      <c r="W555" s="90"/>
      <c r="X555" s="90"/>
      <c r="Y555" s="90"/>
      <c r="Z555" s="90"/>
      <c r="AA555" s="90"/>
      <c r="AB555" s="90" t="s">
        <v>8133</v>
      </c>
      <c r="AC555" s="92" t="s">
        <v>8134</v>
      </c>
      <c r="AD555" s="10" t="s">
        <v>283</v>
      </c>
      <c r="AE555" s="11">
        <v>43886</v>
      </c>
      <c r="AF555" s="11">
        <v>44068</v>
      </c>
      <c r="AG555" s="10">
        <f t="shared" si="125"/>
        <v>182</v>
      </c>
      <c r="AH555" s="10">
        <f t="shared" si="126"/>
        <v>193</v>
      </c>
      <c r="AI555" s="10">
        <f t="shared" si="108"/>
        <v>193</v>
      </c>
      <c r="AJ555" s="10" t="s">
        <v>8135</v>
      </c>
      <c r="AK555" s="12">
        <v>2</v>
      </c>
      <c r="AL555" s="10" t="s">
        <v>8136</v>
      </c>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v>1</v>
      </c>
      <c r="BL555" s="10"/>
      <c r="BM555" s="10"/>
      <c r="BN555" s="10"/>
      <c r="BO555" s="10"/>
      <c r="BP555" s="10"/>
      <c r="BQ555" s="10"/>
      <c r="BR555" s="10"/>
      <c r="BS555" s="10"/>
      <c r="BT555" s="10"/>
      <c r="BU555" s="10"/>
      <c r="BV555" s="10"/>
      <c r="BW555" s="10"/>
      <c r="BX555" s="10"/>
      <c r="BY555" s="10"/>
      <c r="BZ555" s="10"/>
      <c r="CA555" s="10"/>
      <c r="CB555" s="10"/>
      <c r="CC555" s="10"/>
      <c r="CD555" s="10"/>
      <c r="CE555" s="10"/>
      <c r="CF555" s="10"/>
      <c r="CG555" s="10"/>
      <c r="CH555" s="10"/>
      <c r="CI555" s="10">
        <v>1</v>
      </c>
      <c r="CJ555" s="10"/>
      <c r="CK555" s="10"/>
      <c r="CL555" s="10"/>
      <c r="CM555" s="10"/>
      <c r="CN555" s="10"/>
      <c r="CO555" s="10"/>
      <c r="CP555" s="10" t="s">
        <v>90</v>
      </c>
      <c r="CQ555" s="10" t="s">
        <v>286</v>
      </c>
      <c r="CR555" s="10"/>
      <c r="CS555" s="10">
        <v>1</v>
      </c>
      <c r="CT555" s="10"/>
      <c r="CU555" s="10"/>
      <c r="CV555" s="10"/>
      <c r="CW555" s="10"/>
      <c r="CX555" s="10" t="s">
        <v>287</v>
      </c>
      <c r="CY555" s="10" t="s">
        <v>287</v>
      </c>
      <c r="CZ555" s="10" t="s">
        <v>5523</v>
      </c>
      <c r="DA555" s="10" t="s">
        <v>2680</v>
      </c>
      <c r="DB555" s="10" t="s">
        <v>309</v>
      </c>
      <c r="DC555" s="13" t="s">
        <v>8137</v>
      </c>
      <c r="DD555" s="13" t="s">
        <v>8138</v>
      </c>
      <c r="DE555" s="13" t="s">
        <v>8139</v>
      </c>
      <c r="DF555" s="10" t="s">
        <v>283</v>
      </c>
      <c r="DG555" s="10" t="s">
        <v>283</v>
      </c>
      <c r="DH555" s="10" t="s">
        <v>283</v>
      </c>
      <c r="DI555" s="10" t="s">
        <v>283</v>
      </c>
      <c r="DJ555" s="10" t="s">
        <v>283</v>
      </c>
      <c r="DK555" s="10" t="s">
        <v>283</v>
      </c>
      <c r="DL555" s="10" t="s">
        <v>283</v>
      </c>
      <c r="DM555" s="10" t="s">
        <v>283</v>
      </c>
      <c r="DN555" s="15"/>
      <c r="DO555" s="15"/>
      <c r="DP555" s="15"/>
      <c r="DQ555" s="15"/>
      <c r="DR555" s="15"/>
      <c r="DS555" s="15"/>
      <c r="DT555" s="15"/>
      <c r="DU555" s="15"/>
      <c r="DV555" s="15"/>
      <c r="DW555" s="15"/>
      <c r="DX555" s="15"/>
      <c r="DY555" s="15"/>
      <c r="DZ555" s="15"/>
      <c r="EA555" s="15"/>
      <c r="EB555" s="15"/>
      <c r="EC555" s="15"/>
      <c r="ED555" s="15"/>
      <c r="EE555" s="15"/>
      <c r="EF555" s="15"/>
      <c r="EG555" s="15"/>
      <c r="EH555" s="15"/>
      <c r="EI555" s="15"/>
      <c r="EJ555" s="15"/>
      <c r="EK555" s="15"/>
      <c r="EL555" s="15"/>
      <c r="EM555" s="15"/>
      <c r="EN555" s="15"/>
      <c r="EO555" s="15"/>
      <c r="EP555" s="15"/>
      <c r="EQ555" s="15"/>
      <c r="ER555" s="10" t="s">
        <v>283</v>
      </c>
      <c r="ES555" s="10" t="s">
        <v>283</v>
      </c>
      <c r="ET555" s="10"/>
      <c r="EU555" s="10"/>
      <c r="EV555" s="10"/>
      <c r="EW555" s="10"/>
      <c r="EX555" s="10"/>
      <c r="EY555" s="10"/>
      <c r="EZ555" s="10"/>
      <c r="FA555" s="10"/>
      <c r="FB555" s="10"/>
      <c r="FC555" s="10"/>
      <c r="FD555" s="10"/>
      <c r="FE555" s="10"/>
      <c r="FF555" s="10"/>
      <c r="FG555" s="10"/>
      <c r="FH555" s="10"/>
      <c r="FI555" s="10"/>
      <c r="FJ555" s="10"/>
      <c r="FK555" s="10"/>
      <c r="FL555" s="10"/>
      <c r="FM555" s="13" t="s">
        <v>8140</v>
      </c>
      <c r="FN555" s="13" t="s">
        <v>283</v>
      </c>
      <c r="FO555" s="13"/>
      <c r="FP555" s="13"/>
      <c r="FQ555" s="13"/>
      <c r="FR555" s="13"/>
      <c r="FS555" s="13"/>
      <c r="FT555" s="13"/>
      <c r="FU555" s="13"/>
      <c r="FV555" s="13"/>
      <c r="FW555" s="13"/>
      <c r="FX555" s="13"/>
      <c r="FY555" s="13"/>
      <c r="FZ555" s="13"/>
      <c r="GA555" s="13"/>
      <c r="GB555" s="13"/>
      <c r="GC555" s="13"/>
      <c r="GD555" s="13"/>
      <c r="GE555" s="13"/>
      <c r="GF555" s="13"/>
      <c r="GG555" s="13"/>
      <c r="GH555" s="13"/>
      <c r="GI555" s="13"/>
      <c r="GJ555" s="13"/>
      <c r="GK555" s="13"/>
      <c r="GL555" s="13"/>
      <c r="GM555" s="13"/>
      <c r="GN555" s="13"/>
      <c r="GO555" s="13" t="s">
        <v>8141</v>
      </c>
      <c r="GP555" s="13" t="s">
        <v>8142</v>
      </c>
      <c r="GQ555" s="13" t="s">
        <v>8143</v>
      </c>
      <c r="GR555" s="13" t="s">
        <v>8144</v>
      </c>
      <c r="GS555" s="13" t="s">
        <v>8145</v>
      </c>
      <c r="GT555" s="13" t="s">
        <v>8146</v>
      </c>
      <c r="GU555" s="13" t="s">
        <v>8147</v>
      </c>
      <c r="GV555" s="13" t="s">
        <v>8148</v>
      </c>
      <c r="GW555" s="10" t="s">
        <v>283</v>
      </c>
      <c r="GX555" s="10" t="s">
        <v>283</v>
      </c>
      <c r="GY555" s="10" t="s">
        <v>283</v>
      </c>
      <c r="GZ555" s="10" t="s">
        <v>283</v>
      </c>
      <c r="HA555" s="10" t="s">
        <v>283</v>
      </c>
      <c r="HB555" s="10" t="s">
        <v>283</v>
      </c>
      <c r="HC555" s="10" t="s">
        <v>283</v>
      </c>
      <c r="HD555" s="10" t="s">
        <v>538</v>
      </c>
      <c r="HE555" s="10"/>
      <c r="HF555" s="10"/>
      <c r="HG555" s="10"/>
      <c r="HH555" s="10"/>
      <c r="HI555" s="10"/>
      <c r="HJ555" s="10"/>
      <c r="HK555" s="10"/>
      <c r="HL555" s="10"/>
      <c r="HM555" s="10"/>
      <c r="HN555" s="10"/>
      <c r="HO555" s="10"/>
      <c r="HP555" s="10">
        <v>1</v>
      </c>
      <c r="HQ555" s="10"/>
      <c r="HR555" s="10">
        <v>1</v>
      </c>
      <c r="HS555" s="10"/>
      <c r="HT555" s="10"/>
      <c r="HU555" s="10"/>
      <c r="HV555" s="10"/>
      <c r="HW555" s="10"/>
      <c r="HX555" s="10"/>
      <c r="HY555" s="10"/>
      <c r="HZ555" s="10"/>
      <c r="IA555" s="10"/>
      <c r="IB555" s="10"/>
      <c r="IC555" s="10"/>
      <c r="ID555" s="10"/>
      <c r="IE555" s="10"/>
      <c r="IF555" s="10"/>
      <c r="IG555" s="10"/>
      <c r="IH555" s="10"/>
      <c r="II555" s="10"/>
      <c r="IJ555" s="10"/>
      <c r="IK555" s="10"/>
      <c r="IL555" s="10"/>
      <c r="IM555" s="10"/>
      <c r="IN555" s="10"/>
      <c r="IO555" s="10"/>
      <c r="IP555" s="10"/>
      <c r="IQ555" s="10"/>
      <c r="IR555" s="10"/>
      <c r="IS555" s="10"/>
      <c r="IT555" s="10"/>
      <c r="IU555" s="13" t="s">
        <v>3761</v>
      </c>
      <c r="IV555" s="10" t="s">
        <v>283</v>
      </c>
      <c r="IW555" s="10" t="s">
        <v>283</v>
      </c>
      <c r="IX555" s="10" t="s">
        <v>264</v>
      </c>
      <c r="IY555" s="10"/>
      <c r="IZ555" s="10"/>
      <c r="JA555" s="10"/>
      <c r="JB555" s="10"/>
      <c r="JC555" s="10"/>
      <c r="JD555" s="10"/>
      <c r="JE555" s="10"/>
      <c r="JF555" s="10"/>
      <c r="JG555" s="10"/>
      <c r="JH555" s="10"/>
      <c r="JI555" s="10"/>
      <c r="JJ555" s="10"/>
      <c r="JK555" s="10"/>
      <c r="JL555" s="10"/>
      <c r="JM555" s="10"/>
      <c r="JN555" s="10"/>
      <c r="JO555" s="10"/>
      <c r="JP555" s="10">
        <v>1</v>
      </c>
      <c r="JQ555" s="10"/>
      <c r="JR555" s="10"/>
      <c r="JS555" s="10"/>
      <c r="JT555" s="10"/>
      <c r="JU555" s="10"/>
      <c r="JV555" s="10" t="s">
        <v>287</v>
      </c>
      <c r="JW555" s="10" t="s">
        <v>283</v>
      </c>
      <c r="JX555" s="10" t="s">
        <v>283</v>
      </c>
      <c r="JY555" s="10" t="s">
        <v>283</v>
      </c>
      <c r="JZ555" s="10"/>
    </row>
    <row r="556" spans="1:286" ht="15.75" customHeight="1">
      <c r="A556" s="90" t="s">
        <v>8149</v>
      </c>
      <c r="B556" s="91">
        <v>44077</v>
      </c>
      <c r="C556" s="90" t="s">
        <v>8150</v>
      </c>
      <c r="D556" s="10">
        <v>1</v>
      </c>
      <c r="E556" s="11">
        <v>43774</v>
      </c>
      <c r="F556" s="10">
        <v>36</v>
      </c>
      <c r="G556" s="10" t="s">
        <v>277</v>
      </c>
      <c r="H556" s="90" t="s">
        <v>8151</v>
      </c>
      <c r="I556" s="90" t="s">
        <v>888</v>
      </c>
      <c r="J556" s="10" t="s">
        <v>280</v>
      </c>
      <c r="K556" s="90" t="s">
        <v>8152</v>
      </c>
      <c r="L556" s="90"/>
      <c r="M556" s="90"/>
      <c r="N556" s="90"/>
      <c r="O556" s="90"/>
      <c r="P556" s="10">
        <v>1</v>
      </c>
      <c r="Q556" s="90"/>
      <c r="R556" s="90"/>
      <c r="S556" s="90"/>
      <c r="T556" s="90"/>
      <c r="U556" s="90"/>
      <c r="V556" s="90"/>
      <c r="W556" s="90"/>
      <c r="X556" s="90"/>
      <c r="Y556" s="90"/>
      <c r="Z556" s="90"/>
      <c r="AA556" s="90"/>
      <c r="AB556" s="90" t="s">
        <v>8153</v>
      </c>
      <c r="AC556" s="92" t="s">
        <v>8154</v>
      </c>
      <c r="AD556" s="10" t="s">
        <v>283</v>
      </c>
      <c r="AE556" s="11">
        <v>43874</v>
      </c>
      <c r="AF556" s="11">
        <v>44075</v>
      </c>
      <c r="AG556" s="10">
        <f t="shared" si="125"/>
        <v>201</v>
      </c>
      <c r="AH556" s="10">
        <f t="shared" si="126"/>
        <v>301</v>
      </c>
      <c r="AI556" s="10">
        <f t="shared" si="108"/>
        <v>303</v>
      </c>
      <c r="AJ556" s="10" t="s">
        <v>801</v>
      </c>
      <c r="AK556" s="12">
        <v>1</v>
      </c>
      <c r="AL556" s="10" t="s">
        <v>70</v>
      </c>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c r="BS556" s="10"/>
      <c r="BT556" s="10"/>
      <c r="BU556" s="10"/>
      <c r="BV556" s="10"/>
      <c r="BW556" s="10"/>
      <c r="BX556" s="10"/>
      <c r="BY556" s="10">
        <v>1</v>
      </c>
      <c r="BZ556" s="10"/>
      <c r="CA556" s="10"/>
      <c r="CB556" s="10"/>
      <c r="CC556" s="10"/>
      <c r="CD556" s="10"/>
      <c r="CE556" s="10"/>
      <c r="CF556" s="10"/>
      <c r="CG556" s="10"/>
      <c r="CH556" s="10"/>
      <c r="CI556" s="10"/>
      <c r="CJ556" s="10"/>
      <c r="CK556" s="10"/>
      <c r="CL556" s="10"/>
      <c r="CM556" s="10"/>
      <c r="CN556" s="10"/>
      <c r="CO556" s="10"/>
      <c r="CP556" s="10" t="s">
        <v>89</v>
      </c>
      <c r="CQ556" s="10" t="s">
        <v>286</v>
      </c>
      <c r="CR556" s="10">
        <v>1</v>
      </c>
      <c r="CS556" s="10"/>
      <c r="CT556" s="10"/>
      <c r="CU556" s="10"/>
      <c r="CV556" s="10"/>
      <c r="CW556" s="10"/>
      <c r="CX556" s="10" t="s">
        <v>287</v>
      </c>
      <c r="CY556" s="10" t="s">
        <v>287</v>
      </c>
      <c r="CZ556" s="10" t="s">
        <v>288</v>
      </c>
      <c r="DA556" s="10" t="s">
        <v>289</v>
      </c>
      <c r="DB556" s="10" t="s">
        <v>309</v>
      </c>
      <c r="DC556" s="13" t="s">
        <v>8155</v>
      </c>
      <c r="DD556" s="13" t="s">
        <v>8156</v>
      </c>
      <c r="DE556" s="13" t="s">
        <v>8157</v>
      </c>
      <c r="DF556" s="10" t="s">
        <v>283</v>
      </c>
      <c r="DG556" s="10" t="s">
        <v>283</v>
      </c>
      <c r="DH556" s="10" t="s">
        <v>283</v>
      </c>
      <c r="DI556" s="10" t="s">
        <v>283</v>
      </c>
      <c r="DJ556" s="10" t="s">
        <v>283</v>
      </c>
      <c r="DK556" s="10" t="s">
        <v>283</v>
      </c>
      <c r="DL556" s="10" t="s">
        <v>8158</v>
      </c>
      <c r="DM556" s="10" t="s">
        <v>114</v>
      </c>
      <c r="DN556" s="15"/>
      <c r="DO556" s="15"/>
      <c r="DP556" s="15"/>
      <c r="DQ556" s="15"/>
      <c r="DR556" s="15">
        <v>1</v>
      </c>
      <c r="DS556" s="15"/>
      <c r="DT556" s="15"/>
      <c r="DU556" s="15"/>
      <c r="DV556" s="15"/>
      <c r="DW556" s="15"/>
      <c r="DX556" s="15"/>
      <c r="DY556" s="15"/>
      <c r="DZ556" s="15"/>
      <c r="EA556" s="15"/>
      <c r="EB556" s="15"/>
      <c r="EC556" s="15"/>
      <c r="ED556" s="15"/>
      <c r="EE556" s="15"/>
      <c r="EF556" s="15"/>
      <c r="EG556" s="15"/>
      <c r="EH556" s="15"/>
      <c r="EI556" s="15"/>
      <c r="EJ556" s="15"/>
      <c r="EK556" s="15"/>
      <c r="EL556" s="15"/>
      <c r="EM556" s="15"/>
      <c r="EN556" s="15"/>
      <c r="EO556" s="15"/>
      <c r="EP556" s="15"/>
      <c r="EQ556" s="15"/>
      <c r="ER556" s="10" t="s">
        <v>283</v>
      </c>
      <c r="ES556" s="10" t="s">
        <v>283</v>
      </c>
      <c r="ET556" s="10"/>
      <c r="EU556" s="10"/>
      <c r="EV556" s="10"/>
      <c r="EW556" s="10"/>
      <c r="EX556" s="10"/>
      <c r="EY556" s="10"/>
      <c r="EZ556" s="10"/>
      <c r="FA556" s="10"/>
      <c r="FB556" s="10"/>
      <c r="FC556" s="10"/>
      <c r="FD556" s="10"/>
      <c r="FE556" s="10"/>
      <c r="FF556" s="10"/>
      <c r="FG556" s="10"/>
      <c r="FH556" s="10"/>
      <c r="FI556" s="10"/>
      <c r="FJ556" s="10"/>
      <c r="FK556" s="10"/>
      <c r="FL556" s="10"/>
      <c r="FM556" s="10" t="s">
        <v>283</v>
      </c>
      <c r="FN556" s="10" t="s">
        <v>283</v>
      </c>
      <c r="FO556" s="10"/>
      <c r="FP556" s="10"/>
      <c r="FQ556" s="10"/>
      <c r="FR556" s="10"/>
      <c r="FS556" s="10"/>
      <c r="FT556" s="10"/>
      <c r="FU556" s="10"/>
      <c r="FV556" s="10"/>
      <c r="FW556" s="10"/>
      <c r="FX556" s="10"/>
      <c r="FY556" s="10"/>
      <c r="FZ556" s="10"/>
      <c r="GA556" s="10"/>
      <c r="GB556" s="10"/>
      <c r="GC556" s="10"/>
      <c r="GD556" s="10"/>
      <c r="GE556" s="10"/>
      <c r="GF556" s="10"/>
      <c r="GG556" s="10"/>
      <c r="GH556" s="10"/>
      <c r="GI556" s="10"/>
      <c r="GJ556" s="10"/>
      <c r="GK556" s="10"/>
      <c r="GL556" s="10"/>
      <c r="GM556" s="10"/>
      <c r="GN556" s="10"/>
      <c r="GO556" s="13" t="s">
        <v>8159</v>
      </c>
      <c r="GP556" s="13" t="s">
        <v>8160</v>
      </c>
      <c r="GQ556" s="13" t="s">
        <v>8161</v>
      </c>
      <c r="GR556" s="13" t="s">
        <v>8162</v>
      </c>
      <c r="GS556" s="10" t="s">
        <v>283</v>
      </c>
      <c r="GT556" s="10" t="s">
        <v>283</v>
      </c>
      <c r="GU556" s="10" t="s">
        <v>283</v>
      </c>
      <c r="GV556" s="10" t="s">
        <v>283</v>
      </c>
      <c r="GW556" s="10" t="s">
        <v>283</v>
      </c>
      <c r="GX556" s="10" t="s">
        <v>283</v>
      </c>
      <c r="GY556" s="10" t="s">
        <v>283</v>
      </c>
      <c r="GZ556" s="10" t="s">
        <v>283</v>
      </c>
      <c r="HA556" s="10" t="s">
        <v>283</v>
      </c>
      <c r="HB556" s="10" t="s">
        <v>283</v>
      </c>
      <c r="HC556" s="10" t="s">
        <v>283</v>
      </c>
      <c r="HD556" s="10" t="s">
        <v>236</v>
      </c>
      <c r="HE556" s="10"/>
      <c r="HF556" s="10"/>
      <c r="HG556" s="10"/>
      <c r="HH556" s="10"/>
      <c r="HI556" s="10"/>
      <c r="HJ556" s="10"/>
      <c r="HK556" s="10"/>
      <c r="HL556" s="10"/>
      <c r="HM556" s="10"/>
      <c r="HN556" s="10"/>
      <c r="HO556" s="10"/>
      <c r="HP556" s="10"/>
      <c r="HQ556" s="10"/>
      <c r="HR556" s="10"/>
      <c r="HS556" s="10"/>
      <c r="HT556" s="10"/>
      <c r="HU556" s="10"/>
      <c r="HV556" s="10"/>
      <c r="HW556" s="10"/>
      <c r="HX556" s="10"/>
      <c r="HY556" s="10"/>
      <c r="HZ556" s="10"/>
      <c r="IA556" s="10"/>
      <c r="IB556" s="10"/>
      <c r="IC556" s="10"/>
      <c r="ID556" s="10"/>
      <c r="IE556" s="10"/>
      <c r="IF556" s="10"/>
      <c r="IG556" s="10"/>
      <c r="IH556" s="10"/>
      <c r="II556" s="10"/>
      <c r="IJ556" s="10"/>
      <c r="IK556" s="10"/>
      <c r="IL556" s="10"/>
      <c r="IM556" s="10"/>
      <c r="IN556" s="10">
        <v>1</v>
      </c>
      <c r="IO556" s="10"/>
      <c r="IP556" s="10"/>
      <c r="IQ556" s="10"/>
      <c r="IR556" s="10"/>
      <c r="IS556" s="10"/>
      <c r="IT556" s="10"/>
      <c r="IU556" s="13" t="s">
        <v>1147</v>
      </c>
      <c r="IV556" s="10" t="s">
        <v>283</v>
      </c>
      <c r="IW556" s="10" t="s">
        <v>283</v>
      </c>
      <c r="IX556" s="10" t="s">
        <v>264</v>
      </c>
      <c r="IY556" s="10"/>
      <c r="IZ556" s="10"/>
      <c r="JA556" s="10"/>
      <c r="JB556" s="10"/>
      <c r="JC556" s="10"/>
      <c r="JD556" s="10"/>
      <c r="JE556" s="10"/>
      <c r="JF556" s="10"/>
      <c r="JG556" s="10"/>
      <c r="JH556" s="10"/>
      <c r="JI556" s="10"/>
      <c r="JJ556" s="10"/>
      <c r="JK556" s="10"/>
      <c r="JL556" s="10"/>
      <c r="JM556" s="10"/>
      <c r="JN556" s="10"/>
      <c r="JO556" s="10"/>
      <c r="JP556" s="10">
        <v>1</v>
      </c>
      <c r="JQ556" s="10"/>
      <c r="JR556" s="10"/>
      <c r="JS556" s="10"/>
      <c r="JT556" s="10"/>
      <c r="JU556" s="10"/>
      <c r="JV556" s="10" t="s">
        <v>287</v>
      </c>
      <c r="JW556" s="10" t="s">
        <v>283</v>
      </c>
      <c r="JX556" s="10" t="s">
        <v>283</v>
      </c>
      <c r="JY556" s="10" t="s">
        <v>283</v>
      </c>
      <c r="JZ556" s="10"/>
    </row>
    <row r="557" spans="1:286" ht="15.75" customHeight="1">
      <c r="A557" s="90" t="s">
        <v>8163</v>
      </c>
      <c r="B557" s="91">
        <v>44092</v>
      </c>
      <c r="C557" s="90" t="s">
        <v>8164</v>
      </c>
      <c r="D557" s="10">
        <v>1</v>
      </c>
      <c r="E557" s="11">
        <v>43925</v>
      </c>
      <c r="F557" s="10">
        <v>23</v>
      </c>
      <c r="G557" s="10" t="s">
        <v>323</v>
      </c>
      <c r="H557" s="90" t="s">
        <v>5260</v>
      </c>
      <c r="I557" s="90" t="s">
        <v>1686</v>
      </c>
      <c r="J557" s="10" t="s">
        <v>280</v>
      </c>
      <c r="K557" s="90" t="s">
        <v>8165</v>
      </c>
      <c r="L557" s="90"/>
      <c r="M557" s="90"/>
      <c r="N557" s="90"/>
      <c r="O557" s="90"/>
      <c r="P557" s="90"/>
      <c r="Q557" s="90"/>
      <c r="R557" s="90"/>
      <c r="S557" s="90"/>
      <c r="T557" s="32">
        <v>1</v>
      </c>
      <c r="U557" s="90"/>
      <c r="V557" s="90"/>
      <c r="W557" s="90"/>
      <c r="X557" s="90"/>
      <c r="Y557" s="90"/>
      <c r="Z557" s="10">
        <v>1</v>
      </c>
      <c r="AA557" s="10"/>
      <c r="AB557" s="90" t="s">
        <v>6534</v>
      </c>
      <c r="AC557" s="92" t="s">
        <v>8166</v>
      </c>
      <c r="AD557" s="10" t="s">
        <v>283</v>
      </c>
      <c r="AE557" s="11">
        <v>43929</v>
      </c>
      <c r="AF557" s="11">
        <v>44088</v>
      </c>
      <c r="AG557" s="10">
        <f t="shared" si="125"/>
        <v>159</v>
      </c>
      <c r="AH557" s="10">
        <f t="shared" si="126"/>
        <v>163</v>
      </c>
      <c r="AI557" s="10">
        <f t="shared" si="108"/>
        <v>167</v>
      </c>
      <c r="AJ557" s="10" t="s">
        <v>7596</v>
      </c>
      <c r="AK557" s="12">
        <v>1</v>
      </c>
      <c r="AL557" s="10" t="s">
        <v>7596</v>
      </c>
      <c r="AM557" s="10"/>
      <c r="AN557" s="10"/>
      <c r="AO557" s="10"/>
      <c r="AP557" s="10"/>
      <c r="AQ557" s="10"/>
      <c r="AR557" s="10"/>
      <c r="AS557" s="10"/>
      <c r="AT557" s="10"/>
      <c r="AU557" s="10"/>
      <c r="AV557" s="10"/>
      <c r="AW557" s="10">
        <v>1</v>
      </c>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0"/>
      <c r="BV557" s="10"/>
      <c r="BW557" s="10"/>
      <c r="BX557" s="10"/>
      <c r="BY557" s="10"/>
      <c r="BZ557" s="10"/>
      <c r="CA557" s="10"/>
      <c r="CB557" s="10"/>
      <c r="CC557" s="10"/>
      <c r="CD557" s="10"/>
      <c r="CE557" s="10"/>
      <c r="CF557" s="10"/>
      <c r="CG557" s="10"/>
      <c r="CH557" s="10"/>
      <c r="CI557" s="10"/>
      <c r="CJ557" s="10"/>
      <c r="CK557" s="10"/>
      <c r="CL557" s="10"/>
      <c r="CM557" s="10"/>
      <c r="CN557" s="10"/>
      <c r="CO557" s="10"/>
      <c r="CP557" s="10" t="s">
        <v>90</v>
      </c>
      <c r="CQ557" s="10" t="s">
        <v>286</v>
      </c>
      <c r="CR557" s="10"/>
      <c r="CS557" s="10">
        <v>1</v>
      </c>
      <c r="CT557" s="10"/>
      <c r="CU557" s="10"/>
      <c r="CV557" s="10"/>
      <c r="CW557" s="10"/>
      <c r="CX557" s="10" t="s">
        <v>283</v>
      </c>
      <c r="CY557" s="10" t="s">
        <v>287</v>
      </c>
      <c r="CZ557" s="10" t="s">
        <v>8167</v>
      </c>
      <c r="DA557" s="10" t="s">
        <v>158</v>
      </c>
      <c r="DB557" s="13" t="s">
        <v>8168</v>
      </c>
      <c r="DC557" s="10" t="s">
        <v>283</v>
      </c>
      <c r="DD557" s="13" t="s">
        <v>7597</v>
      </c>
      <c r="DE557" s="10" t="s">
        <v>283</v>
      </c>
      <c r="DF557" s="10" t="s">
        <v>283</v>
      </c>
      <c r="DG557" s="10" t="s">
        <v>283</v>
      </c>
      <c r="DH557" s="10" t="s">
        <v>283</v>
      </c>
      <c r="DI557" s="10" t="s">
        <v>283</v>
      </c>
      <c r="DJ557" s="10" t="s">
        <v>283</v>
      </c>
      <c r="DK557" s="10" t="s">
        <v>283</v>
      </c>
      <c r="DL557" s="10" t="s">
        <v>283</v>
      </c>
      <c r="DM557" s="10" t="s">
        <v>283</v>
      </c>
      <c r="DN557" s="15"/>
      <c r="DO557" s="15"/>
      <c r="DP557" s="15"/>
      <c r="DQ557" s="15"/>
      <c r="DR557" s="15"/>
      <c r="DS557" s="15"/>
      <c r="DT557" s="15"/>
      <c r="DU557" s="15"/>
      <c r="DV557" s="15"/>
      <c r="DW557" s="15"/>
      <c r="DX557" s="15"/>
      <c r="DY557" s="15"/>
      <c r="DZ557" s="15"/>
      <c r="EA557" s="15"/>
      <c r="EB557" s="15"/>
      <c r="EC557" s="15"/>
      <c r="ED557" s="15"/>
      <c r="EE557" s="15"/>
      <c r="EF557" s="15"/>
      <c r="EG557" s="15"/>
      <c r="EH557" s="15"/>
      <c r="EI557" s="15"/>
      <c r="EJ557" s="15"/>
      <c r="EK557" s="15"/>
      <c r="EL557" s="15"/>
      <c r="EM557" s="15"/>
      <c r="EN557" s="15"/>
      <c r="EO557" s="15"/>
      <c r="EP557" s="15"/>
      <c r="EQ557" s="15"/>
      <c r="ER557" s="10" t="s">
        <v>283</v>
      </c>
      <c r="ES557" s="10" t="s">
        <v>283</v>
      </c>
      <c r="ET557" s="10"/>
      <c r="EU557" s="10"/>
      <c r="EV557" s="10"/>
      <c r="EW557" s="10"/>
      <c r="EX557" s="10"/>
      <c r="EY557" s="10"/>
      <c r="EZ557" s="10"/>
      <c r="FA557" s="10"/>
      <c r="FB557" s="10"/>
      <c r="FC557" s="10"/>
      <c r="FD557" s="10"/>
      <c r="FE557" s="10"/>
      <c r="FF557" s="10"/>
      <c r="FG557" s="10"/>
      <c r="FH557" s="10"/>
      <c r="FI557" s="10"/>
      <c r="FJ557" s="10"/>
      <c r="FK557" s="10"/>
      <c r="FL557" s="10"/>
      <c r="FM557" s="10" t="s">
        <v>283</v>
      </c>
      <c r="FN557" s="10" t="s">
        <v>283</v>
      </c>
      <c r="FO557" s="10"/>
      <c r="FP557" s="10"/>
      <c r="FQ557" s="10"/>
      <c r="FR557" s="10"/>
      <c r="FS557" s="10"/>
      <c r="FT557" s="10"/>
      <c r="FU557" s="10"/>
      <c r="FV557" s="10"/>
      <c r="FW557" s="10"/>
      <c r="FX557" s="10"/>
      <c r="FY557" s="10"/>
      <c r="FZ557" s="10"/>
      <c r="GA557" s="10"/>
      <c r="GB557" s="10"/>
      <c r="GC557" s="10"/>
      <c r="GD557" s="10"/>
      <c r="GE557" s="10"/>
      <c r="GF557" s="10"/>
      <c r="GG557" s="10"/>
      <c r="GH557" s="10"/>
      <c r="GI557" s="10"/>
      <c r="GJ557" s="10"/>
      <c r="GK557" s="10"/>
      <c r="GL557" s="10"/>
      <c r="GM557" s="10"/>
      <c r="GN557" s="10"/>
      <c r="GO557" s="13" t="s">
        <v>8169</v>
      </c>
      <c r="GP557" s="13" t="s">
        <v>8170</v>
      </c>
      <c r="GQ557" s="13" t="s">
        <v>8171</v>
      </c>
      <c r="GR557" s="13" t="s">
        <v>8172</v>
      </c>
      <c r="GS557" s="10" t="s">
        <v>283</v>
      </c>
      <c r="GT557" s="10" t="s">
        <v>283</v>
      </c>
      <c r="GU557" s="10" t="s">
        <v>283</v>
      </c>
      <c r="GV557" s="10" t="s">
        <v>283</v>
      </c>
      <c r="GW557" s="10" t="s">
        <v>283</v>
      </c>
      <c r="GX557" s="10" t="s">
        <v>283</v>
      </c>
      <c r="GY557" s="10" t="s">
        <v>283</v>
      </c>
      <c r="GZ557" s="10" t="s">
        <v>283</v>
      </c>
      <c r="HA557" s="10" t="s">
        <v>283</v>
      </c>
      <c r="HB557" s="10" t="s">
        <v>283</v>
      </c>
      <c r="HC557" s="10" t="s">
        <v>283</v>
      </c>
      <c r="HD557" s="10" t="s">
        <v>8173</v>
      </c>
      <c r="HE557" s="10">
        <v>1</v>
      </c>
      <c r="HF557" s="10"/>
      <c r="HG557" s="10"/>
      <c r="HH557" s="10"/>
      <c r="HI557" s="10"/>
      <c r="HJ557" s="10"/>
      <c r="HK557" s="10"/>
      <c r="HL557" s="10"/>
      <c r="HM557" s="10"/>
      <c r="HN557" s="10"/>
      <c r="HO557" s="10"/>
      <c r="HP557" s="10"/>
      <c r="HQ557" s="10"/>
      <c r="HR557" s="10"/>
      <c r="HS557" s="10"/>
      <c r="HT557" s="10"/>
      <c r="HU557" s="10"/>
      <c r="HV557" s="10"/>
      <c r="HW557" s="10"/>
      <c r="HX557" s="10"/>
      <c r="HY557" s="10">
        <v>1</v>
      </c>
      <c r="HZ557" s="10"/>
      <c r="IA557" s="10"/>
      <c r="IB557" s="10"/>
      <c r="IC557" s="10"/>
      <c r="ID557" s="10"/>
      <c r="IE557" s="10"/>
      <c r="IF557" s="10"/>
      <c r="IG557" s="10"/>
      <c r="IH557" s="10"/>
      <c r="II557" s="10"/>
      <c r="IJ557" s="10"/>
      <c r="IK557" s="10"/>
      <c r="IL557" s="10"/>
      <c r="IM557" s="10"/>
      <c r="IN557" s="10"/>
      <c r="IO557" s="10"/>
      <c r="IP557" s="10"/>
      <c r="IQ557" s="10"/>
      <c r="IR557" s="10"/>
      <c r="IS557" s="10"/>
      <c r="IT557" s="10"/>
      <c r="IU557" s="13" t="s">
        <v>1116</v>
      </c>
      <c r="IV557" s="13" t="s">
        <v>8174</v>
      </c>
      <c r="IW557" s="13" t="s">
        <v>8175</v>
      </c>
      <c r="IX557" s="10" t="s">
        <v>8176</v>
      </c>
      <c r="IY557" s="10">
        <v>1</v>
      </c>
      <c r="IZ557" s="10"/>
      <c r="JA557" s="10"/>
      <c r="JB557" s="10"/>
      <c r="JC557" s="10"/>
      <c r="JD557" s="10"/>
      <c r="JE557" s="10"/>
      <c r="JF557" s="10"/>
      <c r="JG557" s="10"/>
      <c r="JH557" s="10"/>
      <c r="JI557" s="10"/>
      <c r="JJ557" s="10"/>
      <c r="JK557" s="10"/>
      <c r="JL557" s="10"/>
      <c r="JM557" s="10"/>
      <c r="JN557" s="10"/>
      <c r="JO557" s="10">
        <v>1</v>
      </c>
      <c r="JP557" s="10"/>
      <c r="JQ557" s="10"/>
      <c r="JR557" s="10"/>
      <c r="JS557" s="10"/>
      <c r="JT557" s="10"/>
      <c r="JU557" s="10"/>
      <c r="JV557" s="10" t="s">
        <v>287</v>
      </c>
      <c r="JW557" s="10" t="s">
        <v>283</v>
      </c>
      <c r="JX557" s="10" t="s">
        <v>283</v>
      </c>
      <c r="JY557" s="10" t="s">
        <v>283</v>
      </c>
      <c r="JZ557" s="10"/>
    </row>
    <row r="558" spans="1:286" ht="15.75" customHeight="1">
      <c r="A558" s="90" t="s">
        <v>8177</v>
      </c>
      <c r="B558" s="91">
        <v>44095</v>
      </c>
      <c r="C558" s="90" t="s">
        <v>8178</v>
      </c>
      <c r="D558" s="10">
        <v>1</v>
      </c>
      <c r="E558" s="11">
        <v>43830</v>
      </c>
      <c r="F558" s="10">
        <v>54</v>
      </c>
      <c r="G558" s="10" t="s">
        <v>323</v>
      </c>
      <c r="H558" s="90" t="s">
        <v>849</v>
      </c>
      <c r="I558" s="90" t="s">
        <v>5228</v>
      </c>
      <c r="J558" s="10" t="s">
        <v>280</v>
      </c>
      <c r="K558" s="90" t="s">
        <v>8179</v>
      </c>
      <c r="L558" s="90"/>
      <c r="M558" s="90"/>
      <c r="N558" s="90"/>
      <c r="O558" s="90"/>
      <c r="P558" s="90"/>
      <c r="Q558" s="90"/>
      <c r="R558" s="10">
        <v>1</v>
      </c>
      <c r="S558" s="90"/>
      <c r="T558" s="90"/>
      <c r="U558" s="90"/>
      <c r="V558" s="90"/>
      <c r="W558" s="90"/>
      <c r="X558" s="90"/>
      <c r="Y558" s="90"/>
      <c r="Z558" s="90"/>
      <c r="AA558" s="90"/>
      <c r="AB558" s="90" t="s">
        <v>8180</v>
      </c>
      <c r="AC558" s="92" t="s">
        <v>8181</v>
      </c>
      <c r="AD558" s="10" t="s">
        <v>283</v>
      </c>
      <c r="AE558" s="11">
        <v>43837</v>
      </c>
      <c r="AF558" s="11">
        <v>44092</v>
      </c>
      <c r="AG558" s="10">
        <f t="shared" si="125"/>
        <v>255</v>
      </c>
      <c r="AH558" s="10">
        <f t="shared" si="126"/>
        <v>262</v>
      </c>
      <c r="AI558" s="10">
        <f t="shared" si="108"/>
        <v>265</v>
      </c>
      <c r="AJ558" s="10" t="s">
        <v>1380</v>
      </c>
      <c r="AK558" s="12">
        <v>1</v>
      </c>
      <c r="AL558" s="10" t="s">
        <v>1380</v>
      </c>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c r="BS558" s="10"/>
      <c r="BT558" s="10"/>
      <c r="BU558" s="10"/>
      <c r="BV558" s="10"/>
      <c r="BW558" s="10"/>
      <c r="BX558" s="10"/>
      <c r="BY558" s="10"/>
      <c r="BZ558" s="10"/>
      <c r="CA558" s="10"/>
      <c r="CB558" s="10"/>
      <c r="CC558" s="10"/>
      <c r="CD558" s="10"/>
      <c r="CE558" s="10"/>
      <c r="CF558" s="10"/>
      <c r="CG558" s="10"/>
      <c r="CH558" s="10">
        <v>1</v>
      </c>
      <c r="CI558" s="10"/>
      <c r="CJ558" s="10"/>
      <c r="CK558" s="10"/>
      <c r="CL558" s="10"/>
      <c r="CM558" s="10"/>
      <c r="CN558" s="10"/>
      <c r="CO558" s="10"/>
      <c r="CP558" s="10" t="s">
        <v>89</v>
      </c>
      <c r="CQ558" s="10" t="s">
        <v>286</v>
      </c>
      <c r="CR558" s="10">
        <v>1</v>
      </c>
      <c r="CS558" s="10"/>
      <c r="CT558" s="10"/>
      <c r="CU558" s="10"/>
      <c r="CV558" s="10"/>
      <c r="CW558" s="10"/>
      <c r="CX558" s="10" t="s">
        <v>287</v>
      </c>
      <c r="CY558" s="10" t="s">
        <v>287</v>
      </c>
      <c r="CZ558" s="10" t="s">
        <v>12</v>
      </c>
      <c r="DA558" s="10" t="s">
        <v>457</v>
      </c>
      <c r="DB558" s="10" t="s">
        <v>309</v>
      </c>
      <c r="DC558" s="13" t="s">
        <v>8182</v>
      </c>
      <c r="DD558" s="13" t="s">
        <v>8183</v>
      </c>
      <c r="DE558" s="10" t="s">
        <v>283</v>
      </c>
      <c r="DF558" s="10" t="s">
        <v>283</v>
      </c>
      <c r="DG558" s="10" t="s">
        <v>283</v>
      </c>
      <c r="DH558" s="10" t="s">
        <v>283</v>
      </c>
      <c r="DI558" s="10" t="s">
        <v>283</v>
      </c>
      <c r="DJ558" s="10" t="s">
        <v>283</v>
      </c>
      <c r="DK558" s="10" t="s">
        <v>283</v>
      </c>
      <c r="DL558" s="10" t="s">
        <v>8184</v>
      </c>
      <c r="DM558" s="10" t="s">
        <v>8185</v>
      </c>
      <c r="DN558" s="15"/>
      <c r="DO558" s="15"/>
      <c r="DP558" s="15"/>
      <c r="DQ558" s="15"/>
      <c r="DR558" s="15"/>
      <c r="DS558" s="15"/>
      <c r="DT558" s="15"/>
      <c r="DU558" s="15"/>
      <c r="DV558" s="15"/>
      <c r="DW558" s="15"/>
      <c r="DX558" s="15"/>
      <c r="DY558" s="15"/>
      <c r="DZ558" s="15"/>
      <c r="EA558" s="15"/>
      <c r="EB558" s="15"/>
      <c r="EC558" s="15">
        <v>1</v>
      </c>
      <c r="ED558" s="15"/>
      <c r="EE558" s="15"/>
      <c r="EF558" s="15"/>
      <c r="EG558" s="15"/>
      <c r="EH558" s="15"/>
      <c r="EI558" s="15"/>
      <c r="EJ558" s="15"/>
      <c r="EK558" s="15"/>
      <c r="EL558" s="15"/>
      <c r="EM558" s="15"/>
      <c r="EN558" s="15"/>
      <c r="EO558" s="15"/>
      <c r="EP558" s="15"/>
      <c r="EQ558" s="15">
        <v>1</v>
      </c>
      <c r="ER558" s="10" t="s">
        <v>8186</v>
      </c>
      <c r="ES558" s="10" t="s">
        <v>283</v>
      </c>
      <c r="ET558" s="10"/>
      <c r="EU558" s="10"/>
      <c r="EV558" s="10"/>
      <c r="EW558" s="10"/>
      <c r="EX558" s="10"/>
      <c r="EY558" s="10"/>
      <c r="EZ558" s="10"/>
      <c r="FA558" s="10"/>
      <c r="FB558" s="10"/>
      <c r="FC558" s="10"/>
      <c r="FD558" s="10"/>
      <c r="FE558" s="10"/>
      <c r="FF558" s="10"/>
      <c r="FG558" s="10"/>
      <c r="FH558" s="10"/>
      <c r="FI558" s="10"/>
      <c r="FJ558" s="10"/>
      <c r="FK558" s="10"/>
      <c r="FL558" s="10"/>
      <c r="FM558" s="10" t="s">
        <v>8187</v>
      </c>
      <c r="FN558" s="10" t="s">
        <v>283</v>
      </c>
      <c r="FO558" s="10"/>
      <c r="FP558" s="10"/>
      <c r="FQ558" s="10"/>
      <c r="FR558" s="10"/>
      <c r="FS558" s="10"/>
      <c r="FT558" s="10"/>
      <c r="FU558" s="10"/>
      <c r="FV558" s="10"/>
      <c r="FW558" s="10"/>
      <c r="FX558" s="10"/>
      <c r="FY558" s="10"/>
      <c r="FZ558" s="10"/>
      <c r="GA558" s="10"/>
      <c r="GB558" s="10"/>
      <c r="GC558" s="10"/>
      <c r="GD558" s="10"/>
      <c r="GE558" s="10"/>
      <c r="GF558" s="10"/>
      <c r="GG558" s="10"/>
      <c r="GH558" s="10"/>
      <c r="GI558" s="10"/>
      <c r="GJ558" s="10"/>
      <c r="GK558" s="10"/>
      <c r="GL558" s="10"/>
      <c r="GM558" s="10"/>
      <c r="GN558" s="10"/>
      <c r="GO558" s="13" t="s">
        <v>8188</v>
      </c>
      <c r="GP558" s="13" t="s">
        <v>8189</v>
      </c>
      <c r="GQ558" s="10" t="s">
        <v>283</v>
      </c>
      <c r="GR558" s="10" t="s">
        <v>283</v>
      </c>
      <c r="GS558" s="10" t="s">
        <v>283</v>
      </c>
      <c r="GT558" s="10" t="s">
        <v>283</v>
      </c>
      <c r="GU558" s="10" t="s">
        <v>283</v>
      </c>
      <c r="GV558" s="10" t="s">
        <v>283</v>
      </c>
      <c r="GW558" s="10" t="s">
        <v>283</v>
      </c>
      <c r="GX558" s="10" t="s">
        <v>283</v>
      </c>
      <c r="GY558" s="10" t="s">
        <v>283</v>
      </c>
      <c r="GZ558" s="10" t="s">
        <v>283</v>
      </c>
      <c r="HA558" s="10" t="s">
        <v>283</v>
      </c>
      <c r="HB558" s="10" t="s">
        <v>283</v>
      </c>
      <c r="HC558" s="10" t="s">
        <v>283</v>
      </c>
      <c r="HD558" s="10" t="s">
        <v>230</v>
      </c>
      <c r="HE558" s="10"/>
      <c r="HF558" s="10"/>
      <c r="HG558" s="10"/>
      <c r="HH558" s="10"/>
      <c r="HI558" s="10"/>
      <c r="HJ558" s="10"/>
      <c r="HK558" s="10"/>
      <c r="HL558" s="10"/>
      <c r="HM558" s="10"/>
      <c r="HN558" s="10"/>
      <c r="HO558" s="10"/>
      <c r="HP558" s="10"/>
      <c r="HQ558" s="10"/>
      <c r="HR558" s="10"/>
      <c r="HS558" s="10"/>
      <c r="HT558" s="10"/>
      <c r="HU558" s="10"/>
      <c r="HV558" s="10"/>
      <c r="HW558" s="10"/>
      <c r="HX558" s="10"/>
      <c r="HY558" s="10"/>
      <c r="HZ558" s="10"/>
      <c r="IA558" s="10"/>
      <c r="IB558" s="10"/>
      <c r="IC558" s="10"/>
      <c r="ID558" s="10"/>
      <c r="IE558" s="10"/>
      <c r="IF558" s="10"/>
      <c r="IG558" s="10"/>
      <c r="IH558" s="25">
        <v>1</v>
      </c>
      <c r="II558" s="10"/>
      <c r="IJ558" s="10"/>
      <c r="IK558" s="10"/>
      <c r="IL558" s="10"/>
      <c r="IM558" s="10"/>
      <c r="IN558" s="10"/>
      <c r="IO558" s="10"/>
      <c r="IP558" s="10"/>
      <c r="IQ558" s="10"/>
      <c r="IR558" s="10"/>
      <c r="IS558" s="10"/>
      <c r="IT558" s="10"/>
      <c r="IU558" s="13" t="s">
        <v>8190</v>
      </c>
      <c r="IV558" s="13" t="s">
        <v>8191</v>
      </c>
      <c r="IW558" s="13" t="s">
        <v>8192</v>
      </c>
      <c r="IX558" s="10" t="s">
        <v>250</v>
      </c>
      <c r="IY558" s="10"/>
      <c r="IZ558" s="10"/>
      <c r="JA558" s="10"/>
      <c r="JB558" s="10">
        <v>1</v>
      </c>
      <c r="JC558" s="10"/>
      <c r="JD558" s="10"/>
      <c r="JE558" s="10"/>
      <c r="JF558" s="10"/>
      <c r="JG558" s="10"/>
      <c r="JH558" s="10"/>
      <c r="JI558" s="10"/>
      <c r="JJ558" s="10"/>
      <c r="JK558" s="10"/>
      <c r="JL558" s="10"/>
      <c r="JM558" s="10"/>
      <c r="JN558" s="10"/>
      <c r="JO558" s="10"/>
      <c r="JP558" s="10"/>
      <c r="JQ558" s="10"/>
      <c r="JR558" s="10"/>
      <c r="JS558" s="10"/>
      <c r="JT558" s="10"/>
      <c r="JU558" s="10"/>
      <c r="JV558" s="10" t="s">
        <v>287</v>
      </c>
      <c r="JW558" s="10" t="s">
        <v>283</v>
      </c>
      <c r="JX558" s="10" t="s">
        <v>283</v>
      </c>
      <c r="JY558" s="10" t="s">
        <v>283</v>
      </c>
      <c r="JZ558" s="10"/>
    </row>
    <row r="559" spans="1:286" ht="15.75" customHeight="1">
      <c r="A559" s="90" t="s">
        <v>8193</v>
      </c>
      <c r="B559" s="91">
        <v>44097</v>
      </c>
      <c r="C559" s="90" t="s">
        <v>8194</v>
      </c>
      <c r="D559" s="10">
        <v>1</v>
      </c>
      <c r="E559" s="11">
        <v>43347</v>
      </c>
      <c r="F559" s="10">
        <v>40</v>
      </c>
      <c r="G559" s="10" t="s">
        <v>323</v>
      </c>
      <c r="H559" s="90" t="s">
        <v>8195</v>
      </c>
      <c r="I559" s="90" t="s">
        <v>8196</v>
      </c>
      <c r="J559" s="10" t="s">
        <v>280</v>
      </c>
      <c r="K559" s="90" t="s">
        <v>8197</v>
      </c>
      <c r="L559" s="90"/>
      <c r="M559" s="90"/>
      <c r="N559" s="90"/>
      <c r="O559" s="90"/>
      <c r="P559" s="90"/>
      <c r="Q559" s="90"/>
      <c r="R559" s="90"/>
      <c r="S559" s="90"/>
      <c r="T559" s="90"/>
      <c r="U559" s="90"/>
      <c r="V559" s="90"/>
      <c r="W559" s="90"/>
      <c r="X559" s="90"/>
      <c r="Y559" s="10">
        <v>1</v>
      </c>
      <c r="Z559" s="90"/>
      <c r="AA559" s="90"/>
      <c r="AB559" s="90" t="s">
        <v>8198</v>
      </c>
      <c r="AC559" s="92" t="s">
        <v>8199</v>
      </c>
      <c r="AD559" s="10" t="s">
        <v>283</v>
      </c>
      <c r="AE559" s="11">
        <v>43360</v>
      </c>
      <c r="AF559" s="11">
        <v>44096</v>
      </c>
      <c r="AG559" s="10">
        <f t="shared" si="125"/>
        <v>736</v>
      </c>
      <c r="AH559" s="10">
        <f t="shared" si="126"/>
        <v>749</v>
      </c>
      <c r="AI559" s="10">
        <f t="shared" si="108"/>
        <v>750</v>
      </c>
      <c r="AJ559" s="10" t="s">
        <v>8200</v>
      </c>
      <c r="AK559" s="12">
        <v>2</v>
      </c>
      <c r="AL559" s="10" t="s">
        <v>8201</v>
      </c>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0"/>
      <c r="BV559" s="10"/>
      <c r="BW559" s="10"/>
      <c r="BX559" s="10"/>
      <c r="BY559" s="10">
        <v>1</v>
      </c>
      <c r="BZ559" s="10">
        <v>1</v>
      </c>
      <c r="CA559" s="10"/>
      <c r="CB559" s="10"/>
      <c r="CC559" s="10"/>
      <c r="CD559" s="10"/>
      <c r="CE559" s="10"/>
      <c r="CF559" s="10"/>
      <c r="CG559" s="10"/>
      <c r="CH559" s="10"/>
      <c r="CI559" s="10"/>
      <c r="CJ559" s="10"/>
      <c r="CK559" s="10"/>
      <c r="CL559" s="10"/>
      <c r="CM559" s="10"/>
      <c r="CN559" s="10"/>
      <c r="CO559" s="10"/>
      <c r="CP559" s="10" t="s">
        <v>90</v>
      </c>
      <c r="CQ559" s="10" t="s">
        <v>286</v>
      </c>
      <c r="CR559" s="10"/>
      <c r="CS559" s="10">
        <v>1</v>
      </c>
      <c r="CT559" s="10"/>
      <c r="CU559" s="10"/>
      <c r="CV559" s="10"/>
      <c r="CW559" s="10"/>
      <c r="CX559" s="10" t="s">
        <v>287</v>
      </c>
      <c r="CY559" s="10" t="s">
        <v>287</v>
      </c>
      <c r="CZ559" s="10" t="s">
        <v>620</v>
      </c>
      <c r="DA559" s="10" t="s">
        <v>289</v>
      </c>
      <c r="DB559" s="10" t="s">
        <v>412</v>
      </c>
      <c r="DC559" s="10" t="s">
        <v>283</v>
      </c>
      <c r="DD559" s="13" t="s">
        <v>8202</v>
      </c>
      <c r="DE559" s="10" t="s">
        <v>283</v>
      </c>
      <c r="DF559" s="10" t="s">
        <v>283</v>
      </c>
      <c r="DG559" s="10" t="s">
        <v>283</v>
      </c>
      <c r="DH559" s="10" t="s">
        <v>283</v>
      </c>
      <c r="DI559" s="10" t="s">
        <v>283</v>
      </c>
      <c r="DJ559" s="10" t="s">
        <v>283</v>
      </c>
      <c r="DK559" s="10" t="s">
        <v>283</v>
      </c>
      <c r="DL559" s="10" t="s">
        <v>283</v>
      </c>
      <c r="DM559" s="10" t="s">
        <v>283</v>
      </c>
      <c r="DN559" s="15"/>
      <c r="DO559" s="15"/>
      <c r="DP559" s="15"/>
      <c r="DQ559" s="15"/>
      <c r="DR559" s="15"/>
      <c r="DS559" s="15"/>
      <c r="DT559" s="15"/>
      <c r="DU559" s="15"/>
      <c r="DV559" s="15"/>
      <c r="DW559" s="15"/>
      <c r="DX559" s="15"/>
      <c r="DY559" s="15"/>
      <c r="DZ559" s="15"/>
      <c r="EA559" s="15"/>
      <c r="EB559" s="15"/>
      <c r="EC559" s="15"/>
      <c r="ED559" s="15"/>
      <c r="EE559" s="15"/>
      <c r="EF559" s="15"/>
      <c r="EG559" s="15"/>
      <c r="EH559" s="15"/>
      <c r="EI559" s="15"/>
      <c r="EJ559" s="15"/>
      <c r="EK559" s="15"/>
      <c r="EL559" s="15"/>
      <c r="EM559" s="15"/>
      <c r="EN559" s="15"/>
      <c r="EO559" s="15"/>
      <c r="EP559" s="15"/>
      <c r="EQ559" s="15"/>
      <c r="ER559" s="10" t="s">
        <v>283</v>
      </c>
      <c r="ES559" s="10" t="s">
        <v>283</v>
      </c>
      <c r="ET559" s="10"/>
      <c r="EU559" s="10"/>
      <c r="EV559" s="10"/>
      <c r="EW559" s="10"/>
      <c r="EX559" s="10"/>
      <c r="EY559" s="10"/>
      <c r="EZ559" s="10"/>
      <c r="FA559" s="10"/>
      <c r="FB559" s="10"/>
      <c r="FC559" s="10"/>
      <c r="FD559" s="10"/>
      <c r="FE559" s="10"/>
      <c r="FF559" s="10"/>
      <c r="FG559" s="10"/>
      <c r="FH559" s="10"/>
      <c r="FI559" s="10"/>
      <c r="FJ559" s="10"/>
      <c r="FK559" s="10"/>
      <c r="FL559" s="10"/>
      <c r="FM559" s="10" t="s">
        <v>180</v>
      </c>
      <c r="FN559" s="10" t="s">
        <v>180</v>
      </c>
      <c r="FO559" s="10"/>
      <c r="FP559" s="10"/>
      <c r="FQ559" s="10"/>
      <c r="FR559" s="10"/>
      <c r="FS559" s="10"/>
      <c r="FT559" s="10"/>
      <c r="FU559" s="10"/>
      <c r="FV559" s="10"/>
      <c r="FW559" s="10"/>
      <c r="FX559" s="10"/>
      <c r="FY559" s="10"/>
      <c r="FZ559" s="10"/>
      <c r="GA559" s="10"/>
      <c r="GB559" s="10"/>
      <c r="GC559" s="10"/>
      <c r="GD559" s="10"/>
      <c r="GE559" s="10"/>
      <c r="GF559" s="10"/>
      <c r="GG559" s="10"/>
      <c r="GH559" s="10"/>
      <c r="GI559" s="10"/>
      <c r="GJ559" s="10">
        <v>1</v>
      </c>
      <c r="GK559" s="10"/>
      <c r="GL559" s="10"/>
      <c r="GM559" s="10"/>
      <c r="GN559" s="10"/>
      <c r="GO559" s="13" t="s">
        <v>8203</v>
      </c>
      <c r="GP559" s="13" t="s">
        <v>8204</v>
      </c>
      <c r="GQ559" s="10" t="s">
        <v>283</v>
      </c>
      <c r="GR559" s="10" t="s">
        <v>283</v>
      </c>
      <c r="GS559" s="10" t="s">
        <v>283</v>
      </c>
      <c r="GT559" s="10" t="s">
        <v>283</v>
      </c>
      <c r="GU559" s="10" t="s">
        <v>283</v>
      </c>
      <c r="GV559" s="10" t="s">
        <v>283</v>
      </c>
      <c r="GW559" s="10" t="s">
        <v>283</v>
      </c>
      <c r="GX559" s="10" t="s">
        <v>283</v>
      </c>
      <c r="GY559" s="10" t="s">
        <v>283</v>
      </c>
      <c r="GZ559" s="10" t="s">
        <v>283</v>
      </c>
      <c r="HA559" s="10" t="s">
        <v>283</v>
      </c>
      <c r="HB559" s="10" t="s">
        <v>283</v>
      </c>
      <c r="HC559" s="10" t="s">
        <v>283</v>
      </c>
      <c r="HD559" s="54" t="s">
        <v>1917</v>
      </c>
      <c r="HE559" s="54"/>
      <c r="HF559" s="54"/>
      <c r="HG559" s="54"/>
      <c r="HH559" s="54"/>
      <c r="HI559" s="54"/>
      <c r="HJ559" s="54"/>
      <c r="HK559" s="54"/>
      <c r="HL559" s="54"/>
      <c r="HM559" s="54"/>
      <c r="HN559" s="54"/>
      <c r="HO559" s="54"/>
      <c r="HP559" s="54"/>
      <c r="HQ559" s="54"/>
      <c r="HR559" s="54">
        <v>1</v>
      </c>
      <c r="HS559" s="54"/>
      <c r="HT559" s="54"/>
      <c r="HU559" s="54"/>
      <c r="HV559" s="54"/>
      <c r="HW559" s="54"/>
      <c r="HX559" s="54"/>
      <c r="HY559" s="54"/>
      <c r="HZ559" s="54"/>
      <c r="IA559" s="10">
        <v>1</v>
      </c>
      <c r="IB559" s="54"/>
      <c r="IC559" s="54"/>
      <c r="ID559" s="54"/>
      <c r="IE559" s="54"/>
      <c r="IF559" s="54"/>
      <c r="IG559" s="54"/>
      <c r="IH559" s="54"/>
      <c r="II559" s="54"/>
      <c r="IJ559" s="54"/>
      <c r="IK559" s="54"/>
      <c r="IL559" s="54"/>
      <c r="IM559" s="54"/>
      <c r="IN559" s="54"/>
      <c r="IO559" s="54"/>
      <c r="IP559" s="54"/>
      <c r="IQ559" s="54"/>
      <c r="IR559" s="54"/>
      <c r="IS559" s="54"/>
      <c r="IT559" s="54"/>
      <c r="IU559" s="13" t="s">
        <v>8205</v>
      </c>
      <c r="IV559" s="10" t="s">
        <v>283</v>
      </c>
      <c r="IW559" s="10" t="s">
        <v>283</v>
      </c>
      <c r="IX559" s="10" t="s">
        <v>262</v>
      </c>
      <c r="IY559" s="10"/>
      <c r="IZ559" s="10"/>
      <c r="JA559" s="10"/>
      <c r="JB559" s="10"/>
      <c r="JC559" s="10"/>
      <c r="JD559" s="10"/>
      <c r="JE559" s="10"/>
      <c r="JF559" s="10"/>
      <c r="JG559" s="10"/>
      <c r="JH559" s="10"/>
      <c r="JI559" s="10"/>
      <c r="JJ559" s="10"/>
      <c r="JK559" s="10"/>
      <c r="JL559" s="10"/>
      <c r="JM559" s="10"/>
      <c r="JN559" s="10">
        <v>1</v>
      </c>
      <c r="JO559" s="10"/>
      <c r="JP559" s="10"/>
      <c r="JQ559" s="10"/>
      <c r="JR559" s="10"/>
      <c r="JS559" s="10"/>
      <c r="JT559" s="10"/>
      <c r="JU559" s="10"/>
      <c r="JV559" s="10" t="s">
        <v>287</v>
      </c>
      <c r="JW559" s="10" t="s">
        <v>283</v>
      </c>
      <c r="JX559" s="10" t="s">
        <v>283</v>
      </c>
      <c r="JY559" s="10" t="s">
        <v>283</v>
      </c>
      <c r="JZ559" s="10"/>
    </row>
    <row r="560" spans="1:286" ht="15.75" customHeight="1">
      <c r="A560" s="90" t="s">
        <v>8206</v>
      </c>
      <c r="B560" s="91">
        <v>44097</v>
      </c>
      <c r="C560" s="90" t="s">
        <v>8207</v>
      </c>
      <c r="D560" s="10">
        <v>1</v>
      </c>
      <c r="E560" s="11">
        <v>43863</v>
      </c>
      <c r="F560" s="10">
        <v>74</v>
      </c>
      <c r="G560" s="10" t="s">
        <v>277</v>
      </c>
      <c r="H560" s="90" t="s">
        <v>8208</v>
      </c>
      <c r="I560" s="90" t="s">
        <v>8209</v>
      </c>
      <c r="J560" s="10" t="s">
        <v>280</v>
      </c>
      <c r="K560" s="90" t="s">
        <v>8210</v>
      </c>
      <c r="L560" s="90"/>
      <c r="M560" s="90"/>
      <c r="N560" s="90"/>
      <c r="O560" s="90"/>
      <c r="P560" s="10">
        <v>1</v>
      </c>
      <c r="Q560" s="90"/>
      <c r="R560" s="90"/>
      <c r="S560" s="90"/>
      <c r="T560" s="90"/>
      <c r="U560" s="90"/>
      <c r="V560" s="90"/>
      <c r="W560" s="90"/>
      <c r="X560" s="90"/>
      <c r="Y560" s="90"/>
      <c r="Z560" s="90"/>
      <c r="AA560" s="90"/>
      <c r="AB560" s="90" t="s">
        <v>8211</v>
      </c>
      <c r="AC560" s="92" t="s">
        <v>8212</v>
      </c>
      <c r="AD560" s="10" t="s">
        <v>283</v>
      </c>
      <c r="AE560" s="11">
        <v>43871</v>
      </c>
      <c r="AF560" s="11">
        <v>44096</v>
      </c>
      <c r="AG560" s="10">
        <f t="shared" si="125"/>
        <v>225</v>
      </c>
      <c r="AH560" s="10">
        <f t="shared" si="126"/>
        <v>233</v>
      </c>
      <c r="AI560" s="10">
        <f t="shared" si="108"/>
        <v>234</v>
      </c>
      <c r="AJ560" s="10" t="s">
        <v>8213</v>
      </c>
      <c r="AK560" s="12">
        <v>2</v>
      </c>
      <c r="AL560" s="10" t="s">
        <v>5744</v>
      </c>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v>1</v>
      </c>
      <c r="BK560" s="10"/>
      <c r="BL560" s="10"/>
      <c r="BM560" s="10"/>
      <c r="BN560" s="10"/>
      <c r="BO560" s="10"/>
      <c r="BP560" s="10"/>
      <c r="BQ560" s="10"/>
      <c r="BR560" s="10"/>
      <c r="BS560" s="10"/>
      <c r="BT560" s="10"/>
      <c r="BU560" s="10"/>
      <c r="BV560" s="10"/>
      <c r="BW560" s="10"/>
      <c r="BX560" s="10"/>
      <c r="BY560" s="10">
        <v>1</v>
      </c>
      <c r="BZ560" s="10"/>
      <c r="CA560" s="10"/>
      <c r="CB560" s="10"/>
      <c r="CC560" s="10"/>
      <c r="CD560" s="10"/>
      <c r="CE560" s="10"/>
      <c r="CF560" s="10"/>
      <c r="CG560" s="10"/>
      <c r="CH560" s="10"/>
      <c r="CI560" s="10"/>
      <c r="CJ560" s="10"/>
      <c r="CK560" s="10"/>
      <c r="CL560" s="10"/>
      <c r="CM560" s="10"/>
      <c r="CN560" s="10"/>
      <c r="CO560" s="10"/>
      <c r="CP560" s="10" t="s">
        <v>89</v>
      </c>
      <c r="CQ560" s="10" t="s">
        <v>286</v>
      </c>
      <c r="CR560" s="10">
        <v>1</v>
      </c>
      <c r="CS560" s="10"/>
      <c r="CT560" s="10"/>
      <c r="CU560" s="10"/>
      <c r="CV560" s="10"/>
      <c r="CW560" s="10"/>
      <c r="CX560" s="10" t="s">
        <v>287</v>
      </c>
      <c r="CY560" s="10" t="s">
        <v>287</v>
      </c>
      <c r="CZ560" s="10" t="s">
        <v>288</v>
      </c>
      <c r="DA560" s="10" t="s">
        <v>158</v>
      </c>
      <c r="DB560" s="10" t="s">
        <v>158</v>
      </c>
      <c r="DC560" s="10" t="s">
        <v>283</v>
      </c>
      <c r="DD560" s="13" t="s">
        <v>8214</v>
      </c>
      <c r="DE560" s="13" t="s">
        <v>4761</v>
      </c>
      <c r="DF560" s="10" t="s">
        <v>283</v>
      </c>
      <c r="DG560" s="10" t="s">
        <v>283</v>
      </c>
      <c r="DH560" s="10" t="s">
        <v>283</v>
      </c>
      <c r="DI560" s="10" t="s">
        <v>283</v>
      </c>
      <c r="DJ560" s="10" t="s">
        <v>283</v>
      </c>
      <c r="DK560" s="10" t="s">
        <v>283</v>
      </c>
      <c r="DL560" s="10" t="s">
        <v>8215</v>
      </c>
      <c r="DM560" s="10" t="s">
        <v>138</v>
      </c>
      <c r="DN560" s="15"/>
      <c r="DO560" s="15"/>
      <c r="DP560" s="15"/>
      <c r="DQ560" s="15"/>
      <c r="DR560" s="15"/>
      <c r="DS560" s="15"/>
      <c r="DT560" s="15"/>
      <c r="DU560" s="15"/>
      <c r="DV560" s="15"/>
      <c r="DW560" s="15"/>
      <c r="DX560" s="15"/>
      <c r="DY560" s="15"/>
      <c r="DZ560" s="15"/>
      <c r="EA560" s="15"/>
      <c r="EB560" s="15"/>
      <c r="EC560" s="15"/>
      <c r="ED560" s="15"/>
      <c r="EE560" s="15"/>
      <c r="EF560" s="15"/>
      <c r="EG560" s="15"/>
      <c r="EH560" s="15"/>
      <c r="EI560" s="15"/>
      <c r="EJ560" s="15"/>
      <c r="EK560" s="15"/>
      <c r="EL560" s="15"/>
      <c r="EM560" s="15"/>
      <c r="EN560" s="15"/>
      <c r="EO560" s="15"/>
      <c r="EP560" s="14">
        <v>1</v>
      </c>
      <c r="EQ560" s="15"/>
      <c r="ER560" s="10" t="s">
        <v>283</v>
      </c>
      <c r="ES560" s="10" t="s">
        <v>283</v>
      </c>
      <c r="ET560" s="10"/>
      <c r="EU560" s="10"/>
      <c r="EV560" s="10"/>
      <c r="EW560" s="10"/>
      <c r="EX560" s="10"/>
      <c r="EY560" s="10"/>
      <c r="EZ560" s="10"/>
      <c r="FA560" s="10"/>
      <c r="FB560" s="10"/>
      <c r="FC560" s="10"/>
      <c r="FD560" s="10"/>
      <c r="FE560" s="10"/>
      <c r="FF560" s="10"/>
      <c r="FG560" s="10"/>
      <c r="FH560" s="10"/>
      <c r="FI560" s="10"/>
      <c r="FJ560" s="10"/>
      <c r="FK560" s="10"/>
      <c r="FL560" s="10"/>
      <c r="FM560" s="10" t="s">
        <v>4276</v>
      </c>
      <c r="FN560" s="10" t="s">
        <v>178</v>
      </c>
      <c r="FO560" s="10"/>
      <c r="FP560" s="10"/>
      <c r="FQ560" s="10"/>
      <c r="FR560" s="10"/>
      <c r="FS560" s="10"/>
      <c r="FT560" s="10"/>
      <c r="FU560" s="10"/>
      <c r="FV560" s="10"/>
      <c r="FW560" s="10"/>
      <c r="FX560" s="10"/>
      <c r="FY560" s="10"/>
      <c r="FZ560" s="10"/>
      <c r="GA560" s="10"/>
      <c r="GB560" s="10"/>
      <c r="GC560" s="10"/>
      <c r="GD560" s="10"/>
      <c r="GE560" s="10"/>
      <c r="GF560" s="10"/>
      <c r="GG560" s="10"/>
      <c r="GH560" s="10">
        <v>1</v>
      </c>
      <c r="GI560" s="10"/>
      <c r="GJ560" s="10"/>
      <c r="GK560" s="10"/>
      <c r="GL560" s="10"/>
      <c r="GM560" s="10"/>
      <c r="GN560" s="10"/>
      <c r="GO560" s="13" t="s">
        <v>8216</v>
      </c>
      <c r="GP560" s="10" t="s">
        <v>283</v>
      </c>
      <c r="GQ560" s="10" t="s">
        <v>283</v>
      </c>
      <c r="GR560" s="10" t="s">
        <v>283</v>
      </c>
      <c r="GS560" s="10" t="s">
        <v>283</v>
      </c>
      <c r="GT560" s="10" t="s">
        <v>283</v>
      </c>
      <c r="GU560" s="10" t="s">
        <v>283</v>
      </c>
      <c r="GV560" s="10" t="s">
        <v>283</v>
      </c>
      <c r="GW560" s="10" t="s">
        <v>283</v>
      </c>
      <c r="GX560" s="10" t="s">
        <v>283</v>
      </c>
      <c r="GY560" s="10" t="s">
        <v>283</v>
      </c>
      <c r="GZ560" s="10" t="s">
        <v>283</v>
      </c>
      <c r="HA560" s="10" t="s">
        <v>283</v>
      </c>
      <c r="HB560" s="10" t="s">
        <v>283</v>
      </c>
      <c r="HC560" s="10" t="s">
        <v>283</v>
      </c>
      <c r="HD560" s="10" t="s">
        <v>233</v>
      </c>
      <c r="HE560" s="10"/>
      <c r="HF560" s="10"/>
      <c r="HG560" s="10"/>
      <c r="HH560" s="10"/>
      <c r="HI560" s="10"/>
      <c r="HJ560" s="10"/>
      <c r="HK560" s="10"/>
      <c r="HL560" s="10"/>
      <c r="HM560" s="10"/>
      <c r="HN560" s="10"/>
      <c r="HO560" s="10"/>
      <c r="HP560" s="10"/>
      <c r="HQ560" s="10"/>
      <c r="HR560" s="10"/>
      <c r="HS560" s="10"/>
      <c r="HT560" s="10"/>
      <c r="HU560" s="10"/>
      <c r="HV560" s="10"/>
      <c r="HW560" s="10"/>
      <c r="HX560" s="10"/>
      <c r="HY560" s="10"/>
      <c r="HZ560" s="10"/>
      <c r="IA560" s="10"/>
      <c r="IB560" s="10"/>
      <c r="IC560" s="10"/>
      <c r="ID560" s="10"/>
      <c r="IE560" s="10"/>
      <c r="IF560" s="10"/>
      <c r="IG560" s="10"/>
      <c r="IH560" s="10"/>
      <c r="II560" s="10"/>
      <c r="IJ560" s="10"/>
      <c r="IK560" s="10">
        <v>1</v>
      </c>
      <c r="IL560" s="10"/>
      <c r="IM560" s="10"/>
      <c r="IN560" s="10"/>
      <c r="IO560" s="10"/>
      <c r="IP560" s="10"/>
      <c r="IQ560" s="10"/>
      <c r="IR560" s="10"/>
      <c r="IS560" s="10"/>
      <c r="IT560" s="10"/>
      <c r="IU560" s="13" t="s">
        <v>299</v>
      </c>
      <c r="IV560" s="10" t="s">
        <v>283</v>
      </c>
      <c r="IW560" s="10" t="s">
        <v>283</v>
      </c>
      <c r="IX560" s="10" t="s">
        <v>264</v>
      </c>
      <c r="IY560" s="10"/>
      <c r="IZ560" s="10"/>
      <c r="JA560" s="10"/>
      <c r="JB560" s="10"/>
      <c r="JC560" s="10"/>
      <c r="JD560" s="10"/>
      <c r="JE560" s="10"/>
      <c r="JF560" s="10"/>
      <c r="JG560" s="10"/>
      <c r="JH560" s="10"/>
      <c r="JI560" s="10"/>
      <c r="JJ560" s="10"/>
      <c r="JK560" s="10"/>
      <c r="JL560" s="10"/>
      <c r="JM560" s="10"/>
      <c r="JN560" s="10"/>
      <c r="JO560" s="10"/>
      <c r="JP560" s="10">
        <v>1</v>
      </c>
      <c r="JQ560" s="10"/>
      <c r="JR560" s="10"/>
      <c r="JS560" s="10"/>
      <c r="JT560" s="10"/>
      <c r="JU560" s="10"/>
      <c r="JV560" s="10" t="s">
        <v>287</v>
      </c>
      <c r="JW560" s="10" t="s">
        <v>283</v>
      </c>
      <c r="JX560" s="10" t="s">
        <v>283</v>
      </c>
      <c r="JY560" s="10" t="s">
        <v>283</v>
      </c>
      <c r="JZ560" s="10"/>
    </row>
    <row r="561" spans="1:286" ht="15.75" customHeight="1">
      <c r="A561" s="90" t="s">
        <v>8217</v>
      </c>
      <c r="B561" s="91">
        <v>44097</v>
      </c>
      <c r="C561" s="90" t="s">
        <v>8218</v>
      </c>
      <c r="D561" s="10">
        <v>1</v>
      </c>
      <c r="E561" s="11">
        <v>43689</v>
      </c>
      <c r="F561" s="10">
        <v>47</v>
      </c>
      <c r="G561" s="10" t="s">
        <v>323</v>
      </c>
      <c r="H561" s="90" t="s">
        <v>3651</v>
      </c>
      <c r="I561" s="90" t="s">
        <v>8219</v>
      </c>
      <c r="J561" s="10" t="s">
        <v>280</v>
      </c>
      <c r="K561" s="90" t="s">
        <v>8220</v>
      </c>
      <c r="L561" s="90"/>
      <c r="M561" s="90"/>
      <c r="N561" s="90"/>
      <c r="O561" s="90"/>
      <c r="P561" s="90"/>
      <c r="Q561" s="32">
        <v>1</v>
      </c>
      <c r="R561" s="90"/>
      <c r="S561" s="90"/>
      <c r="T561" s="90"/>
      <c r="U561" s="90"/>
      <c r="V561" s="90"/>
      <c r="W561" s="90"/>
      <c r="X561" s="90"/>
      <c r="Y561" s="90"/>
      <c r="Z561" s="90"/>
      <c r="AA561" s="32">
        <v>1</v>
      </c>
      <c r="AB561" s="90" t="s">
        <v>8221</v>
      </c>
      <c r="AC561" s="92" t="s">
        <v>8222</v>
      </c>
      <c r="AD561" s="10" t="s">
        <v>283</v>
      </c>
      <c r="AE561" s="11">
        <v>43692</v>
      </c>
      <c r="AF561" s="11">
        <v>44096</v>
      </c>
      <c r="AG561" s="10">
        <f t="shared" si="125"/>
        <v>404</v>
      </c>
      <c r="AH561" s="10">
        <f t="shared" si="126"/>
        <v>407</v>
      </c>
      <c r="AI561" s="10">
        <f t="shared" si="108"/>
        <v>408</v>
      </c>
      <c r="AJ561" s="10" t="s">
        <v>2101</v>
      </c>
      <c r="AK561" s="12">
        <v>1</v>
      </c>
      <c r="AL561" s="10" t="s">
        <v>2102</v>
      </c>
      <c r="AM561" s="10"/>
      <c r="AN561" s="10"/>
      <c r="AO561" s="10">
        <v>1</v>
      </c>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t="s">
        <v>89</v>
      </c>
      <c r="CQ561" s="10" t="s">
        <v>286</v>
      </c>
      <c r="CR561" s="10">
        <v>1</v>
      </c>
      <c r="CS561" s="10"/>
      <c r="CT561" s="10"/>
      <c r="CU561" s="10"/>
      <c r="CV561" s="10"/>
      <c r="CW561" s="10"/>
      <c r="CX561" s="10" t="s">
        <v>287</v>
      </c>
      <c r="CY561" s="10" t="s">
        <v>287</v>
      </c>
      <c r="CZ561" s="10" t="s">
        <v>12</v>
      </c>
      <c r="DA561" s="10" t="s">
        <v>289</v>
      </c>
      <c r="DB561" s="10" t="s">
        <v>309</v>
      </c>
      <c r="DC561" s="13" t="s">
        <v>8223</v>
      </c>
      <c r="DD561" s="13" t="s">
        <v>8224</v>
      </c>
      <c r="DE561" s="10" t="s">
        <v>2635</v>
      </c>
      <c r="DF561" s="10" t="s">
        <v>283</v>
      </c>
      <c r="DG561" s="10" t="s">
        <v>283</v>
      </c>
      <c r="DH561" s="10" t="s">
        <v>283</v>
      </c>
      <c r="DI561" s="10" t="s">
        <v>283</v>
      </c>
      <c r="DJ561" s="10" t="s">
        <v>283</v>
      </c>
      <c r="DK561" s="10" t="s">
        <v>283</v>
      </c>
      <c r="DL561" s="10" t="s">
        <v>8225</v>
      </c>
      <c r="DM561" s="10" t="s">
        <v>136</v>
      </c>
      <c r="DN561" s="15"/>
      <c r="DO561" s="15"/>
      <c r="DP561" s="15"/>
      <c r="DQ561" s="15"/>
      <c r="DR561" s="15"/>
      <c r="DS561" s="15"/>
      <c r="DT561" s="15"/>
      <c r="DU561" s="15"/>
      <c r="DV561" s="15"/>
      <c r="DW561" s="15"/>
      <c r="DX561" s="15"/>
      <c r="DY561" s="15"/>
      <c r="DZ561" s="15"/>
      <c r="EA561" s="15"/>
      <c r="EB561" s="15"/>
      <c r="EC561" s="15"/>
      <c r="ED561" s="15"/>
      <c r="EE561" s="15"/>
      <c r="EF561" s="15"/>
      <c r="EG561" s="15"/>
      <c r="EH561" s="15"/>
      <c r="EI561" s="15"/>
      <c r="EJ561" s="15"/>
      <c r="EK561" s="15"/>
      <c r="EL561" s="15"/>
      <c r="EM561" s="15"/>
      <c r="EN561" s="15">
        <v>1</v>
      </c>
      <c r="EO561" s="15"/>
      <c r="EP561" s="15"/>
      <c r="EQ561" s="15"/>
      <c r="ER561" s="10" t="s">
        <v>283</v>
      </c>
      <c r="ES561" s="10" t="s">
        <v>283</v>
      </c>
      <c r="ET561" s="10"/>
      <c r="EU561" s="10"/>
      <c r="EV561" s="10"/>
      <c r="EW561" s="10"/>
      <c r="EX561" s="10"/>
      <c r="EY561" s="10"/>
      <c r="EZ561" s="10"/>
      <c r="FA561" s="10"/>
      <c r="FB561" s="10"/>
      <c r="FC561" s="10"/>
      <c r="FD561" s="10"/>
      <c r="FE561" s="10"/>
      <c r="FF561" s="10"/>
      <c r="FG561" s="10"/>
      <c r="FH561" s="10"/>
      <c r="FI561" s="10"/>
      <c r="FJ561" s="10"/>
      <c r="FK561" s="10"/>
      <c r="FL561" s="10"/>
      <c r="FM561" s="10" t="s">
        <v>283</v>
      </c>
      <c r="FN561" s="10" t="s">
        <v>283</v>
      </c>
      <c r="FO561" s="10"/>
      <c r="FP561" s="10"/>
      <c r="FQ561" s="10"/>
      <c r="FR561" s="10"/>
      <c r="FS561" s="10"/>
      <c r="FT561" s="10"/>
      <c r="FU561" s="10"/>
      <c r="FV561" s="10"/>
      <c r="FW561" s="10"/>
      <c r="FX561" s="10"/>
      <c r="FY561" s="10"/>
      <c r="FZ561" s="10"/>
      <c r="GA561" s="10"/>
      <c r="GB561" s="10"/>
      <c r="GC561" s="10"/>
      <c r="GD561" s="10"/>
      <c r="GE561" s="10"/>
      <c r="GF561" s="10"/>
      <c r="GG561" s="10"/>
      <c r="GH561" s="10"/>
      <c r="GI561" s="10"/>
      <c r="GJ561" s="10"/>
      <c r="GK561" s="10"/>
      <c r="GL561" s="10"/>
      <c r="GM561" s="10"/>
      <c r="GN561" s="10"/>
      <c r="GO561" s="13" t="s">
        <v>8226</v>
      </c>
      <c r="GP561" s="13" t="s">
        <v>8227</v>
      </c>
      <c r="GQ561" s="13" t="s">
        <v>8228</v>
      </c>
      <c r="GR561" s="13" t="s">
        <v>8229</v>
      </c>
      <c r="GS561" s="10" t="s">
        <v>283</v>
      </c>
      <c r="GT561" s="10" t="s">
        <v>283</v>
      </c>
      <c r="GU561" s="10" t="s">
        <v>283</v>
      </c>
      <c r="GV561" s="10" t="s">
        <v>283</v>
      </c>
      <c r="GW561" s="10" t="s">
        <v>283</v>
      </c>
      <c r="GX561" s="10" t="s">
        <v>283</v>
      </c>
      <c r="GY561" s="10" t="s">
        <v>283</v>
      </c>
      <c r="GZ561" s="10" t="s">
        <v>283</v>
      </c>
      <c r="HA561" s="10" t="s">
        <v>283</v>
      </c>
      <c r="HB561" s="10" t="s">
        <v>283</v>
      </c>
      <c r="HC561" s="10" t="s">
        <v>283</v>
      </c>
      <c r="HD561" s="10" t="s">
        <v>3606</v>
      </c>
      <c r="HE561" s="10"/>
      <c r="HF561" s="10"/>
      <c r="HG561" s="10"/>
      <c r="HH561" s="10"/>
      <c r="HI561" s="10"/>
      <c r="HJ561" s="10"/>
      <c r="HK561" s="10"/>
      <c r="HL561" s="10"/>
      <c r="HM561" s="10"/>
      <c r="HN561" s="10"/>
      <c r="HO561" s="10"/>
      <c r="HP561" s="10"/>
      <c r="HQ561" s="10"/>
      <c r="HR561" s="10"/>
      <c r="HS561" s="10"/>
      <c r="HT561" s="10"/>
      <c r="HU561" s="10"/>
      <c r="HV561" s="10"/>
      <c r="HW561" s="10"/>
      <c r="HX561" s="10"/>
      <c r="HY561" s="10"/>
      <c r="HZ561" s="10"/>
      <c r="IA561" s="10"/>
      <c r="IB561" s="10"/>
      <c r="IC561" s="10"/>
      <c r="ID561" s="10"/>
      <c r="IE561" s="10"/>
      <c r="IF561" s="10">
        <v>1</v>
      </c>
      <c r="IG561" s="10"/>
      <c r="IH561" s="10"/>
      <c r="II561" s="10"/>
      <c r="IJ561" s="10"/>
      <c r="IK561" s="10"/>
      <c r="IL561" s="10"/>
      <c r="IM561" s="10"/>
      <c r="IN561" s="10"/>
      <c r="IO561" s="10"/>
      <c r="IP561" s="10"/>
      <c r="IQ561" s="10"/>
      <c r="IR561" s="10"/>
      <c r="IS561" s="10"/>
      <c r="IT561" s="10">
        <v>1</v>
      </c>
      <c r="IU561" s="13" t="s">
        <v>553</v>
      </c>
      <c r="IV561" s="10" t="s">
        <v>283</v>
      </c>
      <c r="IW561" s="10" t="s">
        <v>283</v>
      </c>
      <c r="IX561" s="10" t="s">
        <v>264</v>
      </c>
      <c r="IY561" s="10"/>
      <c r="IZ561" s="10"/>
      <c r="JA561" s="10"/>
      <c r="JB561" s="10"/>
      <c r="JC561" s="10"/>
      <c r="JD561" s="10"/>
      <c r="JE561" s="10"/>
      <c r="JF561" s="10"/>
      <c r="JG561" s="10"/>
      <c r="JH561" s="10"/>
      <c r="JI561" s="10"/>
      <c r="JJ561" s="10"/>
      <c r="JK561" s="10"/>
      <c r="JL561" s="10"/>
      <c r="JM561" s="10"/>
      <c r="JN561" s="10"/>
      <c r="JO561" s="10"/>
      <c r="JP561" s="10">
        <v>1</v>
      </c>
      <c r="JQ561" s="10"/>
      <c r="JR561" s="10"/>
      <c r="JS561" s="10"/>
      <c r="JT561" s="10"/>
      <c r="JU561" s="10"/>
      <c r="JV561" s="10" t="s">
        <v>287</v>
      </c>
      <c r="JW561" s="10" t="s">
        <v>283</v>
      </c>
      <c r="JX561" s="10" t="s">
        <v>283</v>
      </c>
      <c r="JY561" s="10" t="s">
        <v>283</v>
      </c>
      <c r="JZ561" s="10"/>
    </row>
    <row r="562" spans="1:286" ht="15.75" customHeight="1">
      <c r="A562" s="90" t="s">
        <v>8230</v>
      </c>
      <c r="B562" s="91">
        <v>44099</v>
      </c>
      <c r="C562" s="90" t="s">
        <v>8231</v>
      </c>
      <c r="D562" s="10">
        <v>1</v>
      </c>
      <c r="E562" s="11">
        <v>43169</v>
      </c>
      <c r="F562" s="10">
        <v>21</v>
      </c>
      <c r="G562" s="10" t="s">
        <v>323</v>
      </c>
      <c r="H562" s="90" t="s">
        <v>1000</v>
      </c>
      <c r="I562" s="90" t="s">
        <v>8079</v>
      </c>
      <c r="J562" s="10" t="s">
        <v>280</v>
      </c>
      <c r="K562" s="90" t="s">
        <v>543</v>
      </c>
      <c r="L562" s="90"/>
      <c r="M562" s="90"/>
      <c r="N562" s="90"/>
      <c r="O562" s="90"/>
      <c r="P562" s="90"/>
      <c r="Q562" s="90"/>
      <c r="R562" s="90"/>
      <c r="S562" s="90"/>
      <c r="T562" s="10">
        <v>1</v>
      </c>
      <c r="U562" s="90"/>
      <c r="V562" s="90"/>
      <c r="W562" s="90"/>
      <c r="X562" s="90"/>
      <c r="Y562" s="90"/>
      <c r="Z562" s="90"/>
      <c r="AA562" s="90"/>
      <c r="AB562" s="90" t="s">
        <v>4019</v>
      </c>
      <c r="AC562" s="92" t="s">
        <v>8232</v>
      </c>
      <c r="AD562" s="10" t="s">
        <v>283</v>
      </c>
      <c r="AE562" s="11">
        <v>43496</v>
      </c>
      <c r="AF562" s="11">
        <v>44096</v>
      </c>
      <c r="AG562" s="10">
        <f t="shared" si="125"/>
        <v>600</v>
      </c>
      <c r="AH562" s="10">
        <f t="shared" si="126"/>
        <v>927</v>
      </c>
      <c r="AI562" s="10">
        <f t="shared" si="108"/>
        <v>930</v>
      </c>
      <c r="AJ562" s="10" t="s">
        <v>8233</v>
      </c>
      <c r="AK562" s="12">
        <v>1</v>
      </c>
      <c r="AL562" s="10" t="s">
        <v>4022</v>
      </c>
      <c r="AM562" s="10"/>
      <c r="AN562" s="10"/>
      <c r="AO562" s="10"/>
      <c r="AP562" s="10"/>
      <c r="AQ562" s="10"/>
      <c r="AR562" s="10"/>
      <c r="AS562" s="10"/>
      <c r="AT562" s="10"/>
      <c r="AU562" s="10"/>
      <c r="AV562" s="10"/>
      <c r="AW562" s="10"/>
      <c r="AX562" s="10"/>
      <c r="AY562" s="10">
        <v>1</v>
      </c>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t="s">
        <v>90</v>
      </c>
      <c r="CQ562" s="10" t="s">
        <v>286</v>
      </c>
      <c r="CR562" s="10"/>
      <c r="CS562" s="10">
        <v>1</v>
      </c>
      <c r="CT562" s="10"/>
      <c r="CU562" s="10"/>
      <c r="CV562" s="10"/>
      <c r="CW562" s="10"/>
      <c r="CX562" s="10" t="s">
        <v>490</v>
      </c>
      <c r="CY562" s="10" t="s">
        <v>287</v>
      </c>
      <c r="CZ562" s="10" t="s">
        <v>288</v>
      </c>
      <c r="DA562" s="10" t="s">
        <v>289</v>
      </c>
      <c r="DB562" s="13" t="s">
        <v>309</v>
      </c>
      <c r="DC562" s="13" t="s">
        <v>8234</v>
      </c>
      <c r="DD562" s="13" t="s">
        <v>8235</v>
      </c>
      <c r="DE562" s="13" t="s">
        <v>8236</v>
      </c>
      <c r="DF562" s="10" t="s">
        <v>283</v>
      </c>
      <c r="DG562" s="10" t="s">
        <v>283</v>
      </c>
      <c r="DH562" s="10" t="s">
        <v>283</v>
      </c>
      <c r="DI562" s="10" t="s">
        <v>283</v>
      </c>
      <c r="DJ562" s="10" t="s">
        <v>283</v>
      </c>
      <c r="DK562" s="10" t="s">
        <v>283</v>
      </c>
      <c r="DL562" s="10" t="s">
        <v>283</v>
      </c>
      <c r="DM562" s="10" t="s">
        <v>283</v>
      </c>
      <c r="DN562" s="15"/>
      <c r="DO562" s="15"/>
      <c r="DP562" s="15"/>
      <c r="DQ562" s="15"/>
      <c r="DR562" s="15"/>
      <c r="DS562" s="15"/>
      <c r="DT562" s="15"/>
      <c r="DU562" s="15"/>
      <c r="DV562" s="15"/>
      <c r="DW562" s="15"/>
      <c r="DX562" s="15"/>
      <c r="DY562" s="15"/>
      <c r="DZ562" s="15"/>
      <c r="EA562" s="15"/>
      <c r="EB562" s="15"/>
      <c r="EC562" s="15"/>
      <c r="ED562" s="15"/>
      <c r="EE562" s="15"/>
      <c r="EF562" s="15"/>
      <c r="EG562" s="15"/>
      <c r="EH562" s="15"/>
      <c r="EI562" s="15"/>
      <c r="EJ562" s="15"/>
      <c r="EK562" s="15"/>
      <c r="EL562" s="15"/>
      <c r="EM562" s="15"/>
      <c r="EN562" s="15"/>
      <c r="EO562" s="15"/>
      <c r="EP562" s="15"/>
      <c r="EQ562" s="15"/>
      <c r="ER562" s="13" t="s">
        <v>8237</v>
      </c>
      <c r="ES562" s="13" t="s">
        <v>283</v>
      </c>
      <c r="ET562" s="13"/>
      <c r="EU562" s="13"/>
      <c r="EV562" s="13"/>
      <c r="EW562" s="13"/>
      <c r="EX562" s="13"/>
      <c r="EY562" s="13"/>
      <c r="EZ562" s="13"/>
      <c r="FA562" s="13"/>
      <c r="FB562" s="13"/>
      <c r="FC562" s="13"/>
      <c r="FD562" s="13"/>
      <c r="FE562" s="13"/>
      <c r="FF562" s="13"/>
      <c r="FG562" s="13"/>
      <c r="FH562" s="13"/>
      <c r="FI562" s="13"/>
      <c r="FJ562" s="13"/>
      <c r="FK562" s="13"/>
      <c r="FL562" s="13"/>
      <c r="FM562" s="10" t="s">
        <v>8238</v>
      </c>
      <c r="FN562" s="10" t="s">
        <v>182</v>
      </c>
      <c r="FO562" s="10"/>
      <c r="FP562" s="10"/>
      <c r="FQ562" s="10"/>
      <c r="FR562" s="10"/>
      <c r="FS562" s="10"/>
      <c r="FT562" s="10"/>
      <c r="FU562" s="10"/>
      <c r="FV562" s="10"/>
      <c r="FW562" s="10"/>
      <c r="FX562" s="10"/>
      <c r="FY562" s="10"/>
      <c r="FZ562" s="10"/>
      <c r="GA562" s="10"/>
      <c r="GB562" s="10"/>
      <c r="GC562" s="10"/>
      <c r="GD562" s="10"/>
      <c r="GE562" s="10"/>
      <c r="GF562" s="10"/>
      <c r="GG562" s="10"/>
      <c r="GH562" s="10"/>
      <c r="GI562" s="10"/>
      <c r="GJ562" s="10"/>
      <c r="GK562" s="10"/>
      <c r="GL562" s="10">
        <v>1</v>
      </c>
      <c r="GM562" s="10"/>
      <c r="GN562" s="10"/>
      <c r="GO562" s="13" t="s">
        <v>8239</v>
      </c>
      <c r="GP562" s="10" t="s">
        <v>8240</v>
      </c>
      <c r="GQ562" s="13" t="s">
        <v>8241</v>
      </c>
      <c r="GR562" s="13" t="s">
        <v>8242</v>
      </c>
      <c r="GS562" s="10" t="s">
        <v>283</v>
      </c>
      <c r="GT562" s="10" t="s">
        <v>283</v>
      </c>
      <c r="GU562" s="10" t="s">
        <v>283</v>
      </c>
      <c r="GV562" s="10" t="s">
        <v>283</v>
      </c>
      <c r="GW562" s="10" t="s">
        <v>283</v>
      </c>
      <c r="GX562" s="10" t="s">
        <v>283</v>
      </c>
      <c r="GY562" s="10" t="s">
        <v>283</v>
      </c>
      <c r="GZ562" s="10" t="s">
        <v>283</v>
      </c>
      <c r="HA562" s="10" t="s">
        <v>283</v>
      </c>
      <c r="HB562" s="10" t="s">
        <v>283</v>
      </c>
      <c r="HC562" s="10" t="s">
        <v>283</v>
      </c>
      <c r="HD562" s="10" t="s">
        <v>221</v>
      </c>
      <c r="HE562" s="10"/>
      <c r="HF562" s="10"/>
      <c r="HG562" s="10"/>
      <c r="HH562" s="10"/>
      <c r="HI562" s="10"/>
      <c r="HJ562" s="10"/>
      <c r="HK562" s="10"/>
      <c r="HL562" s="10"/>
      <c r="HM562" s="10"/>
      <c r="HN562" s="10"/>
      <c r="HO562" s="10"/>
      <c r="HP562" s="10"/>
      <c r="HQ562" s="10"/>
      <c r="HR562" s="10"/>
      <c r="HS562" s="10"/>
      <c r="HT562" s="10"/>
      <c r="HU562" s="10"/>
      <c r="HV562" s="10"/>
      <c r="HW562" s="10"/>
      <c r="HX562" s="10"/>
      <c r="HY562" s="10">
        <v>1</v>
      </c>
      <c r="HZ562" s="10"/>
      <c r="IA562" s="10"/>
      <c r="IB562" s="10"/>
      <c r="IC562" s="10"/>
      <c r="ID562" s="10"/>
      <c r="IE562" s="10"/>
      <c r="IF562" s="10"/>
      <c r="IG562" s="10"/>
      <c r="IH562" s="10"/>
      <c r="II562" s="10"/>
      <c r="IJ562" s="10"/>
      <c r="IK562" s="10"/>
      <c r="IL562" s="10"/>
      <c r="IM562" s="10"/>
      <c r="IN562" s="10"/>
      <c r="IO562" s="10"/>
      <c r="IP562" s="10"/>
      <c r="IQ562" s="10"/>
      <c r="IR562" s="10"/>
      <c r="IS562" s="10"/>
      <c r="IT562" s="10"/>
      <c r="IU562" s="13" t="s">
        <v>299</v>
      </c>
      <c r="IV562" s="10" t="s">
        <v>283</v>
      </c>
      <c r="IW562" s="10" t="s">
        <v>283</v>
      </c>
      <c r="IX562" s="10" t="s">
        <v>264</v>
      </c>
      <c r="IY562" s="10"/>
      <c r="IZ562" s="10"/>
      <c r="JA562" s="10"/>
      <c r="JB562" s="10"/>
      <c r="JC562" s="10"/>
      <c r="JD562" s="10"/>
      <c r="JE562" s="10"/>
      <c r="JF562" s="10"/>
      <c r="JG562" s="10"/>
      <c r="JH562" s="10"/>
      <c r="JI562" s="10"/>
      <c r="JJ562" s="10"/>
      <c r="JK562" s="10"/>
      <c r="JL562" s="10"/>
      <c r="JM562" s="10"/>
      <c r="JN562" s="10"/>
      <c r="JO562" s="10"/>
      <c r="JP562" s="10">
        <v>1</v>
      </c>
      <c r="JQ562" s="10"/>
      <c r="JR562" s="10"/>
      <c r="JS562" s="10"/>
      <c r="JT562" s="10"/>
      <c r="JU562" s="10"/>
      <c r="JV562" s="10" t="s">
        <v>287</v>
      </c>
      <c r="JW562" s="10" t="s">
        <v>283</v>
      </c>
      <c r="JX562" s="10" t="s">
        <v>283</v>
      </c>
      <c r="JY562" s="10" t="s">
        <v>283</v>
      </c>
      <c r="JZ562" s="10"/>
    </row>
    <row r="563" spans="1:286" ht="15.75" customHeight="1">
      <c r="A563" s="90" t="s">
        <v>8243</v>
      </c>
      <c r="B563" s="91">
        <v>44102</v>
      </c>
      <c r="C563" s="90" t="s">
        <v>8244</v>
      </c>
      <c r="D563" s="10">
        <v>1</v>
      </c>
      <c r="E563" s="11">
        <v>43596</v>
      </c>
      <c r="F563" s="10">
        <v>74</v>
      </c>
      <c r="G563" s="10" t="s">
        <v>277</v>
      </c>
      <c r="H563" s="90" t="s">
        <v>8245</v>
      </c>
      <c r="I563" s="90" t="s">
        <v>1306</v>
      </c>
      <c r="J563" s="10" t="s">
        <v>280</v>
      </c>
      <c r="K563" s="90" t="s">
        <v>8179</v>
      </c>
      <c r="L563" s="90"/>
      <c r="M563" s="90"/>
      <c r="N563" s="90"/>
      <c r="O563" s="90"/>
      <c r="P563" s="90"/>
      <c r="Q563" s="90"/>
      <c r="R563" s="10">
        <v>1</v>
      </c>
      <c r="S563" s="90"/>
      <c r="T563" s="90"/>
      <c r="U563" s="90"/>
      <c r="V563" s="90"/>
      <c r="W563" s="90"/>
      <c r="X563" s="90"/>
      <c r="Y563" s="90"/>
      <c r="Z563" s="90"/>
      <c r="AA563" s="90"/>
      <c r="AB563" s="90" t="s">
        <v>8246</v>
      </c>
      <c r="AC563" s="92" t="s">
        <v>8247</v>
      </c>
      <c r="AD563" s="10" t="s">
        <v>283</v>
      </c>
      <c r="AE563" s="11">
        <v>43693</v>
      </c>
      <c r="AF563" s="11">
        <v>44096</v>
      </c>
      <c r="AG563" s="10">
        <f t="shared" si="125"/>
        <v>403</v>
      </c>
      <c r="AH563" s="10">
        <f t="shared" si="126"/>
        <v>500</v>
      </c>
      <c r="AI563" s="10">
        <f t="shared" si="108"/>
        <v>506</v>
      </c>
      <c r="AJ563" s="10" t="s">
        <v>801</v>
      </c>
      <c r="AK563" s="12">
        <v>1</v>
      </c>
      <c r="AL563" s="10" t="s">
        <v>70</v>
      </c>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c r="BW563" s="10"/>
      <c r="BX563" s="10"/>
      <c r="BY563" s="10">
        <v>1</v>
      </c>
      <c r="BZ563" s="10"/>
      <c r="CA563" s="10"/>
      <c r="CB563" s="10"/>
      <c r="CC563" s="10"/>
      <c r="CD563" s="10"/>
      <c r="CE563" s="10"/>
      <c r="CF563" s="10"/>
      <c r="CG563" s="10"/>
      <c r="CH563" s="10"/>
      <c r="CI563" s="10"/>
      <c r="CJ563" s="10"/>
      <c r="CK563" s="10"/>
      <c r="CL563" s="10"/>
      <c r="CM563" s="10"/>
      <c r="CN563" s="10"/>
      <c r="CO563" s="10"/>
      <c r="CP563" s="10" t="s">
        <v>89</v>
      </c>
      <c r="CQ563" s="10" t="s">
        <v>286</v>
      </c>
      <c r="CR563" s="10">
        <v>1</v>
      </c>
      <c r="CS563" s="10"/>
      <c r="CT563" s="10"/>
      <c r="CU563" s="10"/>
      <c r="CV563" s="10"/>
      <c r="CW563" s="10"/>
      <c r="CX563" s="10" t="s">
        <v>287</v>
      </c>
      <c r="CY563" s="10" t="s">
        <v>287</v>
      </c>
      <c r="CZ563" s="10" t="s">
        <v>12</v>
      </c>
      <c r="DA563" s="10" t="s">
        <v>289</v>
      </c>
      <c r="DB563" s="10" t="s">
        <v>309</v>
      </c>
      <c r="DC563" s="13" t="s">
        <v>8248</v>
      </c>
      <c r="DD563" s="10" t="s">
        <v>2835</v>
      </c>
      <c r="DE563" s="13" t="s">
        <v>8249</v>
      </c>
      <c r="DF563" s="10" t="s">
        <v>283</v>
      </c>
      <c r="DG563" s="10" t="s">
        <v>283</v>
      </c>
      <c r="DH563" s="10" t="s">
        <v>283</v>
      </c>
      <c r="DI563" s="10" t="s">
        <v>283</v>
      </c>
      <c r="DJ563" s="10" t="s">
        <v>283</v>
      </c>
      <c r="DK563" s="10" t="s">
        <v>283</v>
      </c>
      <c r="DL563" s="13" t="s">
        <v>8250</v>
      </c>
      <c r="DM563" s="13" t="s">
        <v>8251</v>
      </c>
      <c r="DN563" s="14"/>
      <c r="DO563" s="14"/>
      <c r="DP563" s="14"/>
      <c r="DQ563" s="14"/>
      <c r="DR563" s="14">
        <v>1</v>
      </c>
      <c r="DS563" s="14"/>
      <c r="DT563" s="14"/>
      <c r="DU563" s="14"/>
      <c r="DV563" s="14"/>
      <c r="DW563" s="14"/>
      <c r="DX563" s="14"/>
      <c r="DY563" s="14"/>
      <c r="DZ563" s="14"/>
      <c r="EA563" s="14"/>
      <c r="EB563" s="14"/>
      <c r="EC563" s="14"/>
      <c r="ED563" s="14"/>
      <c r="EE563" s="14">
        <v>1</v>
      </c>
      <c r="EF563" s="14"/>
      <c r="EG563" s="14"/>
      <c r="EH563" s="14"/>
      <c r="EI563" s="14"/>
      <c r="EJ563" s="14"/>
      <c r="EK563" s="14"/>
      <c r="EL563" s="14"/>
      <c r="EM563" s="14"/>
      <c r="EN563" s="14"/>
      <c r="EO563" s="14"/>
      <c r="EP563" s="14"/>
      <c r="EQ563" s="14"/>
      <c r="ER563" s="10" t="s">
        <v>283</v>
      </c>
      <c r="ES563" s="10" t="s">
        <v>283</v>
      </c>
      <c r="ET563" s="10"/>
      <c r="EU563" s="10"/>
      <c r="EV563" s="10"/>
      <c r="EW563" s="10"/>
      <c r="EX563" s="10"/>
      <c r="EY563" s="10"/>
      <c r="EZ563" s="10"/>
      <c r="FA563" s="10"/>
      <c r="FB563" s="10"/>
      <c r="FC563" s="10"/>
      <c r="FD563" s="10"/>
      <c r="FE563" s="10"/>
      <c r="FF563" s="10"/>
      <c r="FG563" s="10"/>
      <c r="FH563" s="10"/>
      <c r="FI563" s="10"/>
      <c r="FJ563" s="10"/>
      <c r="FK563" s="10"/>
      <c r="FL563" s="10"/>
      <c r="FM563" s="10" t="s">
        <v>283</v>
      </c>
      <c r="FN563" s="10" t="s">
        <v>283</v>
      </c>
      <c r="FO563" s="10"/>
      <c r="FP563" s="10"/>
      <c r="FQ563" s="10"/>
      <c r="FR563" s="10"/>
      <c r="FS563" s="10"/>
      <c r="FT563" s="10"/>
      <c r="FU563" s="10"/>
      <c r="FV563" s="10"/>
      <c r="FW563" s="10"/>
      <c r="FX563" s="10"/>
      <c r="FY563" s="10"/>
      <c r="FZ563" s="10"/>
      <c r="GA563" s="10"/>
      <c r="GB563" s="10"/>
      <c r="GC563" s="10"/>
      <c r="GD563" s="10"/>
      <c r="GE563" s="10"/>
      <c r="GF563" s="10"/>
      <c r="GG563" s="10"/>
      <c r="GH563" s="10"/>
      <c r="GI563" s="10"/>
      <c r="GJ563" s="10"/>
      <c r="GK563" s="10"/>
      <c r="GL563" s="10"/>
      <c r="GM563" s="10"/>
      <c r="GN563" s="10"/>
      <c r="GO563" s="13" t="s">
        <v>8252</v>
      </c>
      <c r="GP563" s="13" t="s">
        <v>8253</v>
      </c>
      <c r="GQ563" s="13" t="s">
        <v>8254</v>
      </c>
      <c r="GR563" s="13" t="s">
        <v>8255</v>
      </c>
      <c r="GS563" s="13" t="s">
        <v>8256</v>
      </c>
      <c r="GT563" s="10" t="s">
        <v>283</v>
      </c>
      <c r="GU563" s="10" t="s">
        <v>283</v>
      </c>
      <c r="GV563" s="10" t="s">
        <v>283</v>
      </c>
      <c r="GW563" s="10" t="s">
        <v>283</v>
      </c>
      <c r="GX563" s="10" t="s">
        <v>283</v>
      </c>
      <c r="GY563" s="10" t="s">
        <v>283</v>
      </c>
      <c r="GZ563" s="10" t="s">
        <v>283</v>
      </c>
      <c r="HA563" s="10" t="s">
        <v>283</v>
      </c>
      <c r="HB563" s="10" t="s">
        <v>283</v>
      </c>
      <c r="HC563" s="10" t="s">
        <v>283</v>
      </c>
      <c r="HD563" s="10" t="s">
        <v>8257</v>
      </c>
      <c r="HE563" s="10"/>
      <c r="HF563" s="10"/>
      <c r="HG563" s="10"/>
      <c r="HH563" s="10"/>
      <c r="HI563" s="10"/>
      <c r="HJ563" s="10"/>
      <c r="HK563" s="10"/>
      <c r="HL563" s="10"/>
      <c r="HM563" s="10">
        <v>1</v>
      </c>
      <c r="HN563" s="10"/>
      <c r="HO563" s="10"/>
      <c r="HP563" s="10"/>
      <c r="HQ563" s="10"/>
      <c r="HR563" s="10"/>
      <c r="HS563" s="10"/>
      <c r="HT563" s="10"/>
      <c r="HU563" s="10"/>
      <c r="HV563" s="10"/>
      <c r="HW563" s="10"/>
      <c r="HX563" s="10"/>
      <c r="HY563" s="10"/>
      <c r="HZ563" s="10"/>
      <c r="IA563" s="10"/>
      <c r="IB563" s="10"/>
      <c r="IC563" s="10"/>
      <c r="ID563" s="10"/>
      <c r="IE563" s="10"/>
      <c r="IF563" s="10"/>
      <c r="IG563" s="10"/>
      <c r="IH563" s="10"/>
      <c r="II563" s="10"/>
      <c r="IJ563" s="10"/>
      <c r="IK563" s="10"/>
      <c r="IL563" s="10">
        <v>1</v>
      </c>
      <c r="IM563" s="10"/>
      <c r="IN563" s="10"/>
      <c r="IO563" s="10"/>
      <c r="IP563" s="10"/>
      <c r="IQ563" s="10"/>
      <c r="IR563" s="10"/>
      <c r="IS563" s="10"/>
      <c r="IT563" s="10">
        <v>1</v>
      </c>
      <c r="IU563" s="13" t="s">
        <v>2318</v>
      </c>
      <c r="IV563" s="10" t="s">
        <v>283</v>
      </c>
      <c r="IW563" s="10" t="s">
        <v>283</v>
      </c>
      <c r="IX563" s="10" t="s">
        <v>264</v>
      </c>
      <c r="IY563" s="10"/>
      <c r="IZ563" s="10"/>
      <c r="JA563" s="10"/>
      <c r="JB563" s="10"/>
      <c r="JC563" s="10"/>
      <c r="JD563" s="10"/>
      <c r="JE563" s="10"/>
      <c r="JF563" s="10"/>
      <c r="JG563" s="10"/>
      <c r="JH563" s="10"/>
      <c r="JI563" s="10"/>
      <c r="JJ563" s="10"/>
      <c r="JK563" s="10"/>
      <c r="JL563" s="10"/>
      <c r="JM563" s="10"/>
      <c r="JN563" s="10"/>
      <c r="JO563" s="10"/>
      <c r="JP563" s="10">
        <v>1</v>
      </c>
      <c r="JQ563" s="10"/>
      <c r="JR563" s="10"/>
      <c r="JS563" s="10"/>
      <c r="JT563" s="10"/>
      <c r="JU563" s="10"/>
      <c r="JV563" s="10" t="s">
        <v>287</v>
      </c>
      <c r="JW563" s="10" t="s">
        <v>283</v>
      </c>
      <c r="JX563" s="10" t="s">
        <v>283</v>
      </c>
      <c r="JY563" s="10" t="s">
        <v>283</v>
      </c>
      <c r="JZ563" s="10"/>
    </row>
    <row r="564" spans="1:286" ht="15.75" customHeight="1">
      <c r="A564" s="90" t="s">
        <v>8258</v>
      </c>
      <c r="B564" s="91">
        <v>44103</v>
      </c>
      <c r="C564" s="90" t="s">
        <v>8259</v>
      </c>
      <c r="D564" s="10">
        <v>1</v>
      </c>
      <c r="E564" s="11">
        <v>43607</v>
      </c>
      <c r="F564" s="10">
        <v>30</v>
      </c>
      <c r="G564" s="10" t="s">
        <v>277</v>
      </c>
      <c r="H564" s="90" t="s">
        <v>1305</v>
      </c>
      <c r="I564" s="90" t="s">
        <v>1306</v>
      </c>
      <c r="J564" s="10" t="s">
        <v>280</v>
      </c>
      <c r="K564" s="90" t="s">
        <v>8260</v>
      </c>
      <c r="L564" s="32"/>
      <c r="M564" s="10">
        <v>1</v>
      </c>
      <c r="N564" s="32"/>
      <c r="O564" s="32"/>
      <c r="P564" s="32"/>
      <c r="Q564" s="32">
        <v>1</v>
      </c>
      <c r="R564" s="32"/>
      <c r="S564" s="32"/>
      <c r="T564" s="32"/>
      <c r="U564" s="32"/>
      <c r="V564" s="32"/>
      <c r="W564" s="32"/>
      <c r="X564" s="32"/>
      <c r="Y564" s="32"/>
      <c r="Z564" s="32"/>
      <c r="AA564" s="32"/>
      <c r="AB564" s="32" t="s">
        <v>8261</v>
      </c>
      <c r="AC564" s="92" t="s">
        <v>8262</v>
      </c>
      <c r="AD564" s="10" t="s">
        <v>283</v>
      </c>
      <c r="AE564" s="11">
        <v>43607</v>
      </c>
      <c r="AF564" s="11">
        <v>43871</v>
      </c>
      <c r="AG564" s="10">
        <f t="shared" si="125"/>
        <v>264</v>
      </c>
      <c r="AH564" s="10">
        <f t="shared" si="126"/>
        <v>264</v>
      </c>
      <c r="AI564" s="10">
        <f t="shared" si="108"/>
        <v>496</v>
      </c>
      <c r="AJ564" s="10" t="s">
        <v>8263</v>
      </c>
      <c r="AK564" s="12">
        <v>5</v>
      </c>
      <c r="AL564" s="10" t="s">
        <v>8264</v>
      </c>
      <c r="AM564" s="10"/>
      <c r="AN564" s="10"/>
      <c r="AO564" s="10"/>
      <c r="AP564" s="10"/>
      <c r="AQ564" s="10"/>
      <c r="AR564" s="10"/>
      <c r="AS564" s="10"/>
      <c r="AT564" s="10"/>
      <c r="AU564" s="10"/>
      <c r="AV564" s="10">
        <v>1</v>
      </c>
      <c r="AW564" s="10"/>
      <c r="AX564" s="10"/>
      <c r="AY564" s="10"/>
      <c r="AZ564" s="10"/>
      <c r="BA564" s="10"/>
      <c r="BB564" s="10"/>
      <c r="BC564" s="10"/>
      <c r="BD564" s="10"/>
      <c r="BE564" s="10"/>
      <c r="BF564" s="10"/>
      <c r="BG564" s="10"/>
      <c r="BH564" s="10"/>
      <c r="BI564" s="10"/>
      <c r="BJ564" s="10"/>
      <c r="BK564" s="10"/>
      <c r="BL564" s="10">
        <v>1</v>
      </c>
      <c r="BM564" s="10">
        <v>1</v>
      </c>
      <c r="BN564" s="10"/>
      <c r="BO564" s="10"/>
      <c r="BP564" s="10"/>
      <c r="BQ564" s="10"/>
      <c r="BR564" s="10"/>
      <c r="BS564" s="10"/>
      <c r="BT564" s="10"/>
      <c r="BU564" s="10"/>
      <c r="BV564" s="10"/>
      <c r="BW564" s="10"/>
      <c r="BX564" s="10"/>
      <c r="BY564" s="10"/>
      <c r="BZ564" s="10">
        <v>1</v>
      </c>
      <c r="CA564" s="10"/>
      <c r="CB564" s="10"/>
      <c r="CC564" s="10"/>
      <c r="CD564" s="10"/>
      <c r="CE564" s="10"/>
      <c r="CF564" s="10">
        <v>1</v>
      </c>
      <c r="CG564" s="10"/>
      <c r="CH564" s="10"/>
      <c r="CI564" s="10"/>
      <c r="CJ564" s="10"/>
      <c r="CK564" s="10"/>
      <c r="CL564" s="10"/>
      <c r="CM564" s="10"/>
      <c r="CN564" s="10"/>
      <c r="CO564" s="10"/>
      <c r="CP564" s="10" t="s">
        <v>329</v>
      </c>
      <c r="CQ564" s="10" t="s">
        <v>852</v>
      </c>
      <c r="CR564" s="10"/>
      <c r="CS564" s="10"/>
      <c r="CT564" s="10"/>
      <c r="CU564" s="10"/>
      <c r="CV564" s="10"/>
      <c r="CW564" s="10"/>
      <c r="CX564" s="10" t="s">
        <v>283</v>
      </c>
      <c r="CY564" s="10" t="s">
        <v>287</v>
      </c>
      <c r="CZ564" s="10" t="s">
        <v>288</v>
      </c>
      <c r="DA564" s="10" t="s">
        <v>289</v>
      </c>
      <c r="DB564" s="10" t="s">
        <v>309</v>
      </c>
      <c r="DC564" s="13" t="s">
        <v>8265</v>
      </c>
      <c r="DD564" s="13" t="s">
        <v>8266</v>
      </c>
      <c r="DE564" s="10" t="s">
        <v>283</v>
      </c>
      <c r="DF564" s="10" t="s">
        <v>283</v>
      </c>
      <c r="DG564" s="10" t="s">
        <v>283</v>
      </c>
      <c r="DH564" s="10" t="s">
        <v>283</v>
      </c>
      <c r="DI564" s="10" t="s">
        <v>283</v>
      </c>
      <c r="DJ564" s="10" t="s">
        <v>283</v>
      </c>
      <c r="DK564" s="10" t="s">
        <v>283</v>
      </c>
      <c r="DL564" s="10" t="s">
        <v>283</v>
      </c>
      <c r="DM564" s="10" t="s">
        <v>283</v>
      </c>
      <c r="DN564" s="15"/>
      <c r="DO564" s="15"/>
      <c r="DP564" s="15"/>
      <c r="DQ564" s="15"/>
      <c r="DR564" s="15"/>
      <c r="DS564" s="15"/>
      <c r="DT564" s="15"/>
      <c r="DU564" s="15"/>
      <c r="DV564" s="15"/>
      <c r="DW564" s="15"/>
      <c r="DX564" s="15"/>
      <c r="DY564" s="15"/>
      <c r="DZ564" s="15"/>
      <c r="EA564" s="15"/>
      <c r="EB564" s="15"/>
      <c r="EC564" s="15"/>
      <c r="ED564" s="15"/>
      <c r="EE564" s="15"/>
      <c r="EF564" s="15"/>
      <c r="EG564" s="15"/>
      <c r="EH564" s="15"/>
      <c r="EI564" s="15"/>
      <c r="EJ564" s="15"/>
      <c r="EK564" s="15"/>
      <c r="EL564" s="15"/>
      <c r="EM564" s="15"/>
      <c r="EN564" s="15"/>
      <c r="EO564" s="15"/>
      <c r="EP564" s="15"/>
      <c r="EQ564" s="15"/>
      <c r="ER564" s="10" t="s">
        <v>283</v>
      </c>
      <c r="ES564" s="10" t="s">
        <v>283</v>
      </c>
      <c r="ET564" s="10"/>
      <c r="EU564" s="10"/>
      <c r="EV564" s="10"/>
      <c r="EW564" s="10"/>
      <c r="EX564" s="10"/>
      <c r="EY564" s="10"/>
      <c r="EZ564" s="10"/>
      <c r="FA564" s="10"/>
      <c r="FB564" s="10"/>
      <c r="FC564" s="10"/>
      <c r="FD564" s="10"/>
      <c r="FE564" s="10"/>
      <c r="FF564" s="10"/>
      <c r="FG564" s="10"/>
      <c r="FH564" s="10"/>
      <c r="FI564" s="10"/>
      <c r="FJ564" s="10"/>
      <c r="FK564" s="10"/>
      <c r="FL564" s="10"/>
      <c r="FM564" s="10" t="s">
        <v>283</v>
      </c>
      <c r="FN564" s="10" t="s">
        <v>283</v>
      </c>
      <c r="FO564" s="10"/>
      <c r="FP564" s="10"/>
      <c r="FQ564" s="10"/>
      <c r="FR564" s="10"/>
      <c r="FS564" s="10"/>
      <c r="FT564" s="10"/>
      <c r="FU564" s="10"/>
      <c r="FV564" s="10"/>
      <c r="FW564" s="10"/>
      <c r="FX564" s="10"/>
      <c r="FY564" s="10"/>
      <c r="FZ564" s="10"/>
      <c r="GA564" s="10"/>
      <c r="GB564" s="10"/>
      <c r="GC564" s="10"/>
      <c r="GD564" s="10"/>
      <c r="GE564" s="10"/>
      <c r="GF564" s="10"/>
      <c r="GG564" s="10"/>
      <c r="GH564" s="10"/>
      <c r="GI564" s="10"/>
      <c r="GJ564" s="10"/>
      <c r="GK564" s="10"/>
      <c r="GL564" s="10"/>
      <c r="GM564" s="10"/>
      <c r="GN564" s="10"/>
      <c r="GO564" s="13" t="s">
        <v>8267</v>
      </c>
      <c r="GP564" s="13" t="s">
        <v>8268</v>
      </c>
      <c r="GQ564" s="13" t="s">
        <v>8269</v>
      </c>
      <c r="GR564" s="10" t="s">
        <v>283</v>
      </c>
      <c r="GS564" s="10" t="s">
        <v>283</v>
      </c>
      <c r="GT564" s="10" t="s">
        <v>283</v>
      </c>
      <c r="GU564" s="10" t="s">
        <v>283</v>
      </c>
      <c r="GV564" s="10" t="s">
        <v>283</v>
      </c>
      <c r="GW564" s="10" t="s">
        <v>283</v>
      </c>
      <c r="GX564" s="10" t="s">
        <v>283</v>
      </c>
      <c r="GY564" s="10" t="s">
        <v>283</v>
      </c>
      <c r="GZ564" s="10" t="s">
        <v>283</v>
      </c>
      <c r="HA564" s="10" t="s">
        <v>283</v>
      </c>
      <c r="HB564" s="10" t="s">
        <v>283</v>
      </c>
      <c r="HC564" s="10" t="s">
        <v>283</v>
      </c>
      <c r="HD564" s="10" t="s">
        <v>242</v>
      </c>
      <c r="HE564" s="10"/>
      <c r="HF564" s="10"/>
      <c r="HG564" s="10"/>
      <c r="HH564" s="10"/>
      <c r="HI564" s="10"/>
      <c r="HJ564" s="10"/>
      <c r="HK564" s="10"/>
      <c r="HL564" s="10"/>
      <c r="HM564" s="10"/>
      <c r="HN564" s="10"/>
      <c r="HO564" s="10"/>
      <c r="HP564" s="10"/>
      <c r="HQ564" s="10"/>
      <c r="HR564" s="10"/>
      <c r="HS564" s="10"/>
      <c r="HT564" s="10"/>
      <c r="HU564" s="10"/>
      <c r="HV564" s="10"/>
      <c r="HW564" s="10"/>
      <c r="HX564" s="10"/>
      <c r="HY564" s="10"/>
      <c r="HZ564" s="10"/>
      <c r="IA564" s="10"/>
      <c r="IB564" s="10"/>
      <c r="IC564" s="10"/>
      <c r="ID564" s="10"/>
      <c r="IE564" s="10"/>
      <c r="IF564" s="10"/>
      <c r="IG564" s="10"/>
      <c r="IH564" s="10"/>
      <c r="II564" s="10"/>
      <c r="IJ564" s="10"/>
      <c r="IK564" s="10"/>
      <c r="IL564" s="10"/>
      <c r="IM564" s="10"/>
      <c r="IN564" s="10"/>
      <c r="IO564" s="10"/>
      <c r="IP564" s="10"/>
      <c r="IQ564" s="10"/>
      <c r="IR564" s="10"/>
      <c r="IS564" s="10"/>
      <c r="IT564" s="10">
        <v>1</v>
      </c>
      <c r="IU564" s="13" t="s">
        <v>553</v>
      </c>
      <c r="IV564" s="10" t="s">
        <v>283</v>
      </c>
      <c r="IW564" s="10" t="s">
        <v>283</v>
      </c>
      <c r="IX564" s="10" t="s">
        <v>264</v>
      </c>
      <c r="IY564" s="10"/>
      <c r="IZ564" s="10"/>
      <c r="JA564" s="10"/>
      <c r="JB564" s="10"/>
      <c r="JC564" s="10"/>
      <c r="JD564" s="10"/>
      <c r="JE564" s="10"/>
      <c r="JF564" s="10"/>
      <c r="JG564" s="10"/>
      <c r="JH564" s="10"/>
      <c r="JI564" s="10"/>
      <c r="JJ564" s="10"/>
      <c r="JK564" s="10"/>
      <c r="JL564" s="10"/>
      <c r="JM564" s="10"/>
      <c r="JN564" s="10"/>
      <c r="JO564" s="10"/>
      <c r="JP564" s="10">
        <v>1</v>
      </c>
      <c r="JQ564" s="10"/>
      <c r="JR564" s="10"/>
      <c r="JS564" s="10"/>
      <c r="JT564" s="10"/>
      <c r="JU564" s="10"/>
      <c r="JV564" s="10" t="s">
        <v>287</v>
      </c>
      <c r="JW564" s="10" t="s">
        <v>283</v>
      </c>
      <c r="JX564" s="10" t="s">
        <v>283</v>
      </c>
      <c r="JY564" s="10" t="s">
        <v>283</v>
      </c>
      <c r="JZ564" s="10"/>
    </row>
    <row r="565" spans="1:286" ht="15.75" customHeight="1">
      <c r="A565" s="90" t="s">
        <v>8270</v>
      </c>
      <c r="B565" s="91">
        <v>44099</v>
      </c>
      <c r="C565" s="90" t="s">
        <v>8271</v>
      </c>
      <c r="D565" s="54">
        <v>1</v>
      </c>
      <c r="E565" s="84">
        <v>43342</v>
      </c>
      <c r="F565" s="54">
        <v>57</v>
      </c>
      <c r="G565" s="54" t="s">
        <v>277</v>
      </c>
      <c r="H565" s="90" t="s">
        <v>6430</v>
      </c>
      <c r="I565" s="90" t="s">
        <v>5481</v>
      </c>
      <c r="J565" s="10" t="s">
        <v>280</v>
      </c>
      <c r="K565" s="90" t="s">
        <v>8179</v>
      </c>
      <c r="L565" s="90"/>
      <c r="M565" s="90"/>
      <c r="N565" s="90"/>
      <c r="O565" s="90"/>
      <c r="P565" s="90"/>
      <c r="Q565" s="90"/>
      <c r="R565" s="10">
        <v>1</v>
      </c>
      <c r="S565" s="90"/>
      <c r="T565" s="90"/>
      <c r="U565" s="90"/>
      <c r="V565" s="90"/>
      <c r="W565" s="90"/>
      <c r="X565" s="90"/>
      <c r="Y565" s="90"/>
      <c r="Z565" s="90"/>
      <c r="AA565" s="90"/>
      <c r="AB565" s="90" t="s">
        <v>8272</v>
      </c>
      <c r="AC565" s="92" t="s">
        <v>8273</v>
      </c>
      <c r="AD565" s="54" t="s">
        <v>283</v>
      </c>
      <c r="AE565" s="84">
        <v>43377</v>
      </c>
      <c r="AF565" s="84">
        <v>44081</v>
      </c>
      <c r="AG565" s="10">
        <f t="shared" si="125"/>
        <v>704</v>
      </c>
      <c r="AH565" s="10">
        <f t="shared" si="126"/>
        <v>739</v>
      </c>
      <c r="AI565" s="10">
        <f t="shared" si="108"/>
        <v>757</v>
      </c>
      <c r="AJ565" s="54" t="s">
        <v>50</v>
      </c>
      <c r="AK565" s="85">
        <v>1</v>
      </c>
      <c r="AL565" s="54" t="s">
        <v>50</v>
      </c>
      <c r="AM565" s="54"/>
      <c r="AN565" s="54"/>
      <c r="AO565" s="54"/>
      <c r="AP565" s="54"/>
      <c r="AQ565" s="54"/>
      <c r="AR565" s="54"/>
      <c r="AS565" s="54"/>
      <c r="AT565" s="54"/>
      <c r="AU565" s="54"/>
      <c r="AV565" s="54"/>
      <c r="AW565" s="54"/>
      <c r="AX565" s="54"/>
      <c r="AY565" s="54"/>
      <c r="AZ565" s="54"/>
      <c r="BA565" s="54"/>
      <c r="BB565" s="54"/>
      <c r="BC565" s="54"/>
      <c r="BD565" s="54"/>
      <c r="BE565" s="54">
        <v>1</v>
      </c>
      <c r="BF565" s="54"/>
      <c r="BG565" s="54"/>
      <c r="BH565" s="54"/>
      <c r="BI565" s="54"/>
      <c r="BJ565" s="54"/>
      <c r="BK565" s="54"/>
      <c r="BL565" s="54"/>
      <c r="BM565" s="54"/>
      <c r="BN565" s="54"/>
      <c r="BO565" s="54"/>
      <c r="BP565" s="54"/>
      <c r="BQ565" s="54"/>
      <c r="BR565" s="54"/>
      <c r="BS565" s="54"/>
      <c r="BT565" s="54"/>
      <c r="BU565" s="54"/>
      <c r="BV565" s="54"/>
      <c r="BW565" s="54"/>
      <c r="BX565" s="54"/>
      <c r="BY565" s="54"/>
      <c r="BZ565" s="54"/>
      <c r="CA565" s="54"/>
      <c r="CB565" s="54"/>
      <c r="CC565" s="54"/>
      <c r="CD565" s="54"/>
      <c r="CE565" s="54"/>
      <c r="CF565" s="54"/>
      <c r="CG565" s="54"/>
      <c r="CH565" s="54"/>
      <c r="CI565" s="54"/>
      <c r="CJ565" s="54"/>
      <c r="CK565" s="54"/>
      <c r="CL565" s="54"/>
      <c r="CM565" s="54"/>
      <c r="CN565" s="54"/>
      <c r="CO565" s="54"/>
      <c r="CP565" s="54" t="s">
        <v>89</v>
      </c>
      <c r="CQ565" s="10" t="s">
        <v>286</v>
      </c>
      <c r="CR565" s="10">
        <v>1</v>
      </c>
      <c r="CS565" s="54"/>
      <c r="CT565" s="54"/>
      <c r="CU565" s="54"/>
      <c r="CV565" s="54"/>
      <c r="CW565" s="54"/>
      <c r="CX565" s="54" t="s">
        <v>287</v>
      </c>
      <c r="CY565" s="54" t="s">
        <v>287</v>
      </c>
      <c r="CZ565" s="54" t="s">
        <v>12</v>
      </c>
      <c r="DA565" s="54" t="s">
        <v>621</v>
      </c>
      <c r="DB565" s="54" t="s">
        <v>309</v>
      </c>
      <c r="DC565" s="97" t="s">
        <v>8274</v>
      </c>
      <c r="DD565" s="97" t="s">
        <v>8275</v>
      </c>
      <c r="DE565" s="39" t="s">
        <v>8276</v>
      </c>
      <c r="DF565" s="39" t="s">
        <v>8277</v>
      </c>
      <c r="DG565" s="39" t="s">
        <v>8278</v>
      </c>
      <c r="DH565" s="54" t="s">
        <v>283</v>
      </c>
      <c r="DI565" s="54" t="s">
        <v>283</v>
      </c>
      <c r="DJ565" s="54" t="s">
        <v>283</v>
      </c>
      <c r="DK565" s="54" t="s">
        <v>283</v>
      </c>
      <c r="DL565" s="13" t="s">
        <v>8279</v>
      </c>
      <c r="DM565" s="13" t="s">
        <v>7378</v>
      </c>
      <c r="DN565" s="14"/>
      <c r="DO565" s="14"/>
      <c r="DP565" s="14"/>
      <c r="DQ565" s="14"/>
      <c r="DR565" s="14"/>
      <c r="DS565" s="14">
        <v>1</v>
      </c>
      <c r="DT565" s="14"/>
      <c r="DU565" s="14"/>
      <c r="DV565" s="14"/>
      <c r="DW565" s="14"/>
      <c r="DX565" s="14"/>
      <c r="DY565" s="14"/>
      <c r="DZ565" s="14"/>
      <c r="EA565" s="14">
        <v>1</v>
      </c>
      <c r="EB565" s="14"/>
      <c r="EC565" s="14"/>
      <c r="ED565" s="14"/>
      <c r="EE565" s="14"/>
      <c r="EF565" s="15">
        <v>1</v>
      </c>
      <c r="EG565" s="14"/>
      <c r="EH565" s="14"/>
      <c r="EI565" s="14"/>
      <c r="EJ565" s="14"/>
      <c r="EK565" s="14"/>
      <c r="EL565" s="14"/>
      <c r="EM565" s="14"/>
      <c r="EN565" s="14"/>
      <c r="EO565" s="14"/>
      <c r="EP565" s="14"/>
      <c r="EQ565" s="14"/>
      <c r="ER565" s="54" t="s">
        <v>283</v>
      </c>
      <c r="ES565" s="10" t="s">
        <v>283</v>
      </c>
      <c r="ET565" s="10"/>
      <c r="EU565" s="10"/>
      <c r="EV565" s="10"/>
      <c r="EW565" s="10"/>
      <c r="EX565" s="10"/>
      <c r="EY565" s="10"/>
      <c r="EZ565" s="10"/>
      <c r="FA565" s="10"/>
      <c r="FB565" s="10"/>
      <c r="FC565" s="10"/>
      <c r="FD565" s="10"/>
      <c r="FE565" s="10"/>
      <c r="FF565" s="10"/>
      <c r="FG565" s="10"/>
      <c r="FH565" s="10"/>
      <c r="FI565" s="10"/>
      <c r="FJ565" s="10"/>
      <c r="FK565" s="10"/>
      <c r="FL565" s="10"/>
      <c r="FM565" s="54" t="s">
        <v>283</v>
      </c>
      <c r="FN565" s="10" t="s">
        <v>283</v>
      </c>
      <c r="FO565" s="10"/>
      <c r="FP565" s="10"/>
      <c r="FQ565" s="10"/>
      <c r="FR565" s="10"/>
      <c r="FS565" s="10"/>
      <c r="FT565" s="10"/>
      <c r="FU565" s="10"/>
      <c r="FV565" s="10"/>
      <c r="FW565" s="10"/>
      <c r="FX565" s="10"/>
      <c r="FY565" s="10"/>
      <c r="FZ565" s="10"/>
      <c r="GA565" s="10"/>
      <c r="GB565" s="10"/>
      <c r="GC565" s="10"/>
      <c r="GD565" s="10"/>
      <c r="GE565" s="10"/>
      <c r="GF565" s="10"/>
      <c r="GG565" s="10"/>
      <c r="GH565" s="10"/>
      <c r="GI565" s="10"/>
      <c r="GJ565" s="10"/>
      <c r="GK565" s="10"/>
      <c r="GL565" s="10"/>
      <c r="GM565" s="10"/>
      <c r="GN565" s="10"/>
      <c r="GO565" s="13" t="s">
        <v>8280</v>
      </c>
      <c r="GP565" s="13" t="s">
        <v>8281</v>
      </c>
      <c r="GQ565" s="54" t="s">
        <v>283</v>
      </c>
      <c r="GR565" s="54" t="s">
        <v>283</v>
      </c>
      <c r="GS565" s="54" t="s">
        <v>283</v>
      </c>
      <c r="GT565" s="54" t="s">
        <v>283</v>
      </c>
      <c r="GU565" s="54" t="s">
        <v>283</v>
      </c>
      <c r="GV565" s="54" t="s">
        <v>283</v>
      </c>
      <c r="GW565" s="54" t="s">
        <v>283</v>
      </c>
      <c r="GX565" s="54" t="s">
        <v>283</v>
      </c>
      <c r="GY565" s="54" t="s">
        <v>283</v>
      </c>
      <c r="GZ565" s="54" t="s">
        <v>283</v>
      </c>
      <c r="HA565" s="54" t="s">
        <v>283</v>
      </c>
      <c r="HB565" s="54" t="s">
        <v>283</v>
      </c>
      <c r="HC565" s="54" t="s">
        <v>283</v>
      </c>
      <c r="HD565" s="54" t="s">
        <v>8282</v>
      </c>
      <c r="HE565" s="54"/>
      <c r="HF565" s="54"/>
      <c r="HG565" s="54"/>
      <c r="HH565" s="54"/>
      <c r="HI565" s="54"/>
      <c r="HJ565" s="54"/>
      <c r="HK565" s="54"/>
      <c r="HL565" s="54"/>
      <c r="HM565" s="54"/>
      <c r="HN565" s="54"/>
      <c r="HO565" s="54"/>
      <c r="HP565" s="54"/>
      <c r="HQ565" s="54"/>
      <c r="HR565" s="54"/>
      <c r="HS565" s="54"/>
      <c r="HT565" s="54"/>
      <c r="HU565" s="54"/>
      <c r="HV565" s="54"/>
      <c r="HW565" s="54"/>
      <c r="HX565" s="54"/>
      <c r="HY565" s="54"/>
      <c r="HZ565" s="54"/>
      <c r="IA565" s="54">
        <v>1</v>
      </c>
      <c r="IB565" s="54"/>
      <c r="IC565" s="10">
        <v>1</v>
      </c>
      <c r="ID565" s="54"/>
      <c r="IE565" s="54"/>
      <c r="IF565" s="54"/>
      <c r="IG565" s="54"/>
      <c r="IH565" s="54"/>
      <c r="II565" s="54"/>
      <c r="IJ565" s="54"/>
      <c r="IK565" s="54"/>
      <c r="IL565" s="54"/>
      <c r="IM565" s="54"/>
      <c r="IN565" s="54"/>
      <c r="IO565" s="54"/>
      <c r="IP565" s="54"/>
      <c r="IQ565" s="54"/>
      <c r="IR565" s="54"/>
      <c r="IS565" s="54"/>
      <c r="IT565" s="54"/>
      <c r="IU565" s="13" t="s">
        <v>8283</v>
      </c>
      <c r="IV565" s="13" t="s">
        <v>8284</v>
      </c>
      <c r="IW565" s="54" t="s">
        <v>283</v>
      </c>
      <c r="IX565" s="54" t="s">
        <v>262</v>
      </c>
      <c r="IY565" s="54"/>
      <c r="IZ565" s="54"/>
      <c r="JA565" s="54"/>
      <c r="JB565" s="54"/>
      <c r="JC565" s="54"/>
      <c r="JD565" s="54"/>
      <c r="JE565" s="54"/>
      <c r="JF565" s="54"/>
      <c r="JG565" s="54"/>
      <c r="JH565" s="54"/>
      <c r="JI565" s="54"/>
      <c r="JJ565" s="54"/>
      <c r="JK565" s="54"/>
      <c r="JL565" s="54"/>
      <c r="JM565" s="54"/>
      <c r="JN565" s="10">
        <v>1</v>
      </c>
      <c r="JO565" s="54"/>
      <c r="JP565" s="54"/>
      <c r="JQ565" s="54"/>
      <c r="JR565" s="54"/>
      <c r="JS565" s="54"/>
      <c r="JT565" s="54"/>
      <c r="JU565" s="54"/>
      <c r="JV565" s="54" t="s">
        <v>287</v>
      </c>
      <c r="JW565" s="54" t="s">
        <v>283</v>
      </c>
      <c r="JX565" s="54" t="s">
        <v>283</v>
      </c>
      <c r="JY565" s="54" t="s">
        <v>283</v>
      </c>
      <c r="JZ565" s="54"/>
    </row>
    <row r="566" spans="1:286" ht="15.75" customHeight="1">
      <c r="A566" s="90" t="s">
        <v>8285</v>
      </c>
      <c r="B566" s="91">
        <v>44099</v>
      </c>
      <c r="C566" s="90" t="s">
        <v>8286</v>
      </c>
      <c r="D566" s="10">
        <v>1</v>
      </c>
      <c r="E566" s="11">
        <v>43787</v>
      </c>
      <c r="F566" s="10">
        <v>73</v>
      </c>
      <c r="G566" s="10" t="s">
        <v>277</v>
      </c>
      <c r="H566" s="90" t="s">
        <v>4202</v>
      </c>
      <c r="I566" s="90" t="s">
        <v>8287</v>
      </c>
      <c r="J566" s="10" t="s">
        <v>280</v>
      </c>
      <c r="K566" s="90" t="s">
        <v>8179</v>
      </c>
      <c r="L566" s="90"/>
      <c r="M566" s="90"/>
      <c r="N566" s="90"/>
      <c r="O566" s="90"/>
      <c r="P566" s="90"/>
      <c r="Q566" s="90"/>
      <c r="R566" s="10">
        <v>1</v>
      </c>
      <c r="S566" s="90"/>
      <c r="T566" s="90"/>
      <c r="U566" s="90"/>
      <c r="V566" s="90"/>
      <c r="W566" s="90"/>
      <c r="X566" s="90"/>
      <c r="Y566" s="90"/>
      <c r="Z566" s="90"/>
      <c r="AA566" s="90"/>
      <c r="AB566" s="90" t="s">
        <v>8288</v>
      </c>
      <c r="AC566" s="92" t="s">
        <v>8289</v>
      </c>
      <c r="AD566" s="10" t="s">
        <v>283</v>
      </c>
      <c r="AE566" s="11">
        <v>43811</v>
      </c>
      <c r="AF566" s="11">
        <v>44057</v>
      </c>
      <c r="AG566" s="10">
        <f t="shared" si="125"/>
        <v>246</v>
      </c>
      <c r="AH566" s="10">
        <f t="shared" si="126"/>
        <v>270</v>
      </c>
      <c r="AI566" s="10">
        <f t="shared" si="108"/>
        <v>312</v>
      </c>
      <c r="AJ566" s="10" t="s">
        <v>685</v>
      </c>
      <c r="AK566" s="12">
        <v>1</v>
      </c>
      <c r="AL566" s="10" t="s">
        <v>347</v>
      </c>
      <c r="AM566" s="10">
        <v>1</v>
      </c>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0"/>
      <c r="BV566" s="10"/>
      <c r="BW566" s="10"/>
      <c r="BX566" s="10"/>
      <c r="BY566" s="10"/>
      <c r="BZ566" s="10"/>
      <c r="CA566" s="10"/>
      <c r="CB566" s="10"/>
      <c r="CC566" s="10"/>
      <c r="CD566" s="10"/>
      <c r="CE566" s="10"/>
      <c r="CF566" s="10"/>
      <c r="CG566" s="10"/>
      <c r="CH566" s="10"/>
      <c r="CI566" s="10"/>
      <c r="CJ566" s="10"/>
      <c r="CK566" s="10"/>
      <c r="CL566" s="10"/>
      <c r="CM566" s="10"/>
      <c r="CN566" s="10"/>
      <c r="CO566" s="10"/>
      <c r="CP566" s="10" t="s">
        <v>89</v>
      </c>
      <c r="CQ566" s="10" t="s">
        <v>286</v>
      </c>
      <c r="CR566" s="10">
        <v>1</v>
      </c>
      <c r="CS566" s="10"/>
      <c r="CT566" s="10"/>
      <c r="CU566" s="10"/>
      <c r="CV566" s="10"/>
      <c r="CW566" s="10"/>
      <c r="CX566" s="10" t="s">
        <v>287</v>
      </c>
      <c r="CY566" s="10" t="s">
        <v>287</v>
      </c>
      <c r="CZ566" s="10" t="s">
        <v>12</v>
      </c>
      <c r="DA566" s="10" t="s">
        <v>289</v>
      </c>
      <c r="DB566" s="10" t="s">
        <v>309</v>
      </c>
      <c r="DC566" s="13" t="s">
        <v>8290</v>
      </c>
      <c r="DD566" s="13" t="s">
        <v>8291</v>
      </c>
      <c r="DE566" s="13" t="s">
        <v>8292</v>
      </c>
      <c r="DF566" s="10" t="s">
        <v>2501</v>
      </c>
      <c r="DG566" s="10" t="s">
        <v>283</v>
      </c>
      <c r="DH566" s="10" t="s">
        <v>283</v>
      </c>
      <c r="DI566" s="10" t="s">
        <v>283</v>
      </c>
      <c r="DJ566" s="10" t="s">
        <v>283</v>
      </c>
      <c r="DK566" s="10" t="s">
        <v>283</v>
      </c>
      <c r="DL566" s="13" t="s">
        <v>8293</v>
      </c>
      <c r="DM566" s="10" t="s">
        <v>115</v>
      </c>
      <c r="DN566" s="15"/>
      <c r="DO566" s="15"/>
      <c r="DP566" s="15"/>
      <c r="DQ566" s="15"/>
      <c r="DR566" s="15"/>
      <c r="DS566" s="14">
        <v>1</v>
      </c>
      <c r="DT566" s="15"/>
      <c r="DU566" s="15"/>
      <c r="DV566" s="15"/>
      <c r="DW566" s="15"/>
      <c r="DX566" s="15"/>
      <c r="DY566" s="15"/>
      <c r="DZ566" s="15"/>
      <c r="EA566" s="15"/>
      <c r="EB566" s="15"/>
      <c r="EC566" s="15"/>
      <c r="ED566" s="15"/>
      <c r="EE566" s="15"/>
      <c r="EF566" s="15"/>
      <c r="EG566" s="15"/>
      <c r="EH566" s="15"/>
      <c r="EI566" s="15"/>
      <c r="EJ566" s="15"/>
      <c r="EK566" s="15"/>
      <c r="EL566" s="15"/>
      <c r="EM566" s="15"/>
      <c r="EN566" s="15"/>
      <c r="EO566" s="15"/>
      <c r="EP566" s="15"/>
      <c r="EQ566" s="15"/>
      <c r="ER566" s="10" t="s">
        <v>283</v>
      </c>
      <c r="ES566" s="10" t="s">
        <v>283</v>
      </c>
      <c r="ET566" s="10"/>
      <c r="EU566" s="10"/>
      <c r="EV566" s="10"/>
      <c r="EW566" s="10"/>
      <c r="EX566" s="10"/>
      <c r="EY566" s="10"/>
      <c r="EZ566" s="10"/>
      <c r="FA566" s="10"/>
      <c r="FB566" s="10"/>
      <c r="FC566" s="10"/>
      <c r="FD566" s="10"/>
      <c r="FE566" s="10"/>
      <c r="FF566" s="10"/>
      <c r="FG566" s="10"/>
      <c r="FH566" s="10"/>
      <c r="FI566" s="10"/>
      <c r="FJ566" s="10"/>
      <c r="FK566" s="10"/>
      <c r="FL566" s="10"/>
      <c r="FM566" s="10" t="s">
        <v>283</v>
      </c>
      <c r="FN566" s="10" t="s">
        <v>283</v>
      </c>
      <c r="FO566" s="10"/>
      <c r="FP566" s="10"/>
      <c r="FQ566" s="10"/>
      <c r="FR566" s="10"/>
      <c r="FS566" s="10"/>
      <c r="FT566" s="10"/>
      <c r="FU566" s="10"/>
      <c r="FV566" s="10"/>
      <c r="FW566" s="10"/>
      <c r="FX566" s="10"/>
      <c r="FY566" s="10"/>
      <c r="FZ566" s="10"/>
      <c r="GA566" s="10"/>
      <c r="GB566" s="10"/>
      <c r="GC566" s="10"/>
      <c r="GD566" s="10"/>
      <c r="GE566" s="10"/>
      <c r="GF566" s="10"/>
      <c r="GG566" s="10"/>
      <c r="GH566" s="10"/>
      <c r="GI566" s="10"/>
      <c r="GJ566" s="10"/>
      <c r="GK566" s="10"/>
      <c r="GL566" s="10"/>
      <c r="GM566" s="10"/>
      <c r="GN566" s="10"/>
      <c r="GO566" s="13" t="s">
        <v>8294</v>
      </c>
      <c r="GP566" s="13" t="s">
        <v>8295</v>
      </c>
      <c r="GQ566" s="13" t="s">
        <v>8296</v>
      </c>
      <c r="GR566" s="10" t="s">
        <v>283</v>
      </c>
      <c r="GS566" s="10" t="s">
        <v>283</v>
      </c>
      <c r="GT566" s="10" t="s">
        <v>283</v>
      </c>
      <c r="GU566" s="10" t="s">
        <v>283</v>
      </c>
      <c r="GV566" s="10" t="s">
        <v>283</v>
      </c>
      <c r="GW566" s="10" t="s">
        <v>283</v>
      </c>
      <c r="GX566" s="10" t="s">
        <v>283</v>
      </c>
      <c r="GY566" s="10" t="s">
        <v>283</v>
      </c>
      <c r="GZ566" s="10" t="s">
        <v>283</v>
      </c>
      <c r="HA566" s="10" t="s">
        <v>283</v>
      </c>
      <c r="HB566" s="10" t="s">
        <v>283</v>
      </c>
      <c r="HC566" s="10" t="s">
        <v>283</v>
      </c>
      <c r="HD566" s="10" t="s">
        <v>212</v>
      </c>
      <c r="HE566" s="10"/>
      <c r="HF566" s="10"/>
      <c r="HG566" s="10"/>
      <c r="HH566" s="10"/>
      <c r="HI566" s="10"/>
      <c r="HJ566" s="10"/>
      <c r="HK566" s="10"/>
      <c r="HL566" s="10"/>
      <c r="HM566" s="10"/>
      <c r="HN566" s="10"/>
      <c r="HO566" s="10"/>
      <c r="HP566" s="10">
        <v>1</v>
      </c>
      <c r="HQ566" s="10"/>
      <c r="HR566" s="10"/>
      <c r="HS566" s="10"/>
      <c r="HT566" s="10"/>
      <c r="HU566" s="10"/>
      <c r="HV566" s="10"/>
      <c r="HW566" s="10"/>
      <c r="HX566" s="10"/>
      <c r="HY566" s="10"/>
      <c r="HZ566" s="10"/>
      <c r="IA566" s="10"/>
      <c r="IB566" s="10"/>
      <c r="IC566" s="10"/>
      <c r="ID566" s="10"/>
      <c r="IE566" s="10"/>
      <c r="IF566" s="10"/>
      <c r="IG566" s="10"/>
      <c r="IH566" s="10"/>
      <c r="II566" s="10"/>
      <c r="IJ566" s="10"/>
      <c r="IK566" s="10"/>
      <c r="IL566" s="10"/>
      <c r="IM566" s="10"/>
      <c r="IN566" s="10"/>
      <c r="IO566" s="10"/>
      <c r="IP566" s="10"/>
      <c r="IQ566" s="10"/>
      <c r="IR566" s="10"/>
      <c r="IS566" s="10"/>
      <c r="IT566" s="10"/>
      <c r="IU566" s="13" t="s">
        <v>8297</v>
      </c>
      <c r="IV566" s="10" t="s">
        <v>283</v>
      </c>
      <c r="IW566" s="10" t="s">
        <v>283</v>
      </c>
      <c r="IX566" s="10" t="s">
        <v>264</v>
      </c>
      <c r="IY566" s="10"/>
      <c r="IZ566" s="10"/>
      <c r="JA566" s="10"/>
      <c r="JB566" s="10"/>
      <c r="JC566" s="10"/>
      <c r="JD566" s="10"/>
      <c r="JE566" s="10"/>
      <c r="JF566" s="10"/>
      <c r="JG566" s="10"/>
      <c r="JH566" s="10"/>
      <c r="JI566" s="10"/>
      <c r="JJ566" s="10"/>
      <c r="JK566" s="10"/>
      <c r="JL566" s="10"/>
      <c r="JM566" s="10"/>
      <c r="JN566" s="10"/>
      <c r="JO566" s="10"/>
      <c r="JP566" s="10">
        <v>1</v>
      </c>
      <c r="JQ566" s="10"/>
      <c r="JR566" s="10"/>
      <c r="JS566" s="10"/>
      <c r="JT566" s="10"/>
      <c r="JU566" s="10"/>
      <c r="JV566" s="10" t="s">
        <v>287</v>
      </c>
      <c r="JW566" s="10" t="s">
        <v>283</v>
      </c>
      <c r="JX566" s="10" t="s">
        <v>283</v>
      </c>
      <c r="JY566" s="10" t="s">
        <v>283</v>
      </c>
      <c r="JZ566" s="10"/>
    </row>
    <row r="567" spans="1:286" ht="15.75" customHeight="1">
      <c r="A567" s="90" t="s">
        <v>8298</v>
      </c>
      <c r="B567" s="91">
        <v>44111</v>
      </c>
      <c r="C567" s="90" t="s">
        <v>8299</v>
      </c>
      <c r="D567" s="10">
        <v>1</v>
      </c>
      <c r="E567" s="11">
        <v>43925</v>
      </c>
      <c r="F567" s="10" t="s">
        <v>302</v>
      </c>
      <c r="G567" s="10" t="s">
        <v>277</v>
      </c>
      <c r="H567" s="90" t="s">
        <v>4129</v>
      </c>
      <c r="I567" s="90" t="s">
        <v>7656</v>
      </c>
      <c r="J567" s="10" t="s">
        <v>280</v>
      </c>
      <c r="K567" s="90" t="s">
        <v>8179</v>
      </c>
      <c r="L567" s="90"/>
      <c r="M567" s="90"/>
      <c r="N567" s="90"/>
      <c r="O567" s="90"/>
      <c r="P567" s="90"/>
      <c r="Q567" s="90"/>
      <c r="R567" s="10">
        <v>1</v>
      </c>
      <c r="S567" s="90"/>
      <c r="T567" s="90"/>
      <c r="U567" s="90"/>
      <c r="V567" s="90"/>
      <c r="W567" s="90"/>
      <c r="X567" s="90"/>
      <c r="Y567" s="90"/>
      <c r="Z567" s="90"/>
      <c r="AA567" s="90"/>
      <c r="AB567" s="90" t="s">
        <v>8300</v>
      </c>
      <c r="AC567" s="92" t="s">
        <v>8301</v>
      </c>
      <c r="AD567" s="10" t="s">
        <v>283</v>
      </c>
      <c r="AE567" s="11">
        <v>43928</v>
      </c>
      <c r="AF567" s="11">
        <v>44088</v>
      </c>
      <c r="AG567" s="10">
        <f t="shared" si="125"/>
        <v>160</v>
      </c>
      <c r="AH567" s="10">
        <f t="shared" si="126"/>
        <v>163</v>
      </c>
      <c r="AI567" s="10">
        <f t="shared" si="108"/>
        <v>186</v>
      </c>
      <c r="AJ567" s="10" t="s">
        <v>685</v>
      </c>
      <c r="AK567" s="12">
        <v>1</v>
      </c>
      <c r="AL567" s="10" t="s">
        <v>347</v>
      </c>
      <c r="AM567" s="10">
        <v>1</v>
      </c>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0"/>
      <c r="BV567" s="10"/>
      <c r="BW567" s="10"/>
      <c r="BX567" s="10"/>
      <c r="BY567" s="10"/>
      <c r="BZ567" s="10"/>
      <c r="CA567" s="10"/>
      <c r="CB567" s="10"/>
      <c r="CC567" s="10"/>
      <c r="CD567" s="10"/>
      <c r="CE567" s="10"/>
      <c r="CF567" s="10"/>
      <c r="CG567" s="10"/>
      <c r="CH567" s="10"/>
      <c r="CI567" s="10"/>
      <c r="CJ567" s="10"/>
      <c r="CK567" s="10"/>
      <c r="CL567" s="10"/>
      <c r="CM567" s="10"/>
      <c r="CN567" s="10"/>
      <c r="CO567" s="10"/>
      <c r="CP567" s="10" t="s">
        <v>89</v>
      </c>
      <c r="CQ567" s="10" t="s">
        <v>286</v>
      </c>
      <c r="CR567" s="10">
        <v>1</v>
      </c>
      <c r="CS567" s="10"/>
      <c r="CT567" s="10"/>
      <c r="CU567" s="10"/>
      <c r="CV567" s="10"/>
      <c r="CW567" s="10"/>
      <c r="CX567" s="10" t="s">
        <v>287</v>
      </c>
      <c r="CY567" s="10" t="s">
        <v>490</v>
      </c>
      <c r="CZ567" s="10" t="s">
        <v>12</v>
      </c>
      <c r="DA567" s="10" t="s">
        <v>120</v>
      </c>
      <c r="DB567" s="10" t="s">
        <v>309</v>
      </c>
      <c r="DC567" s="13" t="s">
        <v>8302</v>
      </c>
      <c r="DD567" s="13" t="s">
        <v>8303</v>
      </c>
      <c r="DE567" s="13" t="s">
        <v>8304</v>
      </c>
      <c r="DF567" s="10" t="s">
        <v>8305</v>
      </c>
      <c r="DG567" s="10" t="s">
        <v>8306</v>
      </c>
      <c r="DH567" s="10" t="s">
        <v>283</v>
      </c>
      <c r="DI567" s="10" t="s">
        <v>283</v>
      </c>
      <c r="DJ567" s="10" t="s">
        <v>283</v>
      </c>
      <c r="DK567" s="10" t="s">
        <v>283</v>
      </c>
      <c r="DL567" s="13" t="s">
        <v>8307</v>
      </c>
      <c r="DM567" s="13" t="s">
        <v>5867</v>
      </c>
      <c r="DN567" s="14"/>
      <c r="DO567" s="14"/>
      <c r="DP567" s="14"/>
      <c r="DQ567" s="14"/>
      <c r="DR567" s="14"/>
      <c r="DS567" s="14">
        <v>1</v>
      </c>
      <c r="DT567" s="14"/>
      <c r="DU567" s="14"/>
      <c r="DV567" s="14"/>
      <c r="DW567" s="14"/>
      <c r="DX567" s="14"/>
      <c r="DY567" s="14"/>
      <c r="DZ567" s="14"/>
      <c r="EA567" s="14"/>
      <c r="EB567" s="14"/>
      <c r="EC567" s="14"/>
      <c r="ED567" s="14">
        <v>1</v>
      </c>
      <c r="EE567" s="14"/>
      <c r="EF567" s="14"/>
      <c r="EG567" s="14"/>
      <c r="EH567" s="14"/>
      <c r="EI567" s="14"/>
      <c r="EJ567" s="14"/>
      <c r="EK567" s="14"/>
      <c r="EL567" s="14"/>
      <c r="EM567" s="14"/>
      <c r="EN567" s="14"/>
      <c r="EO567" s="14"/>
      <c r="EP567" s="14"/>
      <c r="EQ567" s="14"/>
      <c r="ER567" s="10" t="s">
        <v>146</v>
      </c>
      <c r="ES567" s="10" t="s">
        <v>146</v>
      </c>
      <c r="ET567" s="10"/>
      <c r="EU567" s="10"/>
      <c r="EV567" s="10"/>
      <c r="EW567" s="10"/>
      <c r="EX567" s="10"/>
      <c r="EY567" s="10">
        <v>1</v>
      </c>
      <c r="EZ567" s="10"/>
      <c r="FA567" s="10"/>
      <c r="FB567" s="10"/>
      <c r="FC567" s="10"/>
      <c r="FD567" s="10"/>
      <c r="FE567" s="10"/>
      <c r="FF567" s="10"/>
      <c r="FG567" s="10"/>
      <c r="FH567" s="10"/>
      <c r="FI567" s="10"/>
      <c r="FJ567" s="10"/>
      <c r="FK567" s="10"/>
      <c r="FL567" s="10"/>
      <c r="FM567" s="10" t="s">
        <v>8308</v>
      </c>
      <c r="FN567" s="10" t="s">
        <v>8</v>
      </c>
      <c r="FO567" s="10"/>
      <c r="FP567" s="10"/>
      <c r="FQ567" s="10"/>
      <c r="FR567" s="10">
        <v>1</v>
      </c>
      <c r="FS567" s="10"/>
      <c r="FT567" s="10"/>
      <c r="FU567" s="10"/>
      <c r="FV567" s="10"/>
      <c r="FW567" s="10"/>
      <c r="FX567" s="10"/>
      <c r="FY567" s="10"/>
      <c r="FZ567" s="10"/>
      <c r="GA567" s="10"/>
      <c r="GB567" s="10"/>
      <c r="GC567" s="10"/>
      <c r="GD567" s="10"/>
      <c r="GE567" s="10"/>
      <c r="GF567" s="10"/>
      <c r="GG567" s="10"/>
      <c r="GH567" s="10"/>
      <c r="GI567" s="10"/>
      <c r="GJ567" s="10"/>
      <c r="GK567" s="10"/>
      <c r="GL567" s="10"/>
      <c r="GM567" s="10"/>
      <c r="GN567" s="10"/>
      <c r="GO567" s="13" t="s">
        <v>8309</v>
      </c>
      <c r="GP567" s="13" t="s">
        <v>8310</v>
      </c>
      <c r="GQ567" s="13" t="s">
        <v>8311</v>
      </c>
      <c r="GR567" s="10" t="s">
        <v>283</v>
      </c>
      <c r="GS567" s="10" t="s">
        <v>283</v>
      </c>
      <c r="GT567" s="10" t="s">
        <v>283</v>
      </c>
      <c r="GU567" s="10" t="s">
        <v>283</v>
      </c>
      <c r="GV567" s="10" t="s">
        <v>283</v>
      </c>
      <c r="GW567" s="10" t="s">
        <v>283</v>
      </c>
      <c r="GX567" s="10" t="s">
        <v>283</v>
      </c>
      <c r="GY567" s="10" t="s">
        <v>283</v>
      </c>
      <c r="GZ567" s="10" t="s">
        <v>283</v>
      </c>
      <c r="HA567" s="10" t="s">
        <v>283</v>
      </c>
      <c r="HB567" s="10" t="s">
        <v>283</v>
      </c>
      <c r="HC567" s="10" t="s">
        <v>283</v>
      </c>
      <c r="HD567" s="10" t="s">
        <v>8312</v>
      </c>
      <c r="HE567" s="10"/>
      <c r="HF567" s="10"/>
      <c r="HG567" s="10"/>
      <c r="HH567" s="10"/>
      <c r="HI567" s="10"/>
      <c r="HJ567" s="10"/>
      <c r="HK567" s="10"/>
      <c r="HL567" s="10"/>
      <c r="HM567" s="10"/>
      <c r="HN567" s="10"/>
      <c r="HO567" s="10">
        <v>1</v>
      </c>
      <c r="HP567" s="10"/>
      <c r="HQ567" s="10"/>
      <c r="HR567" s="10"/>
      <c r="HS567" s="10"/>
      <c r="HT567" s="10"/>
      <c r="HU567" s="10"/>
      <c r="HV567" s="10"/>
      <c r="HW567" s="10">
        <v>1</v>
      </c>
      <c r="HX567" s="10"/>
      <c r="HY567" s="10"/>
      <c r="HZ567" s="10"/>
      <c r="IA567" s="10"/>
      <c r="IB567" s="10"/>
      <c r="IC567" s="10"/>
      <c r="ID567" s="10"/>
      <c r="IE567" s="10"/>
      <c r="IF567" s="10"/>
      <c r="IG567" s="10"/>
      <c r="IH567" s="10"/>
      <c r="II567" s="10"/>
      <c r="IJ567" s="10"/>
      <c r="IK567" s="10"/>
      <c r="IL567" s="10"/>
      <c r="IM567" s="10"/>
      <c r="IN567" s="10"/>
      <c r="IO567" s="10"/>
      <c r="IP567" s="10"/>
      <c r="IQ567" s="10"/>
      <c r="IR567" s="10"/>
      <c r="IS567" s="10"/>
      <c r="IT567" s="10"/>
      <c r="IU567" s="13" t="s">
        <v>434</v>
      </c>
      <c r="IV567" s="10" t="s">
        <v>283</v>
      </c>
      <c r="IW567" s="10" t="s">
        <v>283</v>
      </c>
      <c r="IX567" s="10" t="s">
        <v>264</v>
      </c>
      <c r="IY567" s="10"/>
      <c r="IZ567" s="10"/>
      <c r="JA567" s="10"/>
      <c r="JB567" s="10"/>
      <c r="JC567" s="10"/>
      <c r="JD567" s="10"/>
      <c r="JE567" s="10"/>
      <c r="JF567" s="10"/>
      <c r="JG567" s="10"/>
      <c r="JH567" s="10"/>
      <c r="JI567" s="10"/>
      <c r="JJ567" s="10"/>
      <c r="JK567" s="10"/>
      <c r="JL567" s="10"/>
      <c r="JM567" s="10"/>
      <c r="JN567" s="10"/>
      <c r="JO567" s="10"/>
      <c r="JP567" s="10">
        <v>1</v>
      </c>
      <c r="JQ567" s="10"/>
      <c r="JR567" s="10"/>
      <c r="JS567" s="10"/>
      <c r="JT567" s="10"/>
      <c r="JU567" s="10"/>
      <c r="JV567" s="10" t="s">
        <v>287</v>
      </c>
      <c r="JW567" s="10" t="s">
        <v>283</v>
      </c>
      <c r="JX567" s="10" t="s">
        <v>283</v>
      </c>
      <c r="JY567" s="10" t="s">
        <v>283</v>
      </c>
      <c r="JZ567" s="10"/>
    </row>
    <row r="568" spans="1:286" ht="15.75" customHeight="1">
      <c r="A568" s="90" t="s">
        <v>8313</v>
      </c>
      <c r="B568" s="91">
        <v>44118</v>
      </c>
      <c r="C568" s="90" t="s">
        <v>8314</v>
      </c>
      <c r="D568" s="10">
        <v>1</v>
      </c>
      <c r="E568" s="11">
        <v>43858</v>
      </c>
      <c r="F568" s="10" t="s">
        <v>302</v>
      </c>
      <c r="G568" s="10" t="s">
        <v>323</v>
      </c>
      <c r="H568" s="90" t="s">
        <v>8208</v>
      </c>
      <c r="I568" s="90" t="s">
        <v>8209</v>
      </c>
      <c r="J568" s="10" t="s">
        <v>280</v>
      </c>
      <c r="K568" s="90" t="s">
        <v>8108</v>
      </c>
      <c r="L568" s="90"/>
      <c r="M568" s="90"/>
      <c r="N568" s="90"/>
      <c r="O568" s="90"/>
      <c r="P568" s="90"/>
      <c r="Q568" s="90"/>
      <c r="R568" s="10">
        <v>1</v>
      </c>
      <c r="S568" s="90"/>
      <c r="T568" s="90"/>
      <c r="U568" s="90"/>
      <c r="V568" s="90"/>
      <c r="W568" s="90"/>
      <c r="X568" s="90"/>
      <c r="Y568" s="90"/>
      <c r="Z568" s="90"/>
      <c r="AA568" s="90"/>
      <c r="AB568" s="90" t="s">
        <v>8315</v>
      </c>
      <c r="AC568" s="96" t="s">
        <v>8316</v>
      </c>
      <c r="AD568" s="10" t="s">
        <v>283</v>
      </c>
      <c r="AE568" s="11">
        <v>43880</v>
      </c>
      <c r="AF568" s="11">
        <v>44105</v>
      </c>
      <c r="AG568" s="10">
        <f t="shared" si="125"/>
        <v>225</v>
      </c>
      <c r="AH568" s="10">
        <f t="shared" si="126"/>
        <v>247</v>
      </c>
      <c r="AI568" s="10">
        <f t="shared" si="108"/>
        <v>260</v>
      </c>
      <c r="AJ568" s="10" t="s">
        <v>8317</v>
      </c>
      <c r="AK568" s="12">
        <v>1</v>
      </c>
      <c r="AL568" s="10" t="s">
        <v>347</v>
      </c>
      <c r="AM568" s="10">
        <v>1</v>
      </c>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0"/>
      <c r="BV568" s="10"/>
      <c r="BW568" s="10"/>
      <c r="BX568" s="10"/>
      <c r="BY568" s="10"/>
      <c r="BZ568" s="10"/>
      <c r="CA568" s="10"/>
      <c r="CB568" s="10"/>
      <c r="CC568" s="10"/>
      <c r="CD568" s="10"/>
      <c r="CE568" s="10"/>
      <c r="CF568" s="10"/>
      <c r="CG568" s="10"/>
      <c r="CH568" s="10"/>
      <c r="CI568" s="10"/>
      <c r="CJ568" s="10"/>
      <c r="CK568" s="10"/>
      <c r="CL568" s="10"/>
      <c r="CM568" s="10"/>
      <c r="CN568" s="10"/>
      <c r="CO568" s="10"/>
      <c r="CP568" s="10" t="s">
        <v>89</v>
      </c>
      <c r="CQ568" s="10" t="s">
        <v>286</v>
      </c>
      <c r="CR568" s="10">
        <v>1</v>
      </c>
      <c r="CS568" s="10"/>
      <c r="CT568" s="10"/>
      <c r="CU568" s="10"/>
      <c r="CV568" s="10"/>
      <c r="CW568" s="10"/>
      <c r="CX568" s="10" t="s">
        <v>287</v>
      </c>
      <c r="CY568" s="10" t="s">
        <v>287</v>
      </c>
      <c r="CZ568" s="10" t="s">
        <v>12</v>
      </c>
      <c r="DA568" s="10" t="s">
        <v>120</v>
      </c>
      <c r="DB568" s="10" t="s">
        <v>2436</v>
      </c>
      <c r="DC568" s="10" t="s">
        <v>283</v>
      </c>
      <c r="DD568" s="13" t="s">
        <v>3588</v>
      </c>
      <c r="DE568" s="10" t="s">
        <v>8318</v>
      </c>
      <c r="DF568" s="10" t="s">
        <v>283</v>
      </c>
      <c r="DG568" s="10" t="s">
        <v>283</v>
      </c>
      <c r="DH568" s="10" t="s">
        <v>283</v>
      </c>
      <c r="DI568" s="10" t="s">
        <v>283</v>
      </c>
      <c r="DJ568" s="10" t="s">
        <v>283</v>
      </c>
      <c r="DK568" s="10" t="s">
        <v>283</v>
      </c>
      <c r="DL568" s="10" t="s">
        <v>8319</v>
      </c>
      <c r="DM568" s="10" t="s">
        <v>283</v>
      </c>
      <c r="DN568" s="15"/>
      <c r="DO568" s="15"/>
      <c r="DP568" s="15"/>
      <c r="DQ568" s="15"/>
      <c r="DR568" s="15"/>
      <c r="DS568" s="15"/>
      <c r="DT568" s="15"/>
      <c r="DU568" s="15"/>
      <c r="DV568" s="15"/>
      <c r="DW568" s="15"/>
      <c r="DX568" s="15"/>
      <c r="DY568" s="15"/>
      <c r="DZ568" s="15"/>
      <c r="EA568" s="15"/>
      <c r="EB568" s="15"/>
      <c r="EC568" s="15"/>
      <c r="ED568" s="15"/>
      <c r="EE568" s="15"/>
      <c r="EF568" s="15"/>
      <c r="EG568" s="15"/>
      <c r="EH568" s="15"/>
      <c r="EI568" s="15"/>
      <c r="EJ568" s="15"/>
      <c r="EK568" s="15"/>
      <c r="EL568" s="15"/>
      <c r="EM568" s="15"/>
      <c r="EN568" s="15"/>
      <c r="EO568" s="15"/>
      <c r="EP568" s="15"/>
      <c r="EQ568" s="15"/>
      <c r="ER568" s="10" t="s">
        <v>283</v>
      </c>
      <c r="ES568" s="10" t="s">
        <v>283</v>
      </c>
      <c r="ET568" s="10"/>
      <c r="EU568" s="10"/>
      <c r="EV568" s="10"/>
      <c r="EW568" s="10"/>
      <c r="EX568" s="10"/>
      <c r="EY568" s="10"/>
      <c r="EZ568" s="10"/>
      <c r="FA568" s="10"/>
      <c r="FB568" s="10"/>
      <c r="FC568" s="10"/>
      <c r="FD568" s="10"/>
      <c r="FE568" s="10"/>
      <c r="FF568" s="10"/>
      <c r="FG568" s="10"/>
      <c r="FH568" s="10"/>
      <c r="FI568" s="10"/>
      <c r="FJ568" s="10"/>
      <c r="FK568" s="10"/>
      <c r="FL568" s="10"/>
      <c r="FM568" s="10" t="s">
        <v>2163</v>
      </c>
      <c r="FN568" s="10" t="s">
        <v>2164</v>
      </c>
      <c r="FO568" s="10"/>
      <c r="FP568" s="10"/>
      <c r="FQ568" s="10"/>
      <c r="FR568" s="10"/>
      <c r="FS568" s="10"/>
      <c r="FT568" s="10"/>
      <c r="FU568" s="10"/>
      <c r="FV568" s="10"/>
      <c r="FW568" s="10"/>
      <c r="FX568" s="10">
        <v>1</v>
      </c>
      <c r="FY568" s="10"/>
      <c r="FZ568" s="10"/>
      <c r="GA568" s="10"/>
      <c r="GB568" s="10"/>
      <c r="GC568" s="10"/>
      <c r="GD568" s="10"/>
      <c r="GE568" s="10"/>
      <c r="GF568" s="10"/>
      <c r="GG568" s="10"/>
      <c r="GH568" s="10"/>
      <c r="GI568" s="10"/>
      <c r="GJ568" s="10"/>
      <c r="GK568" s="10"/>
      <c r="GL568" s="10"/>
      <c r="GM568" s="10"/>
      <c r="GN568" s="10"/>
      <c r="GO568" s="13" t="s">
        <v>8320</v>
      </c>
      <c r="GP568" s="13" t="s">
        <v>8321</v>
      </c>
      <c r="GQ568" s="13" t="s">
        <v>8322</v>
      </c>
      <c r="GR568" s="13" t="s">
        <v>8323</v>
      </c>
      <c r="GS568" s="10" t="s">
        <v>283</v>
      </c>
      <c r="GT568" s="10" t="s">
        <v>283</v>
      </c>
      <c r="GU568" s="10" t="s">
        <v>283</v>
      </c>
      <c r="GV568" s="10" t="s">
        <v>283</v>
      </c>
      <c r="GW568" s="10" t="s">
        <v>283</v>
      </c>
      <c r="GX568" s="10" t="s">
        <v>283</v>
      </c>
      <c r="GY568" s="10" t="s">
        <v>283</v>
      </c>
      <c r="GZ568" s="10" t="s">
        <v>283</v>
      </c>
      <c r="HA568" s="10" t="s">
        <v>283</v>
      </c>
      <c r="HB568" s="10" t="s">
        <v>283</v>
      </c>
      <c r="HC568" s="10" t="s">
        <v>283</v>
      </c>
      <c r="HD568" s="10" t="s">
        <v>8324</v>
      </c>
      <c r="HE568" s="10"/>
      <c r="HF568" s="10"/>
      <c r="HG568" s="10"/>
      <c r="HH568" s="10"/>
      <c r="HI568" s="10"/>
      <c r="HJ568" s="10"/>
      <c r="HK568" s="10"/>
      <c r="HL568" s="10"/>
      <c r="HM568" s="10"/>
      <c r="HN568" s="10"/>
      <c r="HO568" s="10"/>
      <c r="HP568" s="10">
        <v>1</v>
      </c>
      <c r="HQ568" s="10"/>
      <c r="HR568" s="10"/>
      <c r="HS568" s="10"/>
      <c r="HT568" s="10"/>
      <c r="HU568" s="10"/>
      <c r="HV568" s="10"/>
      <c r="HW568" s="10"/>
      <c r="HX568" s="10"/>
      <c r="HY568" s="10"/>
      <c r="HZ568" s="10"/>
      <c r="IA568" s="10"/>
      <c r="IB568" s="10"/>
      <c r="IC568" s="10"/>
      <c r="ID568" s="10"/>
      <c r="IE568" s="10"/>
      <c r="IF568" s="10"/>
      <c r="IG568" s="10"/>
      <c r="IH568" s="10"/>
      <c r="II568" s="10"/>
      <c r="IJ568" s="10"/>
      <c r="IK568" s="10"/>
      <c r="IL568" s="10"/>
      <c r="IM568" s="10"/>
      <c r="IN568" s="10"/>
      <c r="IO568" s="10"/>
      <c r="IP568" s="10">
        <v>1</v>
      </c>
      <c r="IQ568" s="10"/>
      <c r="IR568" s="10"/>
      <c r="IS568" s="10"/>
      <c r="IT568" s="10"/>
      <c r="IU568" s="13" t="s">
        <v>8325</v>
      </c>
      <c r="IV568" s="13" t="s">
        <v>299</v>
      </c>
      <c r="IW568" s="10" t="s">
        <v>283</v>
      </c>
      <c r="IX568" s="10" t="s">
        <v>267</v>
      </c>
      <c r="IY568" s="10"/>
      <c r="IZ568" s="10"/>
      <c r="JA568" s="10"/>
      <c r="JB568" s="10"/>
      <c r="JC568" s="10"/>
      <c r="JD568" s="10"/>
      <c r="JE568" s="10"/>
      <c r="JF568" s="10"/>
      <c r="JG568" s="10"/>
      <c r="JH568" s="10"/>
      <c r="JI568" s="10"/>
      <c r="JJ568" s="10"/>
      <c r="JK568" s="10"/>
      <c r="JL568" s="10"/>
      <c r="JM568" s="10"/>
      <c r="JN568" s="10"/>
      <c r="JO568" s="10"/>
      <c r="JP568" s="10"/>
      <c r="JQ568" s="10"/>
      <c r="JR568" s="10"/>
      <c r="JS568" s="10">
        <v>1</v>
      </c>
      <c r="JT568" s="10"/>
      <c r="JU568" s="10"/>
      <c r="JV568" s="10" t="s">
        <v>287</v>
      </c>
      <c r="JW568" s="10" t="s">
        <v>283</v>
      </c>
      <c r="JX568" s="10" t="s">
        <v>283</v>
      </c>
      <c r="JY568" s="10" t="s">
        <v>283</v>
      </c>
      <c r="JZ568" s="10"/>
    </row>
    <row r="569" spans="1:286" ht="15.75" customHeight="1">
      <c r="A569" s="90" t="s">
        <v>8326</v>
      </c>
      <c r="B569" s="91">
        <v>44123</v>
      </c>
      <c r="C569" s="90" t="s">
        <v>8327</v>
      </c>
      <c r="D569" s="10">
        <v>1</v>
      </c>
      <c r="E569" s="11">
        <v>43288</v>
      </c>
      <c r="F569" s="10" t="s">
        <v>302</v>
      </c>
      <c r="G569" s="10" t="s">
        <v>323</v>
      </c>
      <c r="H569" s="90" t="s">
        <v>7367</v>
      </c>
      <c r="I569" s="90" t="s">
        <v>1876</v>
      </c>
      <c r="J569" s="10" t="s">
        <v>280</v>
      </c>
      <c r="K569" s="90" t="s">
        <v>8179</v>
      </c>
      <c r="L569" s="90"/>
      <c r="M569" s="90"/>
      <c r="N569" s="90"/>
      <c r="O569" s="90"/>
      <c r="P569" s="90"/>
      <c r="Q569" s="90"/>
      <c r="R569" s="10">
        <v>1</v>
      </c>
      <c r="S569" s="90"/>
      <c r="T569" s="90"/>
      <c r="U569" s="90"/>
      <c r="V569" s="90"/>
      <c r="W569" s="90"/>
      <c r="X569" s="90"/>
      <c r="Y569" s="90"/>
      <c r="Z569" s="90"/>
      <c r="AA569" s="90"/>
      <c r="AB569" s="90" t="s">
        <v>8328</v>
      </c>
      <c r="AC569" s="92" t="s">
        <v>8329</v>
      </c>
      <c r="AD569" s="10" t="s">
        <v>283</v>
      </c>
      <c r="AE569" s="11">
        <v>43297</v>
      </c>
      <c r="AF569" s="11">
        <v>44111</v>
      </c>
      <c r="AG569" s="10">
        <f t="shared" si="125"/>
        <v>814</v>
      </c>
      <c r="AH569" s="10">
        <f t="shared" si="126"/>
        <v>823</v>
      </c>
      <c r="AI569" s="10">
        <f t="shared" si="108"/>
        <v>835</v>
      </c>
      <c r="AJ569" s="10" t="s">
        <v>8330</v>
      </c>
      <c r="AK569" s="12">
        <v>1</v>
      </c>
      <c r="AL569" s="10" t="s">
        <v>8331</v>
      </c>
      <c r="AM569" s="10"/>
      <c r="AN569" s="10"/>
      <c r="AO569" s="10"/>
      <c r="AP569" s="10"/>
      <c r="AQ569" s="10"/>
      <c r="AR569" s="10"/>
      <c r="AS569" s="10"/>
      <c r="AT569" s="10">
        <v>1</v>
      </c>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c r="BW569" s="10"/>
      <c r="BX569" s="10"/>
      <c r="BY569" s="10"/>
      <c r="BZ569" s="10"/>
      <c r="CA569" s="10"/>
      <c r="CB569" s="10"/>
      <c r="CC569" s="10"/>
      <c r="CD569" s="10"/>
      <c r="CE569" s="10"/>
      <c r="CF569" s="10"/>
      <c r="CG569" s="10"/>
      <c r="CH569" s="10"/>
      <c r="CI569" s="10"/>
      <c r="CJ569" s="10"/>
      <c r="CK569" s="10"/>
      <c r="CL569" s="10"/>
      <c r="CM569" s="10"/>
      <c r="CN569" s="10"/>
      <c r="CO569" s="10"/>
      <c r="CP569" s="10" t="s">
        <v>89</v>
      </c>
      <c r="CQ569" s="10" t="s">
        <v>286</v>
      </c>
      <c r="CR569" s="10">
        <v>1</v>
      </c>
      <c r="CS569" s="10"/>
      <c r="CT569" s="10"/>
      <c r="CU569" s="10"/>
      <c r="CV569" s="10"/>
      <c r="CW569" s="10"/>
      <c r="CX569" s="10" t="s">
        <v>287</v>
      </c>
      <c r="CY569" s="10" t="s">
        <v>287</v>
      </c>
      <c r="CZ569" s="10" t="s">
        <v>12</v>
      </c>
      <c r="DA569" s="10" t="s">
        <v>412</v>
      </c>
      <c r="DB569" s="10" t="s">
        <v>309</v>
      </c>
      <c r="DC569" s="13" t="s">
        <v>8332</v>
      </c>
      <c r="DD569" s="13" t="s">
        <v>8333</v>
      </c>
      <c r="DE569" s="10" t="s">
        <v>8334</v>
      </c>
      <c r="DF569" s="27" t="s">
        <v>8335</v>
      </c>
      <c r="DG569" s="27" t="s">
        <v>8336</v>
      </c>
      <c r="DH569" s="10" t="s">
        <v>283</v>
      </c>
      <c r="DI569" s="10" t="s">
        <v>283</v>
      </c>
      <c r="DJ569" s="10" t="s">
        <v>283</v>
      </c>
      <c r="DK569" s="10" t="s">
        <v>283</v>
      </c>
      <c r="DL569" s="10" t="s">
        <v>8337</v>
      </c>
      <c r="DM569" s="10" t="s">
        <v>8338</v>
      </c>
      <c r="DN569" s="15"/>
      <c r="DO569" s="15"/>
      <c r="DP569" s="15"/>
      <c r="DQ569" s="15">
        <v>1</v>
      </c>
      <c r="DR569" s="15"/>
      <c r="DS569" s="15">
        <v>1</v>
      </c>
      <c r="DT569" s="15"/>
      <c r="DU569" s="15"/>
      <c r="DV569" s="15"/>
      <c r="DW569" s="15"/>
      <c r="DX569" s="15"/>
      <c r="DY569" s="15"/>
      <c r="DZ569" s="15"/>
      <c r="EA569" s="15"/>
      <c r="EB569" s="15"/>
      <c r="EC569" s="15"/>
      <c r="ED569" s="15"/>
      <c r="EE569" s="15"/>
      <c r="EF569" s="15"/>
      <c r="EG569" s="15"/>
      <c r="EH569" s="15"/>
      <c r="EI569" s="15"/>
      <c r="EJ569" s="15"/>
      <c r="EK569" s="15"/>
      <c r="EL569" s="15"/>
      <c r="EM569" s="15"/>
      <c r="EN569" s="15"/>
      <c r="EO569" s="15"/>
      <c r="EP569" s="15"/>
      <c r="EQ569" s="15"/>
      <c r="ER569" s="10" t="s">
        <v>283</v>
      </c>
      <c r="ES569" s="10" t="s">
        <v>283</v>
      </c>
      <c r="ET569" s="10"/>
      <c r="EU569" s="10"/>
      <c r="EV569" s="10"/>
      <c r="EW569" s="10"/>
      <c r="EX569" s="10"/>
      <c r="EY569" s="10"/>
      <c r="EZ569" s="10"/>
      <c r="FA569" s="10"/>
      <c r="FB569" s="10"/>
      <c r="FC569" s="10"/>
      <c r="FD569" s="10"/>
      <c r="FE569" s="10"/>
      <c r="FF569" s="10"/>
      <c r="FG569" s="10"/>
      <c r="FH569" s="10"/>
      <c r="FI569" s="10"/>
      <c r="FJ569" s="10"/>
      <c r="FK569" s="10"/>
      <c r="FL569" s="10"/>
      <c r="FM569" s="10" t="s">
        <v>283</v>
      </c>
      <c r="FN569" s="10" t="s">
        <v>283</v>
      </c>
      <c r="FO569" s="10"/>
      <c r="FP569" s="10"/>
      <c r="FQ569" s="10"/>
      <c r="FR569" s="10"/>
      <c r="FS569" s="10"/>
      <c r="FT569" s="10"/>
      <c r="FU569" s="10"/>
      <c r="FV569" s="10"/>
      <c r="FW569" s="10"/>
      <c r="FX569" s="10"/>
      <c r="FY569" s="10"/>
      <c r="FZ569" s="10"/>
      <c r="GA569" s="10"/>
      <c r="GB569" s="10"/>
      <c r="GC569" s="10"/>
      <c r="GD569" s="10"/>
      <c r="GE569" s="10"/>
      <c r="GF569" s="10"/>
      <c r="GG569" s="10"/>
      <c r="GH569" s="10"/>
      <c r="GI569" s="10"/>
      <c r="GJ569" s="10"/>
      <c r="GK569" s="10"/>
      <c r="GL569" s="10"/>
      <c r="GM569" s="10"/>
      <c r="GN569" s="10"/>
      <c r="GO569" s="13" t="s">
        <v>8339</v>
      </c>
      <c r="GP569" s="13" t="s">
        <v>8340</v>
      </c>
      <c r="GQ569" s="13" t="s">
        <v>8341</v>
      </c>
      <c r="GR569" s="13" t="s">
        <v>8342</v>
      </c>
      <c r="GS569" s="13" t="s">
        <v>8343</v>
      </c>
      <c r="GT569" s="13" t="s">
        <v>8344</v>
      </c>
      <c r="GU569" s="10" t="s">
        <v>283</v>
      </c>
      <c r="GV569" s="10" t="s">
        <v>283</v>
      </c>
      <c r="GW569" s="10" t="s">
        <v>283</v>
      </c>
      <c r="GX569" s="10" t="s">
        <v>283</v>
      </c>
      <c r="GY569" s="10" t="s">
        <v>283</v>
      </c>
      <c r="GZ569" s="10" t="s">
        <v>283</v>
      </c>
      <c r="HA569" s="10" t="s">
        <v>283</v>
      </c>
      <c r="HB569" s="10" t="s">
        <v>283</v>
      </c>
      <c r="HC569" s="10" t="s">
        <v>283</v>
      </c>
      <c r="HD569" s="10" t="s">
        <v>8345</v>
      </c>
      <c r="HE569" s="10"/>
      <c r="HF569" s="10"/>
      <c r="HG569" s="10"/>
      <c r="HH569" s="10"/>
      <c r="HI569" s="10"/>
      <c r="HJ569" s="10"/>
      <c r="HK569" s="10"/>
      <c r="HL569" s="10"/>
      <c r="HM569" s="10"/>
      <c r="HN569" s="10"/>
      <c r="HO569" s="10"/>
      <c r="HP569" s="10">
        <v>1</v>
      </c>
      <c r="HQ569" s="10"/>
      <c r="HR569" s="10">
        <v>1</v>
      </c>
      <c r="HS569" s="10"/>
      <c r="HT569" s="10"/>
      <c r="HU569" s="10"/>
      <c r="HV569" s="10"/>
      <c r="HW569" s="10"/>
      <c r="HX569" s="10"/>
      <c r="HY569" s="10"/>
      <c r="HZ569" s="10"/>
      <c r="IA569" s="10"/>
      <c r="IB569" s="10"/>
      <c r="IC569" s="10"/>
      <c r="ID569" s="10"/>
      <c r="IE569" s="10"/>
      <c r="IF569" s="10"/>
      <c r="IG569" s="10"/>
      <c r="IH569" s="10"/>
      <c r="II569" s="10"/>
      <c r="IJ569" s="10"/>
      <c r="IK569" s="10">
        <v>1</v>
      </c>
      <c r="IL569" s="10"/>
      <c r="IM569" s="10"/>
      <c r="IN569" s="10"/>
      <c r="IO569" s="10"/>
      <c r="IP569" s="10"/>
      <c r="IQ569" s="10">
        <v>1</v>
      </c>
      <c r="IR569" s="10"/>
      <c r="IS569" s="10"/>
      <c r="IT569" s="10"/>
      <c r="IU569" s="13" t="s">
        <v>8346</v>
      </c>
      <c r="IV569" s="10" t="s">
        <v>283</v>
      </c>
      <c r="IW569" s="10" t="s">
        <v>283</v>
      </c>
      <c r="IX569" s="10" t="s">
        <v>264</v>
      </c>
      <c r="IY569" s="10"/>
      <c r="IZ569" s="10"/>
      <c r="JA569" s="10"/>
      <c r="JB569" s="10"/>
      <c r="JC569" s="10"/>
      <c r="JD569" s="10"/>
      <c r="JE569" s="10"/>
      <c r="JF569" s="10"/>
      <c r="JG569" s="10"/>
      <c r="JH569" s="10"/>
      <c r="JI569" s="10"/>
      <c r="JJ569" s="10"/>
      <c r="JK569" s="10"/>
      <c r="JL569" s="10"/>
      <c r="JM569" s="10"/>
      <c r="JN569" s="10"/>
      <c r="JO569" s="10"/>
      <c r="JP569" s="10">
        <v>1</v>
      </c>
      <c r="JQ569" s="10"/>
      <c r="JR569" s="10"/>
      <c r="JS569" s="10"/>
      <c r="JT569" s="10"/>
      <c r="JU569" s="10"/>
      <c r="JV569" s="10" t="s">
        <v>287</v>
      </c>
      <c r="JW569" s="10" t="s">
        <v>283</v>
      </c>
      <c r="JX569" s="10" t="s">
        <v>283</v>
      </c>
      <c r="JY569" s="10" t="s">
        <v>283</v>
      </c>
      <c r="JZ569" s="10"/>
    </row>
    <row r="570" spans="1:286" ht="15.75" customHeight="1">
      <c r="A570" s="90" t="s">
        <v>8347</v>
      </c>
      <c r="B570" s="91">
        <v>44140</v>
      </c>
      <c r="C570" s="90" t="s">
        <v>8348</v>
      </c>
      <c r="D570" s="10">
        <v>1</v>
      </c>
      <c r="E570" s="11">
        <v>43721</v>
      </c>
      <c r="F570" s="10" t="s">
        <v>302</v>
      </c>
      <c r="G570" s="10" t="s">
        <v>277</v>
      </c>
      <c r="H570" s="90" t="s">
        <v>1305</v>
      </c>
      <c r="I570" s="90" t="s">
        <v>1306</v>
      </c>
      <c r="J570" s="10" t="s">
        <v>280</v>
      </c>
      <c r="K570" s="90" t="s">
        <v>8349</v>
      </c>
      <c r="L570" s="90"/>
      <c r="M570" s="32">
        <v>1</v>
      </c>
      <c r="N570" s="90"/>
      <c r="O570" s="90"/>
      <c r="P570" s="90"/>
      <c r="Q570" s="90"/>
      <c r="R570" s="10">
        <v>1</v>
      </c>
      <c r="S570" s="90"/>
      <c r="T570" s="32">
        <v>1</v>
      </c>
      <c r="U570" s="90"/>
      <c r="V570" s="90"/>
      <c r="W570" s="90"/>
      <c r="X570" s="90"/>
      <c r="Y570" s="90"/>
      <c r="Z570" s="90"/>
      <c r="AA570" s="90"/>
      <c r="AB570" s="90" t="s">
        <v>8350</v>
      </c>
      <c r="AC570" s="92" t="s">
        <v>8351</v>
      </c>
      <c r="AD570" s="10" t="s">
        <v>283</v>
      </c>
      <c r="AE570" s="11">
        <v>43721</v>
      </c>
      <c r="AF570" s="11">
        <v>44138</v>
      </c>
      <c r="AG570" s="10">
        <f t="shared" si="125"/>
        <v>417</v>
      </c>
      <c r="AH570" s="10">
        <f t="shared" si="126"/>
        <v>417</v>
      </c>
      <c r="AI570" s="10">
        <f t="shared" si="108"/>
        <v>419</v>
      </c>
      <c r="AJ570" s="10" t="s">
        <v>2062</v>
      </c>
      <c r="AK570" s="12">
        <v>1</v>
      </c>
      <c r="AL570" s="10" t="s">
        <v>347</v>
      </c>
      <c r="AM570" s="10">
        <v>1</v>
      </c>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0"/>
      <c r="BV570" s="10"/>
      <c r="BW570" s="10"/>
      <c r="BX570" s="10"/>
      <c r="BY570" s="10"/>
      <c r="BZ570" s="10"/>
      <c r="CA570" s="10"/>
      <c r="CB570" s="10"/>
      <c r="CC570" s="10"/>
      <c r="CD570" s="10"/>
      <c r="CE570" s="10"/>
      <c r="CF570" s="10"/>
      <c r="CG570" s="10"/>
      <c r="CH570" s="10"/>
      <c r="CI570" s="10"/>
      <c r="CJ570" s="10"/>
      <c r="CK570" s="10"/>
      <c r="CL570" s="10"/>
      <c r="CM570" s="10"/>
      <c r="CN570" s="10"/>
      <c r="CO570" s="10"/>
      <c r="CP570" s="10" t="s">
        <v>89</v>
      </c>
      <c r="CQ570" s="10" t="s">
        <v>286</v>
      </c>
      <c r="CR570" s="10">
        <v>1</v>
      </c>
      <c r="CS570" s="10"/>
      <c r="CT570" s="10"/>
      <c r="CU570" s="10"/>
      <c r="CV570" s="10"/>
      <c r="CW570" s="10"/>
      <c r="CX570" s="10" t="s">
        <v>287</v>
      </c>
      <c r="CY570" s="10" t="s">
        <v>287</v>
      </c>
      <c r="CZ570" s="10" t="s">
        <v>12</v>
      </c>
      <c r="DA570" s="10" t="s">
        <v>120</v>
      </c>
      <c r="DB570" s="13" t="s">
        <v>8352</v>
      </c>
      <c r="DC570" s="10" t="s">
        <v>283</v>
      </c>
      <c r="DD570" s="13" t="s">
        <v>8353</v>
      </c>
      <c r="DE570" s="13" t="s">
        <v>8354</v>
      </c>
      <c r="DF570" s="98" t="s">
        <v>283</v>
      </c>
      <c r="DG570" s="10" t="s">
        <v>283</v>
      </c>
      <c r="DH570" s="10" t="s">
        <v>283</v>
      </c>
      <c r="DI570" s="10" t="s">
        <v>283</v>
      </c>
      <c r="DJ570" s="10" t="s">
        <v>283</v>
      </c>
      <c r="DK570" s="10" t="s">
        <v>283</v>
      </c>
      <c r="DL570" s="13" t="s">
        <v>8354</v>
      </c>
      <c r="DM570" s="10" t="s">
        <v>839</v>
      </c>
      <c r="DN570" s="15"/>
      <c r="DO570" s="15"/>
      <c r="DP570" s="15"/>
      <c r="DQ570" s="15"/>
      <c r="DR570" s="15"/>
      <c r="DS570" s="14">
        <v>1</v>
      </c>
      <c r="DT570" s="15"/>
      <c r="DU570" s="15"/>
      <c r="DV570" s="15"/>
      <c r="DW570" s="15"/>
      <c r="DX570" s="15"/>
      <c r="DY570" s="15"/>
      <c r="DZ570" s="15"/>
      <c r="EA570" s="15"/>
      <c r="EB570" s="15"/>
      <c r="EC570" s="15"/>
      <c r="ED570" s="15"/>
      <c r="EE570" s="15"/>
      <c r="EF570" s="15">
        <v>1</v>
      </c>
      <c r="EG570" s="15"/>
      <c r="EH570" s="15"/>
      <c r="EI570" s="15"/>
      <c r="EJ570" s="15"/>
      <c r="EK570" s="15"/>
      <c r="EL570" s="15"/>
      <c r="EM570" s="15"/>
      <c r="EN570" s="15"/>
      <c r="EO570" s="15"/>
      <c r="EP570" s="15"/>
      <c r="EQ570" s="15"/>
      <c r="ER570" s="10" t="s">
        <v>283</v>
      </c>
      <c r="ES570" s="10" t="s">
        <v>283</v>
      </c>
      <c r="ET570" s="10"/>
      <c r="EU570" s="10"/>
      <c r="EV570" s="10"/>
      <c r="EW570" s="10"/>
      <c r="EX570" s="10"/>
      <c r="EY570" s="10"/>
      <c r="EZ570" s="10"/>
      <c r="FA570" s="10"/>
      <c r="FB570" s="10"/>
      <c r="FC570" s="10"/>
      <c r="FD570" s="10"/>
      <c r="FE570" s="10"/>
      <c r="FF570" s="10"/>
      <c r="FG570" s="10"/>
      <c r="FH570" s="10"/>
      <c r="FI570" s="10"/>
      <c r="FJ570" s="10"/>
      <c r="FK570" s="10"/>
      <c r="FL570" s="10"/>
      <c r="FM570" s="10" t="s">
        <v>283</v>
      </c>
      <c r="FN570" s="10" t="s">
        <v>283</v>
      </c>
      <c r="FO570" s="10"/>
      <c r="FP570" s="10"/>
      <c r="FQ570" s="10"/>
      <c r="FR570" s="10"/>
      <c r="FS570" s="10"/>
      <c r="FT570" s="10"/>
      <c r="FU570" s="10"/>
      <c r="FV570" s="10"/>
      <c r="FW570" s="10"/>
      <c r="FX570" s="10"/>
      <c r="FY570" s="10"/>
      <c r="FZ570" s="10"/>
      <c r="GA570" s="10"/>
      <c r="GB570" s="10"/>
      <c r="GC570" s="10"/>
      <c r="GD570" s="10"/>
      <c r="GE570" s="10"/>
      <c r="GF570" s="10"/>
      <c r="GG570" s="10"/>
      <c r="GH570" s="10"/>
      <c r="GI570" s="10"/>
      <c r="GJ570" s="10"/>
      <c r="GK570" s="10"/>
      <c r="GL570" s="10"/>
      <c r="GM570" s="10"/>
      <c r="GN570" s="10"/>
      <c r="GO570" s="13" t="s">
        <v>8355</v>
      </c>
      <c r="GP570" s="10" t="s">
        <v>283</v>
      </c>
      <c r="GQ570" s="10" t="s">
        <v>283</v>
      </c>
      <c r="GR570" s="10" t="s">
        <v>283</v>
      </c>
      <c r="GS570" s="10" t="s">
        <v>283</v>
      </c>
      <c r="GT570" s="10" t="s">
        <v>283</v>
      </c>
      <c r="GU570" s="10" t="s">
        <v>283</v>
      </c>
      <c r="GV570" s="10" t="s">
        <v>283</v>
      </c>
      <c r="GW570" s="10" t="s">
        <v>283</v>
      </c>
      <c r="GX570" s="10" t="s">
        <v>283</v>
      </c>
      <c r="GY570" s="10" t="s">
        <v>283</v>
      </c>
      <c r="GZ570" s="10" t="s">
        <v>283</v>
      </c>
      <c r="HA570" s="10" t="s">
        <v>283</v>
      </c>
      <c r="HB570" s="10" t="s">
        <v>283</v>
      </c>
      <c r="HC570" s="10" t="s">
        <v>283</v>
      </c>
      <c r="HD570" s="10" t="s">
        <v>238</v>
      </c>
      <c r="HE570" s="10"/>
      <c r="HF570" s="10"/>
      <c r="HG570" s="10"/>
      <c r="HH570" s="10"/>
      <c r="HI570" s="10"/>
      <c r="HJ570" s="10"/>
      <c r="HK570" s="10"/>
      <c r="HL570" s="10"/>
      <c r="HM570" s="10"/>
      <c r="HN570" s="10"/>
      <c r="HO570" s="10"/>
      <c r="HP570" s="10"/>
      <c r="HQ570" s="10"/>
      <c r="HR570" s="10"/>
      <c r="HS570" s="10"/>
      <c r="HT570" s="10"/>
      <c r="HU570" s="10"/>
      <c r="HV570" s="10"/>
      <c r="HW570" s="10"/>
      <c r="HX570" s="10"/>
      <c r="HY570" s="10"/>
      <c r="HZ570" s="10"/>
      <c r="IA570" s="10"/>
      <c r="IB570" s="10"/>
      <c r="IC570" s="10"/>
      <c r="ID570" s="10"/>
      <c r="IE570" s="10"/>
      <c r="IF570" s="10"/>
      <c r="IG570" s="10"/>
      <c r="IH570" s="10"/>
      <c r="II570" s="10"/>
      <c r="IJ570" s="10"/>
      <c r="IK570" s="10"/>
      <c r="IL570" s="10"/>
      <c r="IM570" s="10"/>
      <c r="IN570" s="10"/>
      <c r="IO570" s="10"/>
      <c r="IP570" s="10">
        <v>1</v>
      </c>
      <c r="IQ570" s="10"/>
      <c r="IR570" s="10"/>
      <c r="IS570" s="10"/>
      <c r="IT570" s="10"/>
      <c r="IU570" s="13" t="s">
        <v>1084</v>
      </c>
      <c r="IV570" s="10" t="s">
        <v>283</v>
      </c>
      <c r="IW570" s="10" t="s">
        <v>283</v>
      </c>
      <c r="IX570" s="10" t="s">
        <v>264</v>
      </c>
      <c r="IY570" s="10"/>
      <c r="IZ570" s="10"/>
      <c r="JA570" s="10"/>
      <c r="JB570" s="10"/>
      <c r="JC570" s="10"/>
      <c r="JD570" s="10"/>
      <c r="JE570" s="10"/>
      <c r="JF570" s="10"/>
      <c r="JG570" s="10"/>
      <c r="JH570" s="10"/>
      <c r="JI570" s="10"/>
      <c r="JJ570" s="10"/>
      <c r="JK570" s="10"/>
      <c r="JL570" s="10"/>
      <c r="JM570" s="10"/>
      <c r="JN570" s="10"/>
      <c r="JO570" s="10"/>
      <c r="JP570" s="10">
        <v>1</v>
      </c>
      <c r="JQ570" s="10"/>
      <c r="JR570" s="10"/>
      <c r="JS570" s="10"/>
      <c r="JT570" s="10"/>
      <c r="JU570" s="10"/>
      <c r="JV570" s="10" t="s">
        <v>287</v>
      </c>
      <c r="JW570" s="10" t="s">
        <v>283</v>
      </c>
      <c r="JX570" s="10" t="s">
        <v>283</v>
      </c>
      <c r="JY570" s="10" t="s">
        <v>283</v>
      </c>
      <c r="JZ570" s="10"/>
    </row>
    <row r="571" spans="1:286" ht="15.75" customHeight="1">
      <c r="A571" s="90" t="s">
        <v>8356</v>
      </c>
      <c r="B571" s="91">
        <v>44141</v>
      </c>
      <c r="C571" s="90" t="s">
        <v>8357</v>
      </c>
      <c r="D571" s="10">
        <v>1</v>
      </c>
      <c r="E571" s="11">
        <v>42416</v>
      </c>
      <c r="F571" s="10">
        <v>91</v>
      </c>
      <c r="G571" s="10" t="s">
        <v>323</v>
      </c>
      <c r="H571" s="90" t="s">
        <v>1000</v>
      </c>
      <c r="I571" s="90" t="s">
        <v>8079</v>
      </c>
      <c r="J571" s="10" t="s">
        <v>280</v>
      </c>
      <c r="K571" s="90" t="s">
        <v>344</v>
      </c>
      <c r="L571" s="32"/>
      <c r="M571" s="32"/>
      <c r="N571" s="32"/>
      <c r="O571" s="32"/>
      <c r="P571" s="32"/>
      <c r="Q571" s="32"/>
      <c r="R571" s="10">
        <v>1</v>
      </c>
      <c r="S571" s="32"/>
      <c r="T571" s="32"/>
      <c r="U571" s="32"/>
      <c r="V571" s="32"/>
      <c r="W571" s="32"/>
      <c r="X571" s="32"/>
      <c r="Y571" s="32"/>
      <c r="Z571" s="32"/>
      <c r="AA571" s="32"/>
      <c r="AB571" s="32" t="s">
        <v>8358</v>
      </c>
      <c r="AC571" s="92" t="s">
        <v>8359</v>
      </c>
      <c r="AD571" s="10" t="s">
        <v>283</v>
      </c>
      <c r="AE571" s="11">
        <v>42485</v>
      </c>
      <c r="AF571" s="11">
        <v>44134</v>
      </c>
      <c r="AG571" s="10">
        <f t="shared" si="125"/>
        <v>1649</v>
      </c>
      <c r="AH571" s="10">
        <f t="shared" si="126"/>
        <v>1718</v>
      </c>
      <c r="AI571" s="10">
        <f t="shared" si="108"/>
        <v>1725</v>
      </c>
      <c r="AJ571" s="10" t="s">
        <v>8360</v>
      </c>
      <c r="AK571" s="12">
        <v>1</v>
      </c>
      <c r="AL571" s="10" t="s">
        <v>703</v>
      </c>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c r="BW571" s="10"/>
      <c r="BX571" s="10"/>
      <c r="BY571" s="10"/>
      <c r="BZ571" s="10"/>
      <c r="CA571" s="10"/>
      <c r="CB571" s="10"/>
      <c r="CC571" s="10"/>
      <c r="CD571" s="10"/>
      <c r="CE571" s="10"/>
      <c r="CF571" s="10"/>
      <c r="CG571" s="10"/>
      <c r="CH571" s="10"/>
      <c r="CI571" s="10"/>
      <c r="CJ571" s="10"/>
      <c r="CK571" s="10">
        <v>1</v>
      </c>
      <c r="CL571" s="10"/>
      <c r="CM571" s="10"/>
      <c r="CN571" s="10"/>
      <c r="CO571" s="10"/>
      <c r="CP571" s="10" t="s">
        <v>89</v>
      </c>
      <c r="CQ571" s="10" t="s">
        <v>286</v>
      </c>
      <c r="CR571" s="10">
        <v>1</v>
      </c>
      <c r="CS571" s="10"/>
      <c r="CT571" s="10"/>
      <c r="CU571" s="10"/>
      <c r="CV571" s="10"/>
      <c r="CW571" s="10"/>
      <c r="CX571" s="10" t="s">
        <v>287</v>
      </c>
      <c r="CY571" s="10" t="s">
        <v>287</v>
      </c>
      <c r="CZ571" s="10" t="s">
        <v>12</v>
      </c>
      <c r="DA571" s="10" t="s">
        <v>457</v>
      </c>
      <c r="DB571" s="10" t="s">
        <v>309</v>
      </c>
      <c r="DC571" s="13" t="s">
        <v>8361</v>
      </c>
      <c r="DD571" s="13" t="s">
        <v>8362</v>
      </c>
      <c r="DE571" s="10" t="s">
        <v>773</v>
      </c>
      <c r="DF571" s="10" t="s">
        <v>283</v>
      </c>
      <c r="DG571" s="10" t="s">
        <v>283</v>
      </c>
      <c r="DH571" s="10" t="s">
        <v>283</v>
      </c>
      <c r="DI571" s="10" t="s">
        <v>283</v>
      </c>
      <c r="DJ571" s="10" t="s">
        <v>283</v>
      </c>
      <c r="DK571" s="10" t="s">
        <v>283</v>
      </c>
      <c r="DL571" s="13" t="s">
        <v>8363</v>
      </c>
      <c r="DM571" s="13" t="s">
        <v>8364</v>
      </c>
      <c r="DN571" s="14"/>
      <c r="DO571" s="14"/>
      <c r="DP571" s="14"/>
      <c r="DQ571" s="14"/>
      <c r="DR571" s="14"/>
      <c r="DS571" s="14">
        <v>1</v>
      </c>
      <c r="DT571" s="14"/>
      <c r="DU571" s="14">
        <v>1</v>
      </c>
      <c r="DV571" s="14"/>
      <c r="DW571" s="14"/>
      <c r="DX571" s="14"/>
      <c r="DY571" s="14"/>
      <c r="DZ571" s="14"/>
      <c r="EA571" s="14"/>
      <c r="EB571" s="14"/>
      <c r="EC571" s="14"/>
      <c r="ED571" s="14">
        <v>1</v>
      </c>
      <c r="EE571" s="14"/>
      <c r="EF571" s="14"/>
      <c r="EG571" s="14"/>
      <c r="EH571" s="14"/>
      <c r="EI571" s="14"/>
      <c r="EJ571" s="14"/>
      <c r="EK571" s="14"/>
      <c r="EL571" s="14"/>
      <c r="EM571" s="14"/>
      <c r="EN571" s="14"/>
      <c r="EO571" s="14"/>
      <c r="EP571" s="14"/>
      <c r="EQ571" s="14"/>
      <c r="ER571" s="10" t="s">
        <v>283</v>
      </c>
      <c r="ES571" s="10" t="s">
        <v>283</v>
      </c>
      <c r="ET571" s="10"/>
      <c r="EU571" s="10"/>
      <c r="EV571" s="10"/>
      <c r="EW571" s="10"/>
      <c r="EX571" s="10"/>
      <c r="EY571" s="10"/>
      <c r="EZ571" s="10"/>
      <c r="FA571" s="10"/>
      <c r="FB571" s="10"/>
      <c r="FC571" s="10"/>
      <c r="FD571" s="10"/>
      <c r="FE571" s="10"/>
      <c r="FF571" s="10"/>
      <c r="FG571" s="10"/>
      <c r="FH571" s="10"/>
      <c r="FI571" s="10"/>
      <c r="FJ571" s="10"/>
      <c r="FK571" s="10"/>
      <c r="FL571" s="10"/>
      <c r="FM571" s="10" t="s">
        <v>283</v>
      </c>
      <c r="FN571" s="10" t="s">
        <v>283</v>
      </c>
      <c r="FO571" s="10"/>
      <c r="FP571" s="10"/>
      <c r="FQ571" s="10"/>
      <c r="FR571" s="10"/>
      <c r="FS571" s="10"/>
      <c r="FT571" s="10"/>
      <c r="FU571" s="10"/>
      <c r="FV571" s="10"/>
      <c r="FW571" s="10"/>
      <c r="FX571" s="10"/>
      <c r="FY571" s="10"/>
      <c r="FZ571" s="10"/>
      <c r="GA571" s="10"/>
      <c r="GB571" s="10"/>
      <c r="GC571" s="10"/>
      <c r="GD571" s="10"/>
      <c r="GE571" s="10"/>
      <c r="GF571" s="10"/>
      <c r="GG571" s="10"/>
      <c r="GH571" s="10"/>
      <c r="GI571" s="10"/>
      <c r="GJ571" s="10"/>
      <c r="GK571" s="10"/>
      <c r="GL571" s="10"/>
      <c r="GM571" s="10"/>
      <c r="GN571" s="10"/>
      <c r="GO571" s="13" t="s">
        <v>8365</v>
      </c>
      <c r="GP571" s="13" t="s">
        <v>8366</v>
      </c>
      <c r="GQ571" s="13" t="s">
        <v>8367</v>
      </c>
      <c r="GR571" s="13" t="s">
        <v>8368</v>
      </c>
      <c r="GS571" s="13" t="s">
        <v>8369</v>
      </c>
      <c r="GT571" s="10" t="s">
        <v>283</v>
      </c>
      <c r="GU571" s="10" t="s">
        <v>283</v>
      </c>
      <c r="GV571" s="10" t="s">
        <v>283</v>
      </c>
      <c r="GW571" s="10" t="s">
        <v>283</v>
      </c>
      <c r="GX571" s="10" t="s">
        <v>283</v>
      </c>
      <c r="GY571" s="10" t="s">
        <v>283</v>
      </c>
      <c r="GZ571" s="10" t="s">
        <v>283</v>
      </c>
      <c r="HA571" s="10" t="s">
        <v>283</v>
      </c>
      <c r="HB571" s="10" t="s">
        <v>283</v>
      </c>
      <c r="HC571" s="10" t="s">
        <v>283</v>
      </c>
      <c r="HD571" s="10" t="s">
        <v>8370</v>
      </c>
      <c r="HE571" s="10"/>
      <c r="HF571" s="10"/>
      <c r="HG571" s="10"/>
      <c r="HH571" s="10"/>
      <c r="HI571" s="10"/>
      <c r="HJ571" s="10"/>
      <c r="HK571" s="10"/>
      <c r="HL571" s="10"/>
      <c r="HM571" s="10">
        <v>1</v>
      </c>
      <c r="HN571" s="10"/>
      <c r="HO571" s="10"/>
      <c r="HP571" s="10"/>
      <c r="HQ571" s="10"/>
      <c r="HR571" s="10"/>
      <c r="HS571" s="10"/>
      <c r="HT571" s="10"/>
      <c r="HU571" s="10"/>
      <c r="HV571" s="10"/>
      <c r="HW571" s="10"/>
      <c r="HX571" s="10"/>
      <c r="HY571" s="10"/>
      <c r="HZ571" s="10"/>
      <c r="IA571" s="10"/>
      <c r="IB571" s="10"/>
      <c r="IC571" s="10"/>
      <c r="ID571" s="10"/>
      <c r="IE571" s="10"/>
      <c r="IF571" s="10"/>
      <c r="IG571" s="10"/>
      <c r="IH571" s="10"/>
      <c r="II571" s="10"/>
      <c r="IJ571" s="10"/>
      <c r="IK571" s="10"/>
      <c r="IL571" s="10"/>
      <c r="IM571" s="10"/>
      <c r="IN571" s="10"/>
      <c r="IO571" s="10"/>
      <c r="IP571" s="10"/>
      <c r="IQ571" s="10"/>
      <c r="IR571" s="10"/>
      <c r="IS571" s="10"/>
      <c r="IT571" s="10">
        <v>1</v>
      </c>
      <c r="IU571" s="13" t="s">
        <v>434</v>
      </c>
      <c r="IV571" s="10" t="s">
        <v>283</v>
      </c>
      <c r="IW571" s="10" t="s">
        <v>283</v>
      </c>
      <c r="IX571" s="10" t="s">
        <v>264</v>
      </c>
      <c r="IY571" s="10"/>
      <c r="IZ571" s="10"/>
      <c r="JA571" s="10"/>
      <c r="JB571" s="10"/>
      <c r="JC571" s="10"/>
      <c r="JD571" s="10"/>
      <c r="JE571" s="10"/>
      <c r="JF571" s="10"/>
      <c r="JG571" s="10"/>
      <c r="JH571" s="10"/>
      <c r="JI571" s="10"/>
      <c r="JJ571" s="10"/>
      <c r="JK571" s="10"/>
      <c r="JL571" s="10"/>
      <c r="JM571" s="10"/>
      <c r="JN571" s="10"/>
      <c r="JO571" s="10"/>
      <c r="JP571" s="10">
        <v>1</v>
      </c>
      <c r="JQ571" s="10"/>
      <c r="JR571" s="10"/>
      <c r="JS571" s="10"/>
      <c r="JT571" s="10"/>
      <c r="JU571" s="10"/>
      <c r="JV571" s="10" t="s">
        <v>287</v>
      </c>
      <c r="JW571" s="10" t="s">
        <v>283</v>
      </c>
      <c r="JX571" s="10" t="s">
        <v>283</v>
      </c>
      <c r="JY571" s="10" t="s">
        <v>283</v>
      </c>
      <c r="JZ571" s="10"/>
    </row>
    <row r="572" spans="1:286" ht="15.75" customHeight="1">
      <c r="A572" s="90" t="s">
        <v>8371</v>
      </c>
      <c r="B572" s="91">
        <v>44144</v>
      </c>
      <c r="C572" s="90" t="s">
        <v>8372</v>
      </c>
      <c r="D572" s="10">
        <v>1</v>
      </c>
      <c r="E572" s="11">
        <v>43068</v>
      </c>
      <c r="F572" s="10" t="s">
        <v>302</v>
      </c>
      <c r="G572" s="10" t="s">
        <v>277</v>
      </c>
      <c r="H572" s="90" t="s">
        <v>6036</v>
      </c>
      <c r="I572" s="90" t="s">
        <v>469</v>
      </c>
      <c r="J572" s="10" t="s">
        <v>280</v>
      </c>
      <c r="K572" s="90" t="s">
        <v>305</v>
      </c>
      <c r="L572" s="32"/>
      <c r="M572" s="32"/>
      <c r="N572" s="32"/>
      <c r="O572" s="32"/>
      <c r="P572" s="32"/>
      <c r="Q572" s="32"/>
      <c r="R572" s="32"/>
      <c r="S572" s="10">
        <v>1</v>
      </c>
      <c r="T572" s="32"/>
      <c r="U572" s="32"/>
      <c r="V572" s="32"/>
      <c r="W572" s="32"/>
      <c r="X572" s="32"/>
      <c r="Y572" s="32"/>
      <c r="Z572" s="32"/>
      <c r="AA572" s="32"/>
      <c r="AB572" s="32" t="s">
        <v>8373</v>
      </c>
      <c r="AC572" s="92" t="s">
        <v>8374</v>
      </c>
      <c r="AD572" s="10" t="s">
        <v>283</v>
      </c>
      <c r="AE572" s="11">
        <v>43075</v>
      </c>
      <c r="AF572" s="11">
        <v>44118</v>
      </c>
      <c r="AG572" s="10">
        <f t="shared" si="125"/>
        <v>1043</v>
      </c>
      <c r="AH572" s="10">
        <f t="shared" si="126"/>
        <v>1050</v>
      </c>
      <c r="AI572" s="10">
        <f t="shared" si="108"/>
        <v>1076</v>
      </c>
      <c r="AJ572" s="10" t="s">
        <v>5615</v>
      </c>
      <c r="AK572" s="12">
        <v>1</v>
      </c>
      <c r="AL572" s="10" t="s">
        <v>77</v>
      </c>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c r="BW572" s="10"/>
      <c r="BX572" s="10"/>
      <c r="BY572" s="10"/>
      <c r="BZ572" s="10"/>
      <c r="CA572" s="10"/>
      <c r="CB572" s="10"/>
      <c r="CC572" s="10"/>
      <c r="CD572" s="10"/>
      <c r="CE572" s="10"/>
      <c r="CF572" s="10">
        <v>1</v>
      </c>
      <c r="CG572" s="10"/>
      <c r="CH572" s="10"/>
      <c r="CI572" s="10"/>
      <c r="CJ572" s="10"/>
      <c r="CK572" s="10"/>
      <c r="CL572" s="10"/>
      <c r="CM572" s="10"/>
      <c r="CN572" s="10"/>
      <c r="CO572" s="10"/>
      <c r="CP572" s="10" t="s">
        <v>90</v>
      </c>
      <c r="CQ572" s="10" t="s">
        <v>286</v>
      </c>
      <c r="CR572" s="10"/>
      <c r="CS572" s="10">
        <v>1</v>
      </c>
      <c r="CT572" s="10"/>
      <c r="CU572" s="10"/>
      <c r="CV572" s="10"/>
      <c r="CW572" s="10"/>
      <c r="CX572" s="10" t="s">
        <v>283</v>
      </c>
      <c r="CY572" s="10" t="s">
        <v>287</v>
      </c>
      <c r="CZ572" s="10" t="s">
        <v>288</v>
      </c>
      <c r="DA572" s="10" t="s">
        <v>158</v>
      </c>
      <c r="DB572" s="10" t="s">
        <v>309</v>
      </c>
      <c r="DC572" s="13" t="s">
        <v>8375</v>
      </c>
      <c r="DD572" s="10" t="s">
        <v>2277</v>
      </c>
      <c r="DE572" s="10" t="s">
        <v>283</v>
      </c>
      <c r="DF572" s="10" t="s">
        <v>283</v>
      </c>
      <c r="DG572" s="10" t="s">
        <v>283</v>
      </c>
      <c r="DH572" s="10" t="s">
        <v>283</v>
      </c>
      <c r="DI572" s="10" t="s">
        <v>283</v>
      </c>
      <c r="DJ572" s="10" t="s">
        <v>283</v>
      </c>
      <c r="DK572" s="10" t="s">
        <v>283</v>
      </c>
      <c r="DL572" s="10" t="s">
        <v>283</v>
      </c>
      <c r="DM572" s="10" t="s">
        <v>283</v>
      </c>
      <c r="DN572" s="15"/>
      <c r="DO572" s="15"/>
      <c r="DP572" s="15"/>
      <c r="DQ572" s="15"/>
      <c r="DR572" s="15"/>
      <c r="DS572" s="15"/>
      <c r="DT572" s="15"/>
      <c r="DU572" s="15"/>
      <c r="DV572" s="15"/>
      <c r="DW572" s="15"/>
      <c r="DX572" s="15"/>
      <c r="DY572" s="15"/>
      <c r="DZ572" s="15"/>
      <c r="EA572" s="15"/>
      <c r="EB572" s="15"/>
      <c r="EC572" s="15"/>
      <c r="ED572" s="15"/>
      <c r="EE572" s="15"/>
      <c r="EF572" s="15"/>
      <c r="EG572" s="15"/>
      <c r="EH572" s="15"/>
      <c r="EI572" s="15"/>
      <c r="EJ572" s="15"/>
      <c r="EK572" s="15"/>
      <c r="EL572" s="15"/>
      <c r="EM572" s="15"/>
      <c r="EN572" s="15"/>
      <c r="EO572" s="15"/>
      <c r="EP572" s="15"/>
      <c r="EQ572" s="15"/>
      <c r="ER572" s="10" t="s">
        <v>147</v>
      </c>
      <c r="ES572" s="10" t="s">
        <v>147</v>
      </c>
      <c r="ET572" s="10"/>
      <c r="EU572" s="10"/>
      <c r="EV572" s="10"/>
      <c r="EW572" s="10"/>
      <c r="EX572" s="10"/>
      <c r="EY572" s="10"/>
      <c r="EZ572" s="10">
        <v>1</v>
      </c>
      <c r="FA572" s="10"/>
      <c r="FB572" s="10"/>
      <c r="FC572" s="10"/>
      <c r="FD572" s="10"/>
      <c r="FE572" s="10"/>
      <c r="FF572" s="10"/>
      <c r="FG572" s="10"/>
      <c r="FH572" s="10"/>
      <c r="FI572" s="10"/>
      <c r="FJ572" s="10"/>
      <c r="FK572" s="10"/>
      <c r="FL572" s="10"/>
      <c r="FM572" s="10" t="s">
        <v>8376</v>
      </c>
      <c r="FN572" s="10" t="s">
        <v>183</v>
      </c>
      <c r="FO572" s="10"/>
      <c r="FP572" s="10"/>
      <c r="FQ572" s="10"/>
      <c r="FR572" s="10"/>
      <c r="FS572" s="10"/>
      <c r="FT572" s="10"/>
      <c r="FU572" s="10"/>
      <c r="FV572" s="10"/>
      <c r="FW572" s="10"/>
      <c r="FX572" s="10"/>
      <c r="FY572" s="10"/>
      <c r="FZ572" s="10"/>
      <c r="GA572" s="10"/>
      <c r="GB572" s="10"/>
      <c r="GC572" s="10"/>
      <c r="GD572" s="10"/>
      <c r="GE572" s="10"/>
      <c r="GF572" s="10"/>
      <c r="GG572" s="10"/>
      <c r="GH572" s="10"/>
      <c r="GI572" s="10"/>
      <c r="GJ572" s="10"/>
      <c r="GK572" s="10"/>
      <c r="GL572" s="10"/>
      <c r="GM572" s="10">
        <v>1</v>
      </c>
      <c r="GN572" s="10"/>
      <c r="GO572" s="13" t="s">
        <v>8377</v>
      </c>
      <c r="GP572" s="13" t="s">
        <v>8378</v>
      </c>
      <c r="GQ572" s="13" t="s">
        <v>8379</v>
      </c>
      <c r="GR572" s="13" t="s">
        <v>8380</v>
      </c>
      <c r="GS572" s="13" t="s">
        <v>8381</v>
      </c>
      <c r="GT572" s="13" t="s">
        <v>8382</v>
      </c>
      <c r="GU572" s="10" t="s">
        <v>283</v>
      </c>
      <c r="GV572" s="10" t="s">
        <v>283</v>
      </c>
      <c r="GW572" s="10" t="s">
        <v>283</v>
      </c>
      <c r="GX572" s="10" t="s">
        <v>283</v>
      </c>
      <c r="GY572" s="10" t="s">
        <v>283</v>
      </c>
      <c r="GZ572" s="10" t="s">
        <v>283</v>
      </c>
      <c r="HA572" s="10" t="s">
        <v>283</v>
      </c>
      <c r="HB572" s="10" t="s">
        <v>283</v>
      </c>
      <c r="HC572" s="10" t="s">
        <v>283</v>
      </c>
      <c r="HD572" s="10" t="s">
        <v>233</v>
      </c>
      <c r="HE572" s="10"/>
      <c r="HF572" s="10"/>
      <c r="HG572" s="10"/>
      <c r="HH572" s="10"/>
      <c r="HI572" s="10"/>
      <c r="HJ572" s="10"/>
      <c r="HK572" s="10"/>
      <c r="HL572" s="10"/>
      <c r="HM572" s="10"/>
      <c r="HN572" s="10"/>
      <c r="HO572" s="10"/>
      <c r="HP572" s="10"/>
      <c r="HQ572" s="10"/>
      <c r="HR572" s="10"/>
      <c r="HS572" s="10"/>
      <c r="HT572" s="10"/>
      <c r="HU572" s="10"/>
      <c r="HV572" s="10"/>
      <c r="HW572" s="10"/>
      <c r="HX572" s="10"/>
      <c r="HY572" s="10"/>
      <c r="HZ572" s="10"/>
      <c r="IA572" s="10"/>
      <c r="IB572" s="10"/>
      <c r="IC572" s="10"/>
      <c r="ID572" s="10"/>
      <c r="IE572" s="10"/>
      <c r="IF572" s="10"/>
      <c r="IG572" s="10"/>
      <c r="IH572" s="10"/>
      <c r="II572" s="10"/>
      <c r="IJ572" s="10"/>
      <c r="IK572" s="10">
        <v>1</v>
      </c>
      <c r="IL572" s="10"/>
      <c r="IM572" s="10"/>
      <c r="IN572" s="10"/>
      <c r="IO572" s="10"/>
      <c r="IP572" s="10"/>
      <c r="IQ572" s="10"/>
      <c r="IR572" s="10"/>
      <c r="IS572" s="10"/>
      <c r="IT572" s="10"/>
      <c r="IU572" s="10" t="s">
        <v>1116</v>
      </c>
      <c r="IV572" s="10" t="s">
        <v>283</v>
      </c>
      <c r="IW572" s="10" t="s">
        <v>283</v>
      </c>
      <c r="IX572" s="10" t="s">
        <v>264</v>
      </c>
      <c r="IY572" s="10"/>
      <c r="IZ572" s="10"/>
      <c r="JA572" s="10"/>
      <c r="JB572" s="10"/>
      <c r="JC572" s="10"/>
      <c r="JD572" s="10"/>
      <c r="JE572" s="10"/>
      <c r="JF572" s="10"/>
      <c r="JG572" s="10"/>
      <c r="JH572" s="10"/>
      <c r="JI572" s="10"/>
      <c r="JJ572" s="10"/>
      <c r="JK572" s="10"/>
      <c r="JL572" s="10"/>
      <c r="JM572" s="10"/>
      <c r="JN572" s="10"/>
      <c r="JO572" s="10"/>
      <c r="JP572" s="10">
        <v>1</v>
      </c>
      <c r="JQ572" s="10"/>
      <c r="JR572" s="10"/>
      <c r="JS572" s="10"/>
      <c r="JT572" s="10"/>
      <c r="JU572" s="10"/>
      <c r="JV572" s="10" t="s">
        <v>287</v>
      </c>
      <c r="JW572" s="10" t="s">
        <v>283</v>
      </c>
      <c r="JX572" s="10" t="s">
        <v>283</v>
      </c>
      <c r="JY572" s="10" t="s">
        <v>283</v>
      </c>
      <c r="JZ572" s="10"/>
    </row>
    <row r="573" spans="1:286" ht="15.75" customHeight="1">
      <c r="A573" s="90" t="s">
        <v>8383</v>
      </c>
      <c r="B573" s="91">
        <v>44153</v>
      </c>
      <c r="C573" s="90" t="s">
        <v>8384</v>
      </c>
      <c r="D573" s="10">
        <v>1</v>
      </c>
      <c r="E573" s="11">
        <v>43617</v>
      </c>
      <c r="F573" s="10" t="s">
        <v>302</v>
      </c>
      <c r="G573" s="10" t="s">
        <v>277</v>
      </c>
      <c r="H573" s="90" t="s">
        <v>7367</v>
      </c>
      <c r="I573" s="90" t="s">
        <v>8385</v>
      </c>
      <c r="J573" s="10" t="s">
        <v>280</v>
      </c>
      <c r="K573" s="90" t="s">
        <v>606</v>
      </c>
      <c r="L573" s="90"/>
      <c r="M573" s="10">
        <v>1</v>
      </c>
      <c r="N573" s="90"/>
      <c r="O573" s="90"/>
      <c r="P573" s="90"/>
      <c r="Q573" s="90"/>
      <c r="R573" s="90"/>
      <c r="S573" s="90"/>
      <c r="T573" s="90"/>
      <c r="U573" s="90"/>
      <c r="V573" s="90"/>
      <c r="W573" s="90"/>
      <c r="X573" s="90"/>
      <c r="Y573" s="90"/>
      <c r="Z573" s="90"/>
      <c r="AA573" s="90"/>
      <c r="AB573" s="90" t="s">
        <v>8386</v>
      </c>
      <c r="AC573" s="92" t="s">
        <v>8387</v>
      </c>
      <c r="AD573" s="10" t="s">
        <v>283</v>
      </c>
      <c r="AE573" s="11">
        <v>43621</v>
      </c>
      <c r="AF573" s="11">
        <v>44118</v>
      </c>
      <c r="AG573" s="10">
        <f t="shared" si="125"/>
        <v>497</v>
      </c>
      <c r="AH573" s="10">
        <f t="shared" si="126"/>
        <v>501</v>
      </c>
      <c r="AI573" s="10">
        <f t="shared" si="108"/>
        <v>536</v>
      </c>
      <c r="AJ573" s="10" t="s">
        <v>8388</v>
      </c>
      <c r="AK573" s="12">
        <v>3</v>
      </c>
      <c r="AL573" s="10" t="s">
        <v>8389</v>
      </c>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v>2</v>
      </c>
      <c r="BZ573" s="10"/>
      <c r="CA573" s="10"/>
      <c r="CB573" s="10"/>
      <c r="CC573" s="10"/>
      <c r="CD573" s="10"/>
      <c r="CE573" s="10"/>
      <c r="CF573" s="10">
        <v>1</v>
      </c>
      <c r="CG573" s="10"/>
      <c r="CH573" s="10"/>
      <c r="CI573" s="10"/>
      <c r="CJ573" s="10"/>
      <c r="CK573" s="10"/>
      <c r="CL573" s="10"/>
      <c r="CM573" s="10"/>
      <c r="CN573" s="10"/>
      <c r="CO573" s="10"/>
      <c r="CP573" s="10" t="s">
        <v>90</v>
      </c>
      <c r="CQ573" s="10" t="s">
        <v>286</v>
      </c>
      <c r="CR573" s="10"/>
      <c r="CS573" s="10">
        <v>1</v>
      </c>
      <c r="CT573" s="10"/>
      <c r="CU573" s="10"/>
      <c r="CV573" s="10"/>
      <c r="CW573" s="10"/>
      <c r="CX573" s="10" t="s">
        <v>283</v>
      </c>
      <c r="CY573" s="10" t="s">
        <v>287</v>
      </c>
      <c r="CZ573" s="10" t="s">
        <v>288</v>
      </c>
      <c r="DA573" s="10" t="s">
        <v>289</v>
      </c>
      <c r="DB573" s="10" t="s">
        <v>412</v>
      </c>
      <c r="DC573" s="10" t="s">
        <v>283</v>
      </c>
      <c r="DD573" s="13" t="s">
        <v>8390</v>
      </c>
      <c r="DE573" s="10" t="s">
        <v>283</v>
      </c>
      <c r="DF573" s="10" t="s">
        <v>283</v>
      </c>
      <c r="DG573" s="10" t="s">
        <v>283</v>
      </c>
      <c r="DH573" s="10" t="s">
        <v>283</v>
      </c>
      <c r="DI573" s="10" t="s">
        <v>283</v>
      </c>
      <c r="DJ573" s="10" t="s">
        <v>283</v>
      </c>
      <c r="DK573" s="10" t="s">
        <v>283</v>
      </c>
      <c r="DL573" s="10" t="s">
        <v>283</v>
      </c>
      <c r="DM573" s="10" t="s">
        <v>283</v>
      </c>
      <c r="DN573" s="15"/>
      <c r="DO573" s="15"/>
      <c r="DP573" s="15"/>
      <c r="DQ573" s="15"/>
      <c r="DR573" s="15"/>
      <c r="DS573" s="15"/>
      <c r="DT573" s="15"/>
      <c r="DU573" s="15"/>
      <c r="DV573" s="15"/>
      <c r="DW573" s="15"/>
      <c r="DX573" s="15"/>
      <c r="DY573" s="15"/>
      <c r="DZ573" s="15"/>
      <c r="EA573" s="15"/>
      <c r="EB573" s="15"/>
      <c r="EC573" s="15"/>
      <c r="ED573" s="15"/>
      <c r="EE573" s="15"/>
      <c r="EF573" s="15"/>
      <c r="EG573" s="15"/>
      <c r="EH573" s="15"/>
      <c r="EI573" s="15"/>
      <c r="EJ573" s="15"/>
      <c r="EK573" s="15"/>
      <c r="EL573" s="15"/>
      <c r="EM573" s="15"/>
      <c r="EN573" s="15"/>
      <c r="EO573" s="15"/>
      <c r="EP573" s="15"/>
      <c r="EQ573" s="15"/>
      <c r="ER573" s="10" t="s">
        <v>283</v>
      </c>
      <c r="ES573" s="10" t="s">
        <v>283</v>
      </c>
      <c r="ET573" s="10"/>
      <c r="EU573" s="10"/>
      <c r="EV573" s="10"/>
      <c r="EW573" s="10"/>
      <c r="EX573" s="10"/>
      <c r="EY573" s="10"/>
      <c r="EZ573" s="10"/>
      <c r="FA573" s="10"/>
      <c r="FB573" s="10"/>
      <c r="FC573" s="10"/>
      <c r="FD573" s="10"/>
      <c r="FE573" s="10"/>
      <c r="FF573" s="10"/>
      <c r="FG573" s="10"/>
      <c r="FH573" s="10"/>
      <c r="FI573" s="10"/>
      <c r="FJ573" s="10"/>
      <c r="FK573" s="10"/>
      <c r="FL573" s="10"/>
      <c r="FM573" s="10" t="s">
        <v>8391</v>
      </c>
      <c r="FN573" s="10" t="s">
        <v>171</v>
      </c>
      <c r="FO573" s="10"/>
      <c r="FP573" s="10"/>
      <c r="FQ573" s="10"/>
      <c r="FR573" s="10"/>
      <c r="FS573" s="10"/>
      <c r="FT573" s="10"/>
      <c r="FU573" s="10"/>
      <c r="FV573" s="10"/>
      <c r="FW573" s="10"/>
      <c r="FX573" s="10"/>
      <c r="FY573" s="10"/>
      <c r="FZ573" s="10"/>
      <c r="GA573" s="10">
        <v>1</v>
      </c>
      <c r="GB573" s="10"/>
      <c r="GC573" s="10"/>
      <c r="GD573" s="10"/>
      <c r="GE573" s="10"/>
      <c r="GF573" s="10"/>
      <c r="GG573" s="10"/>
      <c r="GH573" s="10"/>
      <c r="GI573" s="10"/>
      <c r="GJ573" s="10"/>
      <c r="GK573" s="10"/>
      <c r="GL573" s="10"/>
      <c r="GM573" s="10"/>
      <c r="GN573" s="10"/>
      <c r="GO573" s="13" t="s">
        <v>8392</v>
      </c>
      <c r="GP573" s="13" t="s">
        <v>8393</v>
      </c>
      <c r="GQ573" s="13" t="s">
        <v>8394</v>
      </c>
      <c r="GR573" s="13" t="s">
        <v>8395</v>
      </c>
      <c r="GS573" s="13" t="s">
        <v>8396</v>
      </c>
      <c r="GT573" s="13" t="s">
        <v>8397</v>
      </c>
      <c r="GU573" s="10" t="s">
        <v>283</v>
      </c>
      <c r="GV573" s="10" t="s">
        <v>283</v>
      </c>
      <c r="GW573" s="10" t="s">
        <v>283</v>
      </c>
      <c r="GX573" s="10" t="s">
        <v>283</v>
      </c>
      <c r="GY573" s="10" t="s">
        <v>283</v>
      </c>
      <c r="GZ573" s="10" t="s">
        <v>283</v>
      </c>
      <c r="HA573" s="10" t="s">
        <v>283</v>
      </c>
      <c r="HB573" s="10" t="s">
        <v>283</v>
      </c>
      <c r="HC573" s="10" t="s">
        <v>283</v>
      </c>
      <c r="HD573" s="10" t="s">
        <v>239</v>
      </c>
      <c r="HE573" s="10"/>
      <c r="HF573" s="10"/>
      <c r="HG573" s="10"/>
      <c r="HH573" s="10"/>
      <c r="HI573" s="10"/>
      <c r="HJ573" s="10"/>
      <c r="HK573" s="10"/>
      <c r="HL573" s="10"/>
      <c r="HM573" s="10"/>
      <c r="HN573" s="10"/>
      <c r="HO573" s="10"/>
      <c r="HP573" s="10"/>
      <c r="HQ573" s="10"/>
      <c r="HR573" s="10"/>
      <c r="HS573" s="10"/>
      <c r="HT573" s="10"/>
      <c r="HU573" s="10"/>
      <c r="HV573" s="10"/>
      <c r="HW573" s="10"/>
      <c r="HX573" s="10"/>
      <c r="HY573" s="10"/>
      <c r="HZ573" s="10"/>
      <c r="IA573" s="10"/>
      <c r="IB573" s="10"/>
      <c r="IC573" s="10"/>
      <c r="ID573" s="10"/>
      <c r="IE573" s="10"/>
      <c r="IF573" s="10"/>
      <c r="IG573" s="10"/>
      <c r="IH573" s="10"/>
      <c r="II573" s="10"/>
      <c r="IJ573" s="10"/>
      <c r="IK573" s="10"/>
      <c r="IL573" s="10"/>
      <c r="IM573" s="10"/>
      <c r="IN573" s="10"/>
      <c r="IO573" s="10"/>
      <c r="IP573" s="10"/>
      <c r="IQ573" s="10">
        <v>1</v>
      </c>
      <c r="IR573" s="10"/>
      <c r="IS573" s="10"/>
      <c r="IT573" s="10"/>
      <c r="IU573" s="13" t="s">
        <v>8398</v>
      </c>
      <c r="IV573" s="10" t="s">
        <v>283</v>
      </c>
      <c r="IW573" s="10" t="s">
        <v>283</v>
      </c>
      <c r="IX573" s="10" t="s">
        <v>264</v>
      </c>
      <c r="IY573" s="10"/>
      <c r="IZ573" s="10"/>
      <c r="JA573" s="10"/>
      <c r="JB573" s="10"/>
      <c r="JC573" s="10"/>
      <c r="JD573" s="10"/>
      <c r="JE573" s="10"/>
      <c r="JF573" s="10"/>
      <c r="JG573" s="10"/>
      <c r="JH573" s="10"/>
      <c r="JI573" s="10"/>
      <c r="JJ573" s="10"/>
      <c r="JK573" s="10"/>
      <c r="JL573" s="10"/>
      <c r="JM573" s="10"/>
      <c r="JN573" s="10"/>
      <c r="JO573" s="10"/>
      <c r="JP573" s="10">
        <v>1</v>
      </c>
      <c r="JQ573" s="10"/>
      <c r="JR573" s="10"/>
      <c r="JS573" s="10"/>
      <c r="JT573" s="10"/>
      <c r="JU573" s="10"/>
      <c r="JV573" s="10" t="s">
        <v>287</v>
      </c>
      <c r="JW573" s="10" t="s">
        <v>283</v>
      </c>
      <c r="JX573" s="10" t="s">
        <v>283</v>
      </c>
      <c r="JY573" s="10" t="s">
        <v>283</v>
      </c>
      <c r="JZ573" s="10"/>
    </row>
    <row r="574" spans="1:286" ht="15.75" customHeight="1">
      <c r="A574" s="90" t="s">
        <v>8399</v>
      </c>
      <c r="B574" s="91">
        <v>44154</v>
      </c>
      <c r="C574" s="90" t="s">
        <v>8400</v>
      </c>
      <c r="D574" s="10">
        <v>1</v>
      </c>
      <c r="E574" s="11">
        <v>43480</v>
      </c>
      <c r="F574" s="10">
        <v>0.01</v>
      </c>
      <c r="G574" s="10" t="s">
        <v>323</v>
      </c>
      <c r="H574" s="90" t="s">
        <v>4655</v>
      </c>
      <c r="I574" s="90" t="s">
        <v>469</v>
      </c>
      <c r="J574" s="10" t="s">
        <v>280</v>
      </c>
      <c r="K574" s="90" t="s">
        <v>8401</v>
      </c>
      <c r="L574" s="90"/>
      <c r="M574" s="90"/>
      <c r="N574" s="90"/>
      <c r="O574" s="44">
        <v>1</v>
      </c>
      <c r="P574" s="90"/>
      <c r="Q574" s="90"/>
      <c r="R574" s="32">
        <v>1</v>
      </c>
      <c r="S574" s="90"/>
      <c r="T574" s="90"/>
      <c r="U574" s="90"/>
      <c r="V574" s="90"/>
      <c r="W574" s="90"/>
      <c r="X574" s="90"/>
      <c r="Y574" s="90"/>
      <c r="Z574" s="90"/>
      <c r="AA574" s="90"/>
      <c r="AB574" s="90" t="s">
        <v>8402</v>
      </c>
      <c r="AC574" s="92" t="s">
        <v>8403</v>
      </c>
      <c r="AD574" s="10" t="s">
        <v>283</v>
      </c>
      <c r="AE574" s="11">
        <v>43557</v>
      </c>
      <c r="AF574" s="11">
        <v>44110</v>
      </c>
      <c r="AG574" s="10">
        <f t="shared" si="125"/>
        <v>553</v>
      </c>
      <c r="AH574" s="10">
        <f t="shared" si="126"/>
        <v>630</v>
      </c>
      <c r="AI574" s="10">
        <f t="shared" si="108"/>
        <v>674</v>
      </c>
      <c r="AJ574" s="10" t="s">
        <v>5580</v>
      </c>
      <c r="AK574" s="12">
        <v>1</v>
      </c>
      <c r="AL574" s="13" t="s">
        <v>85</v>
      </c>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0"/>
      <c r="BV574" s="10"/>
      <c r="BW574" s="10"/>
      <c r="BX574" s="10"/>
      <c r="BY574" s="10"/>
      <c r="BZ574" s="10"/>
      <c r="CA574" s="10"/>
      <c r="CB574" s="10"/>
      <c r="CC574" s="10"/>
      <c r="CD574" s="10"/>
      <c r="CE574" s="10"/>
      <c r="CF574" s="10"/>
      <c r="CG574" s="10"/>
      <c r="CH574" s="10"/>
      <c r="CI574" s="10"/>
      <c r="CJ574" s="10"/>
      <c r="CK574" s="10"/>
      <c r="CL574" s="10"/>
      <c r="CM574" s="10"/>
      <c r="CN574" s="10">
        <v>1</v>
      </c>
      <c r="CO574" s="10"/>
      <c r="CP574" s="10" t="s">
        <v>89</v>
      </c>
      <c r="CQ574" s="10" t="s">
        <v>286</v>
      </c>
      <c r="CR574" s="10">
        <v>1</v>
      </c>
      <c r="CS574" s="10"/>
      <c r="CT574" s="10"/>
      <c r="CU574" s="10"/>
      <c r="CV574" s="10"/>
      <c r="CW574" s="10"/>
      <c r="CX574" s="10" t="s">
        <v>287</v>
      </c>
      <c r="CY574" s="10" t="s">
        <v>287</v>
      </c>
      <c r="CZ574" s="10" t="s">
        <v>12</v>
      </c>
      <c r="DA574" s="10" t="s">
        <v>6896</v>
      </c>
      <c r="DB574" s="10" t="s">
        <v>309</v>
      </c>
      <c r="DC574" s="13" t="s">
        <v>8404</v>
      </c>
      <c r="DD574" s="13" t="s">
        <v>8405</v>
      </c>
      <c r="DE574" s="13" t="s">
        <v>8406</v>
      </c>
      <c r="DF574" s="10" t="s">
        <v>8407</v>
      </c>
      <c r="DG574" s="10" t="s">
        <v>283</v>
      </c>
      <c r="DH574" s="10" t="s">
        <v>283</v>
      </c>
      <c r="DI574" s="10" t="s">
        <v>283</v>
      </c>
      <c r="DJ574" s="10" t="s">
        <v>283</v>
      </c>
      <c r="DK574" s="10" t="s">
        <v>283</v>
      </c>
      <c r="DL574" s="10" t="s">
        <v>8408</v>
      </c>
      <c r="DM574" s="10" t="s">
        <v>134</v>
      </c>
      <c r="DN574" s="15"/>
      <c r="DO574" s="15"/>
      <c r="DP574" s="15"/>
      <c r="DQ574" s="15"/>
      <c r="DR574" s="15"/>
      <c r="DS574" s="15"/>
      <c r="DT574" s="15"/>
      <c r="DU574" s="15"/>
      <c r="DV574" s="15"/>
      <c r="DW574" s="15"/>
      <c r="DX574" s="15"/>
      <c r="DY574" s="15"/>
      <c r="DZ574" s="15"/>
      <c r="EA574" s="15"/>
      <c r="EB574" s="15"/>
      <c r="EC574" s="15"/>
      <c r="ED574" s="15"/>
      <c r="EE574" s="15"/>
      <c r="EF574" s="15"/>
      <c r="EG574" s="15"/>
      <c r="EH574" s="15"/>
      <c r="EI574" s="15"/>
      <c r="EJ574" s="15"/>
      <c r="EK574" s="15"/>
      <c r="EL574" s="15">
        <v>1</v>
      </c>
      <c r="EM574" s="15"/>
      <c r="EN574" s="15"/>
      <c r="EO574" s="15"/>
      <c r="EP574" s="15"/>
      <c r="EQ574" s="15"/>
      <c r="ER574" s="10" t="s">
        <v>283</v>
      </c>
      <c r="ES574" s="10" t="s">
        <v>283</v>
      </c>
      <c r="ET574" s="10"/>
      <c r="EU574" s="10"/>
      <c r="EV574" s="10"/>
      <c r="EW574" s="10"/>
      <c r="EX574" s="10"/>
      <c r="EY574" s="10"/>
      <c r="EZ574" s="10"/>
      <c r="FA574" s="10"/>
      <c r="FB574" s="10"/>
      <c r="FC574" s="10"/>
      <c r="FD574" s="10"/>
      <c r="FE574" s="10"/>
      <c r="FF574" s="10"/>
      <c r="FG574" s="10"/>
      <c r="FH574" s="10"/>
      <c r="FI574" s="10"/>
      <c r="FJ574" s="10"/>
      <c r="FK574" s="10"/>
      <c r="FL574" s="10"/>
      <c r="FM574" s="10" t="s">
        <v>283</v>
      </c>
      <c r="FN574" s="10" t="s">
        <v>283</v>
      </c>
      <c r="FO574" s="10"/>
      <c r="FP574" s="10"/>
      <c r="FQ574" s="10"/>
      <c r="FR574" s="10"/>
      <c r="FS574" s="10"/>
      <c r="FT574" s="10"/>
      <c r="FU574" s="10"/>
      <c r="FV574" s="10"/>
      <c r="FW574" s="10"/>
      <c r="FX574" s="10"/>
      <c r="FY574" s="10"/>
      <c r="FZ574" s="10"/>
      <c r="GA574" s="10"/>
      <c r="GB574" s="10"/>
      <c r="GC574" s="10"/>
      <c r="GD574" s="10"/>
      <c r="GE574" s="10"/>
      <c r="GF574" s="10"/>
      <c r="GG574" s="10"/>
      <c r="GH574" s="10"/>
      <c r="GI574" s="10"/>
      <c r="GJ574" s="10"/>
      <c r="GK574" s="10"/>
      <c r="GL574" s="10"/>
      <c r="GM574" s="10"/>
      <c r="GN574" s="10"/>
      <c r="GO574" s="13" t="s">
        <v>8409</v>
      </c>
      <c r="GP574" s="13" t="s">
        <v>8410</v>
      </c>
      <c r="GQ574" s="13" t="s">
        <v>8411</v>
      </c>
      <c r="GR574" s="13" t="s">
        <v>283</v>
      </c>
      <c r="GS574" s="10" t="s">
        <v>283</v>
      </c>
      <c r="GT574" s="10" t="s">
        <v>283</v>
      </c>
      <c r="GU574" s="10" t="s">
        <v>283</v>
      </c>
      <c r="GV574" s="10" t="s">
        <v>283</v>
      </c>
      <c r="GW574" s="10" t="s">
        <v>283</v>
      </c>
      <c r="GX574" s="10" t="s">
        <v>283</v>
      </c>
      <c r="GY574" s="10" t="s">
        <v>283</v>
      </c>
      <c r="GZ574" s="10" t="s">
        <v>283</v>
      </c>
      <c r="HA574" s="10" t="s">
        <v>283</v>
      </c>
      <c r="HB574" s="10" t="s">
        <v>283</v>
      </c>
      <c r="HC574" s="10" t="s">
        <v>283</v>
      </c>
      <c r="HD574" s="10" t="s">
        <v>238</v>
      </c>
      <c r="HE574" s="10"/>
      <c r="HF574" s="10"/>
      <c r="HG574" s="10"/>
      <c r="HH574" s="10"/>
      <c r="HI574" s="10"/>
      <c r="HJ574" s="10"/>
      <c r="HK574" s="10"/>
      <c r="HL574" s="10"/>
      <c r="HM574" s="10"/>
      <c r="HN574" s="10"/>
      <c r="HO574" s="10"/>
      <c r="HP574" s="10"/>
      <c r="HQ574" s="10"/>
      <c r="HR574" s="10"/>
      <c r="HS574" s="10"/>
      <c r="HT574" s="10"/>
      <c r="HU574" s="10"/>
      <c r="HV574" s="10"/>
      <c r="HW574" s="10"/>
      <c r="HX574" s="10"/>
      <c r="HY574" s="10"/>
      <c r="HZ574" s="10"/>
      <c r="IA574" s="10"/>
      <c r="IB574" s="10"/>
      <c r="IC574" s="10"/>
      <c r="ID574" s="10"/>
      <c r="IE574" s="10"/>
      <c r="IF574" s="10"/>
      <c r="IG574" s="10"/>
      <c r="IH574" s="10"/>
      <c r="II574" s="10"/>
      <c r="IJ574" s="10"/>
      <c r="IK574" s="10"/>
      <c r="IL574" s="10"/>
      <c r="IM574" s="10"/>
      <c r="IN574" s="10"/>
      <c r="IO574" s="10"/>
      <c r="IP574" s="10">
        <v>1</v>
      </c>
      <c r="IQ574" s="10"/>
      <c r="IR574" s="10"/>
      <c r="IS574" s="10"/>
      <c r="IT574" s="10"/>
      <c r="IU574" s="13" t="s">
        <v>4943</v>
      </c>
      <c r="IV574" s="10" t="s">
        <v>283</v>
      </c>
      <c r="IW574" s="10" t="s">
        <v>283</v>
      </c>
      <c r="IX574" s="10" t="s">
        <v>264</v>
      </c>
      <c r="IY574" s="10"/>
      <c r="IZ574" s="10"/>
      <c r="JA574" s="10"/>
      <c r="JB574" s="10"/>
      <c r="JC574" s="10"/>
      <c r="JD574" s="10"/>
      <c r="JE574" s="10"/>
      <c r="JF574" s="10"/>
      <c r="JG574" s="10"/>
      <c r="JH574" s="10"/>
      <c r="JI574" s="10"/>
      <c r="JJ574" s="10"/>
      <c r="JK574" s="10"/>
      <c r="JL574" s="10"/>
      <c r="JM574" s="10"/>
      <c r="JN574" s="10"/>
      <c r="JO574" s="10"/>
      <c r="JP574" s="10">
        <v>1</v>
      </c>
      <c r="JQ574" s="10"/>
      <c r="JR574" s="10"/>
      <c r="JS574" s="10"/>
      <c r="JT574" s="10"/>
      <c r="JU574" s="10"/>
      <c r="JV574" s="10" t="s">
        <v>287</v>
      </c>
      <c r="JW574" s="10" t="s">
        <v>283</v>
      </c>
      <c r="JX574" s="10" t="s">
        <v>283</v>
      </c>
      <c r="JY574" s="10" t="s">
        <v>283</v>
      </c>
      <c r="JZ574" s="10"/>
    </row>
    <row r="575" spans="1:286" ht="15.75" customHeight="1">
      <c r="A575" s="90" t="s">
        <v>8412</v>
      </c>
      <c r="B575" s="91">
        <v>44155</v>
      </c>
      <c r="C575" s="90" t="s">
        <v>8413</v>
      </c>
      <c r="D575" s="10">
        <v>1</v>
      </c>
      <c r="E575" s="11">
        <v>43869</v>
      </c>
      <c r="F575" s="10">
        <v>29</v>
      </c>
      <c r="G575" s="10" t="s">
        <v>323</v>
      </c>
      <c r="H575" s="90" t="s">
        <v>8414</v>
      </c>
      <c r="I575" s="90" t="s">
        <v>3419</v>
      </c>
      <c r="J575" s="10" t="s">
        <v>280</v>
      </c>
      <c r="K575" s="90" t="s">
        <v>8415</v>
      </c>
      <c r="L575" s="90"/>
      <c r="M575" s="90"/>
      <c r="N575" s="90"/>
      <c r="O575" s="90"/>
      <c r="P575" s="90"/>
      <c r="Q575" s="90"/>
      <c r="R575" s="90"/>
      <c r="S575" s="32">
        <v>1</v>
      </c>
      <c r="T575" s="90"/>
      <c r="U575" s="90"/>
      <c r="V575" s="90"/>
      <c r="W575" s="90"/>
      <c r="X575" s="90"/>
      <c r="Y575" s="90"/>
      <c r="Z575" s="10">
        <v>1</v>
      </c>
      <c r="AA575" s="10"/>
      <c r="AB575" s="90" t="s">
        <v>8416</v>
      </c>
      <c r="AC575" s="92" t="s">
        <v>8417</v>
      </c>
      <c r="AD575" s="10" t="s">
        <v>283</v>
      </c>
      <c r="AE575" s="11">
        <v>43874</v>
      </c>
      <c r="AF575" s="11">
        <v>44147</v>
      </c>
      <c r="AG575" s="10">
        <f t="shared" si="125"/>
        <v>273</v>
      </c>
      <c r="AH575" s="10">
        <f t="shared" si="126"/>
        <v>278</v>
      </c>
      <c r="AI575" s="10">
        <f t="shared" si="108"/>
        <v>286</v>
      </c>
      <c r="AJ575" s="10" t="s">
        <v>7596</v>
      </c>
      <c r="AK575" s="12">
        <v>1</v>
      </c>
      <c r="AL575" s="10" t="s">
        <v>7596</v>
      </c>
      <c r="AM575" s="10"/>
      <c r="AN575" s="10"/>
      <c r="AO575" s="10"/>
      <c r="AP575" s="10"/>
      <c r="AQ575" s="10"/>
      <c r="AR575" s="10"/>
      <c r="AS575" s="10"/>
      <c r="AT575" s="10"/>
      <c r="AU575" s="10"/>
      <c r="AV575" s="10"/>
      <c r="AW575" s="10">
        <v>1</v>
      </c>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0"/>
      <c r="BV575" s="10"/>
      <c r="BW575" s="10"/>
      <c r="BX575" s="10"/>
      <c r="BY575" s="10"/>
      <c r="BZ575" s="10"/>
      <c r="CA575" s="10"/>
      <c r="CB575" s="10"/>
      <c r="CC575" s="10"/>
      <c r="CD575" s="10"/>
      <c r="CE575" s="10"/>
      <c r="CF575" s="10"/>
      <c r="CG575" s="10"/>
      <c r="CH575" s="10"/>
      <c r="CI575" s="10"/>
      <c r="CJ575" s="10"/>
      <c r="CK575" s="10"/>
      <c r="CL575" s="10"/>
      <c r="CM575" s="10"/>
      <c r="CN575" s="10"/>
      <c r="CO575" s="10"/>
      <c r="CP575" s="10" t="s">
        <v>90</v>
      </c>
      <c r="CQ575" s="10" t="s">
        <v>286</v>
      </c>
      <c r="CR575" s="10"/>
      <c r="CS575" s="10">
        <v>1</v>
      </c>
      <c r="CT575" s="10"/>
      <c r="CU575" s="10"/>
      <c r="CV575" s="10"/>
      <c r="CW575" s="10"/>
      <c r="CX575" s="10" t="s">
        <v>490</v>
      </c>
      <c r="CY575" s="10" t="s">
        <v>287</v>
      </c>
      <c r="CZ575" s="10" t="s">
        <v>12</v>
      </c>
      <c r="DA575" s="10" t="s">
        <v>158</v>
      </c>
      <c r="DB575" s="10" t="s">
        <v>158</v>
      </c>
      <c r="DC575" s="10" t="s">
        <v>283</v>
      </c>
      <c r="DD575" s="13" t="s">
        <v>8418</v>
      </c>
      <c r="DE575" s="10" t="s">
        <v>8419</v>
      </c>
      <c r="DF575" s="10" t="s">
        <v>283</v>
      </c>
      <c r="DG575" s="10" t="s">
        <v>283</v>
      </c>
      <c r="DH575" s="10" t="s">
        <v>283</v>
      </c>
      <c r="DI575" s="10" t="s">
        <v>283</v>
      </c>
      <c r="DJ575" s="10" t="s">
        <v>283</v>
      </c>
      <c r="DK575" s="10" t="s">
        <v>283</v>
      </c>
      <c r="DL575" s="10" t="s">
        <v>283</v>
      </c>
      <c r="DM575" s="10" t="s">
        <v>283</v>
      </c>
      <c r="DN575" s="15"/>
      <c r="DO575" s="15"/>
      <c r="DP575" s="15"/>
      <c r="DQ575" s="15"/>
      <c r="DR575" s="15"/>
      <c r="DS575" s="15"/>
      <c r="DT575" s="15"/>
      <c r="DU575" s="15"/>
      <c r="DV575" s="15"/>
      <c r="DW575" s="15"/>
      <c r="DX575" s="15"/>
      <c r="DY575" s="15"/>
      <c r="DZ575" s="15"/>
      <c r="EA575" s="15"/>
      <c r="EB575" s="15"/>
      <c r="EC575" s="15"/>
      <c r="ED575" s="15"/>
      <c r="EE575" s="15"/>
      <c r="EF575" s="15"/>
      <c r="EG575" s="15"/>
      <c r="EH575" s="15"/>
      <c r="EI575" s="15"/>
      <c r="EJ575" s="15"/>
      <c r="EK575" s="15"/>
      <c r="EL575" s="15"/>
      <c r="EM575" s="15"/>
      <c r="EN575" s="15"/>
      <c r="EO575" s="15"/>
      <c r="EP575" s="15"/>
      <c r="EQ575" s="15"/>
      <c r="ER575" s="10" t="s">
        <v>8420</v>
      </c>
      <c r="ES575" s="10" t="s">
        <v>157</v>
      </c>
      <c r="ET575" s="10"/>
      <c r="EU575" s="10"/>
      <c r="EV575" s="10"/>
      <c r="EW575" s="10"/>
      <c r="EX575" s="10"/>
      <c r="EY575" s="10"/>
      <c r="EZ575" s="10"/>
      <c r="FA575" s="10"/>
      <c r="FB575" s="10"/>
      <c r="FC575" s="10"/>
      <c r="FD575" s="10"/>
      <c r="FE575" s="10"/>
      <c r="FF575" s="10"/>
      <c r="FG575" s="10"/>
      <c r="FH575" s="10"/>
      <c r="FI575" s="10"/>
      <c r="FJ575" s="10">
        <v>1</v>
      </c>
      <c r="FK575" s="10"/>
      <c r="FL575" s="10"/>
      <c r="FM575" s="13" t="s">
        <v>8421</v>
      </c>
      <c r="FN575" s="13" t="s">
        <v>164</v>
      </c>
      <c r="FO575" s="13"/>
      <c r="FP575" s="13"/>
      <c r="FQ575" s="13"/>
      <c r="FR575" s="13"/>
      <c r="FS575" s="13">
        <v>1</v>
      </c>
      <c r="FT575" s="13"/>
      <c r="FU575" s="13"/>
      <c r="FV575" s="13"/>
      <c r="FW575" s="13"/>
      <c r="FX575" s="13"/>
      <c r="FY575" s="13"/>
      <c r="FZ575" s="13"/>
      <c r="GA575" s="13"/>
      <c r="GB575" s="13"/>
      <c r="GC575" s="13"/>
      <c r="GD575" s="13"/>
      <c r="GE575" s="13"/>
      <c r="GF575" s="13"/>
      <c r="GG575" s="13"/>
      <c r="GH575" s="13"/>
      <c r="GI575" s="13"/>
      <c r="GJ575" s="13"/>
      <c r="GK575" s="13"/>
      <c r="GL575" s="13"/>
      <c r="GM575" s="13"/>
      <c r="GN575" s="13"/>
      <c r="GO575" s="13" t="s">
        <v>8422</v>
      </c>
      <c r="GP575" s="13" t="s">
        <v>8423</v>
      </c>
      <c r="GQ575" s="13" t="s">
        <v>8424</v>
      </c>
      <c r="GR575" s="10" t="s">
        <v>283</v>
      </c>
      <c r="GS575" s="10" t="s">
        <v>283</v>
      </c>
      <c r="GT575" s="10" t="s">
        <v>283</v>
      </c>
      <c r="GU575" s="10" t="s">
        <v>283</v>
      </c>
      <c r="GV575" s="10" t="s">
        <v>283</v>
      </c>
      <c r="GW575" s="10" t="s">
        <v>283</v>
      </c>
      <c r="GX575" s="10" t="s">
        <v>283</v>
      </c>
      <c r="GY575" s="10" t="s">
        <v>283</v>
      </c>
      <c r="GZ575" s="10" t="s">
        <v>283</v>
      </c>
      <c r="HA575" s="10" t="s">
        <v>283</v>
      </c>
      <c r="HB575" s="10" t="s">
        <v>283</v>
      </c>
      <c r="HC575" s="10" t="s">
        <v>283</v>
      </c>
      <c r="HD575" s="10" t="s">
        <v>8173</v>
      </c>
      <c r="HE575" s="10">
        <v>1</v>
      </c>
      <c r="HF575" s="10"/>
      <c r="HG575" s="10"/>
      <c r="HH575" s="10"/>
      <c r="HI575" s="10"/>
      <c r="HJ575" s="10"/>
      <c r="HK575" s="10"/>
      <c r="HL575" s="10"/>
      <c r="HM575" s="10"/>
      <c r="HN575" s="10"/>
      <c r="HO575" s="10"/>
      <c r="HP575" s="10"/>
      <c r="HQ575" s="10"/>
      <c r="HR575" s="10"/>
      <c r="HS575" s="10"/>
      <c r="HT575" s="10"/>
      <c r="HU575" s="10"/>
      <c r="HV575" s="10"/>
      <c r="HW575" s="10"/>
      <c r="HX575" s="10"/>
      <c r="HY575" s="10">
        <v>1</v>
      </c>
      <c r="HZ575" s="10"/>
      <c r="IA575" s="10"/>
      <c r="IB575" s="10"/>
      <c r="IC575" s="10"/>
      <c r="ID575" s="10"/>
      <c r="IE575" s="10"/>
      <c r="IF575" s="10"/>
      <c r="IG575" s="10"/>
      <c r="IH575" s="10"/>
      <c r="II575" s="10"/>
      <c r="IJ575" s="10"/>
      <c r="IK575" s="10"/>
      <c r="IL575" s="10"/>
      <c r="IM575" s="10"/>
      <c r="IN575" s="10"/>
      <c r="IO575" s="10"/>
      <c r="IP575" s="10"/>
      <c r="IQ575" s="10"/>
      <c r="IR575" s="10"/>
      <c r="IS575" s="10"/>
      <c r="IT575" s="10"/>
      <c r="IU575" s="13" t="s">
        <v>4857</v>
      </c>
      <c r="IV575" s="10" t="s">
        <v>283</v>
      </c>
      <c r="IW575" s="10" t="s">
        <v>283</v>
      </c>
      <c r="IX575" s="10" t="s">
        <v>264</v>
      </c>
      <c r="IY575" s="10"/>
      <c r="IZ575" s="10"/>
      <c r="JA575" s="10"/>
      <c r="JB575" s="10"/>
      <c r="JC575" s="10"/>
      <c r="JD575" s="10"/>
      <c r="JE575" s="10"/>
      <c r="JF575" s="10"/>
      <c r="JG575" s="10"/>
      <c r="JH575" s="10"/>
      <c r="JI575" s="10"/>
      <c r="JJ575" s="10"/>
      <c r="JK575" s="10"/>
      <c r="JL575" s="10"/>
      <c r="JM575" s="10"/>
      <c r="JN575" s="10"/>
      <c r="JO575" s="10"/>
      <c r="JP575" s="10">
        <v>1</v>
      </c>
      <c r="JQ575" s="10"/>
      <c r="JR575" s="10"/>
      <c r="JS575" s="10"/>
      <c r="JT575" s="10"/>
      <c r="JU575" s="10"/>
      <c r="JV575" s="10" t="s">
        <v>287</v>
      </c>
      <c r="JW575" s="10" t="s">
        <v>283</v>
      </c>
      <c r="JX575" s="10" t="s">
        <v>283</v>
      </c>
      <c r="JY575" s="10" t="s">
        <v>283</v>
      </c>
      <c r="JZ575" s="10"/>
    </row>
    <row r="576" spans="1:286" ht="15.75" customHeight="1">
      <c r="A576" s="90" t="s">
        <v>8425</v>
      </c>
      <c r="B576" s="91">
        <v>44159</v>
      </c>
      <c r="C576" s="90" t="s">
        <v>8426</v>
      </c>
      <c r="D576" s="10">
        <v>1</v>
      </c>
      <c r="E576" s="10" t="s">
        <v>302</v>
      </c>
      <c r="F576" s="10">
        <v>44</v>
      </c>
      <c r="G576" s="10" t="s">
        <v>277</v>
      </c>
      <c r="H576" s="90" t="s">
        <v>1305</v>
      </c>
      <c r="I576" s="90" t="s">
        <v>1306</v>
      </c>
      <c r="J576" s="10" t="s">
        <v>280</v>
      </c>
      <c r="K576" s="90" t="s">
        <v>8427</v>
      </c>
      <c r="L576" s="90"/>
      <c r="M576" s="90"/>
      <c r="N576" s="90"/>
      <c r="O576" s="90"/>
      <c r="P576" s="90"/>
      <c r="Q576" s="32">
        <v>1</v>
      </c>
      <c r="R576" s="90"/>
      <c r="S576" s="32">
        <v>1</v>
      </c>
      <c r="T576" s="90"/>
      <c r="U576" s="90"/>
      <c r="V576" s="90"/>
      <c r="W576" s="90"/>
      <c r="X576" s="90"/>
      <c r="Y576" s="90"/>
      <c r="Z576" s="10">
        <v>1</v>
      </c>
      <c r="AA576" s="10"/>
      <c r="AB576" s="90" t="s">
        <v>8428</v>
      </c>
      <c r="AC576" s="92" t="s">
        <v>8429</v>
      </c>
      <c r="AD576" s="10" t="s">
        <v>283</v>
      </c>
      <c r="AE576" s="11">
        <v>43643</v>
      </c>
      <c r="AF576" s="11">
        <v>43781</v>
      </c>
      <c r="AG576" s="10">
        <f t="shared" si="125"/>
        <v>138</v>
      </c>
      <c r="AH576" s="10" t="s">
        <v>283</v>
      </c>
      <c r="AI576" s="16" t="e">
        <f t="shared" si="108"/>
        <v>#VALUE!</v>
      </c>
      <c r="AJ576" s="10" t="s">
        <v>8430</v>
      </c>
      <c r="AK576" s="12">
        <v>1</v>
      </c>
      <c r="AL576" s="10" t="s">
        <v>86</v>
      </c>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0"/>
      <c r="BV576" s="10"/>
      <c r="BW576" s="10"/>
      <c r="BX576" s="10"/>
      <c r="BY576" s="10"/>
      <c r="BZ576" s="10"/>
      <c r="CA576" s="10"/>
      <c r="CB576" s="10"/>
      <c r="CC576" s="10"/>
      <c r="CD576" s="10"/>
      <c r="CE576" s="10"/>
      <c r="CF576" s="10"/>
      <c r="CG576" s="10"/>
      <c r="CH576" s="10"/>
      <c r="CI576" s="10"/>
      <c r="CJ576" s="10"/>
      <c r="CK576" s="10"/>
      <c r="CL576" s="10"/>
      <c r="CM576" s="10"/>
      <c r="CN576" s="10"/>
      <c r="CO576" s="10">
        <v>1</v>
      </c>
      <c r="CP576" s="10" t="s">
        <v>90</v>
      </c>
      <c r="CQ576" s="10" t="s">
        <v>286</v>
      </c>
      <c r="CR576" s="10"/>
      <c r="CS576" s="10">
        <v>1</v>
      </c>
      <c r="CT576" s="10"/>
      <c r="CU576" s="10"/>
      <c r="CV576" s="10"/>
      <c r="CW576" s="10"/>
      <c r="CX576" s="10" t="s">
        <v>283</v>
      </c>
      <c r="CY576" s="10" t="s">
        <v>287</v>
      </c>
      <c r="CZ576" s="10" t="s">
        <v>288</v>
      </c>
      <c r="DA576" s="10" t="s">
        <v>158</v>
      </c>
      <c r="DB576" s="10" t="s">
        <v>158</v>
      </c>
      <c r="DC576" s="10" t="s">
        <v>283</v>
      </c>
      <c r="DD576" s="10" t="s">
        <v>3849</v>
      </c>
      <c r="DE576" s="13" t="s">
        <v>8431</v>
      </c>
      <c r="DF576" s="10" t="s">
        <v>283</v>
      </c>
      <c r="DG576" s="10" t="s">
        <v>283</v>
      </c>
      <c r="DH576" s="10" t="s">
        <v>283</v>
      </c>
      <c r="DI576" s="10" t="s">
        <v>283</v>
      </c>
      <c r="DJ576" s="10" t="s">
        <v>283</v>
      </c>
      <c r="DK576" s="10" t="s">
        <v>283</v>
      </c>
      <c r="DL576" s="10" t="s">
        <v>283</v>
      </c>
      <c r="DM576" s="10" t="s">
        <v>283</v>
      </c>
      <c r="DN576" s="15"/>
      <c r="DO576" s="15"/>
      <c r="DP576" s="15"/>
      <c r="DQ576" s="15"/>
      <c r="DR576" s="15"/>
      <c r="DS576" s="15"/>
      <c r="DT576" s="15"/>
      <c r="DU576" s="15"/>
      <c r="DV576" s="15"/>
      <c r="DW576" s="15"/>
      <c r="DX576" s="15"/>
      <c r="DY576" s="15"/>
      <c r="DZ576" s="15"/>
      <c r="EA576" s="15"/>
      <c r="EB576" s="15"/>
      <c r="EC576" s="15"/>
      <c r="ED576" s="15"/>
      <c r="EE576" s="15"/>
      <c r="EF576" s="15"/>
      <c r="EG576" s="15"/>
      <c r="EH576" s="15"/>
      <c r="EI576" s="15"/>
      <c r="EJ576" s="15"/>
      <c r="EK576" s="15"/>
      <c r="EL576" s="15"/>
      <c r="EM576" s="15"/>
      <c r="EN576" s="15"/>
      <c r="EO576" s="15"/>
      <c r="EP576" s="15"/>
      <c r="EQ576" s="15"/>
      <c r="ER576" s="13" t="s">
        <v>8432</v>
      </c>
      <c r="ES576" s="13" t="s">
        <v>1809</v>
      </c>
      <c r="ET576" s="13"/>
      <c r="EU576" s="13"/>
      <c r="EV576" s="13"/>
      <c r="EW576" s="13"/>
      <c r="EX576" s="13"/>
      <c r="EY576" s="13"/>
      <c r="EZ576" s="13"/>
      <c r="FA576" s="13"/>
      <c r="FB576" s="13"/>
      <c r="FC576" s="13"/>
      <c r="FD576" s="13"/>
      <c r="FE576" s="13"/>
      <c r="FF576" s="13"/>
      <c r="FG576" s="13"/>
      <c r="FH576" s="13"/>
      <c r="FI576" s="13"/>
      <c r="FJ576" s="13"/>
      <c r="FK576" s="13">
        <v>1</v>
      </c>
      <c r="FL576" s="13">
        <v>1</v>
      </c>
      <c r="FM576" s="10" t="s">
        <v>8433</v>
      </c>
      <c r="FN576" s="10" t="s">
        <v>5977</v>
      </c>
      <c r="FO576" s="10"/>
      <c r="FP576" s="10"/>
      <c r="FQ576" s="10"/>
      <c r="FR576" s="10"/>
      <c r="FS576" s="10"/>
      <c r="FT576" s="10"/>
      <c r="FU576" s="10">
        <v>1</v>
      </c>
      <c r="FV576" s="10"/>
      <c r="FW576" s="10"/>
      <c r="FX576" s="10"/>
      <c r="FY576" s="10"/>
      <c r="FZ576" s="10"/>
      <c r="GA576" s="10"/>
      <c r="GB576" s="10"/>
      <c r="GC576" s="10"/>
      <c r="GD576" s="10"/>
      <c r="GE576" s="10"/>
      <c r="GF576" s="10">
        <v>1</v>
      </c>
      <c r="GG576" s="10"/>
      <c r="GH576" s="10"/>
      <c r="GI576" s="10"/>
      <c r="GJ576" s="10"/>
      <c r="GK576" s="10"/>
      <c r="GL576" s="10"/>
      <c r="GM576" s="10"/>
      <c r="GN576" s="10"/>
      <c r="GO576" s="13" t="s">
        <v>8434</v>
      </c>
      <c r="GP576" s="13" t="s">
        <v>8435</v>
      </c>
      <c r="GQ576" s="13" t="s">
        <v>8436</v>
      </c>
      <c r="GR576" s="13" t="s">
        <v>8437</v>
      </c>
      <c r="GS576" s="10" t="s">
        <v>283</v>
      </c>
      <c r="GT576" s="10" t="s">
        <v>283</v>
      </c>
      <c r="GU576" s="10" t="s">
        <v>283</v>
      </c>
      <c r="GV576" s="10" t="s">
        <v>283</v>
      </c>
      <c r="GW576" s="10" t="s">
        <v>283</v>
      </c>
      <c r="GX576" s="10" t="s">
        <v>283</v>
      </c>
      <c r="GY576" s="10" t="s">
        <v>283</v>
      </c>
      <c r="GZ576" s="10" t="s">
        <v>283</v>
      </c>
      <c r="HA576" s="10" t="s">
        <v>283</v>
      </c>
      <c r="HB576" s="10" t="s">
        <v>283</v>
      </c>
      <c r="HC576" s="10" t="s">
        <v>283</v>
      </c>
      <c r="HD576" s="10" t="s">
        <v>1819</v>
      </c>
      <c r="HE576" s="10"/>
      <c r="HF576" s="10"/>
      <c r="HG576" s="10"/>
      <c r="HH576" s="10"/>
      <c r="HI576" s="10"/>
      <c r="HJ576" s="10"/>
      <c r="HK576" s="10"/>
      <c r="HL576" s="10"/>
      <c r="HM576" s="10"/>
      <c r="HN576" s="10"/>
      <c r="HO576" s="10"/>
      <c r="HP576" s="10"/>
      <c r="HQ576" s="10"/>
      <c r="HR576" s="10"/>
      <c r="HS576" s="10"/>
      <c r="HT576" s="10"/>
      <c r="HU576" s="10"/>
      <c r="HV576" s="10"/>
      <c r="HW576" s="10"/>
      <c r="HX576" s="10"/>
      <c r="HY576" s="10"/>
      <c r="HZ576" s="10"/>
      <c r="IA576" s="10">
        <v>1</v>
      </c>
      <c r="IB576" s="10"/>
      <c r="IC576" s="10"/>
      <c r="ID576" s="10"/>
      <c r="IE576" s="10"/>
      <c r="IF576" s="10"/>
      <c r="IG576" s="10"/>
      <c r="IH576" s="10"/>
      <c r="II576" s="10"/>
      <c r="IJ576" s="10"/>
      <c r="IK576" s="10">
        <v>1</v>
      </c>
      <c r="IL576" s="10"/>
      <c r="IM576" s="10"/>
      <c r="IN576" s="10"/>
      <c r="IO576" s="10"/>
      <c r="IP576" s="10"/>
      <c r="IQ576" s="10"/>
      <c r="IR576" s="10"/>
      <c r="IS576" s="10"/>
      <c r="IT576" s="10"/>
      <c r="IU576" s="13" t="s">
        <v>8438</v>
      </c>
      <c r="IV576" s="10" t="s">
        <v>283</v>
      </c>
      <c r="IW576" s="10" t="s">
        <v>283</v>
      </c>
      <c r="IX576" s="10" t="s">
        <v>267</v>
      </c>
      <c r="IY576" s="10"/>
      <c r="IZ576" s="10"/>
      <c r="JA576" s="10"/>
      <c r="JB576" s="10"/>
      <c r="JC576" s="10"/>
      <c r="JD576" s="10"/>
      <c r="JE576" s="10"/>
      <c r="JF576" s="10"/>
      <c r="JG576" s="10"/>
      <c r="JH576" s="10"/>
      <c r="JI576" s="10"/>
      <c r="JJ576" s="10"/>
      <c r="JK576" s="10"/>
      <c r="JL576" s="10"/>
      <c r="JM576" s="10"/>
      <c r="JN576" s="10"/>
      <c r="JO576" s="10"/>
      <c r="JP576" s="10"/>
      <c r="JQ576" s="10"/>
      <c r="JR576" s="10"/>
      <c r="JS576" s="10">
        <v>1</v>
      </c>
      <c r="JT576" s="10"/>
      <c r="JU576" s="10"/>
      <c r="JV576" s="10" t="s">
        <v>287</v>
      </c>
      <c r="JW576" s="10" t="s">
        <v>283</v>
      </c>
      <c r="JX576" s="10" t="s">
        <v>283</v>
      </c>
      <c r="JY576" s="10" t="s">
        <v>283</v>
      </c>
      <c r="JZ576" s="10"/>
    </row>
    <row r="577" spans="1:286" ht="15.75" customHeight="1">
      <c r="A577" s="90" t="s">
        <v>8439</v>
      </c>
      <c r="B577" s="91">
        <v>44159</v>
      </c>
      <c r="C577" s="90" t="s">
        <v>8440</v>
      </c>
      <c r="D577" s="10">
        <v>1</v>
      </c>
      <c r="E577" s="11">
        <v>43646</v>
      </c>
      <c r="F577" s="10" t="s">
        <v>302</v>
      </c>
      <c r="G577" s="10" t="s">
        <v>323</v>
      </c>
      <c r="H577" s="90" t="s">
        <v>8208</v>
      </c>
      <c r="I577" s="90" t="s">
        <v>8209</v>
      </c>
      <c r="J577" s="10" t="s">
        <v>280</v>
      </c>
      <c r="K577" s="90" t="s">
        <v>8441</v>
      </c>
      <c r="L577" s="90"/>
      <c r="M577" s="32">
        <v>1</v>
      </c>
      <c r="N577" s="90"/>
      <c r="O577" s="90"/>
      <c r="P577" s="32">
        <v>1</v>
      </c>
      <c r="Q577" s="90"/>
      <c r="R577" s="90"/>
      <c r="S577" s="32">
        <v>1</v>
      </c>
      <c r="T577" s="90"/>
      <c r="U577" s="90"/>
      <c r="V577" s="90"/>
      <c r="W577" s="90"/>
      <c r="X577" s="90"/>
      <c r="Y577" s="90"/>
      <c r="Z577" s="10">
        <v>1</v>
      </c>
      <c r="AA577" s="10"/>
      <c r="AB577" s="90" t="s">
        <v>6764</v>
      </c>
      <c r="AC577" s="92" t="s">
        <v>8442</v>
      </c>
      <c r="AD577" s="10" t="s">
        <v>283</v>
      </c>
      <c r="AE577" s="11">
        <v>43649</v>
      </c>
      <c r="AF577" s="11">
        <v>43939</v>
      </c>
      <c r="AG577" s="10">
        <f t="shared" si="125"/>
        <v>290</v>
      </c>
      <c r="AH577" s="10">
        <f t="shared" ref="AH577:AH578" si="127">AF577-E577</f>
        <v>293</v>
      </c>
      <c r="AI577" s="10">
        <f t="shared" si="108"/>
        <v>513</v>
      </c>
      <c r="AJ577" s="10" t="s">
        <v>8443</v>
      </c>
      <c r="AK577" s="12">
        <v>2</v>
      </c>
      <c r="AL577" s="10" t="s">
        <v>5592</v>
      </c>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v>1</v>
      </c>
      <c r="BM577" s="10"/>
      <c r="BN577" s="10"/>
      <c r="BO577" s="10"/>
      <c r="BP577" s="10"/>
      <c r="BQ577" s="10"/>
      <c r="BR577" s="10"/>
      <c r="BS577" s="10"/>
      <c r="BT577" s="10"/>
      <c r="BU577" s="10"/>
      <c r="BV577" s="10"/>
      <c r="BW577" s="10"/>
      <c r="BX577" s="10"/>
      <c r="BY577" s="10">
        <v>1</v>
      </c>
      <c r="BZ577" s="10"/>
      <c r="CA577" s="10"/>
      <c r="CB577" s="10"/>
      <c r="CC577" s="10"/>
      <c r="CD577" s="10"/>
      <c r="CE577" s="10"/>
      <c r="CF577" s="10"/>
      <c r="CG577" s="10"/>
      <c r="CH577" s="10"/>
      <c r="CI577" s="10"/>
      <c r="CJ577" s="10"/>
      <c r="CK577" s="10"/>
      <c r="CL577" s="10"/>
      <c r="CM577" s="10"/>
      <c r="CN577" s="10"/>
      <c r="CO577" s="10"/>
      <c r="CP577" s="10" t="s">
        <v>8444</v>
      </c>
      <c r="CQ577" s="10" t="s">
        <v>286</v>
      </c>
      <c r="CR577" s="10">
        <v>1</v>
      </c>
      <c r="CS577" s="10">
        <v>1</v>
      </c>
      <c r="CT577" s="10"/>
      <c r="CU577" s="10"/>
      <c r="CV577" s="10"/>
      <c r="CW577" s="10"/>
      <c r="CX577" s="10" t="s">
        <v>283</v>
      </c>
      <c r="CY577" s="10" t="s">
        <v>287</v>
      </c>
      <c r="CZ577" s="10" t="s">
        <v>288</v>
      </c>
      <c r="DA577" s="10" t="s">
        <v>158</v>
      </c>
      <c r="DB577" s="10" t="s">
        <v>158</v>
      </c>
      <c r="DC577" s="10" t="s">
        <v>283</v>
      </c>
      <c r="DD577" s="13" t="s">
        <v>8445</v>
      </c>
      <c r="DE577" s="10" t="s">
        <v>283</v>
      </c>
      <c r="DF577" s="10" t="s">
        <v>283</v>
      </c>
      <c r="DG577" s="10" t="s">
        <v>283</v>
      </c>
      <c r="DH577" s="10" t="s">
        <v>283</v>
      </c>
      <c r="DI577" s="10" t="s">
        <v>283</v>
      </c>
      <c r="DJ577" s="10" t="s">
        <v>283</v>
      </c>
      <c r="DK577" s="10" t="s">
        <v>283</v>
      </c>
      <c r="DL577" s="10" t="s">
        <v>283</v>
      </c>
      <c r="DM577" s="10" t="s">
        <v>283</v>
      </c>
      <c r="DN577" s="15"/>
      <c r="DO577" s="15"/>
      <c r="DP577" s="15"/>
      <c r="DQ577" s="15"/>
      <c r="DR577" s="15"/>
      <c r="DS577" s="15"/>
      <c r="DT577" s="15"/>
      <c r="DU577" s="15"/>
      <c r="DV577" s="15"/>
      <c r="DW577" s="15"/>
      <c r="DX577" s="15"/>
      <c r="DY577" s="15"/>
      <c r="DZ577" s="15"/>
      <c r="EA577" s="15"/>
      <c r="EB577" s="15"/>
      <c r="EC577" s="15"/>
      <c r="ED577" s="15"/>
      <c r="EE577" s="15"/>
      <c r="EF577" s="15"/>
      <c r="EG577" s="15"/>
      <c r="EH577" s="15"/>
      <c r="EI577" s="15"/>
      <c r="EJ577" s="15"/>
      <c r="EK577" s="15"/>
      <c r="EL577" s="15"/>
      <c r="EM577" s="15"/>
      <c r="EN577" s="15"/>
      <c r="EO577" s="15"/>
      <c r="EP577" s="15"/>
      <c r="EQ577" s="15"/>
      <c r="ER577" s="13" t="s">
        <v>8446</v>
      </c>
      <c r="ES577" s="13" t="s">
        <v>8447</v>
      </c>
      <c r="ET577" s="13"/>
      <c r="EU577" s="13"/>
      <c r="EV577" s="13"/>
      <c r="EW577" s="13"/>
      <c r="EX577" s="13"/>
      <c r="EY577" s="13"/>
      <c r="EZ577" s="13">
        <v>1</v>
      </c>
      <c r="FA577" s="13"/>
      <c r="FB577" s="13"/>
      <c r="FC577" s="13"/>
      <c r="FD577" s="13"/>
      <c r="FE577" s="13"/>
      <c r="FF577" s="13"/>
      <c r="FG577" s="13"/>
      <c r="FH577" s="13">
        <v>1</v>
      </c>
      <c r="FI577" s="13"/>
      <c r="FJ577" s="13"/>
      <c r="FK577" s="10">
        <v>1</v>
      </c>
      <c r="FL577" s="13"/>
      <c r="FM577" s="10" t="s">
        <v>8448</v>
      </c>
      <c r="FN577" s="10" t="s">
        <v>8449</v>
      </c>
      <c r="FO577" s="10"/>
      <c r="FP577" s="10"/>
      <c r="FQ577" s="10"/>
      <c r="FR577" s="10"/>
      <c r="FS577" s="10"/>
      <c r="FT577" s="10"/>
      <c r="FU577" s="10">
        <v>1</v>
      </c>
      <c r="FV577" s="10"/>
      <c r="FW577" s="10"/>
      <c r="FX577" s="10"/>
      <c r="FY577" s="10"/>
      <c r="FZ577" s="10"/>
      <c r="GA577" s="10"/>
      <c r="GB577" s="10"/>
      <c r="GC577" s="10">
        <v>1</v>
      </c>
      <c r="GD577" s="10"/>
      <c r="GE577" s="10"/>
      <c r="GF577" s="10"/>
      <c r="GG577" s="10"/>
      <c r="GH577" s="10"/>
      <c r="GI577" s="10"/>
      <c r="GJ577" s="10"/>
      <c r="GK577" s="10"/>
      <c r="GL577" s="10"/>
      <c r="GM577" s="10"/>
      <c r="GN577" s="10"/>
      <c r="GO577" s="13" t="s">
        <v>8450</v>
      </c>
      <c r="GP577" s="10" t="s">
        <v>283</v>
      </c>
      <c r="GQ577" s="10" t="s">
        <v>283</v>
      </c>
      <c r="GR577" s="10" t="s">
        <v>283</v>
      </c>
      <c r="GS577" s="10" t="s">
        <v>283</v>
      </c>
      <c r="GT577" s="10" t="s">
        <v>283</v>
      </c>
      <c r="GU577" s="10" t="s">
        <v>283</v>
      </c>
      <c r="GV577" s="10" t="s">
        <v>283</v>
      </c>
      <c r="GW577" s="10" t="s">
        <v>283</v>
      </c>
      <c r="GX577" s="10" t="s">
        <v>283</v>
      </c>
      <c r="GY577" s="10" t="s">
        <v>283</v>
      </c>
      <c r="GZ577" s="10" t="s">
        <v>283</v>
      </c>
      <c r="HA577" s="10" t="s">
        <v>283</v>
      </c>
      <c r="HB577" s="10" t="s">
        <v>283</v>
      </c>
      <c r="HC577" s="10" t="s">
        <v>283</v>
      </c>
      <c r="HD577" s="10" t="s">
        <v>233</v>
      </c>
      <c r="HE577" s="10"/>
      <c r="HF577" s="10"/>
      <c r="HG577" s="10"/>
      <c r="HH577" s="10"/>
      <c r="HI577" s="10"/>
      <c r="HJ577" s="10"/>
      <c r="HK577" s="10"/>
      <c r="HL577" s="10"/>
      <c r="HM577" s="10"/>
      <c r="HN577" s="10"/>
      <c r="HO577" s="10"/>
      <c r="HP577" s="10"/>
      <c r="HQ577" s="10"/>
      <c r="HR577" s="10"/>
      <c r="HS577" s="10"/>
      <c r="HT577" s="10"/>
      <c r="HU577" s="10"/>
      <c r="HV577" s="10"/>
      <c r="HW577" s="10"/>
      <c r="HX577" s="10"/>
      <c r="HY577" s="10"/>
      <c r="HZ577" s="10"/>
      <c r="IA577" s="10"/>
      <c r="IB577" s="10"/>
      <c r="IC577" s="10"/>
      <c r="ID577" s="10"/>
      <c r="IE577" s="10"/>
      <c r="IF577" s="10"/>
      <c r="IG577" s="10"/>
      <c r="IH577" s="10"/>
      <c r="II577" s="10"/>
      <c r="IJ577" s="10"/>
      <c r="IK577" s="10">
        <v>1</v>
      </c>
      <c r="IL577" s="10"/>
      <c r="IM577" s="10"/>
      <c r="IN577" s="10"/>
      <c r="IO577" s="10"/>
      <c r="IP577" s="10"/>
      <c r="IQ577" s="10"/>
      <c r="IR577" s="10"/>
      <c r="IS577" s="10"/>
      <c r="IT577" s="10"/>
      <c r="IU577" s="13" t="s">
        <v>299</v>
      </c>
      <c r="IV577" s="10" t="s">
        <v>283</v>
      </c>
      <c r="IW577" s="10" t="s">
        <v>283</v>
      </c>
      <c r="IX577" s="10" t="s">
        <v>264</v>
      </c>
      <c r="IY577" s="10"/>
      <c r="IZ577" s="10"/>
      <c r="JA577" s="10"/>
      <c r="JB577" s="10"/>
      <c r="JC577" s="10"/>
      <c r="JD577" s="10"/>
      <c r="JE577" s="10"/>
      <c r="JF577" s="10"/>
      <c r="JG577" s="10"/>
      <c r="JH577" s="10"/>
      <c r="JI577" s="10"/>
      <c r="JJ577" s="10"/>
      <c r="JK577" s="10"/>
      <c r="JL577" s="10"/>
      <c r="JM577" s="10"/>
      <c r="JN577" s="10"/>
      <c r="JO577" s="10"/>
      <c r="JP577" s="10">
        <v>1</v>
      </c>
      <c r="JQ577" s="10"/>
      <c r="JR577" s="10"/>
      <c r="JS577" s="10"/>
      <c r="JT577" s="10"/>
      <c r="JU577" s="10"/>
      <c r="JV577" s="10" t="s">
        <v>287</v>
      </c>
      <c r="JW577" s="10" t="s">
        <v>283</v>
      </c>
      <c r="JX577" s="10" t="s">
        <v>283</v>
      </c>
      <c r="JY577" s="10" t="s">
        <v>283</v>
      </c>
      <c r="JZ577" s="10"/>
    </row>
    <row r="578" spans="1:286" ht="15.75" customHeight="1">
      <c r="A578" s="90" t="s">
        <v>8451</v>
      </c>
      <c r="B578" s="91">
        <v>44160</v>
      </c>
      <c r="C578" s="90" t="s">
        <v>8452</v>
      </c>
      <c r="D578" s="10">
        <v>1</v>
      </c>
      <c r="E578" s="11">
        <v>43873</v>
      </c>
      <c r="F578" s="10">
        <v>34</v>
      </c>
      <c r="G578" s="10" t="s">
        <v>277</v>
      </c>
      <c r="H578" s="90" t="s">
        <v>1000</v>
      </c>
      <c r="I578" s="90" t="s">
        <v>8079</v>
      </c>
      <c r="J578" s="10" t="s">
        <v>280</v>
      </c>
      <c r="K578" s="90" t="s">
        <v>8453</v>
      </c>
      <c r="L578" s="90"/>
      <c r="M578" s="90"/>
      <c r="N578" s="90"/>
      <c r="O578" s="90"/>
      <c r="P578" s="32">
        <v>1</v>
      </c>
      <c r="Q578" s="90"/>
      <c r="R578" s="90"/>
      <c r="S578" s="10">
        <v>1</v>
      </c>
      <c r="T578" s="90"/>
      <c r="U578" s="90"/>
      <c r="V578" s="90"/>
      <c r="W578" s="90"/>
      <c r="X578" s="90"/>
      <c r="Y578" s="90"/>
      <c r="Z578" s="90"/>
      <c r="AA578" s="90"/>
      <c r="AB578" s="90" t="s">
        <v>8454</v>
      </c>
      <c r="AC578" s="92" t="s">
        <v>8455</v>
      </c>
      <c r="AD578" s="10" t="s">
        <v>283</v>
      </c>
      <c r="AE578" s="11">
        <v>44042</v>
      </c>
      <c r="AF578" s="11">
        <v>44152</v>
      </c>
      <c r="AG578" s="10">
        <f t="shared" si="125"/>
        <v>110</v>
      </c>
      <c r="AH578" s="10">
        <f t="shared" si="127"/>
        <v>279</v>
      </c>
      <c r="AI578" s="10">
        <f t="shared" si="108"/>
        <v>287</v>
      </c>
      <c r="AJ578" s="10" t="s">
        <v>8456</v>
      </c>
      <c r="AK578" s="12">
        <v>1</v>
      </c>
      <c r="AL578" s="10" t="s">
        <v>8457</v>
      </c>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c r="BW578" s="10"/>
      <c r="BX578" s="10">
        <v>1</v>
      </c>
      <c r="BY578" s="10"/>
      <c r="BZ578" s="10"/>
      <c r="CA578" s="10"/>
      <c r="CB578" s="10"/>
      <c r="CC578" s="10"/>
      <c r="CD578" s="10"/>
      <c r="CE578" s="10"/>
      <c r="CF578" s="10"/>
      <c r="CG578" s="10"/>
      <c r="CH578" s="10"/>
      <c r="CI578" s="10"/>
      <c r="CJ578" s="10"/>
      <c r="CK578" s="10"/>
      <c r="CL578" s="10"/>
      <c r="CM578" s="10"/>
      <c r="CN578" s="10"/>
      <c r="CO578" s="10">
        <v>1</v>
      </c>
      <c r="CP578" s="10" t="s">
        <v>428</v>
      </c>
      <c r="CQ578" s="10" t="s">
        <v>286</v>
      </c>
      <c r="CR578" s="10"/>
      <c r="CS578" s="10"/>
      <c r="CT578" s="10">
        <v>1</v>
      </c>
      <c r="CU578" s="10"/>
      <c r="CV578" s="10"/>
      <c r="CW578" s="10"/>
      <c r="CX578" s="10" t="s">
        <v>283</v>
      </c>
      <c r="CY578" s="10" t="s">
        <v>287</v>
      </c>
      <c r="CZ578" s="10" t="s">
        <v>12</v>
      </c>
      <c r="DA578" s="10" t="s">
        <v>158</v>
      </c>
      <c r="DB578" s="10" t="s">
        <v>158</v>
      </c>
      <c r="DC578" s="10" t="s">
        <v>283</v>
      </c>
      <c r="DD578" s="13" t="s">
        <v>8458</v>
      </c>
      <c r="DE578" s="10" t="s">
        <v>283</v>
      </c>
      <c r="DF578" s="10" t="s">
        <v>283</v>
      </c>
      <c r="DG578" s="10" t="s">
        <v>283</v>
      </c>
      <c r="DH578" s="10" t="s">
        <v>283</v>
      </c>
      <c r="DI578" s="10" t="s">
        <v>283</v>
      </c>
      <c r="DJ578" s="10" t="s">
        <v>283</v>
      </c>
      <c r="DK578" s="10" t="s">
        <v>283</v>
      </c>
      <c r="DL578" s="10" t="s">
        <v>283</v>
      </c>
      <c r="DM578" s="10" t="s">
        <v>283</v>
      </c>
      <c r="DN578" s="15"/>
      <c r="DO578" s="15"/>
      <c r="DP578" s="15"/>
      <c r="DQ578" s="15"/>
      <c r="DR578" s="15"/>
      <c r="DS578" s="15"/>
      <c r="DT578" s="15"/>
      <c r="DU578" s="15"/>
      <c r="DV578" s="15"/>
      <c r="DW578" s="15"/>
      <c r="DX578" s="15"/>
      <c r="DY578" s="15"/>
      <c r="DZ578" s="15"/>
      <c r="EA578" s="15"/>
      <c r="EB578" s="15"/>
      <c r="EC578" s="15"/>
      <c r="ED578" s="15"/>
      <c r="EE578" s="15"/>
      <c r="EF578" s="15"/>
      <c r="EG578" s="15"/>
      <c r="EH578" s="15"/>
      <c r="EI578" s="15"/>
      <c r="EJ578" s="15"/>
      <c r="EK578" s="15"/>
      <c r="EL578" s="15"/>
      <c r="EM578" s="15"/>
      <c r="EN578" s="15"/>
      <c r="EO578" s="15"/>
      <c r="EP578" s="15"/>
      <c r="EQ578" s="15"/>
      <c r="ER578" s="13" t="s">
        <v>8459</v>
      </c>
      <c r="ES578" s="10" t="s">
        <v>8460</v>
      </c>
      <c r="ET578" s="10"/>
      <c r="EU578" s="10"/>
      <c r="EV578" s="10"/>
      <c r="EW578" s="10"/>
      <c r="EX578" s="10"/>
      <c r="EY578" s="10"/>
      <c r="EZ578" s="10">
        <v>1</v>
      </c>
      <c r="FA578" s="10"/>
      <c r="FB578" s="10"/>
      <c r="FC578" s="10"/>
      <c r="FD578" s="10"/>
      <c r="FE578" s="10"/>
      <c r="FF578" s="10">
        <v>1</v>
      </c>
      <c r="FG578" s="10"/>
      <c r="FH578" s="10"/>
      <c r="FI578" s="10"/>
      <c r="FJ578" s="10"/>
      <c r="FK578" s="10"/>
      <c r="FL578" s="10"/>
      <c r="FM578" s="10" t="s">
        <v>4276</v>
      </c>
      <c r="FN578" s="10" t="s">
        <v>178</v>
      </c>
      <c r="FO578" s="10"/>
      <c r="FP578" s="10"/>
      <c r="FQ578" s="10"/>
      <c r="FR578" s="10"/>
      <c r="FS578" s="10"/>
      <c r="FT578" s="10"/>
      <c r="FU578" s="10"/>
      <c r="FV578" s="10"/>
      <c r="FW578" s="10"/>
      <c r="FX578" s="10"/>
      <c r="FY578" s="10"/>
      <c r="FZ578" s="10"/>
      <c r="GA578" s="10"/>
      <c r="GB578" s="10"/>
      <c r="GC578" s="10"/>
      <c r="GD578" s="10"/>
      <c r="GE578" s="10"/>
      <c r="GF578" s="10"/>
      <c r="GG578" s="10"/>
      <c r="GH578" s="10">
        <v>1</v>
      </c>
      <c r="GI578" s="10"/>
      <c r="GJ578" s="10"/>
      <c r="GK578" s="10"/>
      <c r="GL578" s="10"/>
      <c r="GM578" s="10"/>
      <c r="GN578" s="10"/>
      <c r="GO578" s="13" t="s">
        <v>8461</v>
      </c>
      <c r="GP578" s="13" t="s">
        <v>8462</v>
      </c>
      <c r="GQ578" s="10" t="s">
        <v>283</v>
      </c>
      <c r="GR578" s="10" t="s">
        <v>283</v>
      </c>
      <c r="GS578" s="10" t="s">
        <v>283</v>
      </c>
      <c r="GT578" s="10" t="s">
        <v>283</v>
      </c>
      <c r="GU578" s="10" t="s">
        <v>283</v>
      </c>
      <c r="GV578" s="10" t="s">
        <v>283</v>
      </c>
      <c r="GW578" s="10" t="s">
        <v>283</v>
      </c>
      <c r="GX578" s="10" t="s">
        <v>283</v>
      </c>
      <c r="GY578" s="10" t="s">
        <v>283</v>
      </c>
      <c r="GZ578" s="10" t="s">
        <v>283</v>
      </c>
      <c r="HA578" s="10" t="s">
        <v>283</v>
      </c>
      <c r="HB578" s="10" t="s">
        <v>283</v>
      </c>
      <c r="HC578" s="10" t="s">
        <v>283</v>
      </c>
      <c r="HD578" s="10" t="s">
        <v>242</v>
      </c>
      <c r="HE578" s="10"/>
      <c r="HF578" s="10"/>
      <c r="HG578" s="10"/>
      <c r="HH578" s="10"/>
      <c r="HI578" s="10"/>
      <c r="HJ578" s="10"/>
      <c r="HK578" s="10"/>
      <c r="HL578" s="10"/>
      <c r="HM578" s="10"/>
      <c r="HN578" s="10"/>
      <c r="HO578" s="10"/>
      <c r="HP578" s="10"/>
      <c r="HQ578" s="10"/>
      <c r="HR578" s="10"/>
      <c r="HS578" s="10"/>
      <c r="HT578" s="10"/>
      <c r="HU578" s="10"/>
      <c r="HV578" s="10"/>
      <c r="HW578" s="10"/>
      <c r="HX578" s="10"/>
      <c r="HY578" s="10"/>
      <c r="HZ578" s="10"/>
      <c r="IA578" s="10"/>
      <c r="IB578" s="10"/>
      <c r="IC578" s="10"/>
      <c r="ID578" s="10"/>
      <c r="IE578" s="10"/>
      <c r="IF578" s="10"/>
      <c r="IG578" s="10"/>
      <c r="IH578" s="10"/>
      <c r="II578" s="10"/>
      <c r="IJ578" s="10"/>
      <c r="IK578" s="10"/>
      <c r="IL578" s="10"/>
      <c r="IM578" s="10"/>
      <c r="IN578" s="10"/>
      <c r="IO578" s="10"/>
      <c r="IP578" s="10"/>
      <c r="IQ578" s="10"/>
      <c r="IR578" s="10"/>
      <c r="IS578" s="10"/>
      <c r="IT578" s="10">
        <v>1</v>
      </c>
      <c r="IU578" s="13" t="s">
        <v>299</v>
      </c>
      <c r="IV578" s="10" t="s">
        <v>283</v>
      </c>
      <c r="IW578" s="10" t="s">
        <v>283</v>
      </c>
      <c r="IX578" s="10" t="s">
        <v>264</v>
      </c>
      <c r="IY578" s="10"/>
      <c r="IZ578" s="10"/>
      <c r="JA578" s="10"/>
      <c r="JB578" s="10"/>
      <c r="JC578" s="10"/>
      <c r="JD578" s="10"/>
      <c r="JE578" s="10"/>
      <c r="JF578" s="10"/>
      <c r="JG578" s="10"/>
      <c r="JH578" s="10"/>
      <c r="JI578" s="10"/>
      <c r="JJ578" s="10"/>
      <c r="JK578" s="10"/>
      <c r="JL578" s="10"/>
      <c r="JM578" s="10"/>
      <c r="JN578" s="10"/>
      <c r="JO578" s="10"/>
      <c r="JP578" s="10">
        <v>1</v>
      </c>
      <c r="JQ578" s="10"/>
      <c r="JR578" s="10"/>
      <c r="JS578" s="10"/>
      <c r="JT578" s="10"/>
      <c r="JU578" s="10"/>
      <c r="JV578" s="10" t="s">
        <v>287</v>
      </c>
      <c r="JW578" s="10" t="s">
        <v>283</v>
      </c>
      <c r="JX578" s="10" t="s">
        <v>283</v>
      </c>
      <c r="JY578" s="10" t="s">
        <v>283</v>
      </c>
      <c r="JZ578" s="10"/>
    </row>
    <row r="579" spans="1:286" ht="15.75" customHeight="1">
      <c r="A579" s="90" t="s">
        <v>8463</v>
      </c>
      <c r="B579" s="91">
        <v>44158</v>
      </c>
      <c r="C579" s="90" t="s">
        <v>8464</v>
      </c>
      <c r="D579" s="10">
        <v>1</v>
      </c>
      <c r="E579" s="10" t="s">
        <v>302</v>
      </c>
      <c r="F579" s="10">
        <v>34</v>
      </c>
      <c r="G579" s="10" t="s">
        <v>277</v>
      </c>
      <c r="H579" s="90" t="s">
        <v>887</v>
      </c>
      <c r="I579" s="90" t="s">
        <v>3419</v>
      </c>
      <c r="J579" s="10" t="s">
        <v>280</v>
      </c>
      <c r="K579" s="90" t="s">
        <v>8465</v>
      </c>
      <c r="L579" s="90"/>
      <c r="M579" s="32">
        <v>1</v>
      </c>
      <c r="N579" s="90"/>
      <c r="O579" s="90"/>
      <c r="P579" s="90"/>
      <c r="Q579" s="90"/>
      <c r="R579" s="90"/>
      <c r="S579" s="10">
        <v>1</v>
      </c>
      <c r="T579" s="90"/>
      <c r="U579" s="90"/>
      <c r="V579" s="90"/>
      <c r="W579" s="90"/>
      <c r="X579" s="90"/>
      <c r="Y579" s="90"/>
      <c r="Z579" s="32"/>
      <c r="AA579" s="90"/>
      <c r="AB579" s="90" t="s">
        <v>8466</v>
      </c>
      <c r="AC579" s="92" t="s">
        <v>8467</v>
      </c>
      <c r="AD579" s="10" t="s">
        <v>283</v>
      </c>
      <c r="AE579" s="11">
        <v>43909</v>
      </c>
      <c r="AF579" s="11">
        <v>44155</v>
      </c>
      <c r="AG579" s="10">
        <f t="shared" si="125"/>
        <v>246</v>
      </c>
      <c r="AH579" s="10" t="s">
        <v>283</v>
      </c>
      <c r="AI579" s="16" t="e">
        <f t="shared" si="108"/>
        <v>#VALUE!</v>
      </c>
      <c r="AJ579" s="10" t="s">
        <v>8468</v>
      </c>
      <c r="AK579" s="12">
        <v>1</v>
      </c>
      <c r="AL579" s="10" t="s">
        <v>4473</v>
      </c>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10"/>
      <c r="BM579" s="10"/>
      <c r="BN579" s="10"/>
      <c r="BO579" s="10">
        <v>1</v>
      </c>
      <c r="BP579" s="10"/>
      <c r="BQ579" s="10"/>
      <c r="BR579" s="10"/>
      <c r="BS579" s="10"/>
      <c r="BT579" s="10"/>
      <c r="BU579" s="10"/>
      <c r="BV579" s="10"/>
      <c r="BW579" s="10"/>
      <c r="BX579" s="10"/>
      <c r="BY579" s="10">
        <v>1</v>
      </c>
      <c r="BZ579" s="10"/>
      <c r="CA579" s="10"/>
      <c r="CB579" s="10"/>
      <c r="CC579" s="10"/>
      <c r="CD579" s="10"/>
      <c r="CE579" s="10"/>
      <c r="CF579" s="10"/>
      <c r="CG579" s="10"/>
      <c r="CH579" s="10"/>
      <c r="CI579" s="10"/>
      <c r="CJ579" s="10"/>
      <c r="CK579" s="10"/>
      <c r="CL579" s="10"/>
      <c r="CM579" s="10"/>
      <c r="CN579" s="10"/>
      <c r="CO579" s="10"/>
      <c r="CP579" s="10" t="s">
        <v>90</v>
      </c>
      <c r="CQ579" s="10" t="s">
        <v>286</v>
      </c>
      <c r="CR579" s="10"/>
      <c r="CS579" s="10">
        <v>1</v>
      </c>
      <c r="CT579" s="10"/>
      <c r="CU579" s="10"/>
      <c r="CV579" s="10"/>
      <c r="CW579" s="10"/>
      <c r="CX579" s="10" t="s">
        <v>283</v>
      </c>
      <c r="CY579" s="10" t="s">
        <v>287</v>
      </c>
      <c r="CZ579" s="10" t="s">
        <v>288</v>
      </c>
      <c r="DA579" s="10" t="s">
        <v>289</v>
      </c>
      <c r="DB579" s="10" t="s">
        <v>412</v>
      </c>
      <c r="DC579" s="10" t="s">
        <v>283</v>
      </c>
      <c r="DD579" s="13" t="s">
        <v>8469</v>
      </c>
      <c r="DE579" s="10" t="s">
        <v>283</v>
      </c>
      <c r="DF579" s="10" t="s">
        <v>283</v>
      </c>
      <c r="DG579" s="10" t="s">
        <v>283</v>
      </c>
      <c r="DH579" s="10" t="s">
        <v>283</v>
      </c>
      <c r="DI579" s="10" t="s">
        <v>283</v>
      </c>
      <c r="DJ579" s="10" t="s">
        <v>283</v>
      </c>
      <c r="DK579" s="10" t="s">
        <v>283</v>
      </c>
      <c r="DL579" s="10" t="s">
        <v>283</v>
      </c>
      <c r="DM579" s="10" t="s">
        <v>283</v>
      </c>
      <c r="DN579" s="15"/>
      <c r="DO579" s="15"/>
      <c r="DP579" s="15"/>
      <c r="DQ579" s="15"/>
      <c r="DR579" s="15"/>
      <c r="DS579" s="15"/>
      <c r="DT579" s="15"/>
      <c r="DU579" s="15"/>
      <c r="DV579" s="15"/>
      <c r="DW579" s="15"/>
      <c r="DX579" s="15"/>
      <c r="DY579" s="15"/>
      <c r="DZ579" s="15"/>
      <c r="EA579" s="15"/>
      <c r="EB579" s="15"/>
      <c r="EC579" s="15"/>
      <c r="ED579" s="15"/>
      <c r="EE579" s="15"/>
      <c r="EF579" s="15"/>
      <c r="EG579" s="15"/>
      <c r="EH579" s="15"/>
      <c r="EI579" s="15"/>
      <c r="EJ579" s="15"/>
      <c r="EK579" s="15"/>
      <c r="EL579" s="15"/>
      <c r="EM579" s="15"/>
      <c r="EN579" s="15"/>
      <c r="EO579" s="15"/>
      <c r="EP579" s="15"/>
      <c r="EQ579" s="15"/>
      <c r="ER579" s="13" t="s">
        <v>823</v>
      </c>
      <c r="ES579" s="10" t="s">
        <v>86</v>
      </c>
      <c r="ET579" s="10"/>
      <c r="EU579" s="10"/>
      <c r="EV579" s="10"/>
      <c r="EW579" s="10"/>
      <c r="EX579" s="10"/>
      <c r="EY579" s="10"/>
      <c r="EZ579" s="10"/>
      <c r="FA579" s="10"/>
      <c r="FB579" s="10"/>
      <c r="FC579" s="10"/>
      <c r="FD579" s="10"/>
      <c r="FE579" s="10"/>
      <c r="FF579" s="10"/>
      <c r="FG579" s="10"/>
      <c r="FH579" s="10"/>
      <c r="FI579" s="10"/>
      <c r="FJ579" s="10"/>
      <c r="FK579" s="10"/>
      <c r="FL579" s="13">
        <v>1</v>
      </c>
      <c r="FM579" s="13" t="s">
        <v>6148</v>
      </c>
      <c r="FN579" s="10" t="s">
        <v>166</v>
      </c>
      <c r="FO579" s="10"/>
      <c r="FP579" s="10"/>
      <c r="FQ579" s="10"/>
      <c r="FR579" s="10"/>
      <c r="FS579" s="10"/>
      <c r="FT579" s="10"/>
      <c r="FU579" s="13">
        <v>1</v>
      </c>
      <c r="FV579" s="10"/>
      <c r="FW579" s="10"/>
      <c r="FX579" s="10"/>
      <c r="FY579" s="10"/>
      <c r="FZ579" s="10"/>
      <c r="GA579" s="10"/>
      <c r="GB579" s="10"/>
      <c r="GC579" s="10"/>
      <c r="GD579" s="10"/>
      <c r="GE579" s="10"/>
      <c r="GF579" s="10"/>
      <c r="GG579" s="10"/>
      <c r="GH579" s="10"/>
      <c r="GI579" s="10"/>
      <c r="GJ579" s="10"/>
      <c r="GK579" s="10"/>
      <c r="GL579" s="10"/>
      <c r="GM579" s="10"/>
      <c r="GN579" s="10"/>
      <c r="GO579" s="13" t="s">
        <v>8470</v>
      </c>
      <c r="GP579" s="13" t="s">
        <v>8471</v>
      </c>
      <c r="GQ579" s="10" t="s">
        <v>283</v>
      </c>
      <c r="GR579" s="10" t="s">
        <v>283</v>
      </c>
      <c r="GS579" s="10" t="s">
        <v>283</v>
      </c>
      <c r="GT579" s="10" t="s">
        <v>283</v>
      </c>
      <c r="GU579" s="10" t="s">
        <v>283</v>
      </c>
      <c r="GV579" s="10" t="s">
        <v>283</v>
      </c>
      <c r="GW579" s="10" t="s">
        <v>283</v>
      </c>
      <c r="GX579" s="10" t="s">
        <v>283</v>
      </c>
      <c r="GY579" s="10" t="s">
        <v>283</v>
      </c>
      <c r="GZ579" s="10" t="s">
        <v>283</v>
      </c>
      <c r="HA579" s="10" t="s">
        <v>283</v>
      </c>
      <c r="HB579" s="10" t="s">
        <v>283</v>
      </c>
      <c r="HC579" s="10" t="s">
        <v>283</v>
      </c>
      <c r="HD579" s="10" t="s">
        <v>221</v>
      </c>
      <c r="HE579" s="10"/>
      <c r="HF579" s="10"/>
      <c r="HG579" s="10"/>
      <c r="HH579" s="10"/>
      <c r="HI579" s="10"/>
      <c r="HJ579" s="10"/>
      <c r="HK579" s="10"/>
      <c r="HL579" s="10"/>
      <c r="HM579" s="10"/>
      <c r="HN579" s="10"/>
      <c r="HO579" s="10"/>
      <c r="HP579" s="10"/>
      <c r="HQ579" s="10"/>
      <c r="HR579" s="10"/>
      <c r="HS579" s="10"/>
      <c r="HT579" s="10"/>
      <c r="HU579" s="10"/>
      <c r="HV579" s="10"/>
      <c r="HW579" s="10"/>
      <c r="HX579" s="10"/>
      <c r="HY579" s="10">
        <v>1</v>
      </c>
      <c r="HZ579" s="10"/>
      <c r="IA579" s="10"/>
      <c r="IB579" s="10"/>
      <c r="IC579" s="10"/>
      <c r="ID579" s="10"/>
      <c r="IE579" s="10"/>
      <c r="IF579" s="10"/>
      <c r="IG579" s="10"/>
      <c r="IH579" s="10"/>
      <c r="II579" s="10"/>
      <c r="IJ579" s="10"/>
      <c r="IK579" s="10"/>
      <c r="IL579" s="10"/>
      <c r="IM579" s="10"/>
      <c r="IN579" s="10"/>
      <c r="IO579" s="10"/>
      <c r="IP579" s="10"/>
      <c r="IQ579" s="10"/>
      <c r="IR579" s="10"/>
      <c r="IS579" s="10"/>
      <c r="IT579" s="10"/>
      <c r="IU579" s="13" t="s">
        <v>7083</v>
      </c>
      <c r="IV579" s="10" t="s">
        <v>283</v>
      </c>
      <c r="IW579" s="10" t="s">
        <v>283</v>
      </c>
      <c r="IX579" s="10" t="s">
        <v>264</v>
      </c>
      <c r="IY579" s="10"/>
      <c r="IZ579" s="10"/>
      <c r="JA579" s="10"/>
      <c r="JB579" s="10"/>
      <c r="JC579" s="10"/>
      <c r="JD579" s="10"/>
      <c r="JE579" s="10"/>
      <c r="JF579" s="10"/>
      <c r="JG579" s="10"/>
      <c r="JH579" s="10"/>
      <c r="JI579" s="10"/>
      <c r="JJ579" s="10"/>
      <c r="JK579" s="10"/>
      <c r="JL579" s="10"/>
      <c r="JM579" s="10"/>
      <c r="JN579" s="10"/>
      <c r="JO579" s="10"/>
      <c r="JP579" s="10">
        <v>1</v>
      </c>
      <c r="JQ579" s="10"/>
      <c r="JR579" s="10"/>
      <c r="JS579" s="10"/>
      <c r="JT579" s="10"/>
      <c r="JU579" s="10"/>
      <c r="JV579" s="10" t="s">
        <v>287</v>
      </c>
      <c r="JW579" s="10" t="s">
        <v>283</v>
      </c>
      <c r="JX579" s="10" t="s">
        <v>283</v>
      </c>
      <c r="JY579" s="10" t="s">
        <v>283</v>
      </c>
      <c r="JZ579" s="10"/>
    </row>
    <row r="580" spans="1:286" ht="15.75" customHeight="1">
      <c r="A580" s="90" t="s">
        <v>8472</v>
      </c>
      <c r="B580" s="91">
        <v>44162</v>
      </c>
      <c r="C580" s="90" t="s">
        <v>8473</v>
      </c>
      <c r="D580" s="10">
        <v>1</v>
      </c>
      <c r="E580" s="11">
        <v>43838</v>
      </c>
      <c r="F580" s="10">
        <v>64</v>
      </c>
      <c r="G580" s="10" t="s">
        <v>323</v>
      </c>
      <c r="H580" s="90" t="s">
        <v>718</v>
      </c>
      <c r="I580" s="90" t="s">
        <v>2289</v>
      </c>
      <c r="J580" s="10" t="s">
        <v>280</v>
      </c>
      <c r="K580" s="90" t="s">
        <v>8023</v>
      </c>
      <c r="L580" s="32"/>
      <c r="M580" s="10">
        <v>1</v>
      </c>
      <c r="N580" s="32"/>
      <c r="O580" s="32"/>
      <c r="P580" s="10">
        <v>1</v>
      </c>
      <c r="Q580" s="32"/>
      <c r="R580" s="32"/>
      <c r="S580" s="32"/>
      <c r="T580" s="32"/>
      <c r="U580" s="32"/>
      <c r="V580" s="32"/>
      <c r="W580" s="32"/>
      <c r="X580" s="32"/>
      <c r="Y580" s="32"/>
      <c r="Z580" s="32"/>
      <c r="AA580" s="32"/>
      <c r="AB580" s="32" t="s">
        <v>8474</v>
      </c>
      <c r="AC580" s="92" t="s">
        <v>8475</v>
      </c>
      <c r="AD580" s="10" t="s">
        <v>283</v>
      </c>
      <c r="AE580" s="11">
        <v>43853</v>
      </c>
      <c r="AF580" s="11">
        <v>44159</v>
      </c>
      <c r="AG580" s="10">
        <f t="shared" si="125"/>
        <v>306</v>
      </c>
      <c r="AH580" s="10">
        <f t="shared" ref="AH580:AH582" si="128">AF580-E580</f>
        <v>321</v>
      </c>
      <c r="AI580" s="10">
        <f t="shared" si="108"/>
        <v>324</v>
      </c>
      <c r="AJ580" s="10" t="s">
        <v>8476</v>
      </c>
      <c r="AK580" s="12">
        <v>1</v>
      </c>
      <c r="AL580" s="10" t="s">
        <v>70</v>
      </c>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c r="BW580" s="10"/>
      <c r="BX580" s="10"/>
      <c r="BY580" s="10">
        <v>1</v>
      </c>
      <c r="BZ580" s="10"/>
      <c r="CA580" s="10"/>
      <c r="CB580" s="10"/>
      <c r="CC580" s="10"/>
      <c r="CD580" s="10"/>
      <c r="CE580" s="10"/>
      <c r="CF580" s="10"/>
      <c r="CG580" s="10"/>
      <c r="CH580" s="10"/>
      <c r="CI580" s="10"/>
      <c r="CJ580" s="10"/>
      <c r="CK580" s="10"/>
      <c r="CL580" s="10"/>
      <c r="CM580" s="10"/>
      <c r="CN580" s="10"/>
      <c r="CO580" s="10"/>
      <c r="CP580" s="10" t="s">
        <v>89</v>
      </c>
      <c r="CQ580" s="10" t="s">
        <v>286</v>
      </c>
      <c r="CR580" s="10">
        <v>1</v>
      </c>
      <c r="CS580" s="10"/>
      <c r="CT580" s="10"/>
      <c r="CU580" s="10"/>
      <c r="CV580" s="10"/>
      <c r="CW580" s="10"/>
      <c r="CX580" s="10" t="s">
        <v>287</v>
      </c>
      <c r="CY580" s="10" t="s">
        <v>490</v>
      </c>
      <c r="CZ580" s="10" t="s">
        <v>12</v>
      </c>
      <c r="DA580" s="10" t="s">
        <v>412</v>
      </c>
      <c r="DB580" s="10" t="s">
        <v>309</v>
      </c>
      <c r="DC580" s="13" t="s">
        <v>8477</v>
      </c>
      <c r="DD580" s="13" t="s">
        <v>8478</v>
      </c>
      <c r="DE580" s="13" t="s">
        <v>8479</v>
      </c>
      <c r="DF580" s="13" t="s">
        <v>8480</v>
      </c>
      <c r="DG580" s="10" t="s">
        <v>283</v>
      </c>
      <c r="DH580" s="10" t="s">
        <v>283</v>
      </c>
      <c r="DI580" s="10" t="s">
        <v>283</v>
      </c>
      <c r="DJ580" s="10" t="s">
        <v>283</v>
      </c>
      <c r="DK580" s="10" t="s">
        <v>283</v>
      </c>
      <c r="DL580" s="13" t="s">
        <v>8481</v>
      </c>
      <c r="DM580" s="13" t="s">
        <v>8482</v>
      </c>
      <c r="DN580" s="14"/>
      <c r="DO580" s="14"/>
      <c r="DP580" s="14"/>
      <c r="DQ580" s="14"/>
      <c r="DR580" s="14"/>
      <c r="DS580" s="14">
        <v>1</v>
      </c>
      <c r="DT580" s="14"/>
      <c r="DU580" s="14">
        <v>1</v>
      </c>
      <c r="DV580" s="14"/>
      <c r="DW580" s="14"/>
      <c r="DX580" s="14"/>
      <c r="DY580" s="14"/>
      <c r="DZ580" s="14"/>
      <c r="EA580" s="14"/>
      <c r="EB580" s="14"/>
      <c r="EC580" s="14"/>
      <c r="ED580" s="14"/>
      <c r="EE580" s="14"/>
      <c r="EF580" s="14"/>
      <c r="EG580" s="14"/>
      <c r="EH580" s="14"/>
      <c r="EI580" s="14"/>
      <c r="EJ580" s="14"/>
      <c r="EK580" s="14"/>
      <c r="EL580" s="14"/>
      <c r="EM580" s="14"/>
      <c r="EN580" s="14">
        <v>1</v>
      </c>
      <c r="EO580" s="14">
        <v>1</v>
      </c>
      <c r="EP580" s="14"/>
      <c r="EQ580" s="14"/>
      <c r="ER580" s="10" t="s">
        <v>146</v>
      </c>
      <c r="ES580" s="10" t="s">
        <v>146</v>
      </c>
      <c r="ET580" s="10"/>
      <c r="EU580" s="10"/>
      <c r="EV580" s="10"/>
      <c r="EW580" s="10"/>
      <c r="EX580" s="10"/>
      <c r="EY580" s="10">
        <v>1</v>
      </c>
      <c r="EZ580" s="10"/>
      <c r="FA580" s="10"/>
      <c r="FB580" s="10"/>
      <c r="FC580" s="10"/>
      <c r="FD580" s="10"/>
      <c r="FE580" s="10"/>
      <c r="FF580" s="10"/>
      <c r="FG580" s="10"/>
      <c r="FH580" s="10"/>
      <c r="FI580" s="10"/>
      <c r="FJ580" s="10"/>
      <c r="FK580" s="10"/>
      <c r="FL580" s="10"/>
      <c r="FM580" s="13" t="s">
        <v>8483</v>
      </c>
      <c r="FN580" s="13" t="s">
        <v>8</v>
      </c>
      <c r="FO580" s="13"/>
      <c r="FP580" s="13"/>
      <c r="FQ580" s="13"/>
      <c r="FR580" s="13">
        <v>1</v>
      </c>
      <c r="FS580" s="13"/>
      <c r="FT580" s="13"/>
      <c r="FU580" s="13"/>
      <c r="FV580" s="13"/>
      <c r="FW580" s="13"/>
      <c r="FX580" s="13"/>
      <c r="FY580" s="13"/>
      <c r="FZ580" s="13"/>
      <c r="GA580" s="13"/>
      <c r="GB580" s="13"/>
      <c r="GC580" s="13"/>
      <c r="GD580" s="13"/>
      <c r="GE580" s="13"/>
      <c r="GF580" s="13"/>
      <c r="GG580" s="13"/>
      <c r="GH580" s="13"/>
      <c r="GI580" s="13"/>
      <c r="GJ580" s="13"/>
      <c r="GK580" s="13"/>
      <c r="GL580" s="13"/>
      <c r="GM580" s="13"/>
      <c r="GN580" s="13"/>
      <c r="GO580" s="13" t="s">
        <v>8484</v>
      </c>
      <c r="GP580" s="13" t="s">
        <v>8485</v>
      </c>
      <c r="GQ580" s="10" t="s">
        <v>283</v>
      </c>
      <c r="GR580" s="10" t="s">
        <v>283</v>
      </c>
      <c r="GS580" s="10" t="s">
        <v>283</v>
      </c>
      <c r="GT580" s="10" t="s">
        <v>283</v>
      </c>
      <c r="GU580" s="10" t="s">
        <v>283</v>
      </c>
      <c r="GV580" s="10" t="s">
        <v>283</v>
      </c>
      <c r="GW580" s="10" t="s">
        <v>283</v>
      </c>
      <c r="GX580" s="10" t="s">
        <v>283</v>
      </c>
      <c r="GY580" s="10" t="s">
        <v>283</v>
      </c>
      <c r="GZ580" s="10" t="s">
        <v>283</v>
      </c>
      <c r="HA580" s="10" t="s">
        <v>283</v>
      </c>
      <c r="HB580" s="10" t="s">
        <v>283</v>
      </c>
      <c r="HC580" s="10" t="s">
        <v>283</v>
      </c>
      <c r="HD580" s="10" t="s">
        <v>8486</v>
      </c>
      <c r="HE580" s="10"/>
      <c r="HF580" s="10"/>
      <c r="HG580" s="10"/>
      <c r="HH580" s="10"/>
      <c r="HI580" s="10"/>
      <c r="HJ580" s="10"/>
      <c r="HK580" s="10"/>
      <c r="HL580" s="10"/>
      <c r="HM580" s="10"/>
      <c r="HN580" s="10"/>
      <c r="HO580" s="10"/>
      <c r="HP580" s="10"/>
      <c r="HQ580" s="10">
        <v>1</v>
      </c>
      <c r="HR580" s="10"/>
      <c r="HS580" s="10"/>
      <c r="HT580" s="10"/>
      <c r="HU580" s="10"/>
      <c r="HV580" s="10"/>
      <c r="HW580" s="10"/>
      <c r="HX580" s="10"/>
      <c r="HY580" s="10"/>
      <c r="HZ580" s="10"/>
      <c r="IA580" s="10"/>
      <c r="IB580" s="10"/>
      <c r="IC580" s="10"/>
      <c r="ID580" s="10"/>
      <c r="IE580" s="10"/>
      <c r="IF580" s="10"/>
      <c r="IG580" s="10"/>
      <c r="IH580" s="10"/>
      <c r="II580" s="10"/>
      <c r="IJ580" s="10"/>
      <c r="IK580" s="10"/>
      <c r="IL580" s="10"/>
      <c r="IM580" s="10">
        <v>1</v>
      </c>
      <c r="IN580" s="10"/>
      <c r="IO580" s="10"/>
      <c r="IP580" s="10"/>
      <c r="IQ580" s="10"/>
      <c r="IR580" s="10"/>
      <c r="IS580" s="10"/>
      <c r="IT580" s="10"/>
      <c r="IU580" s="13" t="s">
        <v>8487</v>
      </c>
      <c r="IV580" s="10" t="s">
        <v>283</v>
      </c>
      <c r="IW580" s="10" t="s">
        <v>283</v>
      </c>
      <c r="IX580" s="10" t="s">
        <v>264</v>
      </c>
      <c r="IY580" s="10"/>
      <c r="IZ580" s="10"/>
      <c r="JA580" s="10"/>
      <c r="JB580" s="10"/>
      <c r="JC580" s="10"/>
      <c r="JD580" s="10"/>
      <c r="JE580" s="10"/>
      <c r="JF580" s="10"/>
      <c r="JG580" s="10"/>
      <c r="JH580" s="10"/>
      <c r="JI580" s="10"/>
      <c r="JJ580" s="10"/>
      <c r="JK580" s="10"/>
      <c r="JL580" s="10"/>
      <c r="JM580" s="10"/>
      <c r="JN580" s="10"/>
      <c r="JO580" s="10"/>
      <c r="JP580" s="10">
        <v>1</v>
      </c>
      <c r="JQ580" s="10"/>
      <c r="JR580" s="10"/>
      <c r="JS580" s="10"/>
      <c r="JT580" s="10"/>
      <c r="JU580" s="10"/>
      <c r="JV580" s="10" t="s">
        <v>287</v>
      </c>
      <c r="JW580" s="10" t="s">
        <v>283</v>
      </c>
      <c r="JX580" s="10" t="s">
        <v>283</v>
      </c>
      <c r="JY580" s="10" t="s">
        <v>283</v>
      </c>
      <c r="JZ580" s="10"/>
    </row>
    <row r="581" spans="1:286" ht="15.75" customHeight="1">
      <c r="A581" s="90" t="s">
        <v>8488</v>
      </c>
      <c r="B581" s="91">
        <v>44113</v>
      </c>
      <c r="C581" s="90" t="s">
        <v>3432</v>
      </c>
      <c r="D581" s="10">
        <v>1</v>
      </c>
      <c r="E581" s="11">
        <v>43634</v>
      </c>
      <c r="F581" s="10" t="s">
        <v>302</v>
      </c>
      <c r="G581" s="10" t="s">
        <v>323</v>
      </c>
      <c r="H581" s="90" t="s">
        <v>5917</v>
      </c>
      <c r="I581" s="90" t="s">
        <v>683</v>
      </c>
      <c r="J581" s="10" t="s">
        <v>280</v>
      </c>
      <c r="K581" s="90" t="s">
        <v>8489</v>
      </c>
      <c r="L581" s="90"/>
      <c r="M581" s="32">
        <v>1</v>
      </c>
      <c r="N581" s="90"/>
      <c r="O581" s="90"/>
      <c r="P581" s="90"/>
      <c r="Q581" s="90"/>
      <c r="R581" s="90"/>
      <c r="S581" s="10">
        <v>1</v>
      </c>
      <c r="T581" s="90"/>
      <c r="U581" s="90"/>
      <c r="V581" s="90"/>
      <c r="W581" s="90"/>
      <c r="X581" s="90"/>
      <c r="Y581" s="32">
        <v>1</v>
      </c>
      <c r="Z581" s="90"/>
      <c r="AA581" s="90"/>
      <c r="AB581" s="90" t="s">
        <v>8490</v>
      </c>
      <c r="AC581" s="92" t="s">
        <v>8491</v>
      </c>
      <c r="AD581" s="10" t="s">
        <v>283</v>
      </c>
      <c r="AE581" s="11">
        <v>43635</v>
      </c>
      <c r="AF581" s="11">
        <v>44112</v>
      </c>
      <c r="AG581" s="10">
        <f t="shared" si="125"/>
        <v>477</v>
      </c>
      <c r="AH581" s="10">
        <f t="shared" si="128"/>
        <v>478</v>
      </c>
      <c r="AI581" s="10">
        <f t="shared" si="108"/>
        <v>479</v>
      </c>
      <c r="AJ581" s="10" t="s">
        <v>8492</v>
      </c>
      <c r="AK581" s="12">
        <v>6</v>
      </c>
      <c r="AL581" s="10" t="s">
        <v>8493</v>
      </c>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v>1</v>
      </c>
      <c r="BK581" s="10"/>
      <c r="BL581" s="10"/>
      <c r="BM581" s="10">
        <v>2</v>
      </c>
      <c r="BN581" s="10"/>
      <c r="BO581" s="10"/>
      <c r="BP581" s="10"/>
      <c r="BQ581" s="10"/>
      <c r="BR581" s="10"/>
      <c r="BS581" s="10"/>
      <c r="BT581" s="10"/>
      <c r="BU581" s="10"/>
      <c r="BV581" s="10"/>
      <c r="BW581" s="10"/>
      <c r="BX581" s="10"/>
      <c r="BY581" s="10">
        <v>2</v>
      </c>
      <c r="BZ581" s="10"/>
      <c r="CA581" s="10"/>
      <c r="CB581" s="10"/>
      <c r="CC581" s="10"/>
      <c r="CD581" s="10"/>
      <c r="CE581" s="10"/>
      <c r="CF581" s="10">
        <v>1</v>
      </c>
      <c r="CG581" s="10"/>
      <c r="CH581" s="10"/>
      <c r="CI581" s="10"/>
      <c r="CJ581" s="10"/>
      <c r="CK581" s="10"/>
      <c r="CL581" s="10"/>
      <c r="CM581" s="10"/>
      <c r="CN581" s="10"/>
      <c r="CO581" s="10"/>
      <c r="CP581" s="10" t="s">
        <v>90</v>
      </c>
      <c r="CQ581" s="10" t="s">
        <v>286</v>
      </c>
      <c r="CR581" s="10"/>
      <c r="CS581" s="10">
        <v>1</v>
      </c>
      <c r="CT581" s="10"/>
      <c r="CU581" s="10"/>
      <c r="CV581" s="10"/>
      <c r="CW581" s="10"/>
      <c r="CX581" s="10" t="s">
        <v>287</v>
      </c>
      <c r="CY581" s="10" t="s">
        <v>287</v>
      </c>
      <c r="CZ581" s="10" t="s">
        <v>12</v>
      </c>
      <c r="DA581" s="10" t="s">
        <v>412</v>
      </c>
      <c r="DB581" s="10" t="s">
        <v>309</v>
      </c>
      <c r="DC581" s="13" t="s">
        <v>8494</v>
      </c>
      <c r="DD581" s="13" t="s">
        <v>492</v>
      </c>
      <c r="DE581" s="13" t="s">
        <v>8495</v>
      </c>
      <c r="DF581" s="10" t="s">
        <v>283</v>
      </c>
      <c r="DG581" s="10" t="s">
        <v>283</v>
      </c>
      <c r="DH581" s="10" t="s">
        <v>283</v>
      </c>
      <c r="DI581" s="10" t="s">
        <v>283</v>
      </c>
      <c r="DJ581" s="10" t="s">
        <v>283</v>
      </c>
      <c r="DK581" s="10" t="s">
        <v>283</v>
      </c>
      <c r="DL581" s="10" t="s">
        <v>283</v>
      </c>
      <c r="DM581" s="10" t="s">
        <v>283</v>
      </c>
      <c r="DN581" s="15"/>
      <c r="DO581" s="15"/>
      <c r="DP581" s="15"/>
      <c r="DQ581" s="15"/>
      <c r="DR581" s="15"/>
      <c r="DS581" s="15"/>
      <c r="DT581" s="15"/>
      <c r="DU581" s="15"/>
      <c r="DV581" s="15"/>
      <c r="DW581" s="15"/>
      <c r="DX581" s="15"/>
      <c r="DY581" s="15"/>
      <c r="DZ581" s="15"/>
      <c r="EA581" s="15"/>
      <c r="EB581" s="15"/>
      <c r="EC581" s="15"/>
      <c r="ED581" s="15"/>
      <c r="EE581" s="15"/>
      <c r="EF581" s="15"/>
      <c r="EG581" s="15"/>
      <c r="EH581" s="15"/>
      <c r="EI581" s="15"/>
      <c r="EJ581" s="15"/>
      <c r="EK581" s="15"/>
      <c r="EL581" s="15"/>
      <c r="EM581" s="15"/>
      <c r="EN581" s="15"/>
      <c r="EO581" s="15"/>
      <c r="EP581" s="15"/>
      <c r="EQ581" s="15"/>
      <c r="ER581" s="13" t="s">
        <v>8496</v>
      </c>
      <c r="ES581" s="13" t="s">
        <v>86</v>
      </c>
      <c r="ET581" s="13"/>
      <c r="EU581" s="13"/>
      <c r="EV581" s="13"/>
      <c r="EW581" s="13"/>
      <c r="EX581" s="13"/>
      <c r="EY581" s="13"/>
      <c r="EZ581" s="13"/>
      <c r="FA581" s="13"/>
      <c r="FB581" s="13"/>
      <c r="FC581" s="13"/>
      <c r="FD581" s="13"/>
      <c r="FE581" s="13"/>
      <c r="FF581" s="13"/>
      <c r="FG581" s="13"/>
      <c r="FH581" s="13"/>
      <c r="FI581" s="13"/>
      <c r="FJ581" s="13"/>
      <c r="FK581" s="13"/>
      <c r="FL581" s="13">
        <v>1</v>
      </c>
      <c r="FM581" s="13" t="s">
        <v>8497</v>
      </c>
      <c r="FN581" s="13" t="s">
        <v>166</v>
      </c>
      <c r="FO581" s="13"/>
      <c r="FP581" s="13"/>
      <c r="FQ581" s="13"/>
      <c r="FR581" s="13"/>
      <c r="FS581" s="13"/>
      <c r="FT581" s="13"/>
      <c r="FU581" s="13">
        <v>1</v>
      </c>
      <c r="FV581" s="13"/>
      <c r="FW581" s="13"/>
      <c r="FX581" s="13"/>
      <c r="FY581" s="13"/>
      <c r="FZ581" s="13"/>
      <c r="GA581" s="13"/>
      <c r="GB581" s="13"/>
      <c r="GC581" s="13"/>
      <c r="GD581" s="13"/>
      <c r="GE581" s="13"/>
      <c r="GF581" s="13"/>
      <c r="GG581" s="13"/>
      <c r="GH581" s="13"/>
      <c r="GI581" s="13"/>
      <c r="GJ581" s="13"/>
      <c r="GK581" s="13"/>
      <c r="GL581" s="13"/>
      <c r="GM581" s="13"/>
      <c r="GN581" s="13"/>
      <c r="GO581" s="13" t="s">
        <v>8498</v>
      </c>
      <c r="GP581" s="13" t="s">
        <v>8499</v>
      </c>
      <c r="GQ581" s="13" t="s">
        <v>8500</v>
      </c>
      <c r="GR581" s="13" t="s">
        <v>8501</v>
      </c>
      <c r="GS581" s="13" t="s">
        <v>8502</v>
      </c>
      <c r="GT581" s="13" t="s">
        <v>8503</v>
      </c>
      <c r="GU581" s="13" t="s">
        <v>8504</v>
      </c>
      <c r="GV581" s="13" t="s">
        <v>8505</v>
      </c>
      <c r="GW581" s="13" t="s">
        <v>8506</v>
      </c>
      <c r="GX581" s="13" t="s">
        <v>8507</v>
      </c>
      <c r="GY581" s="13" t="s">
        <v>8508</v>
      </c>
      <c r="GZ581" s="13" t="s">
        <v>8509</v>
      </c>
      <c r="HA581" s="13" t="s">
        <v>8510</v>
      </c>
      <c r="HB581" s="13" t="s">
        <v>8511</v>
      </c>
      <c r="HC581" s="10" t="s">
        <v>283</v>
      </c>
      <c r="HD581" s="10" t="s">
        <v>214</v>
      </c>
      <c r="HE581" s="10"/>
      <c r="HF581" s="10"/>
      <c r="HG581" s="10"/>
      <c r="HH581" s="10"/>
      <c r="HI581" s="10"/>
      <c r="HJ581" s="10"/>
      <c r="HK581" s="10"/>
      <c r="HL581" s="10"/>
      <c r="HM581" s="10"/>
      <c r="HN581" s="10"/>
      <c r="HO581" s="10"/>
      <c r="HP581" s="10"/>
      <c r="HQ581" s="10"/>
      <c r="HR581" s="10">
        <v>1</v>
      </c>
      <c r="HS581" s="10"/>
      <c r="HT581" s="10"/>
      <c r="HU581" s="10"/>
      <c r="HV581" s="10"/>
      <c r="HW581" s="10"/>
      <c r="HX581" s="10"/>
      <c r="HY581" s="10"/>
      <c r="HZ581" s="10"/>
      <c r="IA581" s="10"/>
      <c r="IB581" s="10"/>
      <c r="IC581" s="10"/>
      <c r="ID581" s="10"/>
      <c r="IE581" s="10"/>
      <c r="IF581" s="10"/>
      <c r="IG581" s="10"/>
      <c r="IH581" s="10"/>
      <c r="II581" s="10"/>
      <c r="IJ581" s="10"/>
      <c r="IK581" s="10"/>
      <c r="IL581" s="10"/>
      <c r="IM581" s="10"/>
      <c r="IN581" s="10"/>
      <c r="IO581" s="10"/>
      <c r="IP581" s="10"/>
      <c r="IQ581" s="10"/>
      <c r="IR581" s="10"/>
      <c r="IS581" s="10"/>
      <c r="IT581" s="10"/>
      <c r="IU581" s="13" t="s">
        <v>8512</v>
      </c>
      <c r="IV581" s="13" t="s">
        <v>1134</v>
      </c>
      <c r="IW581" s="10" t="s">
        <v>283</v>
      </c>
      <c r="IX581" s="10" t="s">
        <v>261</v>
      </c>
      <c r="IY581" s="10"/>
      <c r="IZ581" s="10"/>
      <c r="JA581" s="10"/>
      <c r="JB581" s="10"/>
      <c r="JC581" s="10"/>
      <c r="JD581" s="10"/>
      <c r="JE581" s="10"/>
      <c r="JF581" s="10"/>
      <c r="JG581" s="10"/>
      <c r="JH581" s="10"/>
      <c r="JI581" s="10"/>
      <c r="JJ581" s="10"/>
      <c r="JK581" s="10"/>
      <c r="JL581" s="10"/>
      <c r="JM581" s="10">
        <v>1</v>
      </c>
      <c r="JN581" s="10"/>
      <c r="JO581" s="10"/>
      <c r="JP581" s="10"/>
      <c r="JQ581" s="10"/>
      <c r="JR581" s="10"/>
      <c r="JS581" s="10"/>
      <c r="JT581" s="10"/>
      <c r="JU581" s="10"/>
      <c r="JV581" s="10" t="s">
        <v>287</v>
      </c>
      <c r="JW581" s="10" t="s">
        <v>283</v>
      </c>
      <c r="JX581" s="10" t="s">
        <v>283</v>
      </c>
      <c r="JY581" s="10" t="s">
        <v>283</v>
      </c>
      <c r="JZ581" s="10"/>
    </row>
    <row r="582" spans="1:286" ht="15.75" customHeight="1">
      <c r="A582" s="90" t="s">
        <v>8513</v>
      </c>
      <c r="B582" s="91">
        <v>44161</v>
      </c>
      <c r="C582" s="90" t="s">
        <v>8514</v>
      </c>
      <c r="D582" s="10">
        <v>1</v>
      </c>
      <c r="E582" s="11">
        <v>43867</v>
      </c>
      <c r="F582" s="10" t="s">
        <v>302</v>
      </c>
      <c r="G582" s="10" t="s">
        <v>323</v>
      </c>
      <c r="H582" s="90" t="s">
        <v>8515</v>
      </c>
      <c r="I582" s="90" t="s">
        <v>8516</v>
      </c>
      <c r="J582" s="10" t="s">
        <v>280</v>
      </c>
      <c r="K582" s="90" t="s">
        <v>8517</v>
      </c>
      <c r="L582" s="90"/>
      <c r="M582" s="90"/>
      <c r="N582" s="90"/>
      <c r="O582" s="90"/>
      <c r="P582" s="90"/>
      <c r="Q582" s="90"/>
      <c r="R582" s="90"/>
      <c r="S582" s="32">
        <v>1</v>
      </c>
      <c r="T582" s="90"/>
      <c r="U582" s="90"/>
      <c r="V582" s="32">
        <v>1</v>
      </c>
      <c r="W582" s="90"/>
      <c r="X582" s="90"/>
      <c r="Y582" s="90"/>
      <c r="Z582" s="10">
        <v>1</v>
      </c>
      <c r="AA582" s="10"/>
      <c r="AB582" s="90" t="s">
        <v>8518</v>
      </c>
      <c r="AC582" s="92" t="s">
        <v>8519</v>
      </c>
      <c r="AD582" s="10" t="s">
        <v>283</v>
      </c>
      <c r="AE582" s="11">
        <v>44082</v>
      </c>
      <c r="AF582" s="11">
        <v>44160</v>
      </c>
      <c r="AG582" s="10">
        <f t="shared" si="125"/>
        <v>78</v>
      </c>
      <c r="AH582" s="10">
        <f t="shared" si="128"/>
        <v>293</v>
      </c>
      <c r="AI582" s="10">
        <f t="shared" si="108"/>
        <v>294</v>
      </c>
      <c r="AJ582" s="10" t="s">
        <v>7596</v>
      </c>
      <c r="AK582" s="12">
        <v>1</v>
      </c>
      <c r="AL582" s="10" t="s">
        <v>7596</v>
      </c>
      <c r="AM582" s="10"/>
      <c r="AN582" s="10"/>
      <c r="AO582" s="10"/>
      <c r="AP582" s="10"/>
      <c r="AQ582" s="10"/>
      <c r="AR582" s="10"/>
      <c r="AS582" s="10"/>
      <c r="AT582" s="10"/>
      <c r="AU582" s="10"/>
      <c r="AV582" s="10"/>
      <c r="AW582" s="10">
        <v>1</v>
      </c>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c r="CG582" s="10"/>
      <c r="CH582" s="10"/>
      <c r="CI582" s="10"/>
      <c r="CJ582" s="10"/>
      <c r="CK582" s="10"/>
      <c r="CL582" s="10"/>
      <c r="CM582" s="10"/>
      <c r="CN582" s="10"/>
      <c r="CO582" s="10"/>
      <c r="CP582" s="10" t="s">
        <v>90</v>
      </c>
      <c r="CQ582" s="10" t="s">
        <v>286</v>
      </c>
      <c r="CR582" s="10"/>
      <c r="CS582" s="10">
        <v>1</v>
      </c>
      <c r="CT582" s="10"/>
      <c r="CU582" s="10"/>
      <c r="CV582" s="10"/>
      <c r="CW582" s="10"/>
      <c r="CX582" s="10" t="s">
        <v>490</v>
      </c>
      <c r="CY582" s="10" t="s">
        <v>287</v>
      </c>
      <c r="CZ582" s="10" t="s">
        <v>288</v>
      </c>
      <c r="DA582" s="10" t="s">
        <v>158</v>
      </c>
      <c r="DB582" s="10" t="s">
        <v>158</v>
      </c>
      <c r="DC582" s="10" t="s">
        <v>283</v>
      </c>
      <c r="DD582" s="13" t="s">
        <v>8520</v>
      </c>
      <c r="DE582" s="10" t="s">
        <v>283</v>
      </c>
      <c r="DF582" s="10" t="s">
        <v>283</v>
      </c>
      <c r="DG582" s="10" t="s">
        <v>283</v>
      </c>
      <c r="DH582" s="10" t="s">
        <v>283</v>
      </c>
      <c r="DI582" s="10" t="s">
        <v>283</v>
      </c>
      <c r="DJ582" s="10" t="s">
        <v>283</v>
      </c>
      <c r="DK582" s="10" t="s">
        <v>283</v>
      </c>
      <c r="DL582" s="10" t="s">
        <v>8521</v>
      </c>
      <c r="DM582" s="10" t="s">
        <v>138</v>
      </c>
      <c r="DN582" s="15"/>
      <c r="DO582" s="15"/>
      <c r="DP582" s="15"/>
      <c r="DQ582" s="15"/>
      <c r="DR582" s="15"/>
      <c r="DS582" s="15"/>
      <c r="DT582" s="15"/>
      <c r="DU582" s="15"/>
      <c r="DV582" s="15"/>
      <c r="DW582" s="15"/>
      <c r="DX582" s="15"/>
      <c r="DY582" s="15"/>
      <c r="DZ582" s="15"/>
      <c r="EA582" s="15"/>
      <c r="EB582" s="15"/>
      <c r="EC582" s="15"/>
      <c r="ED582" s="15"/>
      <c r="EE582" s="15"/>
      <c r="EF582" s="15"/>
      <c r="EG582" s="15"/>
      <c r="EH582" s="15"/>
      <c r="EI582" s="15"/>
      <c r="EJ582" s="15"/>
      <c r="EK582" s="15"/>
      <c r="EL582" s="15"/>
      <c r="EM582" s="15"/>
      <c r="EN582" s="15"/>
      <c r="EO582" s="15"/>
      <c r="EP582" s="14">
        <v>1</v>
      </c>
      <c r="EQ582" s="15"/>
      <c r="ER582" s="10" t="s">
        <v>8522</v>
      </c>
      <c r="ES582" s="10" t="s">
        <v>1809</v>
      </c>
      <c r="ET582" s="10"/>
      <c r="EU582" s="10"/>
      <c r="EV582" s="10"/>
      <c r="EW582" s="10"/>
      <c r="EX582" s="10"/>
      <c r="EY582" s="10"/>
      <c r="EZ582" s="10"/>
      <c r="FA582" s="10"/>
      <c r="FB582" s="10"/>
      <c r="FC582" s="10"/>
      <c r="FD582" s="10"/>
      <c r="FE582" s="10"/>
      <c r="FF582" s="10"/>
      <c r="FG582" s="10"/>
      <c r="FH582" s="10"/>
      <c r="FI582" s="10"/>
      <c r="FJ582" s="10"/>
      <c r="FK582" s="10">
        <v>1</v>
      </c>
      <c r="FL582" s="13">
        <v>1</v>
      </c>
      <c r="FM582" s="10" t="s">
        <v>283</v>
      </c>
      <c r="FN582" s="10" t="s">
        <v>283</v>
      </c>
      <c r="FO582" s="10"/>
      <c r="FP582" s="10"/>
      <c r="FQ582" s="10"/>
      <c r="FR582" s="10"/>
      <c r="FS582" s="10"/>
      <c r="FT582" s="10"/>
      <c r="FU582" s="10"/>
      <c r="FV582" s="10"/>
      <c r="FW582" s="10"/>
      <c r="FX582" s="10"/>
      <c r="FY582" s="10"/>
      <c r="FZ582" s="10"/>
      <c r="GA582" s="10"/>
      <c r="GB582" s="10"/>
      <c r="GC582" s="10"/>
      <c r="GD582" s="10"/>
      <c r="GE582" s="10"/>
      <c r="GF582" s="10"/>
      <c r="GG582" s="10"/>
      <c r="GH582" s="10"/>
      <c r="GI582" s="10"/>
      <c r="GJ582" s="10"/>
      <c r="GK582" s="10"/>
      <c r="GL582" s="10"/>
      <c r="GM582" s="10"/>
      <c r="GN582" s="10"/>
      <c r="GO582" s="13" t="s">
        <v>8523</v>
      </c>
      <c r="GP582" s="13" t="s">
        <v>8524</v>
      </c>
      <c r="GQ582" s="13" t="s">
        <v>8525</v>
      </c>
      <c r="GR582" s="10" t="s">
        <v>283</v>
      </c>
      <c r="GS582" s="10" t="s">
        <v>283</v>
      </c>
      <c r="GT582" s="10" t="s">
        <v>283</v>
      </c>
      <c r="GU582" s="10" t="s">
        <v>283</v>
      </c>
      <c r="GV582" s="10" t="s">
        <v>283</v>
      </c>
      <c r="GW582" s="10" t="s">
        <v>283</v>
      </c>
      <c r="GX582" s="10" t="s">
        <v>283</v>
      </c>
      <c r="GY582" s="10" t="s">
        <v>283</v>
      </c>
      <c r="GZ582" s="10" t="s">
        <v>283</v>
      </c>
      <c r="HA582" s="10" t="s">
        <v>283</v>
      </c>
      <c r="HB582" s="10" t="s">
        <v>283</v>
      </c>
      <c r="HC582" s="10" t="s">
        <v>283</v>
      </c>
      <c r="HD582" s="10" t="s">
        <v>8173</v>
      </c>
      <c r="HE582" s="10">
        <v>1</v>
      </c>
      <c r="HF582" s="10"/>
      <c r="HG582" s="10"/>
      <c r="HH582" s="10"/>
      <c r="HI582" s="10"/>
      <c r="HJ582" s="10"/>
      <c r="HK582" s="10"/>
      <c r="HL582" s="10"/>
      <c r="HM582" s="10"/>
      <c r="HN582" s="10"/>
      <c r="HO582" s="10"/>
      <c r="HP582" s="10"/>
      <c r="HQ582" s="10"/>
      <c r="HR582" s="10"/>
      <c r="HS582" s="10"/>
      <c r="HT582" s="10"/>
      <c r="HU582" s="10"/>
      <c r="HV582" s="10"/>
      <c r="HW582" s="10"/>
      <c r="HX582" s="10"/>
      <c r="HY582" s="10">
        <v>1</v>
      </c>
      <c r="HZ582" s="10"/>
      <c r="IA582" s="10"/>
      <c r="IB582" s="10"/>
      <c r="IC582" s="10"/>
      <c r="ID582" s="10"/>
      <c r="IE582" s="10"/>
      <c r="IF582" s="10"/>
      <c r="IG582" s="10"/>
      <c r="IH582" s="10"/>
      <c r="II582" s="10"/>
      <c r="IJ582" s="10"/>
      <c r="IK582" s="10"/>
      <c r="IL582" s="10"/>
      <c r="IM582" s="10"/>
      <c r="IN582" s="10"/>
      <c r="IO582" s="10"/>
      <c r="IP582" s="10"/>
      <c r="IQ582" s="10"/>
      <c r="IR582" s="10"/>
      <c r="IS582" s="10"/>
      <c r="IT582" s="10"/>
      <c r="IU582" s="13" t="s">
        <v>1084</v>
      </c>
      <c r="IV582" s="10" t="s">
        <v>283</v>
      </c>
      <c r="IW582" s="10" t="s">
        <v>283</v>
      </c>
      <c r="IX582" s="10" t="s">
        <v>264</v>
      </c>
      <c r="IY582" s="10"/>
      <c r="IZ582" s="10"/>
      <c r="JA582" s="10"/>
      <c r="JB582" s="10"/>
      <c r="JC582" s="10"/>
      <c r="JD582" s="10"/>
      <c r="JE582" s="10"/>
      <c r="JF582" s="10"/>
      <c r="JG582" s="10"/>
      <c r="JH582" s="10"/>
      <c r="JI582" s="10"/>
      <c r="JJ582" s="10"/>
      <c r="JK582" s="10"/>
      <c r="JL582" s="10"/>
      <c r="JM582" s="10"/>
      <c r="JN582" s="10"/>
      <c r="JO582" s="10"/>
      <c r="JP582" s="10">
        <v>1</v>
      </c>
      <c r="JQ582" s="10"/>
      <c r="JR582" s="10"/>
      <c r="JS582" s="10"/>
      <c r="JT582" s="10"/>
      <c r="JU582" s="10"/>
      <c r="JV582" s="10" t="s">
        <v>287</v>
      </c>
      <c r="JW582" s="10" t="s">
        <v>283</v>
      </c>
      <c r="JX582" s="10" t="s">
        <v>283</v>
      </c>
      <c r="JY582" s="10" t="s">
        <v>283</v>
      </c>
      <c r="JZ582" s="10" t="s">
        <v>8526</v>
      </c>
    </row>
    <row r="583" spans="1:286" ht="15.75" customHeight="1">
      <c r="A583" s="90" t="s">
        <v>8527</v>
      </c>
      <c r="B583" s="91">
        <v>44154</v>
      </c>
      <c r="C583" s="90" t="s">
        <v>8528</v>
      </c>
      <c r="D583" s="10">
        <v>1</v>
      </c>
      <c r="E583" s="10" t="s">
        <v>302</v>
      </c>
      <c r="F583" s="10">
        <v>44</v>
      </c>
      <c r="G583" s="10" t="s">
        <v>323</v>
      </c>
      <c r="H583" s="90" t="s">
        <v>5097</v>
      </c>
      <c r="I583" s="90" t="s">
        <v>8529</v>
      </c>
      <c r="J583" s="10" t="s">
        <v>280</v>
      </c>
      <c r="K583" s="90" t="s">
        <v>606</v>
      </c>
      <c r="L583" s="90"/>
      <c r="M583" s="10">
        <v>1</v>
      </c>
      <c r="N583" s="90"/>
      <c r="O583" s="90"/>
      <c r="P583" s="90"/>
      <c r="Q583" s="90"/>
      <c r="R583" s="90"/>
      <c r="S583" s="90"/>
      <c r="T583" s="90"/>
      <c r="U583" s="90"/>
      <c r="V583" s="90"/>
      <c r="W583" s="90"/>
      <c r="X583" s="90"/>
      <c r="Y583" s="90"/>
      <c r="Z583" s="90"/>
      <c r="AA583" s="90"/>
      <c r="AB583" s="90" t="s">
        <v>8530</v>
      </c>
      <c r="AC583" s="92" t="s">
        <v>8531</v>
      </c>
      <c r="AD583" s="10" t="s">
        <v>283</v>
      </c>
      <c r="AE583" s="11">
        <v>43813</v>
      </c>
      <c r="AF583" s="11">
        <v>44138</v>
      </c>
      <c r="AG583" s="10">
        <f t="shared" si="125"/>
        <v>325</v>
      </c>
      <c r="AH583" s="10" t="s">
        <v>283</v>
      </c>
      <c r="AI583" s="16" t="e">
        <f t="shared" si="108"/>
        <v>#VALUE!</v>
      </c>
      <c r="AJ583" s="10" t="s">
        <v>7312</v>
      </c>
      <c r="AK583" s="12">
        <v>2</v>
      </c>
      <c r="AL583" s="10" t="s">
        <v>2378</v>
      </c>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c r="BW583" s="10"/>
      <c r="BX583" s="10"/>
      <c r="BY583" s="10">
        <v>1</v>
      </c>
      <c r="BZ583" s="10"/>
      <c r="CA583" s="10"/>
      <c r="CB583" s="10"/>
      <c r="CC583" s="10"/>
      <c r="CD583" s="10"/>
      <c r="CE583" s="10"/>
      <c r="CF583" s="10">
        <v>1</v>
      </c>
      <c r="CG583" s="10"/>
      <c r="CH583" s="10"/>
      <c r="CI583" s="10"/>
      <c r="CJ583" s="10"/>
      <c r="CK583" s="10"/>
      <c r="CL583" s="10"/>
      <c r="CM583" s="10"/>
      <c r="CN583" s="10"/>
      <c r="CO583" s="10"/>
      <c r="CP583" s="10" t="s">
        <v>90</v>
      </c>
      <c r="CQ583" s="10" t="s">
        <v>286</v>
      </c>
      <c r="CR583" s="10"/>
      <c r="CS583" s="10">
        <v>1</v>
      </c>
      <c r="CT583" s="10"/>
      <c r="CU583" s="10"/>
      <c r="CV583" s="10"/>
      <c r="CW583" s="10"/>
      <c r="CX583" s="10" t="s">
        <v>283</v>
      </c>
      <c r="CY583" s="10" t="s">
        <v>287</v>
      </c>
      <c r="CZ583" s="10" t="s">
        <v>329</v>
      </c>
      <c r="DA583" s="10" t="s">
        <v>621</v>
      </c>
      <c r="DB583" s="10" t="s">
        <v>621</v>
      </c>
      <c r="DC583" s="10" t="s">
        <v>283</v>
      </c>
      <c r="DD583" s="13" t="s">
        <v>2515</v>
      </c>
      <c r="DE583" s="13" t="s">
        <v>8532</v>
      </c>
      <c r="DF583" s="13" t="s">
        <v>8533</v>
      </c>
      <c r="DG583" s="13" t="s">
        <v>8534</v>
      </c>
      <c r="DH583" s="10" t="s">
        <v>283</v>
      </c>
      <c r="DI583" s="10" t="s">
        <v>283</v>
      </c>
      <c r="DJ583" s="10" t="s">
        <v>283</v>
      </c>
      <c r="DK583" s="10" t="s">
        <v>283</v>
      </c>
      <c r="DL583" s="13" t="s">
        <v>8535</v>
      </c>
      <c r="DM583" s="13" t="s">
        <v>8536</v>
      </c>
      <c r="DN583" s="14"/>
      <c r="DO583" s="14"/>
      <c r="DP583" s="14"/>
      <c r="DQ583" s="14"/>
      <c r="DR583" s="14"/>
      <c r="DS583" s="14">
        <v>1</v>
      </c>
      <c r="DT583" s="14"/>
      <c r="DU583" s="14"/>
      <c r="DV583" s="14"/>
      <c r="DW583" s="14"/>
      <c r="DX583" s="14"/>
      <c r="DY583" s="14"/>
      <c r="DZ583" s="14"/>
      <c r="EA583" s="14"/>
      <c r="EB583" s="14"/>
      <c r="EC583" s="14"/>
      <c r="ED583" s="14"/>
      <c r="EE583" s="14"/>
      <c r="EF583" s="14"/>
      <c r="EG583" s="14"/>
      <c r="EH583" s="14"/>
      <c r="EI583" s="14"/>
      <c r="EJ583" s="14"/>
      <c r="EK583" s="14"/>
      <c r="EL583" s="14"/>
      <c r="EM583" s="14"/>
      <c r="EN583" s="14"/>
      <c r="EO583" s="14">
        <v>1</v>
      </c>
      <c r="EP583" s="14"/>
      <c r="EQ583" s="14"/>
      <c r="ER583" s="10" t="s">
        <v>283</v>
      </c>
      <c r="ES583" s="10" t="s">
        <v>283</v>
      </c>
      <c r="ET583" s="10"/>
      <c r="EU583" s="10"/>
      <c r="EV583" s="10"/>
      <c r="EW583" s="10"/>
      <c r="EX583" s="10"/>
      <c r="EY583" s="10"/>
      <c r="EZ583" s="10"/>
      <c r="FA583" s="10"/>
      <c r="FB583" s="10"/>
      <c r="FC583" s="10"/>
      <c r="FD583" s="10"/>
      <c r="FE583" s="10"/>
      <c r="FF583" s="10"/>
      <c r="FG583" s="10"/>
      <c r="FH583" s="10"/>
      <c r="FI583" s="10"/>
      <c r="FJ583" s="10"/>
      <c r="FK583" s="10"/>
      <c r="FL583" s="10"/>
      <c r="FM583" s="13" t="s">
        <v>8537</v>
      </c>
      <c r="FN583" s="10" t="s">
        <v>166</v>
      </c>
      <c r="FO583" s="10"/>
      <c r="FP583" s="10"/>
      <c r="FQ583" s="10"/>
      <c r="FR583" s="10"/>
      <c r="FS583" s="10"/>
      <c r="FT583" s="10"/>
      <c r="FU583" s="13">
        <v>1</v>
      </c>
      <c r="FV583" s="10"/>
      <c r="FW583" s="10"/>
      <c r="FX583" s="10"/>
      <c r="FY583" s="10"/>
      <c r="FZ583" s="10"/>
      <c r="GA583" s="10"/>
      <c r="GB583" s="10"/>
      <c r="GC583" s="10"/>
      <c r="GD583" s="10"/>
      <c r="GE583" s="10"/>
      <c r="GF583" s="10"/>
      <c r="GG583" s="10"/>
      <c r="GH583" s="10"/>
      <c r="GI583" s="10"/>
      <c r="GJ583" s="10"/>
      <c r="GK583" s="10"/>
      <c r="GL583" s="10"/>
      <c r="GM583" s="10"/>
      <c r="GN583" s="10"/>
      <c r="GO583" s="13" t="s">
        <v>8538</v>
      </c>
      <c r="GP583" s="10" t="s">
        <v>283</v>
      </c>
      <c r="GQ583" s="10" t="s">
        <v>283</v>
      </c>
      <c r="GR583" s="10" t="s">
        <v>283</v>
      </c>
      <c r="GS583" s="10" t="s">
        <v>283</v>
      </c>
      <c r="GT583" s="10" t="s">
        <v>283</v>
      </c>
      <c r="GU583" s="10" t="s">
        <v>283</v>
      </c>
      <c r="GV583" s="10" t="s">
        <v>283</v>
      </c>
      <c r="GW583" s="10" t="s">
        <v>283</v>
      </c>
      <c r="GX583" s="10" t="s">
        <v>283</v>
      </c>
      <c r="GY583" s="10" t="s">
        <v>283</v>
      </c>
      <c r="GZ583" s="10" t="s">
        <v>283</v>
      </c>
      <c r="HA583" s="10" t="s">
        <v>283</v>
      </c>
      <c r="HB583" s="10" t="s">
        <v>283</v>
      </c>
      <c r="HC583" s="10" t="s">
        <v>283</v>
      </c>
      <c r="HD583" s="10" t="s">
        <v>223</v>
      </c>
      <c r="HE583" s="10"/>
      <c r="HF583" s="10"/>
      <c r="HG583" s="10"/>
      <c r="HH583" s="10"/>
      <c r="HI583" s="10"/>
      <c r="HJ583" s="10"/>
      <c r="HK583" s="10"/>
      <c r="HL583" s="10"/>
      <c r="HM583" s="10"/>
      <c r="HN583" s="10"/>
      <c r="HO583" s="10"/>
      <c r="HP583" s="10"/>
      <c r="HQ583" s="10"/>
      <c r="HR583" s="10"/>
      <c r="HS583" s="10"/>
      <c r="HT583" s="10"/>
      <c r="HU583" s="10"/>
      <c r="HV583" s="10"/>
      <c r="HW583" s="10"/>
      <c r="HX583" s="10"/>
      <c r="HY583" s="10"/>
      <c r="HZ583" s="10"/>
      <c r="IA583" s="10">
        <v>1</v>
      </c>
      <c r="IB583" s="10"/>
      <c r="IC583" s="10"/>
      <c r="ID583" s="10"/>
      <c r="IE583" s="10"/>
      <c r="IF583" s="10"/>
      <c r="IG583" s="10"/>
      <c r="IH583" s="10"/>
      <c r="II583" s="10"/>
      <c r="IJ583" s="10"/>
      <c r="IK583" s="10"/>
      <c r="IL583" s="10"/>
      <c r="IM583" s="10"/>
      <c r="IN583" s="10"/>
      <c r="IO583" s="10"/>
      <c r="IP583" s="10"/>
      <c r="IQ583" s="10"/>
      <c r="IR583" s="10"/>
      <c r="IS583" s="10"/>
      <c r="IT583" s="10"/>
      <c r="IU583" s="13" t="s">
        <v>8539</v>
      </c>
      <c r="IV583" s="13" t="s">
        <v>434</v>
      </c>
      <c r="IW583" s="10" t="s">
        <v>283</v>
      </c>
      <c r="IX583" s="10" t="s">
        <v>262</v>
      </c>
      <c r="IY583" s="10"/>
      <c r="IZ583" s="10"/>
      <c r="JA583" s="10"/>
      <c r="JB583" s="10"/>
      <c r="JC583" s="10"/>
      <c r="JD583" s="10"/>
      <c r="JE583" s="10"/>
      <c r="JF583" s="10"/>
      <c r="JG583" s="10"/>
      <c r="JH583" s="10"/>
      <c r="JI583" s="10"/>
      <c r="JJ583" s="10"/>
      <c r="JK583" s="10"/>
      <c r="JL583" s="10"/>
      <c r="JM583" s="10"/>
      <c r="JN583" s="10">
        <v>1</v>
      </c>
      <c r="JO583" s="10"/>
      <c r="JP583" s="10"/>
      <c r="JQ583" s="10"/>
      <c r="JR583" s="10"/>
      <c r="JS583" s="10"/>
      <c r="JT583" s="10"/>
      <c r="JU583" s="10"/>
      <c r="JV583" s="10" t="s">
        <v>287</v>
      </c>
      <c r="JW583" s="10" t="s">
        <v>283</v>
      </c>
      <c r="JX583" s="10" t="s">
        <v>283</v>
      </c>
      <c r="JY583" s="10" t="s">
        <v>283</v>
      </c>
      <c r="JZ583" s="10"/>
    </row>
    <row r="584" spans="1:286" ht="15.75" customHeight="1">
      <c r="A584" s="90" t="s">
        <v>8540</v>
      </c>
      <c r="B584" s="91">
        <v>44166</v>
      </c>
      <c r="C584" s="90" t="s">
        <v>8541</v>
      </c>
      <c r="D584" s="10">
        <v>1</v>
      </c>
      <c r="E584" s="11">
        <v>43310</v>
      </c>
      <c r="F584" s="10" t="s">
        <v>302</v>
      </c>
      <c r="G584" s="10" t="s">
        <v>323</v>
      </c>
      <c r="H584" s="90" t="s">
        <v>6036</v>
      </c>
      <c r="I584" s="90" t="s">
        <v>469</v>
      </c>
      <c r="J584" s="10" t="s">
        <v>280</v>
      </c>
      <c r="K584" s="90" t="s">
        <v>344</v>
      </c>
      <c r="L584" s="32"/>
      <c r="M584" s="32"/>
      <c r="N584" s="32"/>
      <c r="O584" s="32"/>
      <c r="P584" s="32"/>
      <c r="Q584" s="32"/>
      <c r="R584" s="10">
        <v>1</v>
      </c>
      <c r="S584" s="32"/>
      <c r="T584" s="32"/>
      <c r="U584" s="32"/>
      <c r="V584" s="32"/>
      <c r="W584" s="32"/>
      <c r="X584" s="32"/>
      <c r="Y584" s="32"/>
      <c r="Z584" s="32"/>
      <c r="AA584" s="32"/>
      <c r="AB584" s="32" t="s">
        <v>8542</v>
      </c>
      <c r="AC584" s="92" t="s">
        <v>8543</v>
      </c>
      <c r="AD584" s="10" t="e">
        <f>#REF!-#REF!</f>
        <v>#REF!</v>
      </c>
      <c r="AE584" s="11">
        <v>43352</v>
      </c>
      <c r="AF584" s="11">
        <v>44137</v>
      </c>
      <c r="AG584" s="10">
        <f t="shared" si="125"/>
        <v>785</v>
      </c>
      <c r="AH584" s="10">
        <f t="shared" ref="AH584:AH589" si="129">AF584-E584</f>
        <v>827</v>
      </c>
      <c r="AI584" s="10">
        <f t="shared" si="108"/>
        <v>856</v>
      </c>
      <c r="AJ584" s="10" t="s">
        <v>3113</v>
      </c>
      <c r="AK584" s="12">
        <v>1</v>
      </c>
      <c r="AL584" s="10" t="s">
        <v>347</v>
      </c>
      <c r="AM584" s="10">
        <v>1</v>
      </c>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c r="BR584" s="10"/>
      <c r="BS584" s="10"/>
      <c r="BT584" s="10"/>
      <c r="BU584" s="10"/>
      <c r="BV584" s="10"/>
      <c r="BW584" s="10"/>
      <c r="BX584" s="10"/>
      <c r="BY584" s="10"/>
      <c r="BZ584" s="10"/>
      <c r="CA584" s="10"/>
      <c r="CB584" s="10"/>
      <c r="CC584" s="10"/>
      <c r="CD584" s="10"/>
      <c r="CE584" s="10"/>
      <c r="CF584" s="10"/>
      <c r="CG584" s="10"/>
      <c r="CH584" s="10"/>
      <c r="CI584" s="10"/>
      <c r="CJ584" s="10"/>
      <c r="CK584" s="10"/>
      <c r="CL584" s="10"/>
      <c r="CM584" s="10"/>
      <c r="CN584" s="10"/>
      <c r="CO584" s="10"/>
      <c r="CP584" s="10" t="s">
        <v>89</v>
      </c>
      <c r="CQ584" s="10" t="s">
        <v>286</v>
      </c>
      <c r="CR584" s="10">
        <v>1</v>
      </c>
      <c r="CS584" s="10"/>
      <c r="CT584" s="10"/>
      <c r="CU584" s="10"/>
      <c r="CV584" s="10"/>
      <c r="CW584" s="10"/>
      <c r="CX584" s="10" t="s">
        <v>287</v>
      </c>
      <c r="CY584" s="10" t="s">
        <v>287</v>
      </c>
      <c r="CZ584" s="10" t="s">
        <v>288</v>
      </c>
      <c r="DA584" s="10" t="s">
        <v>621</v>
      </c>
      <c r="DB584" s="10" t="s">
        <v>309</v>
      </c>
      <c r="DC584" s="13" t="s">
        <v>8544</v>
      </c>
      <c r="DD584" s="13" t="s">
        <v>8545</v>
      </c>
      <c r="DE584" s="13" t="s">
        <v>8546</v>
      </c>
      <c r="DF584" s="10" t="s">
        <v>283</v>
      </c>
      <c r="DG584" s="10" t="s">
        <v>283</v>
      </c>
      <c r="DH584" s="10" t="s">
        <v>283</v>
      </c>
      <c r="DI584" s="10" t="s">
        <v>283</v>
      </c>
      <c r="DJ584" s="10" t="s">
        <v>283</v>
      </c>
      <c r="DK584" s="10" t="s">
        <v>283</v>
      </c>
      <c r="DL584" s="13" t="s">
        <v>8547</v>
      </c>
      <c r="DM584" s="13" t="s">
        <v>115</v>
      </c>
      <c r="DN584" s="14"/>
      <c r="DO584" s="14"/>
      <c r="DP584" s="14"/>
      <c r="DQ584" s="14"/>
      <c r="DR584" s="14"/>
      <c r="DS584" s="14">
        <v>1</v>
      </c>
      <c r="DT584" s="14"/>
      <c r="DU584" s="14"/>
      <c r="DV584" s="14"/>
      <c r="DW584" s="14"/>
      <c r="DX584" s="14"/>
      <c r="DY584" s="14"/>
      <c r="DZ584" s="14"/>
      <c r="EA584" s="14"/>
      <c r="EB584" s="14"/>
      <c r="EC584" s="14"/>
      <c r="ED584" s="14"/>
      <c r="EE584" s="14"/>
      <c r="EF584" s="14"/>
      <c r="EG584" s="14"/>
      <c r="EH584" s="14"/>
      <c r="EI584" s="14"/>
      <c r="EJ584" s="14"/>
      <c r="EK584" s="14"/>
      <c r="EL584" s="14"/>
      <c r="EM584" s="14"/>
      <c r="EN584" s="14"/>
      <c r="EO584" s="14"/>
      <c r="EP584" s="14"/>
      <c r="EQ584" s="14"/>
      <c r="ER584" s="10" t="s">
        <v>283</v>
      </c>
      <c r="ES584" s="10" t="s">
        <v>283</v>
      </c>
      <c r="ET584" s="10"/>
      <c r="EU584" s="10"/>
      <c r="EV584" s="10"/>
      <c r="EW584" s="10"/>
      <c r="EX584" s="10"/>
      <c r="EY584" s="10"/>
      <c r="EZ584" s="10"/>
      <c r="FA584" s="10"/>
      <c r="FB584" s="10"/>
      <c r="FC584" s="10"/>
      <c r="FD584" s="10"/>
      <c r="FE584" s="10"/>
      <c r="FF584" s="10"/>
      <c r="FG584" s="10"/>
      <c r="FH584" s="10"/>
      <c r="FI584" s="10"/>
      <c r="FJ584" s="10"/>
      <c r="FK584" s="10"/>
      <c r="FL584" s="10"/>
      <c r="FM584" s="10" t="s">
        <v>283</v>
      </c>
      <c r="FN584" s="10" t="s">
        <v>283</v>
      </c>
      <c r="FO584" s="10"/>
      <c r="FP584" s="10"/>
      <c r="FQ584" s="10"/>
      <c r="FR584" s="10"/>
      <c r="FS584" s="10"/>
      <c r="FT584" s="10"/>
      <c r="FU584" s="10"/>
      <c r="FV584" s="10"/>
      <c r="FW584" s="10"/>
      <c r="FX584" s="10"/>
      <c r="FY584" s="10"/>
      <c r="FZ584" s="10"/>
      <c r="GA584" s="10"/>
      <c r="GB584" s="10"/>
      <c r="GC584" s="10"/>
      <c r="GD584" s="10"/>
      <c r="GE584" s="10"/>
      <c r="GF584" s="10"/>
      <c r="GG584" s="10"/>
      <c r="GH584" s="10"/>
      <c r="GI584" s="10"/>
      <c r="GJ584" s="10"/>
      <c r="GK584" s="10"/>
      <c r="GL584" s="10"/>
      <c r="GM584" s="10"/>
      <c r="GN584" s="10"/>
      <c r="GO584" s="13" t="s">
        <v>8548</v>
      </c>
      <c r="GP584" s="13" t="s">
        <v>8549</v>
      </c>
      <c r="GQ584" s="13" t="s">
        <v>8550</v>
      </c>
      <c r="GR584" s="10" t="s">
        <v>283</v>
      </c>
      <c r="GS584" s="10" t="s">
        <v>283</v>
      </c>
      <c r="GT584" s="10" t="s">
        <v>283</v>
      </c>
      <c r="GU584" s="10" t="s">
        <v>283</v>
      </c>
      <c r="GV584" s="10" t="s">
        <v>283</v>
      </c>
      <c r="GW584" s="10" t="s">
        <v>283</v>
      </c>
      <c r="GX584" s="10" t="s">
        <v>283</v>
      </c>
      <c r="GY584" s="10" t="s">
        <v>283</v>
      </c>
      <c r="GZ584" s="10" t="s">
        <v>283</v>
      </c>
      <c r="HA584" s="10" t="s">
        <v>283</v>
      </c>
      <c r="HB584" s="10" t="s">
        <v>283</v>
      </c>
      <c r="HC584" s="10" t="s">
        <v>283</v>
      </c>
      <c r="HD584" s="10" t="s">
        <v>212</v>
      </c>
      <c r="HE584" s="10"/>
      <c r="HF584" s="10"/>
      <c r="HG584" s="10"/>
      <c r="HH584" s="10"/>
      <c r="HI584" s="10"/>
      <c r="HJ584" s="10"/>
      <c r="HK584" s="10"/>
      <c r="HL584" s="10"/>
      <c r="HM584" s="10"/>
      <c r="HN584" s="10"/>
      <c r="HO584" s="10"/>
      <c r="HP584" s="10">
        <v>1</v>
      </c>
      <c r="HQ584" s="10"/>
      <c r="HR584" s="10"/>
      <c r="HS584" s="10"/>
      <c r="HT584" s="10"/>
      <c r="HU584" s="10"/>
      <c r="HV584" s="10"/>
      <c r="HW584" s="10"/>
      <c r="HX584" s="10"/>
      <c r="HY584" s="10"/>
      <c r="HZ584" s="10"/>
      <c r="IA584" s="10"/>
      <c r="IB584" s="10"/>
      <c r="IC584" s="10"/>
      <c r="ID584" s="10"/>
      <c r="IE584" s="10"/>
      <c r="IF584" s="10"/>
      <c r="IG584" s="10"/>
      <c r="IH584" s="10"/>
      <c r="II584" s="10"/>
      <c r="IJ584" s="10"/>
      <c r="IK584" s="10"/>
      <c r="IL584" s="10"/>
      <c r="IM584" s="10"/>
      <c r="IN584" s="10"/>
      <c r="IO584" s="10"/>
      <c r="IP584" s="10"/>
      <c r="IQ584" s="10"/>
      <c r="IR584" s="10"/>
      <c r="IS584" s="10"/>
      <c r="IT584" s="10"/>
      <c r="IU584" s="13" t="s">
        <v>1116</v>
      </c>
      <c r="IV584" s="10" t="s">
        <v>283</v>
      </c>
      <c r="IW584" s="10" t="s">
        <v>283</v>
      </c>
      <c r="IX584" s="10" t="s">
        <v>264</v>
      </c>
      <c r="IY584" s="10"/>
      <c r="IZ584" s="10"/>
      <c r="JA584" s="10"/>
      <c r="JB584" s="10"/>
      <c r="JC584" s="10"/>
      <c r="JD584" s="10"/>
      <c r="JE584" s="10"/>
      <c r="JF584" s="10"/>
      <c r="JG584" s="10"/>
      <c r="JH584" s="10"/>
      <c r="JI584" s="10"/>
      <c r="JJ584" s="10"/>
      <c r="JK584" s="10"/>
      <c r="JL584" s="10"/>
      <c r="JM584" s="10"/>
      <c r="JN584" s="10"/>
      <c r="JO584" s="10"/>
      <c r="JP584" s="10">
        <v>1</v>
      </c>
      <c r="JQ584" s="10"/>
      <c r="JR584" s="10"/>
      <c r="JS584" s="10"/>
      <c r="JT584" s="10"/>
      <c r="JU584" s="10"/>
      <c r="JV584" s="10" t="s">
        <v>287</v>
      </c>
      <c r="JW584" s="10" t="s">
        <v>283</v>
      </c>
      <c r="JX584" s="10" t="s">
        <v>283</v>
      </c>
      <c r="JY584" s="10" t="s">
        <v>283</v>
      </c>
      <c r="JZ584" s="10"/>
    </row>
    <row r="585" spans="1:286" ht="15.75" customHeight="1">
      <c r="A585" s="90" t="s">
        <v>8551</v>
      </c>
      <c r="B585" s="91">
        <v>44159</v>
      </c>
      <c r="C585" s="90" t="s">
        <v>8552</v>
      </c>
      <c r="D585" s="54">
        <v>1</v>
      </c>
      <c r="E585" s="84">
        <v>43277</v>
      </c>
      <c r="F585" s="54" t="s">
        <v>302</v>
      </c>
      <c r="G585" s="54" t="s">
        <v>277</v>
      </c>
      <c r="H585" s="90" t="s">
        <v>4100</v>
      </c>
      <c r="I585" s="90" t="s">
        <v>8553</v>
      </c>
      <c r="J585" s="10" t="s">
        <v>280</v>
      </c>
      <c r="K585" s="90" t="s">
        <v>8554</v>
      </c>
      <c r="L585" s="90"/>
      <c r="M585" s="90"/>
      <c r="N585" s="90"/>
      <c r="O585" s="90"/>
      <c r="P585" s="32">
        <v>1</v>
      </c>
      <c r="Q585" s="90"/>
      <c r="R585" s="10">
        <v>1</v>
      </c>
      <c r="S585" s="90"/>
      <c r="T585" s="90"/>
      <c r="U585" s="90"/>
      <c r="V585" s="90"/>
      <c r="W585" s="90"/>
      <c r="X585" s="90"/>
      <c r="Y585" s="90"/>
      <c r="Z585" s="90"/>
      <c r="AA585" s="90"/>
      <c r="AB585" s="90" t="s">
        <v>8555</v>
      </c>
      <c r="AC585" s="92" t="s">
        <v>8556</v>
      </c>
      <c r="AD585" s="54" t="s">
        <v>283</v>
      </c>
      <c r="AE585" s="84">
        <v>43285</v>
      </c>
      <c r="AF585" s="84">
        <v>44159</v>
      </c>
      <c r="AG585" s="10">
        <f t="shared" si="125"/>
        <v>874</v>
      </c>
      <c r="AH585" s="10">
        <f t="shared" si="129"/>
        <v>882</v>
      </c>
      <c r="AI585" s="10">
        <f t="shared" si="108"/>
        <v>882</v>
      </c>
      <c r="AJ585" s="54" t="s">
        <v>8557</v>
      </c>
      <c r="AK585" s="85">
        <v>1</v>
      </c>
      <c r="AL585" s="54" t="s">
        <v>8558</v>
      </c>
      <c r="AM585" s="54"/>
      <c r="AN585" s="54"/>
      <c r="AO585" s="54"/>
      <c r="AP585" s="54"/>
      <c r="AQ585" s="54"/>
      <c r="AR585" s="54"/>
      <c r="AS585" s="54">
        <v>1</v>
      </c>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c r="BS585" s="54"/>
      <c r="BT585" s="54"/>
      <c r="BU585" s="54"/>
      <c r="BV585" s="54"/>
      <c r="BW585" s="54"/>
      <c r="BX585" s="54"/>
      <c r="BY585" s="54"/>
      <c r="BZ585" s="54"/>
      <c r="CA585" s="54"/>
      <c r="CB585" s="54"/>
      <c r="CC585" s="54"/>
      <c r="CD585" s="54"/>
      <c r="CE585" s="54"/>
      <c r="CF585" s="54"/>
      <c r="CG585" s="54"/>
      <c r="CH585" s="54"/>
      <c r="CI585" s="54"/>
      <c r="CJ585" s="54"/>
      <c r="CK585" s="54"/>
      <c r="CL585" s="54"/>
      <c r="CM585" s="54"/>
      <c r="CN585" s="54"/>
      <c r="CO585" s="54"/>
      <c r="CP585" s="54" t="s">
        <v>89</v>
      </c>
      <c r="CQ585" s="10" t="s">
        <v>286</v>
      </c>
      <c r="CR585" s="10">
        <v>1</v>
      </c>
      <c r="CS585" s="54"/>
      <c r="CT585" s="54"/>
      <c r="CU585" s="54"/>
      <c r="CV585" s="54"/>
      <c r="CW585" s="54"/>
      <c r="CX585" s="54" t="s">
        <v>287</v>
      </c>
      <c r="CY585" s="54" t="s">
        <v>287</v>
      </c>
      <c r="CZ585" s="54" t="s">
        <v>12</v>
      </c>
      <c r="DA585" s="54" t="s">
        <v>1864</v>
      </c>
      <c r="DB585" s="54" t="s">
        <v>309</v>
      </c>
      <c r="DC585" s="97" t="s">
        <v>8559</v>
      </c>
      <c r="DD585" s="97" t="s">
        <v>8065</v>
      </c>
      <c r="DE585" s="39" t="s">
        <v>8560</v>
      </c>
      <c r="DF585" s="39" t="s">
        <v>8561</v>
      </c>
      <c r="DG585" s="39" t="s">
        <v>8562</v>
      </c>
      <c r="DH585" s="54" t="s">
        <v>283</v>
      </c>
      <c r="DI585" s="54" t="s">
        <v>283</v>
      </c>
      <c r="DJ585" s="54" t="s">
        <v>283</v>
      </c>
      <c r="DK585" s="54" t="s">
        <v>283</v>
      </c>
      <c r="DL585" s="54" t="s">
        <v>1717</v>
      </c>
      <c r="DM585" s="10" t="s">
        <v>115</v>
      </c>
      <c r="DN585" s="15"/>
      <c r="DO585" s="15"/>
      <c r="DP585" s="15"/>
      <c r="DQ585" s="15"/>
      <c r="DR585" s="15"/>
      <c r="DS585" s="14">
        <v>1</v>
      </c>
      <c r="DT585" s="15"/>
      <c r="DU585" s="15"/>
      <c r="DV585" s="15"/>
      <c r="DW585" s="15"/>
      <c r="DX585" s="15"/>
      <c r="DY585" s="15"/>
      <c r="DZ585" s="15"/>
      <c r="EA585" s="15"/>
      <c r="EB585" s="15"/>
      <c r="EC585" s="15"/>
      <c r="ED585" s="15"/>
      <c r="EE585" s="15"/>
      <c r="EF585" s="15"/>
      <c r="EG585" s="15"/>
      <c r="EH585" s="15"/>
      <c r="EI585" s="15"/>
      <c r="EJ585" s="15"/>
      <c r="EK585" s="15"/>
      <c r="EL585" s="15"/>
      <c r="EM585" s="15"/>
      <c r="EN585" s="15"/>
      <c r="EO585" s="15"/>
      <c r="EP585" s="15"/>
      <c r="EQ585" s="15"/>
      <c r="ER585" s="54" t="s">
        <v>283</v>
      </c>
      <c r="ES585" s="10" t="s">
        <v>283</v>
      </c>
      <c r="ET585" s="10"/>
      <c r="EU585" s="10"/>
      <c r="EV585" s="10"/>
      <c r="EW585" s="10"/>
      <c r="EX585" s="10"/>
      <c r="EY585" s="10"/>
      <c r="EZ585" s="10"/>
      <c r="FA585" s="10"/>
      <c r="FB585" s="10"/>
      <c r="FC585" s="10"/>
      <c r="FD585" s="10"/>
      <c r="FE585" s="10"/>
      <c r="FF585" s="10"/>
      <c r="FG585" s="10"/>
      <c r="FH585" s="10"/>
      <c r="FI585" s="10"/>
      <c r="FJ585" s="10"/>
      <c r="FK585" s="10"/>
      <c r="FL585" s="10"/>
      <c r="FM585" s="54" t="s">
        <v>283</v>
      </c>
      <c r="FN585" s="10" t="s">
        <v>283</v>
      </c>
      <c r="FO585" s="10"/>
      <c r="FP585" s="10"/>
      <c r="FQ585" s="10"/>
      <c r="FR585" s="10"/>
      <c r="FS585" s="10"/>
      <c r="FT585" s="10"/>
      <c r="FU585" s="10"/>
      <c r="FV585" s="10"/>
      <c r="FW585" s="10"/>
      <c r="FX585" s="10"/>
      <c r="FY585" s="10"/>
      <c r="FZ585" s="10"/>
      <c r="GA585" s="10"/>
      <c r="GB585" s="10"/>
      <c r="GC585" s="10"/>
      <c r="GD585" s="10"/>
      <c r="GE585" s="10"/>
      <c r="GF585" s="10"/>
      <c r="GG585" s="10"/>
      <c r="GH585" s="10"/>
      <c r="GI585" s="10"/>
      <c r="GJ585" s="10"/>
      <c r="GK585" s="10"/>
      <c r="GL585" s="10"/>
      <c r="GM585" s="10"/>
      <c r="GN585" s="10"/>
      <c r="GO585" s="13" t="s">
        <v>8563</v>
      </c>
      <c r="GP585" s="13" t="s">
        <v>8564</v>
      </c>
      <c r="GQ585" s="13" t="s">
        <v>8565</v>
      </c>
      <c r="GR585" s="54" t="s">
        <v>283</v>
      </c>
      <c r="GS585" s="54" t="s">
        <v>283</v>
      </c>
      <c r="GT585" s="54" t="s">
        <v>283</v>
      </c>
      <c r="GU585" s="54" t="s">
        <v>283</v>
      </c>
      <c r="GV585" s="54" t="s">
        <v>283</v>
      </c>
      <c r="GW585" s="54" t="s">
        <v>283</v>
      </c>
      <c r="GX585" s="54" t="s">
        <v>283</v>
      </c>
      <c r="GY585" s="54" t="s">
        <v>283</v>
      </c>
      <c r="GZ585" s="54" t="s">
        <v>283</v>
      </c>
      <c r="HA585" s="54" t="s">
        <v>283</v>
      </c>
      <c r="HB585" s="54" t="s">
        <v>283</v>
      </c>
      <c r="HC585" s="54" t="s">
        <v>283</v>
      </c>
      <c r="HD585" s="10" t="s">
        <v>212</v>
      </c>
      <c r="HE585" s="10"/>
      <c r="HF585" s="10"/>
      <c r="HG585" s="10"/>
      <c r="HH585" s="10"/>
      <c r="HI585" s="10"/>
      <c r="HJ585" s="10"/>
      <c r="HK585" s="10"/>
      <c r="HL585" s="10"/>
      <c r="HM585" s="10"/>
      <c r="HN585" s="10"/>
      <c r="HO585" s="10"/>
      <c r="HP585" s="10">
        <v>1</v>
      </c>
      <c r="HQ585" s="10"/>
      <c r="HR585" s="10"/>
      <c r="HS585" s="10"/>
      <c r="HT585" s="10"/>
      <c r="HU585" s="10"/>
      <c r="HV585" s="10"/>
      <c r="HW585" s="10"/>
      <c r="HX585" s="10"/>
      <c r="HY585" s="10"/>
      <c r="HZ585" s="10"/>
      <c r="IA585" s="10"/>
      <c r="IB585" s="10"/>
      <c r="IC585" s="10"/>
      <c r="ID585" s="10"/>
      <c r="IE585" s="10"/>
      <c r="IF585" s="10"/>
      <c r="IG585" s="10"/>
      <c r="IH585" s="10"/>
      <c r="II585" s="10"/>
      <c r="IJ585" s="10"/>
      <c r="IK585" s="10"/>
      <c r="IL585" s="10"/>
      <c r="IM585" s="10"/>
      <c r="IN585" s="10"/>
      <c r="IO585" s="10"/>
      <c r="IP585" s="10"/>
      <c r="IQ585" s="10"/>
      <c r="IR585" s="10"/>
      <c r="IS585" s="10"/>
      <c r="IT585" s="10"/>
      <c r="IU585" s="13" t="s">
        <v>8566</v>
      </c>
      <c r="IV585" s="13" t="s">
        <v>8567</v>
      </c>
      <c r="IW585" s="54" t="s">
        <v>283</v>
      </c>
      <c r="IX585" s="54" t="s">
        <v>260</v>
      </c>
      <c r="IY585" s="54"/>
      <c r="IZ585" s="54"/>
      <c r="JA585" s="54"/>
      <c r="JB585" s="54"/>
      <c r="JC585" s="54"/>
      <c r="JD585" s="54"/>
      <c r="JE585" s="54"/>
      <c r="JF585" s="54"/>
      <c r="JG585" s="54"/>
      <c r="JH585" s="54"/>
      <c r="JI585" s="54"/>
      <c r="JJ585" s="54"/>
      <c r="JK585" s="54"/>
      <c r="JL585" s="54">
        <v>1</v>
      </c>
      <c r="JM585" s="54"/>
      <c r="JN585" s="54"/>
      <c r="JO585" s="54"/>
      <c r="JP585" s="54"/>
      <c r="JQ585" s="54"/>
      <c r="JR585" s="54"/>
      <c r="JS585" s="54"/>
      <c r="JT585" s="54"/>
      <c r="JU585" s="54"/>
      <c r="JV585" s="54" t="s">
        <v>287</v>
      </c>
      <c r="JW585" s="54" t="s">
        <v>283</v>
      </c>
      <c r="JX585" s="54" t="s">
        <v>283</v>
      </c>
      <c r="JY585" s="54" t="s">
        <v>283</v>
      </c>
      <c r="JZ585" s="54"/>
    </row>
    <row r="586" spans="1:286" ht="15.75" customHeight="1">
      <c r="A586" s="90" t="s">
        <v>8568</v>
      </c>
      <c r="B586" s="99">
        <v>44172</v>
      </c>
      <c r="C586" s="90" t="s">
        <v>8569</v>
      </c>
      <c r="D586" s="10">
        <v>1</v>
      </c>
      <c r="E586" s="11">
        <v>43938</v>
      </c>
      <c r="F586" s="10" t="s">
        <v>302</v>
      </c>
      <c r="G586" s="10" t="s">
        <v>323</v>
      </c>
      <c r="H586" s="90" t="s">
        <v>6430</v>
      </c>
      <c r="I586" s="90" t="s">
        <v>5481</v>
      </c>
      <c r="J586" s="10" t="s">
        <v>280</v>
      </c>
      <c r="K586" s="90" t="s">
        <v>8570</v>
      </c>
      <c r="L586" s="90"/>
      <c r="M586" s="10">
        <v>1</v>
      </c>
      <c r="N586" s="90"/>
      <c r="O586" s="90"/>
      <c r="P586" s="90"/>
      <c r="Q586" s="90"/>
      <c r="R586" s="90"/>
      <c r="S586" s="90"/>
      <c r="T586" s="32">
        <v>1</v>
      </c>
      <c r="U586" s="90"/>
      <c r="V586" s="90"/>
      <c r="W586" s="90"/>
      <c r="X586" s="90"/>
      <c r="Y586" s="90"/>
      <c r="Z586" s="90"/>
      <c r="AA586" s="90"/>
      <c r="AB586" s="90" t="s">
        <v>8571</v>
      </c>
      <c r="AC586" s="92" t="s">
        <v>8572</v>
      </c>
      <c r="AD586" s="10" t="s">
        <v>283</v>
      </c>
      <c r="AE586" s="11">
        <v>43945</v>
      </c>
      <c r="AF586" s="11">
        <v>44155</v>
      </c>
      <c r="AG586" s="10">
        <f t="shared" si="125"/>
        <v>210</v>
      </c>
      <c r="AH586" s="10">
        <f t="shared" si="129"/>
        <v>217</v>
      </c>
      <c r="AI586" s="10">
        <f t="shared" si="108"/>
        <v>234</v>
      </c>
      <c r="AJ586" s="10" t="s">
        <v>993</v>
      </c>
      <c r="AK586" s="12">
        <v>1</v>
      </c>
      <c r="AL586" s="10" t="s">
        <v>70</v>
      </c>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v>1</v>
      </c>
      <c r="BZ586" s="10"/>
      <c r="CA586" s="10"/>
      <c r="CB586" s="10"/>
      <c r="CC586" s="10"/>
      <c r="CD586" s="10"/>
      <c r="CE586" s="10"/>
      <c r="CF586" s="10"/>
      <c r="CG586" s="10"/>
      <c r="CH586" s="10"/>
      <c r="CI586" s="10"/>
      <c r="CJ586" s="10"/>
      <c r="CK586" s="10"/>
      <c r="CL586" s="10"/>
      <c r="CM586" s="10"/>
      <c r="CN586" s="10"/>
      <c r="CO586" s="10"/>
      <c r="CP586" s="10" t="s">
        <v>89</v>
      </c>
      <c r="CQ586" s="10" t="s">
        <v>286</v>
      </c>
      <c r="CR586" s="10">
        <v>1</v>
      </c>
      <c r="CS586" s="10"/>
      <c r="CT586" s="10"/>
      <c r="CU586" s="10"/>
      <c r="CV586" s="10"/>
      <c r="CW586" s="10"/>
      <c r="CX586" s="10" t="s">
        <v>287</v>
      </c>
      <c r="CY586" s="10" t="s">
        <v>287</v>
      </c>
      <c r="CZ586" s="10" t="s">
        <v>288</v>
      </c>
      <c r="DA586" s="10" t="s">
        <v>289</v>
      </c>
      <c r="DB586" s="10" t="s">
        <v>412</v>
      </c>
      <c r="DC586" s="10" t="s">
        <v>283</v>
      </c>
      <c r="DD586" s="13" t="s">
        <v>2619</v>
      </c>
      <c r="DE586" s="10" t="s">
        <v>283</v>
      </c>
      <c r="DF586" s="10" t="s">
        <v>283</v>
      </c>
      <c r="DG586" s="10" t="s">
        <v>283</v>
      </c>
      <c r="DH586" s="10" t="s">
        <v>283</v>
      </c>
      <c r="DI586" s="10" t="s">
        <v>283</v>
      </c>
      <c r="DJ586" s="10" t="s">
        <v>283</v>
      </c>
      <c r="DK586" s="10" t="s">
        <v>283</v>
      </c>
      <c r="DL586" s="10" t="s">
        <v>8573</v>
      </c>
      <c r="DM586" s="10" t="s">
        <v>283</v>
      </c>
      <c r="DN586" s="15"/>
      <c r="DO586" s="15"/>
      <c r="DP586" s="15"/>
      <c r="DQ586" s="15"/>
      <c r="DR586" s="15"/>
      <c r="DS586" s="15"/>
      <c r="DT586" s="15"/>
      <c r="DU586" s="15"/>
      <c r="DV586" s="15"/>
      <c r="DW586" s="15"/>
      <c r="DX586" s="15"/>
      <c r="DY586" s="15"/>
      <c r="DZ586" s="15"/>
      <c r="EA586" s="15"/>
      <c r="EB586" s="15"/>
      <c r="EC586" s="15"/>
      <c r="ED586" s="15"/>
      <c r="EE586" s="15"/>
      <c r="EF586" s="15"/>
      <c r="EG586" s="15"/>
      <c r="EH586" s="15"/>
      <c r="EI586" s="15"/>
      <c r="EJ586" s="15"/>
      <c r="EK586" s="15"/>
      <c r="EL586" s="15"/>
      <c r="EM586" s="15"/>
      <c r="EN586" s="15"/>
      <c r="EO586" s="15"/>
      <c r="EP586" s="15"/>
      <c r="EQ586" s="15"/>
      <c r="ER586" s="10" t="s">
        <v>283</v>
      </c>
      <c r="ES586" s="10" t="s">
        <v>283</v>
      </c>
      <c r="ET586" s="10"/>
      <c r="EU586" s="10"/>
      <c r="EV586" s="10"/>
      <c r="EW586" s="10"/>
      <c r="EX586" s="10"/>
      <c r="EY586" s="10"/>
      <c r="EZ586" s="10"/>
      <c r="FA586" s="10"/>
      <c r="FB586" s="10"/>
      <c r="FC586" s="10"/>
      <c r="FD586" s="10"/>
      <c r="FE586" s="10"/>
      <c r="FF586" s="10"/>
      <c r="FG586" s="10"/>
      <c r="FH586" s="10"/>
      <c r="FI586" s="10"/>
      <c r="FJ586" s="10"/>
      <c r="FK586" s="10"/>
      <c r="FL586" s="10"/>
      <c r="FM586" s="13" t="s">
        <v>8574</v>
      </c>
      <c r="FN586" s="10" t="s">
        <v>166</v>
      </c>
      <c r="FO586" s="10"/>
      <c r="FP586" s="10"/>
      <c r="FQ586" s="10"/>
      <c r="FR586" s="10"/>
      <c r="FS586" s="10"/>
      <c r="FT586" s="10"/>
      <c r="FU586" s="13">
        <v>1</v>
      </c>
      <c r="FV586" s="10"/>
      <c r="FW586" s="10"/>
      <c r="FX586" s="10"/>
      <c r="FY586" s="10"/>
      <c r="FZ586" s="10"/>
      <c r="GA586" s="10"/>
      <c r="GB586" s="10"/>
      <c r="GC586" s="10"/>
      <c r="GD586" s="10"/>
      <c r="GE586" s="10"/>
      <c r="GF586" s="10"/>
      <c r="GG586" s="10"/>
      <c r="GH586" s="10"/>
      <c r="GI586" s="10"/>
      <c r="GJ586" s="10"/>
      <c r="GK586" s="10"/>
      <c r="GL586" s="10"/>
      <c r="GM586" s="10"/>
      <c r="GN586" s="10"/>
      <c r="GO586" s="13" t="s">
        <v>8575</v>
      </c>
      <c r="GP586" s="13" t="s">
        <v>8576</v>
      </c>
      <c r="GQ586" s="13" t="s">
        <v>8577</v>
      </c>
      <c r="GR586" s="13" t="s">
        <v>8578</v>
      </c>
      <c r="GS586" s="13" t="s">
        <v>8579</v>
      </c>
      <c r="GT586" s="13" t="s">
        <v>8580</v>
      </c>
      <c r="GU586" s="13" t="s">
        <v>8581</v>
      </c>
      <c r="GV586" s="13" t="s">
        <v>8582</v>
      </c>
      <c r="GW586" s="13" t="s">
        <v>8583</v>
      </c>
      <c r="GX586" s="10" t="s">
        <v>283</v>
      </c>
      <c r="GY586" s="10" t="s">
        <v>283</v>
      </c>
      <c r="GZ586" s="10" t="s">
        <v>283</v>
      </c>
      <c r="HA586" s="10" t="s">
        <v>283</v>
      </c>
      <c r="HB586" s="10" t="s">
        <v>283</v>
      </c>
      <c r="HC586" s="10" t="s">
        <v>283</v>
      </c>
      <c r="HD586" s="10" t="s">
        <v>8584</v>
      </c>
      <c r="HE586" s="10"/>
      <c r="HF586" s="10"/>
      <c r="HG586" s="10"/>
      <c r="HH586" s="10"/>
      <c r="HI586" s="10">
        <v>1</v>
      </c>
      <c r="HJ586" s="10"/>
      <c r="HK586" s="10"/>
      <c r="HL586" s="10"/>
      <c r="HM586" s="10">
        <v>1</v>
      </c>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3" t="s">
        <v>2507</v>
      </c>
      <c r="IV586" s="10" t="s">
        <v>283</v>
      </c>
      <c r="IW586" s="10" t="s">
        <v>283</v>
      </c>
      <c r="IX586" s="10" t="s">
        <v>264</v>
      </c>
      <c r="IY586" s="10"/>
      <c r="IZ586" s="10"/>
      <c r="JA586" s="10"/>
      <c r="JB586" s="10"/>
      <c r="JC586" s="10"/>
      <c r="JD586" s="10"/>
      <c r="JE586" s="10"/>
      <c r="JF586" s="10"/>
      <c r="JG586" s="10"/>
      <c r="JH586" s="10"/>
      <c r="JI586" s="10"/>
      <c r="JJ586" s="10"/>
      <c r="JK586" s="10"/>
      <c r="JL586" s="10"/>
      <c r="JM586" s="10"/>
      <c r="JN586" s="10"/>
      <c r="JO586" s="10"/>
      <c r="JP586" s="10">
        <v>1</v>
      </c>
      <c r="JQ586" s="10"/>
      <c r="JR586" s="10"/>
      <c r="JS586" s="10"/>
      <c r="JT586" s="10"/>
      <c r="JU586" s="10"/>
      <c r="JV586" s="10" t="s">
        <v>287</v>
      </c>
      <c r="JW586" s="10" t="s">
        <v>283</v>
      </c>
      <c r="JX586" s="10" t="s">
        <v>283</v>
      </c>
      <c r="JY586" s="10" t="s">
        <v>283</v>
      </c>
      <c r="JZ586" s="10"/>
    </row>
    <row r="587" spans="1:286" ht="15.75" customHeight="1">
      <c r="A587" s="90" t="s">
        <v>8585</v>
      </c>
      <c r="B587" s="91">
        <v>44174</v>
      </c>
      <c r="C587" s="90" t="s">
        <v>8586</v>
      </c>
      <c r="D587" s="10">
        <v>1</v>
      </c>
      <c r="E587" s="11">
        <v>43846</v>
      </c>
      <c r="F587" s="10" t="s">
        <v>302</v>
      </c>
      <c r="G587" s="10" t="s">
        <v>323</v>
      </c>
      <c r="H587" s="90" t="s">
        <v>3651</v>
      </c>
      <c r="I587" s="90" t="s">
        <v>8219</v>
      </c>
      <c r="J587" s="10" t="s">
        <v>280</v>
      </c>
      <c r="K587" s="90" t="s">
        <v>5843</v>
      </c>
      <c r="L587" s="90"/>
      <c r="M587" s="90"/>
      <c r="N587" s="90"/>
      <c r="O587" s="90"/>
      <c r="P587" s="90"/>
      <c r="Q587" s="90"/>
      <c r="R587" s="90"/>
      <c r="S587" s="90"/>
      <c r="T587" s="90"/>
      <c r="U587" s="90"/>
      <c r="V587" s="90"/>
      <c r="W587" s="90"/>
      <c r="X587" s="90"/>
      <c r="Y587" s="90"/>
      <c r="Z587" s="10">
        <v>1</v>
      </c>
      <c r="AA587" s="10"/>
      <c r="AB587" s="90" t="s">
        <v>8587</v>
      </c>
      <c r="AC587" s="92" t="s">
        <v>8588</v>
      </c>
      <c r="AD587" s="10" t="s">
        <v>283</v>
      </c>
      <c r="AE587" s="11">
        <v>43859</v>
      </c>
      <c r="AF587" s="11">
        <v>44166</v>
      </c>
      <c r="AG587" s="10">
        <f t="shared" si="125"/>
        <v>307</v>
      </c>
      <c r="AH587" s="10">
        <f t="shared" si="129"/>
        <v>320</v>
      </c>
      <c r="AI587" s="10">
        <f t="shared" si="108"/>
        <v>328</v>
      </c>
      <c r="AJ587" s="10" t="s">
        <v>3523</v>
      </c>
      <c r="AK587" s="12">
        <v>1</v>
      </c>
      <c r="AL587" s="10" t="s">
        <v>581</v>
      </c>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v>1</v>
      </c>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t="s">
        <v>89</v>
      </c>
      <c r="CQ587" s="10" t="s">
        <v>286</v>
      </c>
      <c r="CR587" s="10">
        <v>1</v>
      </c>
      <c r="CS587" s="10"/>
      <c r="CT587" s="10"/>
      <c r="CU587" s="10"/>
      <c r="CV587" s="10"/>
      <c r="CW587" s="10"/>
      <c r="CX587" s="10" t="s">
        <v>287</v>
      </c>
      <c r="CY587" s="10" t="s">
        <v>287</v>
      </c>
      <c r="CZ587" s="10" t="s">
        <v>288</v>
      </c>
      <c r="DA587" s="10" t="s">
        <v>158</v>
      </c>
      <c r="DB587" s="10" t="s">
        <v>158</v>
      </c>
      <c r="DC587" s="10"/>
      <c r="DD587" s="10" t="s">
        <v>8589</v>
      </c>
      <c r="DE587" s="10" t="s">
        <v>283</v>
      </c>
      <c r="DF587" s="10" t="s">
        <v>283</v>
      </c>
      <c r="DG587" s="10" t="s">
        <v>283</v>
      </c>
      <c r="DH587" s="10" t="s">
        <v>283</v>
      </c>
      <c r="DI587" s="10" t="s">
        <v>283</v>
      </c>
      <c r="DJ587" s="10" t="s">
        <v>283</v>
      </c>
      <c r="DK587" s="10" t="s">
        <v>283</v>
      </c>
      <c r="DL587" s="10" t="s">
        <v>8590</v>
      </c>
      <c r="DM587" s="10" t="s">
        <v>283</v>
      </c>
      <c r="DN587" s="15"/>
      <c r="DO587" s="15"/>
      <c r="DP587" s="15"/>
      <c r="DQ587" s="15"/>
      <c r="DR587" s="15"/>
      <c r="DS587" s="15"/>
      <c r="DT587" s="15"/>
      <c r="DU587" s="15"/>
      <c r="DV587" s="15"/>
      <c r="DW587" s="15"/>
      <c r="DX587" s="15"/>
      <c r="DY587" s="15"/>
      <c r="DZ587" s="15"/>
      <c r="EA587" s="15"/>
      <c r="EB587" s="15"/>
      <c r="EC587" s="15"/>
      <c r="ED587" s="15"/>
      <c r="EE587" s="15"/>
      <c r="EF587" s="15"/>
      <c r="EG587" s="15"/>
      <c r="EH587" s="15"/>
      <c r="EI587" s="15"/>
      <c r="EJ587" s="15"/>
      <c r="EK587" s="15"/>
      <c r="EL587" s="15"/>
      <c r="EM587" s="15"/>
      <c r="EN587" s="15"/>
      <c r="EO587" s="15"/>
      <c r="EP587" s="15"/>
      <c r="EQ587" s="15"/>
      <c r="ER587" s="10" t="s">
        <v>283</v>
      </c>
      <c r="ES587" s="10" t="s">
        <v>283</v>
      </c>
      <c r="ET587" s="10"/>
      <c r="EU587" s="10"/>
      <c r="EV587" s="10"/>
      <c r="EW587" s="10"/>
      <c r="EX587" s="10"/>
      <c r="EY587" s="10"/>
      <c r="EZ587" s="10"/>
      <c r="FA587" s="10"/>
      <c r="FB587" s="10"/>
      <c r="FC587" s="10"/>
      <c r="FD587" s="10"/>
      <c r="FE587" s="10"/>
      <c r="FF587" s="10"/>
      <c r="FG587" s="10"/>
      <c r="FH587" s="10"/>
      <c r="FI587" s="10"/>
      <c r="FJ587" s="10"/>
      <c r="FK587" s="10"/>
      <c r="FL587" s="10"/>
      <c r="FM587" s="13" t="s">
        <v>8591</v>
      </c>
      <c r="FN587" s="13" t="s">
        <v>283</v>
      </c>
      <c r="FO587" s="13"/>
      <c r="FP587" s="13"/>
      <c r="FQ587" s="13"/>
      <c r="FR587" s="13"/>
      <c r="FS587" s="13"/>
      <c r="FT587" s="13"/>
      <c r="FU587" s="13"/>
      <c r="FV587" s="13"/>
      <c r="FW587" s="13"/>
      <c r="FX587" s="13"/>
      <c r="FY587" s="13"/>
      <c r="FZ587" s="13"/>
      <c r="GA587" s="13"/>
      <c r="GB587" s="13"/>
      <c r="GC587" s="13"/>
      <c r="GD587" s="13"/>
      <c r="GE587" s="13"/>
      <c r="GF587" s="13"/>
      <c r="GG587" s="13"/>
      <c r="GH587" s="13"/>
      <c r="GI587" s="13"/>
      <c r="GJ587" s="13"/>
      <c r="GK587" s="13"/>
      <c r="GL587" s="13"/>
      <c r="GM587" s="13"/>
      <c r="GN587" s="13"/>
      <c r="GO587" s="13" t="s">
        <v>8592</v>
      </c>
      <c r="GP587" s="13" t="s">
        <v>8593</v>
      </c>
      <c r="GQ587" s="10" t="s">
        <v>283</v>
      </c>
      <c r="GR587" s="10" t="s">
        <v>283</v>
      </c>
      <c r="GS587" s="10" t="s">
        <v>283</v>
      </c>
      <c r="GT587" s="10" t="s">
        <v>283</v>
      </c>
      <c r="GU587" s="10" t="s">
        <v>283</v>
      </c>
      <c r="GV587" s="10" t="s">
        <v>283</v>
      </c>
      <c r="GW587" s="10" t="s">
        <v>283</v>
      </c>
      <c r="GX587" s="10" t="s">
        <v>283</v>
      </c>
      <c r="GY587" s="10" t="s">
        <v>283</v>
      </c>
      <c r="GZ587" s="10" t="s">
        <v>283</v>
      </c>
      <c r="HA587" s="10" t="s">
        <v>283</v>
      </c>
      <c r="HB587" s="10" t="s">
        <v>283</v>
      </c>
      <c r="HC587" s="10" t="s">
        <v>283</v>
      </c>
      <c r="HD587" s="10" t="s">
        <v>222</v>
      </c>
      <c r="HE587" s="10"/>
      <c r="HF587" s="10"/>
      <c r="HG587" s="10"/>
      <c r="HH587" s="10"/>
      <c r="HI587" s="10"/>
      <c r="HJ587" s="10"/>
      <c r="HK587" s="10"/>
      <c r="HL587" s="10"/>
      <c r="HM587" s="10"/>
      <c r="HN587" s="10"/>
      <c r="HO587" s="10"/>
      <c r="HP587" s="10"/>
      <c r="HQ587" s="10"/>
      <c r="HR587" s="10"/>
      <c r="HS587" s="10"/>
      <c r="HT587" s="10"/>
      <c r="HU587" s="10"/>
      <c r="HV587" s="10"/>
      <c r="HW587" s="10"/>
      <c r="HX587" s="10"/>
      <c r="HY587" s="10"/>
      <c r="HZ587" s="10">
        <v>1</v>
      </c>
      <c r="IA587" s="10"/>
      <c r="IB587" s="10"/>
      <c r="IC587" s="10"/>
      <c r="ID587" s="10"/>
      <c r="IE587" s="10"/>
      <c r="IF587" s="10"/>
      <c r="IG587" s="10"/>
      <c r="IH587" s="10"/>
      <c r="II587" s="10"/>
      <c r="IJ587" s="10"/>
      <c r="IK587" s="10"/>
      <c r="IL587" s="10"/>
      <c r="IM587" s="10"/>
      <c r="IN587" s="10"/>
      <c r="IO587" s="10"/>
      <c r="IP587" s="10"/>
      <c r="IQ587" s="10"/>
      <c r="IR587" s="10"/>
      <c r="IS587" s="10"/>
      <c r="IT587" s="10"/>
      <c r="IU587" s="13" t="s">
        <v>1134</v>
      </c>
      <c r="IV587" s="10" t="s">
        <v>283</v>
      </c>
      <c r="IW587" s="10" t="s">
        <v>283</v>
      </c>
      <c r="IX587" s="10" t="s">
        <v>264</v>
      </c>
      <c r="IY587" s="10"/>
      <c r="IZ587" s="10"/>
      <c r="JA587" s="10"/>
      <c r="JB587" s="10"/>
      <c r="JC587" s="10"/>
      <c r="JD587" s="10"/>
      <c r="JE587" s="10"/>
      <c r="JF587" s="10"/>
      <c r="JG587" s="10"/>
      <c r="JH587" s="10"/>
      <c r="JI587" s="10"/>
      <c r="JJ587" s="10"/>
      <c r="JK587" s="10"/>
      <c r="JL587" s="10"/>
      <c r="JM587" s="10"/>
      <c r="JN587" s="10"/>
      <c r="JO587" s="10"/>
      <c r="JP587" s="10">
        <v>1</v>
      </c>
      <c r="JQ587" s="10"/>
      <c r="JR587" s="10"/>
      <c r="JS587" s="10"/>
      <c r="JT587" s="10"/>
      <c r="JU587" s="10"/>
      <c r="JV587" s="10" t="s">
        <v>287</v>
      </c>
      <c r="JW587" s="10" t="s">
        <v>283</v>
      </c>
      <c r="JX587" s="10" t="s">
        <v>283</v>
      </c>
      <c r="JY587" s="10" t="s">
        <v>283</v>
      </c>
      <c r="JZ587" s="10"/>
    </row>
    <row r="588" spans="1:286" ht="15.75" customHeight="1">
      <c r="A588" s="90" t="s">
        <v>8594</v>
      </c>
      <c r="B588" s="91">
        <v>44176</v>
      </c>
      <c r="C588" s="90" t="s">
        <v>8595</v>
      </c>
      <c r="D588" s="10">
        <v>1</v>
      </c>
      <c r="E588" s="11">
        <v>43580</v>
      </c>
      <c r="F588" s="10">
        <v>30</v>
      </c>
      <c r="G588" s="10" t="s">
        <v>277</v>
      </c>
      <c r="H588" s="90" t="s">
        <v>3747</v>
      </c>
      <c r="I588" s="90" t="s">
        <v>1472</v>
      </c>
      <c r="J588" s="10" t="s">
        <v>280</v>
      </c>
      <c r="K588" s="90" t="s">
        <v>8596</v>
      </c>
      <c r="L588" s="90"/>
      <c r="M588" s="90"/>
      <c r="N588" s="90"/>
      <c r="O588" s="90"/>
      <c r="P588" s="90"/>
      <c r="Q588" s="90"/>
      <c r="R588" s="10">
        <v>1</v>
      </c>
      <c r="S588" s="32">
        <v>1</v>
      </c>
      <c r="T588" s="90"/>
      <c r="U588" s="90"/>
      <c r="V588" s="90"/>
      <c r="W588" s="90"/>
      <c r="X588" s="90"/>
      <c r="Y588" s="90"/>
      <c r="Z588" s="90"/>
      <c r="AA588" s="90"/>
      <c r="AB588" s="90" t="s">
        <v>8597</v>
      </c>
      <c r="AC588" s="92" t="s">
        <v>8598</v>
      </c>
      <c r="AD588" s="10" t="s">
        <v>283</v>
      </c>
      <c r="AE588" s="11">
        <v>43580</v>
      </c>
      <c r="AF588" s="11">
        <v>44169</v>
      </c>
      <c r="AG588" s="10">
        <f t="shared" si="125"/>
        <v>589</v>
      </c>
      <c r="AH588" s="10">
        <f t="shared" si="129"/>
        <v>589</v>
      </c>
      <c r="AI588" s="10">
        <f t="shared" si="108"/>
        <v>596</v>
      </c>
      <c r="AJ588" s="10" t="s">
        <v>8599</v>
      </c>
      <c r="AK588" s="12">
        <v>1</v>
      </c>
      <c r="AL588" s="10" t="s">
        <v>86</v>
      </c>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v>1</v>
      </c>
      <c r="CP588" s="10" t="s">
        <v>90</v>
      </c>
      <c r="CQ588" s="10" t="s">
        <v>286</v>
      </c>
      <c r="CR588" s="10"/>
      <c r="CS588" s="10">
        <v>1</v>
      </c>
      <c r="CT588" s="10"/>
      <c r="CU588" s="10"/>
      <c r="CV588" s="10"/>
      <c r="CW588" s="10"/>
      <c r="CX588" s="10" t="s">
        <v>283</v>
      </c>
      <c r="CY588" s="10" t="s">
        <v>287</v>
      </c>
      <c r="CZ588" s="10" t="s">
        <v>12</v>
      </c>
      <c r="DA588" s="10" t="s">
        <v>429</v>
      </c>
      <c r="DB588" s="10" t="s">
        <v>290</v>
      </c>
      <c r="DC588" s="10" t="s">
        <v>283</v>
      </c>
      <c r="DD588" s="10" t="s">
        <v>8589</v>
      </c>
      <c r="DE588" s="10" t="s">
        <v>283</v>
      </c>
      <c r="DF588" s="10" t="s">
        <v>283</v>
      </c>
      <c r="DG588" s="10" t="s">
        <v>283</v>
      </c>
      <c r="DH588" s="10" t="s">
        <v>283</v>
      </c>
      <c r="DI588" s="10" t="s">
        <v>283</v>
      </c>
      <c r="DJ588" s="10" t="s">
        <v>283</v>
      </c>
      <c r="DK588" s="10" t="s">
        <v>283</v>
      </c>
      <c r="DL588" s="10" t="s">
        <v>283</v>
      </c>
      <c r="DM588" s="10" t="s">
        <v>283</v>
      </c>
      <c r="DN588" s="15"/>
      <c r="DO588" s="15"/>
      <c r="DP588" s="15"/>
      <c r="DQ588" s="15"/>
      <c r="DR588" s="15"/>
      <c r="DS588" s="15"/>
      <c r="DT588" s="15"/>
      <c r="DU588" s="15"/>
      <c r="DV588" s="15"/>
      <c r="DW588" s="15"/>
      <c r="DX588" s="15"/>
      <c r="DY588" s="15"/>
      <c r="DZ588" s="15"/>
      <c r="EA588" s="15"/>
      <c r="EB588" s="15"/>
      <c r="EC588" s="15"/>
      <c r="ED588" s="15"/>
      <c r="EE588" s="15"/>
      <c r="EF588" s="15"/>
      <c r="EG588" s="15"/>
      <c r="EH588" s="15"/>
      <c r="EI588" s="15"/>
      <c r="EJ588" s="15"/>
      <c r="EK588" s="15"/>
      <c r="EL588" s="15"/>
      <c r="EM588" s="15"/>
      <c r="EN588" s="15"/>
      <c r="EO588" s="15"/>
      <c r="EP588" s="15"/>
      <c r="EQ588" s="15"/>
      <c r="ER588" s="13" t="s">
        <v>8600</v>
      </c>
      <c r="ES588" s="13" t="s">
        <v>8601</v>
      </c>
      <c r="ET588" s="13"/>
      <c r="EU588" s="10">
        <v>1</v>
      </c>
      <c r="EV588" s="13"/>
      <c r="EW588" s="13"/>
      <c r="EX588" s="13"/>
      <c r="EY588" s="13"/>
      <c r="EZ588" s="13">
        <v>1</v>
      </c>
      <c r="FA588" s="13"/>
      <c r="FB588" s="13"/>
      <c r="FC588" s="13"/>
      <c r="FD588" s="13"/>
      <c r="FE588" s="13"/>
      <c r="FF588" s="13"/>
      <c r="FG588" s="13"/>
      <c r="FH588" s="13"/>
      <c r="FI588" s="13">
        <v>1</v>
      </c>
      <c r="FJ588" s="13">
        <v>1</v>
      </c>
      <c r="FK588" s="13">
        <v>1</v>
      </c>
      <c r="FL588" s="13"/>
      <c r="FM588" s="10" t="s">
        <v>8602</v>
      </c>
      <c r="FN588" s="10" t="s">
        <v>8449</v>
      </c>
      <c r="FO588" s="10"/>
      <c r="FP588" s="10"/>
      <c r="FQ588" s="10"/>
      <c r="FR588" s="10"/>
      <c r="FS588" s="10"/>
      <c r="FT588" s="10"/>
      <c r="FU588" s="10">
        <v>1</v>
      </c>
      <c r="FV588" s="10"/>
      <c r="FW588" s="10"/>
      <c r="FX588" s="10"/>
      <c r="FY588" s="10"/>
      <c r="FZ588" s="10"/>
      <c r="GA588" s="10"/>
      <c r="GB588" s="10"/>
      <c r="GC588" s="10">
        <v>1</v>
      </c>
      <c r="GD588" s="10"/>
      <c r="GE588" s="10"/>
      <c r="GF588" s="10"/>
      <c r="GG588" s="10"/>
      <c r="GH588" s="10"/>
      <c r="GI588" s="10"/>
      <c r="GJ588" s="10"/>
      <c r="GK588" s="10"/>
      <c r="GL588" s="10"/>
      <c r="GM588" s="10"/>
      <c r="GN588" s="10"/>
      <c r="GO588" s="13" t="s">
        <v>8603</v>
      </c>
      <c r="GP588" s="13" t="s">
        <v>8604</v>
      </c>
      <c r="GQ588" s="13" t="s">
        <v>8605</v>
      </c>
      <c r="GR588" s="13" t="s">
        <v>8606</v>
      </c>
      <c r="GS588" s="10" t="s">
        <v>283</v>
      </c>
      <c r="GT588" s="10" t="s">
        <v>283</v>
      </c>
      <c r="GU588" s="10" t="s">
        <v>283</v>
      </c>
      <c r="GV588" s="10" t="s">
        <v>283</v>
      </c>
      <c r="GW588" s="10" t="s">
        <v>283</v>
      </c>
      <c r="GX588" s="10" t="s">
        <v>283</v>
      </c>
      <c r="GY588" s="10" t="s">
        <v>283</v>
      </c>
      <c r="GZ588" s="10" t="s">
        <v>283</v>
      </c>
      <c r="HA588" s="10" t="s">
        <v>283</v>
      </c>
      <c r="HB588" s="10" t="s">
        <v>283</v>
      </c>
      <c r="HC588" s="10" t="s">
        <v>283</v>
      </c>
      <c r="HD588" s="10" t="s">
        <v>1777</v>
      </c>
      <c r="HE588" s="10"/>
      <c r="HF588" s="10"/>
      <c r="HG588" s="10"/>
      <c r="HH588" s="10"/>
      <c r="HI588" s="10"/>
      <c r="HJ588" s="10"/>
      <c r="HK588" s="10"/>
      <c r="HL588" s="10"/>
      <c r="HM588" s="10"/>
      <c r="HN588" s="10"/>
      <c r="HO588" s="10"/>
      <c r="HP588" s="10"/>
      <c r="HQ588" s="10"/>
      <c r="HR588" s="10">
        <v>1</v>
      </c>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v>1</v>
      </c>
      <c r="IQ588" s="10"/>
      <c r="IR588" s="10"/>
      <c r="IS588" s="10"/>
      <c r="IT588" s="10"/>
      <c r="IU588" s="13" t="s">
        <v>3761</v>
      </c>
      <c r="IV588" s="10" t="s">
        <v>283</v>
      </c>
      <c r="IW588" s="10" t="s">
        <v>283</v>
      </c>
      <c r="IX588" s="10" t="s">
        <v>264</v>
      </c>
      <c r="IY588" s="10"/>
      <c r="IZ588" s="10"/>
      <c r="JA588" s="10"/>
      <c r="JB588" s="10"/>
      <c r="JC588" s="10"/>
      <c r="JD588" s="10"/>
      <c r="JE588" s="10"/>
      <c r="JF588" s="10"/>
      <c r="JG588" s="10"/>
      <c r="JH588" s="10"/>
      <c r="JI588" s="10"/>
      <c r="JJ588" s="10"/>
      <c r="JK588" s="10"/>
      <c r="JL588" s="10"/>
      <c r="JM588" s="10"/>
      <c r="JN588" s="10"/>
      <c r="JO588" s="10"/>
      <c r="JP588" s="10">
        <v>1</v>
      </c>
      <c r="JQ588" s="10"/>
      <c r="JR588" s="10"/>
      <c r="JS588" s="10"/>
      <c r="JT588" s="10"/>
      <c r="JU588" s="10"/>
      <c r="JV588" s="10" t="s">
        <v>287</v>
      </c>
      <c r="JW588" s="10" t="s">
        <v>283</v>
      </c>
      <c r="JX588" s="10" t="s">
        <v>283</v>
      </c>
      <c r="JY588" s="10" t="s">
        <v>283</v>
      </c>
      <c r="JZ588" s="10"/>
    </row>
    <row r="589" spans="1:286" ht="15.75" customHeight="1">
      <c r="A589" s="90" t="s">
        <v>8607</v>
      </c>
      <c r="B589" s="91">
        <v>44180</v>
      </c>
      <c r="C589" s="90" t="s">
        <v>8608</v>
      </c>
      <c r="D589" s="10">
        <v>1</v>
      </c>
      <c r="E589" s="11">
        <v>43920</v>
      </c>
      <c r="F589" s="10">
        <v>68</v>
      </c>
      <c r="G589" s="10" t="s">
        <v>323</v>
      </c>
      <c r="H589" s="90" t="s">
        <v>1471</v>
      </c>
      <c r="I589" s="90" t="s">
        <v>8609</v>
      </c>
      <c r="J589" s="10" t="s">
        <v>280</v>
      </c>
      <c r="K589" s="90" t="s">
        <v>344</v>
      </c>
      <c r="L589" s="90"/>
      <c r="M589" s="90"/>
      <c r="N589" s="90"/>
      <c r="O589" s="90"/>
      <c r="P589" s="90"/>
      <c r="Q589" s="90"/>
      <c r="R589" s="10">
        <v>1</v>
      </c>
      <c r="S589" s="90"/>
      <c r="T589" s="90"/>
      <c r="U589" s="90"/>
      <c r="V589" s="90"/>
      <c r="W589" s="90"/>
      <c r="X589" s="90"/>
      <c r="Y589" s="90"/>
      <c r="Z589" s="90"/>
      <c r="AA589" s="90"/>
      <c r="AB589" s="90" t="s">
        <v>8610</v>
      </c>
      <c r="AC589" s="92" t="s">
        <v>8611</v>
      </c>
      <c r="AD589" s="10" t="s">
        <v>283</v>
      </c>
      <c r="AE589" s="11">
        <v>43922</v>
      </c>
      <c r="AF589" s="11">
        <v>44180</v>
      </c>
      <c r="AG589" s="10">
        <f t="shared" si="125"/>
        <v>258</v>
      </c>
      <c r="AH589" s="10">
        <f t="shared" si="129"/>
        <v>260</v>
      </c>
      <c r="AI589" s="10">
        <f t="shared" si="108"/>
        <v>260</v>
      </c>
      <c r="AJ589" s="10" t="s">
        <v>8612</v>
      </c>
      <c r="AK589" s="12">
        <v>1</v>
      </c>
      <c r="AL589" s="10" t="s">
        <v>347</v>
      </c>
      <c r="AM589" s="10">
        <v>1</v>
      </c>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t="s">
        <v>89</v>
      </c>
      <c r="CQ589" s="10" t="s">
        <v>286</v>
      </c>
      <c r="CR589" s="10">
        <v>1</v>
      </c>
      <c r="CS589" s="10"/>
      <c r="CT589" s="10"/>
      <c r="CU589" s="10"/>
      <c r="CV589" s="10"/>
      <c r="CW589" s="10"/>
      <c r="CX589" s="10" t="s">
        <v>287</v>
      </c>
      <c r="CY589" s="10" t="s">
        <v>287</v>
      </c>
      <c r="CZ589" s="10" t="s">
        <v>12</v>
      </c>
      <c r="DA589" s="10" t="s">
        <v>120</v>
      </c>
      <c r="DB589" s="10" t="s">
        <v>2436</v>
      </c>
      <c r="DC589" s="10" t="s">
        <v>283</v>
      </c>
      <c r="DD589" s="10" t="s">
        <v>688</v>
      </c>
      <c r="DE589" s="10" t="s">
        <v>2501</v>
      </c>
      <c r="DF589" s="10" t="s">
        <v>283</v>
      </c>
      <c r="DG589" s="10" t="s">
        <v>283</v>
      </c>
      <c r="DH589" s="10" t="s">
        <v>283</v>
      </c>
      <c r="DI589" s="10" t="s">
        <v>283</v>
      </c>
      <c r="DJ589" s="10" t="s">
        <v>283</v>
      </c>
      <c r="DK589" s="10" t="s">
        <v>283</v>
      </c>
      <c r="DL589" s="13" t="s">
        <v>8613</v>
      </c>
      <c r="DM589" s="13" t="s">
        <v>283</v>
      </c>
      <c r="DN589" s="14"/>
      <c r="DO589" s="14"/>
      <c r="DP589" s="14"/>
      <c r="DQ589" s="14"/>
      <c r="DR589" s="14"/>
      <c r="DS589" s="14"/>
      <c r="DT589" s="14"/>
      <c r="DU589" s="14"/>
      <c r="DV589" s="14"/>
      <c r="DW589" s="14"/>
      <c r="DX589" s="14"/>
      <c r="DY589" s="14"/>
      <c r="DZ589" s="14"/>
      <c r="EA589" s="14"/>
      <c r="EB589" s="14"/>
      <c r="EC589" s="14"/>
      <c r="ED589" s="14"/>
      <c r="EE589" s="14"/>
      <c r="EF589" s="14"/>
      <c r="EG589" s="14"/>
      <c r="EH589" s="14"/>
      <c r="EI589" s="14"/>
      <c r="EJ589" s="14"/>
      <c r="EK589" s="14"/>
      <c r="EL589" s="14"/>
      <c r="EM589" s="14"/>
      <c r="EN589" s="14"/>
      <c r="EO589" s="14"/>
      <c r="EP589" s="14"/>
      <c r="EQ589" s="14"/>
      <c r="ER589" s="10" t="s">
        <v>283</v>
      </c>
      <c r="ES589" s="10" t="s">
        <v>283</v>
      </c>
      <c r="ET589" s="10"/>
      <c r="EU589" s="10"/>
      <c r="EV589" s="10"/>
      <c r="EW589" s="10"/>
      <c r="EX589" s="10"/>
      <c r="EY589" s="10"/>
      <c r="EZ589" s="10"/>
      <c r="FA589" s="10"/>
      <c r="FB589" s="10"/>
      <c r="FC589" s="10"/>
      <c r="FD589" s="10"/>
      <c r="FE589" s="10"/>
      <c r="FF589" s="10"/>
      <c r="FG589" s="10"/>
      <c r="FH589" s="10"/>
      <c r="FI589" s="10"/>
      <c r="FJ589" s="10"/>
      <c r="FK589" s="10"/>
      <c r="FL589" s="10"/>
      <c r="FM589" s="10" t="s">
        <v>283</v>
      </c>
      <c r="FN589" s="10" t="s">
        <v>283</v>
      </c>
      <c r="FO589" s="10"/>
      <c r="FP589" s="10"/>
      <c r="FQ589" s="10"/>
      <c r="FR589" s="10"/>
      <c r="FS589" s="10"/>
      <c r="FT589" s="10"/>
      <c r="FU589" s="10"/>
      <c r="FV589" s="10"/>
      <c r="FW589" s="10"/>
      <c r="FX589" s="10"/>
      <c r="FY589" s="10"/>
      <c r="FZ589" s="10"/>
      <c r="GA589" s="10"/>
      <c r="GB589" s="10"/>
      <c r="GC589" s="10"/>
      <c r="GD589" s="10"/>
      <c r="GE589" s="10"/>
      <c r="GF589" s="10"/>
      <c r="GG589" s="10"/>
      <c r="GH589" s="10"/>
      <c r="GI589" s="10"/>
      <c r="GJ589" s="10"/>
      <c r="GK589" s="10"/>
      <c r="GL589" s="10"/>
      <c r="GM589" s="10"/>
      <c r="GN589" s="10"/>
      <c r="GO589" s="13" t="s">
        <v>8614</v>
      </c>
      <c r="GP589" s="13" t="s">
        <v>8615</v>
      </c>
      <c r="GQ589" s="13" t="s">
        <v>8616</v>
      </c>
      <c r="GR589" s="10" t="s">
        <v>283</v>
      </c>
      <c r="GS589" s="10" t="s">
        <v>283</v>
      </c>
      <c r="GT589" s="10" t="s">
        <v>283</v>
      </c>
      <c r="GU589" s="10" t="s">
        <v>283</v>
      </c>
      <c r="GV589" s="10" t="s">
        <v>283</v>
      </c>
      <c r="GW589" s="10" t="s">
        <v>283</v>
      </c>
      <c r="GX589" s="10" t="s">
        <v>283</v>
      </c>
      <c r="GY589" s="10" t="s">
        <v>283</v>
      </c>
      <c r="GZ589" s="10" t="s">
        <v>283</v>
      </c>
      <c r="HA589" s="10" t="s">
        <v>283</v>
      </c>
      <c r="HB589" s="10" t="s">
        <v>283</v>
      </c>
      <c r="HC589" s="10" t="s">
        <v>283</v>
      </c>
      <c r="HD589" s="10" t="s">
        <v>242</v>
      </c>
      <c r="HE589" s="10"/>
      <c r="HF589" s="10"/>
      <c r="HG589" s="10"/>
      <c r="HH589" s="10"/>
      <c r="HI589" s="10"/>
      <c r="HJ589" s="10"/>
      <c r="HK589" s="10"/>
      <c r="HL589" s="10"/>
      <c r="HM589" s="10"/>
      <c r="HN589" s="10"/>
      <c r="HO589" s="10"/>
      <c r="HP589" s="10"/>
      <c r="HQ589" s="10"/>
      <c r="HR589" s="10"/>
      <c r="HS589" s="10"/>
      <c r="HT589" s="10"/>
      <c r="HU589" s="10"/>
      <c r="HV589" s="10"/>
      <c r="HW589" s="10"/>
      <c r="HX589" s="10"/>
      <c r="HY589" s="10"/>
      <c r="HZ589" s="10"/>
      <c r="IA589" s="10"/>
      <c r="IB589" s="10"/>
      <c r="IC589" s="10"/>
      <c r="ID589" s="10"/>
      <c r="IE589" s="10"/>
      <c r="IF589" s="10"/>
      <c r="IG589" s="10"/>
      <c r="IH589" s="10"/>
      <c r="II589" s="10"/>
      <c r="IJ589" s="10"/>
      <c r="IK589" s="10"/>
      <c r="IL589" s="10"/>
      <c r="IM589" s="10"/>
      <c r="IN589" s="10"/>
      <c r="IO589" s="10"/>
      <c r="IP589" s="10"/>
      <c r="IQ589" s="10"/>
      <c r="IR589" s="10"/>
      <c r="IS589" s="10"/>
      <c r="IT589" s="10">
        <v>1</v>
      </c>
      <c r="IU589" s="13" t="s">
        <v>1116</v>
      </c>
      <c r="IV589" s="10" t="s">
        <v>283</v>
      </c>
      <c r="IW589" s="10" t="s">
        <v>283</v>
      </c>
      <c r="IX589" s="10" t="s">
        <v>264</v>
      </c>
      <c r="IY589" s="10"/>
      <c r="IZ589" s="10"/>
      <c r="JA589" s="10"/>
      <c r="JB589" s="10"/>
      <c r="JC589" s="10"/>
      <c r="JD589" s="10"/>
      <c r="JE589" s="10"/>
      <c r="JF589" s="10"/>
      <c r="JG589" s="10"/>
      <c r="JH589" s="10"/>
      <c r="JI589" s="10"/>
      <c r="JJ589" s="10"/>
      <c r="JK589" s="10"/>
      <c r="JL589" s="10"/>
      <c r="JM589" s="10"/>
      <c r="JN589" s="10"/>
      <c r="JO589" s="10"/>
      <c r="JP589" s="10">
        <v>1</v>
      </c>
      <c r="JQ589" s="10"/>
      <c r="JR589" s="10"/>
      <c r="JS589" s="10"/>
      <c r="JT589" s="10"/>
      <c r="JU589" s="10"/>
      <c r="JV589" s="10" t="s">
        <v>287</v>
      </c>
      <c r="JW589" s="10" t="s">
        <v>283</v>
      </c>
      <c r="JX589" s="10" t="s">
        <v>283</v>
      </c>
      <c r="JY589" s="10" t="s">
        <v>283</v>
      </c>
      <c r="JZ589" s="10"/>
    </row>
    <row r="590" spans="1:286" ht="15.75" customHeight="1">
      <c r="A590" s="90" t="s">
        <v>8617</v>
      </c>
      <c r="B590" s="91">
        <v>44098</v>
      </c>
      <c r="C590" s="90" t="s">
        <v>8618</v>
      </c>
      <c r="D590" s="10">
        <v>1</v>
      </c>
      <c r="E590" s="11">
        <v>44071</v>
      </c>
      <c r="F590" s="10">
        <v>97</v>
      </c>
      <c r="G590" s="10" t="s">
        <v>277</v>
      </c>
      <c r="H590" s="90" t="s">
        <v>5917</v>
      </c>
      <c r="I590" s="90" t="s">
        <v>424</v>
      </c>
      <c r="J590" s="10" t="s">
        <v>280</v>
      </c>
      <c r="K590" s="90" t="s">
        <v>8619</v>
      </c>
      <c r="L590" s="90"/>
      <c r="M590" s="90"/>
      <c r="N590" s="90"/>
      <c r="O590" s="90"/>
      <c r="P590" s="10">
        <v>1</v>
      </c>
      <c r="Q590" s="90"/>
      <c r="R590" s="90"/>
      <c r="S590" s="90"/>
      <c r="T590" s="32">
        <v>1</v>
      </c>
      <c r="U590" s="90"/>
      <c r="V590" s="90"/>
      <c r="W590" s="90"/>
      <c r="X590" s="90"/>
      <c r="Y590" s="90"/>
      <c r="Z590" s="90"/>
      <c r="AA590" s="90"/>
      <c r="AB590" s="90" t="s">
        <v>8620</v>
      </c>
      <c r="AC590" s="92" t="s">
        <v>8621</v>
      </c>
      <c r="AD590" s="10" t="s">
        <v>283</v>
      </c>
      <c r="AE590" s="11">
        <v>44089</v>
      </c>
      <c r="AF590" s="10" t="s">
        <v>329</v>
      </c>
      <c r="AG590" s="10" t="s">
        <v>329</v>
      </c>
      <c r="AH590" s="10" t="s">
        <v>283</v>
      </c>
      <c r="AI590" s="10">
        <f t="shared" si="108"/>
        <v>27</v>
      </c>
      <c r="AJ590" s="10" t="s">
        <v>2532</v>
      </c>
      <c r="AK590" s="12">
        <v>1</v>
      </c>
      <c r="AL590" s="10" t="s">
        <v>489</v>
      </c>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v>1</v>
      </c>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t="s">
        <v>89</v>
      </c>
      <c r="CQ590" s="10" t="s">
        <v>286</v>
      </c>
      <c r="CR590" s="10">
        <v>1</v>
      </c>
      <c r="CS590" s="10"/>
      <c r="CT590" s="10"/>
      <c r="CU590" s="10"/>
      <c r="CV590" s="10"/>
      <c r="CW590" s="10"/>
      <c r="CX590" s="10" t="s">
        <v>287</v>
      </c>
      <c r="CY590" s="10" t="s">
        <v>287</v>
      </c>
      <c r="CZ590" s="10" t="s">
        <v>12</v>
      </c>
      <c r="DA590" s="10" t="s">
        <v>1864</v>
      </c>
      <c r="DB590" s="10" t="s">
        <v>2436</v>
      </c>
      <c r="DC590" s="10" t="s">
        <v>283</v>
      </c>
      <c r="DD590" s="13" t="s">
        <v>8622</v>
      </c>
      <c r="DE590" s="10" t="s">
        <v>283</v>
      </c>
      <c r="DF590" s="10" t="s">
        <v>283</v>
      </c>
      <c r="DG590" s="10" t="s">
        <v>283</v>
      </c>
      <c r="DH590" s="10" t="s">
        <v>283</v>
      </c>
      <c r="DI590" s="10" t="s">
        <v>283</v>
      </c>
      <c r="DJ590" s="10" t="s">
        <v>283</v>
      </c>
      <c r="DK590" s="10" t="s">
        <v>283</v>
      </c>
      <c r="DL590" s="10" t="s">
        <v>493</v>
      </c>
      <c r="DM590" s="10" t="s">
        <v>110</v>
      </c>
      <c r="DN590" s="15">
        <v>1</v>
      </c>
      <c r="DO590" s="15"/>
      <c r="DP590" s="15"/>
      <c r="DQ590" s="15"/>
      <c r="DR590" s="15"/>
      <c r="DS590" s="15"/>
      <c r="DT590" s="15"/>
      <c r="DU590" s="15"/>
      <c r="DV590" s="15"/>
      <c r="DW590" s="15"/>
      <c r="DX590" s="15"/>
      <c r="DY590" s="15"/>
      <c r="DZ590" s="15"/>
      <c r="EA590" s="15"/>
      <c r="EB590" s="15"/>
      <c r="EC590" s="15"/>
      <c r="ED590" s="15"/>
      <c r="EE590" s="15"/>
      <c r="EF590" s="15"/>
      <c r="EG590" s="15"/>
      <c r="EH590" s="15"/>
      <c r="EI590" s="15"/>
      <c r="EJ590" s="15"/>
      <c r="EK590" s="15"/>
      <c r="EL590" s="15"/>
      <c r="EM590" s="15"/>
      <c r="EN590" s="15"/>
      <c r="EO590" s="15"/>
      <c r="EP590" s="15"/>
      <c r="EQ590" s="15"/>
      <c r="ER590" s="10" t="s">
        <v>283</v>
      </c>
      <c r="ES590" s="10" t="s">
        <v>283</v>
      </c>
      <c r="ET590" s="10"/>
      <c r="EU590" s="10"/>
      <c r="EV590" s="10"/>
      <c r="EW590" s="10"/>
      <c r="EX590" s="10"/>
      <c r="EY590" s="10"/>
      <c r="EZ590" s="10"/>
      <c r="FA590" s="10"/>
      <c r="FB590" s="10"/>
      <c r="FC590" s="10"/>
      <c r="FD590" s="10"/>
      <c r="FE590" s="10"/>
      <c r="FF590" s="10"/>
      <c r="FG590" s="10"/>
      <c r="FH590" s="10"/>
      <c r="FI590" s="10"/>
      <c r="FJ590" s="10"/>
      <c r="FK590" s="10"/>
      <c r="FL590" s="10"/>
      <c r="FM590" s="10" t="s">
        <v>283</v>
      </c>
      <c r="FN590" s="10" t="s">
        <v>283</v>
      </c>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3" t="s">
        <v>8623</v>
      </c>
      <c r="GP590" s="13" t="s">
        <v>8624</v>
      </c>
      <c r="GQ590" s="13" t="s">
        <v>8625</v>
      </c>
      <c r="GR590" s="13" t="s">
        <v>8626</v>
      </c>
      <c r="GS590" s="10" t="s">
        <v>283</v>
      </c>
      <c r="GT590" s="10" t="s">
        <v>283</v>
      </c>
      <c r="GU590" s="10" t="s">
        <v>283</v>
      </c>
      <c r="GV590" s="10" t="s">
        <v>283</v>
      </c>
      <c r="GW590" s="10" t="s">
        <v>283</v>
      </c>
      <c r="GX590" s="10" t="s">
        <v>283</v>
      </c>
      <c r="GY590" s="10" t="s">
        <v>283</v>
      </c>
      <c r="GZ590" s="10" t="s">
        <v>283</v>
      </c>
      <c r="HA590" s="10" t="s">
        <v>283</v>
      </c>
      <c r="HB590" s="10" t="s">
        <v>283</v>
      </c>
      <c r="HC590" s="10" t="s">
        <v>283</v>
      </c>
      <c r="HD590" s="10" t="s">
        <v>8627</v>
      </c>
      <c r="HE590" s="10"/>
      <c r="HF590" s="10"/>
      <c r="HG590" s="10"/>
      <c r="HH590" s="10"/>
      <c r="HI590" s="10"/>
      <c r="HJ590" s="10"/>
      <c r="HK590" s="10"/>
      <c r="HL590" s="10"/>
      <c r="HM590" s="10"/>
      <c r="HN590" s="10"/>
      <c r="HO590" s="10"/>
      <c r="HP590" s="10">
        <v>1</v>
      </c>
      <c r="HQ590" s="10"/>
      <c r="HR590" s="10"/>
      <c r="HS590" s="10"/>
      <c r="HT590" s="10"/>
      <c r="HU590" s="10"/>
      <c r="HV590" s="10"/>
      <c r="HW590" s="10"/>
      <c r="HX590" s="10"/>
      <c r="HY590" s="10"/>
      <c r="HZ590" s="10"/>
      <c r="IA590" s="10"/>
      <c r="IB590" s="10"/>
      <c r="IC590" s="10">
        <v>1</v>
      </c>
      <c r="ID590" s="10"/>
      <c r="IE590" s="10"/>
      <c r="IF590" s="10"/>
      <c r="IG590" s="10"/>
      <c r="IH590" s="10"/>
      <c r="II590" s="10"/>
      <c r="IJ590" s="10"/>
      <c r="IK590" s="10"/>
      <c r="IL590" s="10"/>
      <c r="IM590" s="10"/>
      <c r="IN590" s="10"/>
      <c r="IO590" s="10"/>
      <c r="IP590" s="10"/>
      <c r="IQ590" s="10"/>
      <c r="IR590" s="10"/>
      <c r="IS590" s="10"/>
      <c r="IT590" s="10"/>
      <c r="IU590" s="13" t="s">
        <v>8628</v>
      </c>
      <c r="IV590" s="13" t="s">
        <v>8629</v>
      </c>
      <c r="IW590" s="10" t="s">
        <v>283</v>
      </c>
      <c r="IX590" s="10" t="s">
        <v>8630</v>
      </c>
      <c r="IY590" s="10"/>
      <c r="IZ590" s="10"/>
      <c r="JA590" s="10"/>
      <c r="JB590" s="10"/>
      <c r="JC590" s="10"/>
      <c r="JD590" s="10"/>
      <c r="JE590" s="10"/>
      <c r="JF590" s="10"/>
      <c r="JG590" s="10"/>
      <c r="JH590" s="10"/>
      <c r="JI590" s="10"/>
      <c r="JJ590" s="10">
        <v>1</v>
      </c>
      <c r="JK590" s="10"/>
      <c r="JL590" s="10">
        <v>1</v>
      </c>
      <c r="JM590" s="10"/>
      <c r="JN590" s="10"/>
      <c r="JO590" s="10"/>
      <c r="JP590" s="10"/>
      <c r="JQ590" s="10"/>
      <c r="JR590" s="10"/>
      <c r="JS590" s="10"/>
      <c r="JT590" s="10"/>
      <c r="JU590" s="10"/>
      <c r="JV590" s="10" t="s">
        <v>287</v>
      </c>
      <c r="JW590" s="10" t="s">
        <v>283</v>
      </c>
      <c r="JX590" s="10" t="s">
        <v>283</v>
      </c>
      <c r="JY590" s="10" t="s">
        <v>283</v>
      </c>
      <c r="JZ590" s="10"/>
    </row>
    <row r="591" spans="1:286" ht="15.75" customHeight="1">
      <c r="A591" s="90" t="s">
        <v>8631</v>
      </c>
      <c r="B591" s="91">
        <v>44186</v>
      </c>
      <c r="C591" s="90" t="s">
        <v>8632</v>
      </c>
      <c r="D591" s="10">
        <v>1</v>
      </c>
      <c r="E591" s="11">
        <v>43967</v>
      </c>
      <c r="F591" s="10" t="s">
        <v>302</v>
      </c>
      <c r="G591" s="10" t="s">
        <v>323</v>
      </c>
      <c r="H591" s="90" t="s">
        <v>4129</v>
      </c>
      <c r="I591" s="90" t="s">
        <v>7656</v>
      </c>
      <c r="J591" s="10" t="s">
        <v>280</v>
      </c>
      <c r="K591" s="90" t="s">
        <v>344</v>
      </c>
      <c r="L591" s="90"/>
      <c r="M591" s="90"/>
      <c r="N591" s="90"/>
      <c r="O591" s="90"/>
      <c r="P591" s="90"/>
      <c r="Q591" s="90"/>
      <c r="R591" s="10">
        <v>1</v>
      </c>
      <c r="S591" s="90"/>
      <c r="T591" s="90"/>
      <c r="U591" s="90"/>
      <c r="V591" s="90"/>
      <c r="W591" s="90"/>
      <c r="X591" s="90"/>
      <c r="Y591" s="90"/>
      <c r="Z591" s="90"/>
      <c r="AA591" s="90"/>
      <c r="AB591" s="90" t="s">
        <v>8633</v>
      </c>
      <c r="AC591" s="92" t="s">
        <v>8634</v>
      </c>
      <c r="AD591" s="10" t="s">
        <v>283</v>
      </c>
      <c r="AE591" s="11">
        <v>43969</v>
      </c>
      <c r="AF591" s="11">
        <v>44148</v>
      </c>
      <c r="AG591" s="10">
        <f t="shared" ref="AG591:AG593" si="130">AF591-AE591</f>
        <v>179</v>
      </c>
      <c r="AH591" s="10">
        <f t="shared" ref="AH591:AH593" si="131">AF591-E591</f>
        <v>181</v>
      </c>
      <c r="AI591" s="10">
        <f t="shared" si="108"/>
        <v>219</v>
      </c>
      <c r="AJ591" s="10" t="s">
        <v>2062</v>
      </c>
      <c r="AK591" s="12">
        <v>1</v>
      </c>
      <c r="AL591" s="10" t="s">
        <v>347</v>
      </c>
      <c r="AM591" s="10">
        <v>1</v>
      </c>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0"/>
      <c r="BV591" s="10"/>
      <c r="BW591" s="10"/>
      <c r="BX591" s="10"/>
      <c r="BY591" s="10"/>
      <c r="BZ591" s="10"/>
      <c r="CA591" s="10"/>
      <c r="CB591" s="10"/>
      <c r="CC591" s="10"/>
      <c r="CD591" s="10"/>
      <c r="CE591" s="10"/>
      <c r="CF591" s="10"/>
      <c r="CG591" s="10"/>
      <c r="CH591" s="10"/>
      <c r="CI591" s="10"/>
      <c r="CJ591" s="10"/>
      <c r="CK591" s="10"/>
      <c r="CL591" s="10"/>
      <c r="CM591" s="10"/>
      <c r="CN591" s="10"/>
      <c r="CO591" s="10"/>
      <c r="CP591" s="10" t="s">
        <v>89</v>
      </c>
      <c r="CQ591" s="10" t="s">
        <v>286</v>
      </c>
      <c r="CR591" s="10">
        <v>1</v>
      </c>
      <c r="CS591" s="10"/>
      <c r="CT591" s="10"/>
      <c r="CU591" s="10"/>
      <c r="CV591" s="10"/>
      <c r="CW591" s="10"/>
      <c r="CX591" s="10" t="s">
        <v>287</v>
      </c>
      <c r="CY591" s="10" t="s">
        <v>287</v>
      </c>
      <c r="CZ591" s="10" t="s">
        <v>12</v>
      </c>
      <c r="DA591" s="10" t="s">
        <v>120</v>
      </c>
      <c r="DB591" s="10" t="s">
        <v>309</v>
      </c>
      <c r="DC591" s="13" t="s">
        <v>8635</v>
      </c>
      <c r="DD591" s="13" t="s">
        <v>8636</v>
      </c>
      <c r="DE591" s="13" t="s">
        <v>8637</v>
      </c>
      <c r="DF591" s="10" t="s">
        <v>283</v>
      </c>
      <c r="DG591" s="10" t="s">
        <v>283</v>
      </c>
      <c r="DH591" s="10" t="s">
        <v>283</v>
      </c>
      <c r="DI591" s="10" t="s">
        <v>283</v>
      </c>
      <c r="DJ591" s="10" t="s">
        <v>283</v>
      </c>
      <c r="DK591" s="10" t="s">
        <v>283</v>
      </c>
      <c r="DL591" s="13" t="s">
        <v>8637</v>
      </c>
      <c r="DM591" s="10" t="s">
        <v>8638</v>
      </c>
      <c r="DN591" s="15"/>
      <c r="DO591" s="15"/>
      <c r="DP591" s="15"/>
      <c r="DQ591" s="15"/>
      <c r="DR591" s="15"/>
      <c r="DS591" s="14">
        <v>1</v>
      </c>
      <c r="DT591" s="15"/>
      <c r="DU591" s="15"/>
      <c r="DV591" s="15"/>
      <c r="DW591" s="15"/>
      <c r="DX591" s="15"/>
      <c r="DY591" s="15"/>
      <c r="DZ591" s="15"/>
      <c r="EA591" s="15">
        <v>1</v>
      </c>
      <c r="EB591" s="15"/>
      <c r="EC591" s="15"/>
      <c r="ED591" s="15">
        <v>1</v>
      </c>
      <c r="EE591" s="15"/>
      <c r="EF591" s="15"/>
      <c r="EG591" s="15"/>
      <c r="EH591" s="15"/>
      <c r="EI591" s="15"/>
      <c r="EJ591" s="15"/>
      <c r="EK591" s="15"/>
      <c r="EL591" s="15"/>
      <c r="EM591" s="15"/>
      <c r="EN591" s="15"/>
      <c r="EO591" s="15"/>
      <c r="EP591" s="15"/>
      <c r="EQ591" s="15"/>
      <c r="ER591" s="10" t="s">
        <v>283</v>
      </c>
      <c r="ES591" s="10" t="s">
        <v>283</v>
      </c>
      <c r="ET591" s="10"/>
      <c r="EU591" s="10"/>
      <c r="EV591" s="10"/>
      <c r="EW591" s="10"/>
      <c r="EX591" s="10"/>
      <c r="EY591" s="10"/>
      <c r="EZ591" s="10"/>
      <c r="FA591" s="10"/>
      <c r="FB591" s="10"/>
      <c r="FC591" s="10"/>
      <c r="FD591" s="10"/>
      <c r="FE591" s="10"/>
      <c r="FF591" s="10"/>
      <c r="FG591" s="10"/>
      <c r="FH591" s="10"/>
      <c r="FI591" s="10"/>
      <c r="FJ591" s="10"/>
      <c r="FK591" s="10"/>
      <c r="FL591" s="10"/>
      <c r="FM591" s="10" t="s">
        <v>283</v>
      </c>
      <c r="FN591" s="10" t="s">
        <v>283</v>
      </c>
      <c r="FO591" s="10"/>
      <c r="FP591" s="10"/>
      <c r="FQ591" s="10"/>
      <c r="FR591" s="10"/>
      <c r="FS591" s="10"/>
      <c r="FT591" s="10"/>
      <c r="FU591" s="10"/>
      <c r="FV591" s="10"/>
      <c r="FW591" s="10"/>
      <c r="FX591" s="10"/>
      <c r="FY591" s="10"/>
      <c r="FZ591" s="10"/>
      <c r="GA591" s="10"/>
      <c r="GB591" s="10"/>
      <c r="GC591" s="10"/>
      <c r="GD591" s="10"/>
      <c r="GE591" s="10"/>
      <c r="GF591" s="10"/>
      <c r="GG591" s="10"/>
      <c r="GH591" s="10"/>
      <c r="GI591" s="10"/>
      <c r="GJ591" s="10"/>
      <c r="GK591" s="10"/>
      <c r="GL591" s="10"/>
      <c r="GM591" s="10"/>
      <c r="GN591" s="10"/>
      <c r="GO591" s="13" t="s">
        <v>8639</v>
      </c>
      <c r="GP591" s="10" t="s">
        <v>283</v>
      </c>
      <c r="GQ591" s="10" t="s">
        <v>283</v>
      </c>
      <c r="GR591" s="10" t="s">
        <v>283</v>
      </c>
      <c r="GS591" s="10" t="s">
        <v>283</v>
      </c>
      <c r="GT591" s="10" t="s">
        <v>283</v>
      </c>
      <c r="GU591" s="10" t="s">
        <v>283</v>
      </c>
      <c r="GV591" s="10" t="s">
        <v>283</v>
      </c>
      <c r="GW591" s="10" t="s">
        <v>283</v>
      </c>
      <c r="GX591" s="10" t="s">
        <v>283</v>
      </c>
      <c r="GY591" s="10" t="s">
        <v>283</v>
      </c>
      <c r="GZ591" s="10" t="s">
        <v>283</v>
      </c>
      <c r="HA591" s="10" t="s">
        <v>283</v>
      </c>
      <c r="HB591" s="10" t="s">
        <v>283</v>
      </c>
      <c r="HC591" s="10" t="s">
        <v>283</v>
      </c>
      <c r="HD591" s="10" t="s">
        <v>8640</v>
      </c>
      <c r="HE591" s="10"/>
      <c r="HF591" s="10"/>
      <c r="HG591" s="10"/>
      <c r="HH591" s="10"/>
      <c r="HI591" s="10"/>
      <c r="HJ591" s="10"/>
      <c r="HK591" s="10"/>
      <c r="HL591" s="10"/>
      <c r="HM591" s="10"/>
      <c r="HN591" s="10"/>
      <c r="HO591" s="10"/>
      <c r="HP591" s="10"/>
      <c r="HQ591" s="10"/>
      <c r="HR591" s="10"/>
      <c r="HS591" s="10"/>
      <c r="HT591" s="10"/>
      <c r="HU591" s="10"/>
      <c r="HV591" s="10"/>
      <c r="HW591" s="10"/>
      <c r="HX591" s="10"/>
      <c r="HY591" s="10"/>
      <c r="HZ591" s="10"/>
      <c r="IA591" s="10"/>
      <c r="IB591" s="10"/>
      <c r="IC591" s="10"/>
      <c r="ID591" s="10"/>
      <c r="IE591" s="10"/>
      <c r="IF591" s="10"/>
      <c r="IG591" s="10"/>
      <c r="IH591" s="10"/>
      <c r="II591" s="10">
        <v>1</v>
      </c>
      <c r="IJ591" s="10"/>
      <c r="IK591" s="10"/>
      <c r="IL591" s="10"/>
      <c r="IM591" s="10"/>
      <c r="IN591" s="10"/>
      <c r="IO591" s="10"/>
      <c r="IP591" s="10"/>
      <c r="IQ591" s="10">
        <v>1</v>
      </c>
      <c r="IR591" s="10"/>
      <c r="IS591" s="10"/>
      <c r="IT591" s="10"/>
      <c r="IU591" s="13" t="s">
        <v>6638</v>
      </c>
      <c r="IV591" s="10" t="s">
        <v>283</v>
      </c>
      <c r="IW591" s="10" t="s">
        <v>283</v>
      </c>
      <c r="IX591" s="10" t="s">
        <v>264</v>
      </c>
      <c r="IY591" s="10"/>
      <c r="IZ591" s="10"/>
      <c r="JA591" s="10"/>
      <c r="JB591" s="10"/>
      <c r="JC591" s="10"/>
      <c r="JD591" s="10"/>
      <c r="JE591" s="10"/>
      <c r="JF591" s="10"/>
      <c r="JG591" s="10"/>
      <c r="JH591" s="10"/>
      <c r="JI591" s="10"/>
      <c r="JJ591" s="10"/>
      <c r="JK591" s="10"/>
      <c r="JL591" s="10"/>
      <c r="JM591" s="10"/>
      <c r="JN591" s="10"/>
      <c r="JO591" s="10"/>
      <c r="JP591" s="10">
        <v>1</v>
      </c>
      <c r="JQ591" s="10"/>
      <c r="JR591" s="10"/>
      <c r="JS591" s="10"/>
      <c r="JT591" s="10"/>
      <c r="JU591" s="10"/>
      <c r="JV591" s="10" t="s">
        <v>287</v>
      </c>
      <c r="JW591" s="10" t="s">
        <v>283</v>
      </c>
      <c r="JX591" s="10" t="s">
        <v>283</v>
      </c>
      <c r="JY591" s="10" t="s">
        <v>283</v>
      </c>
      <c r="JZ591" s="10"/>
    </row>
    <row r="592" spans="1:286" ht="15.75" customHeight="1">
      <c r="A592" s="90" t="s">
        <v>8641</v>
      </c>
      <c r="B592" s="91">
        <v>44200</v>
      </c>
      <c r="C592" s="90" t="s">
        <v>8642</v>
      </c>
      <c r="D592" s="10">
        <v>1</v>
      </c>
      <c r="E592" s="11">
        <v>44031</v>
      </c>
      <c r="F592" s="10" t="s">
        <v>302</v>
      </c>
      <c r="G592" s="10" t="s">
        <v>277</v>
      </c>
      <c r="H592" s="90" t="s">
        <v>1505</v>
      </c>
      <c r="I592" s="90" t="s">
        <v>8643</v>
      </c>
      <c r="J592" s="10" t="s">
        <v>280</v>
      </c>
      <c r="K592" s="90" t="s">
        <v>8644</v>
      </c>
      <c r="L592" s="90"/>
      <c r="M592" s="90"/>
      <c r="N592" s="90"/>
      <c r="O592" s="90"/>
      <c r="P592" s="90"/>
      <c r="Q592" s="90"/>
      <c r="R592" s="90"/>
      <c r="S592" s="90"/>
      <c r="T592" s="90"/>
      <c r="U592" s="90"/>
      <c r="V592" s="10">
        <v>1</v>
      </c>
      <c r="W592" s="90"/>
      <c r="X592" s="90"/>
      <c r="Y592" s="90"/>
      <c r="Z592" s="32">
        <v>1</v>
      </c>
      <c r="AA592" s="90"/>
      <c r="AB592" s="90" t="s">
        <v>8645</v>
      </c>
      <c r="AC592" s="92" t="s">
        <v>8646</v>
      </c>
      <c r="AD592" s="10" t="s">
        <v>283</v>
      </c>
      <c r="AE592" s="11">
        <v>44077</v>
      </c>
      <c r="AF592" s="11">
        <v>44183</v>
      </c>
      <c r="AG592" s="10">
        <f t="shared" si="130"/>
        <v>106</v>
      </c>
      <c r="AH592" s="10">
        <f t="shared" si="131"/>
        <v>152</v>
      </c>
      <c r="AI592" s="10">
        <f t="shared" si="108"/>
        <v>169</v>
      </c>
      <c r="AJ592" s="10" t="s">
        <v>7596</v>
      </c>
      <c r="AK592" s="12">
        <v>1</v>
      </c>
      <c r="AL592" s="10" t="s">
        <v>7596</v>
      </c>
      <c r="AM592" s="10"/>
      <c r="AN592" s="10"/>
      <c r="AO592" s="10"/>
      <c r="AP592" s="10"/>
      <c r="AQ592" s="10"/>
      <c r="AR592" s="10"/>
      <c r="AS592" s="10"/>
      <c r="AT592" s="10"/>
      <c r="AU592" s="10"/>
      <c r="AV592" s="10"/>
      <c r="AW592" s="10">
        <v>1</v>
      </c>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0"/>
      <c r="BV592" s="10"/>
      <c r="BW592" s="10"/>
      <c r="BX592" s="10"/>
      <c r="BY592" s="10"/>
      <c r="BZ592" s="10"/>
      <c r="CA592" s="10"/>
      <c r="CB592" s="10"/>
      <c r="CC592" s="10"/>
      <c r="CD592" s="10"/>
      <c r="CE592" s="10"/>
      <c r="CF592" s="10"/>
      <c r="CG592" s="10"/>
      <c r="CH592" s="10"/>
      <c r="CI592" s="10"/>
      <c r="CJ592" s="10"/>
      <c r="CK592" s="10"/>
      <c r="CL592" s="10"/>
      <c r="CM592" s="10"/>
      <c r="CN592" s="10"/>
      <c r="CO592" s="10"/>
      <c r="CP592" s="10" t="s">
        <v>90</v>
      </c>
      <c r="CQ592" s="10" t="s">
        <v>286</v>
      </c>
      <c r="CR592" s="10"/>
      <c r="CS592" s="10">
        <v>1</v>
      </c>
      <c r="CT592" s="10"/>
      <c r="CU592" s="10"/>
      <c r="CV592" s="10"/>
      <c r="CW592" s="10"/>
      <c r="CX592" s="10" t="s">
        <v>490</v>
      </c>
      <c r="CY592" s="10" t="s">
        <v>287</v>
      </c>
      <c r="CZ592" s="10" t="s">
        <v>288</v>
      </c>
      <c r="DA592" s="10" t="s">
        <v>158</v>
      </c>
      <c r="DB592" s="10" t="s">
        <v>158</v>
      </c>
      <c r="DC592" s="10" t="s">
        <v>283</v>
      </c>
      <c r="DD592" s="10" t="s">
        <v>8647</v>
      </c>
      <c r="DE592" s="10" t="s">
        <v>283</v>
      </c>
      <c r="DF592" s="10" t="s">
        <v>283</v>
      </c>
      <c r="DG592" s="10" t="s">
        <v>283</v>
      </c>
      <c r="DH592" s="10" t="s">
        <v>283</v>
      </c>
      <c r="DI592" s="10" t="s">
        <v>283</v>
      </c>
      <c r="DJ592" s="10" t="s">
        <v>283</v>
      </c>
      <c r="DK592" s="10" t="s">
        <v>283</v>
      </c>
      <c r="DL592" s="10" t="s">
        <v>283</v>
      </c>
      <c r="DM592" s="10" t="s">
        <v>283</v>
      </c>
      <c r="DN592" s="15"/>
      <c r="DO592" s="15"/>
      <c r="DP592" s="15"/>
      <c r="DQ592" s="15"/>
      <c r="DR592" s="15"/>
      <c r="DS592" s="15"/>
      <c r="DT592" s="15"/>
      <c r="DU592" s="15"/>
      <c r="DV592" s="15"/>
      <c r="DW592" s="15"/>
      <c r="DX592" s="15"/>
      <c r="DY592" s="15"/>
      <c r="DZ592" s="15"/>
      <c r="EA592" s="15"/>
      <c r="EB592" s="15"/>
      <c r="EC592" s="15"/>
      <c r="ED592" s="15"/>
      <c r="EE592" s="15"/>
      <c r="EF592" s="15"/>
      <c r="EG592" s="15"/>
      <c r="EH592" s="15"/>
      <c r="EI592" s="15"/>
      <c r="EJ592" s="15"/>
      <c r="EK592" s="15"/>
      <c r="EL592" s="15"/>
      <c r="EM592" s="15"/>
      <c r="EN592" s="15"/>
      <c r="EO592" s="15"/>
      <c r="EP592" s="15"/>
      <c r="EQ592" s="15"/>
      <c r="ER592" s="10" t="s">
        <v>283</v>
      </c>
      <c r="ES592" s="10" t="s">
        <v>283</v>
      </c>
      <c r="ET592" s="10"/>
      <c r="EU592" s="10"/>
      <c r="EV592" s="10"/>
      <c r="EW592" s="10"/>
      <c r="EX592" s="10"/>
      <c r="EY592" s="10"/>
      <c r="EZ592" s="10"/>
      <c r="FA592" s="10"/>
      <c r="FB592" s="10"/>
      <c r="FC592" s="10"/>
      <c r="FD592" s="10"/>
      <c r="FE592" s="10"/>
      <c r="FF592" s="10"/>
      <c r="FG592" s="10"/>
      <c r="FH592" s="10"/>
      <c r="FI592" s="10"/>
      <c r="FJ592" s="10"/>
      <c r="FK592" s="10"/>
      <c r="FL592" s="10"/>
      <c r="FM592" s="10" t="s">
        <v>283</v>
      </c>
      <c r="FN592" s="10" t="s">
        <v>283</v>
      </c>
      <c r="FO592" s="10"/>
      <c r="FP592" s="10"/>
      <c r="FQ592" s="10"/>
      <c r="FR592" s="10"/>
      <c r="FS592" s="10"/>
      <c r="FT592" s="10"/>
      <c r="FU592" s="10"/>
      <c r="FV592" s="10"/>
      <c r="FW592" s="10"/>
      <c r="FX592" s="10"/>
      <c r="FY592" s="10"/>
      <c r="FZ592" s="10"/>
      <c r="GA592" s="10"/>
      <c r="GB592" s="10"/>
      <c r="GC592" s="10"/>
      <c r="GD592" s="10"/>
      <c r="GE592" s="10"/>
      <c r="GF592" s="10"/>
      <c r="GG592" s="10"/>
      <c r="GH592" s="10"/>
      <c r="GI592" s="10"/>
      <c r="GJ592" s="10"/>
      <c r="GK592" s="10"/>
      <c r="GL592" s="10"/>
      <c r="GM592" s="10"/>
      <c r="GN592" s="10"/>
      <c r="GO592" s="13" t="s">
        <v>8648</v>
      </c>
      <c r="GP592" s="13" t="s">
        <v>8649</v>
      </c>
      <c r="GQ592" s="13" t="s">
        <v>8650</v>
      </c>
      <c r="GR592" s="10" t="s">
        <v>283</v>
      </c>
      <c r="GS592" s="10" t="s">
        <v>283</v>
      </c>
      <c r="GT592" s="10" t="s">
        <v>283</v>
      </c>
      <c r="GU592" s="10" t="s">
        <v>283</v>
      </c>
      <c r="GV592" s="10" t="s">
        <v>283</v>
      </c>
      <c r="GW592" s="10" t="s">
        <v>283</v>
      </c>
      <c r="GX592" s="10" t="s">
        <v>283</v>
      </c>
      <c r="GY592" s="10" t="s">
        <v>283</v>
      </c>
      <c r="GZ592" s="10" t="s">
        <v>283</v>
      </c>
      <c r="HA592" s="10" t="s">
        <v>283</v>
      </c>
      <c r="HB592" s="10" t="s">
        <v>283</v>
      </c>
      <c r="HC592" s="10" t="s">
        <v>283</v>
      </c>
      <c r="HD592" s="10" t="s">
        <v>8173</v>
      </c>
      <c r="HE592" s="10">
        <v>1</v>
      </c>
      <c r="HF592" s="10"/>
      <c r="HG592" s="10"/>
      <c r="HH592" s="10"/>
      <c r="HI592" s="10"/>
      <c r="HJ592" s="10"/>
      <c r="HK592" s="10"/>
      <c r="HL592" s="10"/>
      <c r="HM592" s="10"/>
      <c r="HN592" s="10"/>
      <c r="HO592" s="10"/>
      <c r="HP592" s="10"/>
      <c r="HQ592" s="10"/>
      <c r="HR592" s="10"/>
      <c r="HS592" s="10"/>
      <c r="HT592" s="10"/>
      <c r="HU592" s="10"/>
      <c r="HV592" s="10"/>
      <c r="HW592" s="10"/>
      <c r="HX592" s="10"/>
      <c r="HY592" s="10">
        <v>1</v>
      </c>
      <c r="HZ592" s="10"/>
      <c r="IA592" s="10"/>
      <c r="IB592" s="10"/>
      <c r="IC592" s="10"/>
      <c r="ID592" s="10"/>
      <c r="IE592" s="10"/>
      <c r="IF592" s="10"/>
      <c r="IG592" s="10"/>
      <c r="IH592" s="10"/>
      <c r="II592" s="10"/>
      <c r="IJ592" s="10"/>
      <c r="IK592" s="10"/>
      <c r="IL592" s="10"/>
      <c r="IM592" s="10"/>
      <c r="IN592" s="10"/>
      <c r="IO592" s="10"/>
      <c r="IP592" s="10"/>
      <c r="IQ592" s="10"/>
      <c r="IR592" s="10"/>
      <c r="IS592" s="10"/>
      <c r="IT592" s="10"/>
      <c r="IU592" s="13" t="s">
        <v>2494</v>
      </c>
      <c r="IV592" s="10" t="s">
        <v>283</v>
      </c>
      <c r="IW592" s="10" t="s">
        <v>283</v>
      </c>
      <c r="IX592" s="10" t="s">
        <v>264</v>
      </c>
      <c r="IY592" s="10"/>
      <c r="IZ592" s="10"/>
      <c r="JA592" s="10"/>
      <c r="JB592" s="10"/>
      <c r="JC592" s="10"/>
      <c r="JD592" s="10"/>
      <c r="JE592" s="10"/>
      <c r="JF592" s="10"/>
      <c r="JG592" s="10"/>
      <c r="JH592" s="10"/>
      <c r="JI592" s="10"/>
      <c r="JJ592" s="10"/>
      <c r="JK592" s="10"/>
      <c r="JL592" s="10"/>
      <c r="JM592" s="10"/>
      <c r="JN592" s="10"/>
      <c r="JO592" s="10"/>
      <c r="JP592" s="10">
        <v>1</v>
      </c>
      <c r="JQ592" s="10"/>
      <c r="JR592" s="10"/>
      <c r="JS592" s="10"/>
      <c r="JT592" s="10"/>
      <c r="JU592" s="10"/>
      <c r="JV592" s="10" t="s">
        <v>287</v>
      </c>
      <c r="JW592" s="10" t="s">
        <v>283</v>
      </c>
      <c r="JX592" s="10" t="s">
        <v>283</v>
      </c>
      <c r="JY592" s="10" t="s">
        <v>283</v>
      </c>
      <c r="JZ592" s="10"/>
    </row>
    <row r="593" spans="1:286" ht="15.75" customHeight="1">
      <c r="A593" s="90" t="s">
        <v>8651</v>
      </c>
      <c r="B593" s="91">
        <v>44207</v>
      </c>
      <c r="C593" s="90" t="s">
        <v>8652</v>
      </c>
      <c r="D593" s="10">
        <v>1</v>
      </c>
      <c r="E593" s="11">
        <v>43885</v>
      </c>
      <c r="F593" s="10">
        <v>28</v>
      </c>
      <c r="G593" s="10" t="s">
        <v>277</v>
      </c>
      <c r="H593" s="90" t="s">
        <v>7087</v>
      </c>
      <c r="I593" s="90" t="s">
        <v>8653</v>
      </c>
      <c r="J593" s="10" t="s">
        <v>280</v>
      </c>
      <c r="K593" s="90" t="s">
        <v>8619</v>
      </c>
      <c r="L593" s="90"/>
      <c r="M593" s="90"/>
      <c r="N593" s="90"/>
      <c r="O593" s="90"/>
      <c r="P593" s="10">
        <v>1</v>
      </c>
      <c r="Q593" s="90"/>
      <c r="R593" s="90"/>
      <c r="S593" s="90"/>
      <c r="T593" s="32">
        <v>1</v>
      </c>
      <c r="U593" s="90"/>
      <c r="V593" s="90"/>
      <c r="W593" s="90"/>
      <c r="X593" s="90"/>
      <c r="Y593" s="90"/>
      <c r="Z593" s="90"/>
      <c r="AA593" s="90"/>
      <c r="AB593" s="90" t="s">
        <v>8654</v>
      </c>
      <c r="AC593" s="92" t="s">
        <v>8655</v>
      </c>
      <c r="AD593" s="10" t="s">
        <v>283</v>
      </c>
      <c r="AE593" s="11">
        <v>43888</v>
      </c>
      <c r="AF593" s="11">
        <v>44207</v>
      </c>
      <c r="AG593" s="10">
        <f t="shared" si="130"/>
        <v>319</v>
      </c>
      <c r="AH593" s="10">
        <f t="shared" si="131"/>
        <v>322</v>
      </c>
      <c r="AI593" s="10">
        <f t="shared" si="108"/>
        <v>322</v>
      </c>
      <c r="AJ593" s="10" t="s">
        <v>8656</v>
      </c>
      <c r="AK593" s="12">
        <v>2</v>
      </c>
      <c r="AL593" s="10" t="s">
        <v>950</v>
      </c>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0"/>
      <c r="BV593" s="10"/>
      <c r="BW593" s="10"/>
      <c r="BX593" s="10"/>
      <c r="BY593" s="10">
        <v>2</v>
      </c>
      <c r="BZ593" s="10"/>
      <c r="CA593" s="10"/>
      <c r="CB593" s="10"/>
      <c r="CC593" s="10"/>
      <c r="CD593" s="10"/>
      <c r="CE593" s="10"/>
      <c r="CF593" s="10"/>
      <c r="CG593" s="10"/>
      <c r="CH593" s="10"/>
      <c r="CI593" s="10"/>
      <c r="CJ593" s="10"/>
      <c r="CK593" s="10"/>
      <c r="CL593" s="10"/>
      <c r="CM593" s="10"/>
      <c r="CN593" s="10"/>
      <c r="CO593" s="10"/>
      <c r="CP593" s="10" t="s">
        <v>89</v>
      </c>
      <c r="CQ593" s="10" t="s">
        <v>286</v>
      </c>
      <c r="CR593" s="10">
        <v>1</v>
      </c>
      <c r="CS593" s="10"/>
      <c r="CT593" s="10"/>
      <c r="CU593" s="10"/>
      <c r="CV593" s="10"/>
      <c r="CW593" s="10"/>
      <c r="CX593" s="10" t="s">
        <v>287</v>
      </c>
      <c r="CY593" s="10" t="s">
        <v>287</v>
      </c>
      <c r="CZ593" s="10" t="s">
        <v>8167</v>
      </c>
      <c r="DA593" s="10" t="s">
        <v>289</v>
      </c>
      <c r="DB593" s="10" t="s">
        <v>309</v>
      </c>
      <c r="DC593" s="13" t="s">
        <v>8657</v>
      </c>
      <c r="DD593" s="13" t="s">
        <v>2619</v>
      </c>
      <c r="DE593" s="13" t="s">
        <v>3627</v>
      </c>
      <c r="DF593" s="13" t="s">
        <v>8658</v>
      </c>
      <c r="DG593" s="10" t="s">
        <v>283</v>
      </c>
      <c r="DH593" s="10" t="s">
        <v>283</v>
      </c>
      <c r="DI593" s="10" t="s">
        <v>283</v>
      </c>
      <c r="DJ593" s="10" t="s">
        <v>283</v>
      </c>
      <c r="DK593" s="10" t="s">
        <v>283</v>
      </c>
      <c r="DL593" s="13" t="s">
        <v>8659</v>
      </c>
      <c r="DM593" s="13" t="s">
        <v>8660</v>
      </c>
      <c r="DN593" s="14"/>
      <c r="DO593" s="14"/>
      <c r="DP593" s="14"/>
      <c r="DQ593" s="14"/>
      <c r="DR593" s="14"/>
      <c r="DS593" s="14"/>
      <c r="DT593" s="14">
        <v>1</v>
      </c>
      <c r="DU593" s="14"/>
      <c r="DV593" s="14"/>
      <c r="DW593" s="14"/>
      <c r="DX593" s="14"/>
      <c r="DY593" s="14"/>
      <c r="DZ593" s="14"/>
      <c r="EA593" s="14"/>
      <c r="EB593" s="14"/>
      <c r="EC593" s="14"/>
      <c r="ED593" s="14"/>
      <c r="EE593" s="15">
        <v>1</v>
      </c>
      <c r="EF593" s="14"/>
      <c r="EG593" s="14"/>
      <c r="EH593" s="14"/>
      <c r="EI593" s="14"/>
      <c r="EJ593" s="14"/>
      <c r="EK593" s="14"/>
      <c r="EL593" s="14"/>
      <c r="EM593" s="14"/>
      <c r="EN593" s="14"/>
      <c r="EO593" s="14"/>
      <c r="EP593" s="14"/>
      <c r="EQ593" s="14"/>
      <c r="ER593" s="10" t="s">
        <v>283</v>
      </c>
      <c r="ES593" s="10" t="s">
        <v>283</v>
      </c>
      <c r="ET593" s="10"/>
      <c r="EU593" s="10"/>
      <c r="EV593" s="10"/>
      <c r="EW593" s="10"/>
      <c r="EX593" s="10"/>
      <c r="EY593" s="10"/>
      <c r="EZ593" s="10"/>
      <c r="FA593" s="10"/>
      <c r="FB593" s="10"/>
      <c r="FC593" s="10"/>
      <c r="FD593" s="10"/>
      <c r="FE593" s="10"/>
      <c r="FF593" s="10"/>
      <c r="FG593" s="10"/>
      <c r="FH593" s="10"/>
      <c r="FI593" s="10"/>
      <c r="FJ593" s="10"/>
      <c r="FK593" s="10"/>
      <c r="FL593" s="10"/>
      <c r="FM593" s="13" t="s">
        <v>8661</v>
      </c>
      <c r="FN593" s="13" t="s">
        <v>179</v>
      </c>
      <c r="FO593" s="13"/>
      <c r="FP593" s="13"/>
      <c r="FQ593" s="13"/>
      <c r="FR593" s="13"/>
      <c r="FS593" s="13"/>
      <c r="FT593" s="13"/>
      <c r="FU593" s="13"/>
      <c r="FV593" s="13"/>
      <c r="FW593" s="13"/>
      <c r="FX593" s="13"/>
      <c r="FY593" s="13"/>
      <c r="FZ593" s="13"/>
      <c r="GA593" s="13"/>
      <c r="GB593" s="13"/>
      <c r="GC593" s="13"/>
      <c r="GD593" s="13"/>
      <c r="GE593" s="13"/>
      <c r="GF593" s="13"/>
      <c r="GG593" s="13"/>
      <c r="GH593" s="13"/>
      <c r="GI593" s="13">
        <v>1</v>
      </c>
      <c r="GJ593" s="13"/>
      <c r="GK593" s="13"/>
      <c r="GL593" s="13"/>
      <c r="GM593" s="13"/>
      <c r="GN593" s="13"/>
      <c r="GO593" s="13" t="s">
        <v>8662</v>
      </c>
      <c r="GP593" s="13" t="s">
        <v>8663</v>
      </c>
      <c r="GQ593" s="10" t="s">
        <v>283</v>
      </c>
      <c r="GR593" s="10" t="s">
        <v>283</v>
      </c>
      <c r="GS593" s="10" t="s">
        <v>283</v>
      </c>
      <c r="GT593" s="10" t="s">
        <v>283</v>
      </c>
      <c r="GU593" s="10" t="s">
        <v>283</v>
      </c>
      <c r="GV593" s="10" t="s">
        <v>283</v>
      </c>
      <c r="GW593" s="10" t="s">
        <v>283</v>
      </c>
      <c r="GX593" s="10" t="s">
        <v>283</v>
      </c>
      <c r="GY593" s="10" t="s">
        <v>283</v>
      </c>
      <c r="GZ593" s="10" t="s">
        <v>283</v>
      </c>
      <c r="HA593" s="10" t="s">
        <v>283</v>
      </c>
      <c r="HB593" s="10" t="s">
        <v>283</v>
      </c>
      <c r="HC593" s="10" t="s">
        <v>283</v>
      </c>
      <c r="HD593" s="10" t="s">
        <v>8664</v>
      </c>
      <c r="HE593" s="10"/>
      <c r="HF593" s="10"/>
      <c r="HG593" s="10"/>
      <c r="HH593" s="10"/>
      <c r="HI593" s="10"/>
      <c r="HJ593" s="10"/>
      <c r="HK593" s="10"/>
      <c r="HL593" s="10"/>
      <c r="HM593" s="10"/>
      <c r="HN593" s="10"/>
      <c r="HO593" s="10"/>
      <c r="HP593" s="10"/>
      <c r="HQ593" s="10"/>
      <c r="HR593" s="10"/>
      <c r="HS593" s="10"/>
      <c r="HT593" s="10"/>
      <c r="HU593" s="10"/>
      <c r="HV593" s="10"/>
      <c r="HW593" s="10"/>
      <c r="HX593" s="10"/>
      <c r="HY593" s="10"/>
      <c r="HZ593" s="10"/>
      <c r="IA593" s="10"/>
      <c r="IB593" s="10">
        <v>1</v>
      </c>
      <c r="IC593" s="10"/>
      <c r="ID593" s="10"/>
      <c r="IE593" s="10"/>
      <c r="IF593" s="10"/>
      <c r="IG593" s="10"/>
      <c r="IH593" s="25">
        <v>1</v>
      </c>
      <c r="II593" s="10"/>
      <c r="IJ593" s="10"/>
      <c r="IK593" s="10"/>
      <c r="IL593" s="10"/>
      <c r="IM593" s="10"/>
      <c r="IN593" s="10"/>
      <c r="IO593" s="10"/>
      <c r="IP593" s="10"/>
      <c r="IQ593" s="10"/>
      <c r="IR593" s="10"/>
      <c r="IS593" s="10"/>
      <c r="IT593" s="10"/>
      <c r="IU593" s="13" t="s">
        <v>3164</v>
      </c>
      <c r="IV593" s="10" t="s">
        <v>283</v>
      </c>
      <c r="IW593" s="10" t="s">
        <v>283</v>
      </c>
      <c r="IX593" s="10" t="s">
        <v>264</v>
      </c>
      <c r="IY593" s="10"/>
      <c r="IZ593" s="10"/>
      <c r="JA593" s="10"/>
      <c r="JB593" s="10"/>
      <c r="JC593" s="10"/>
      <c r="JD593" s="10"/>
      <c r="JE593" s="10"/>
      <c r="JF593" s="10"/>
      <c r="JG593" s="10"/>
      <c r="JH593" s="10"/>
      <c r="JI593" s="10"/>
      <c r="JJ593" s="10"/>
      <c r="JK593" s="10"/>
      <c r="JL593" s="10"/>
      <c r="JM593" s="10"/>
      <c r="JN593" s="10"/>
      <c r="JO593" s="10"/>
      <c r="JP593" s="10">
        <v>1</v>
      </c>
      <c r="JQ593" s="10"/>
      <c r="JR593" s="10"/>
      <c r="JS593" s="10"/>
      <c r="JT593" s="10"/>
      <c r="JU593" s="10"/>
      <c r="JV593" s="10" t="s">
        <v>287</v>
      </c>
      <c r="JW593" s="10" t="s">
        <v>283</v>
      </c>
      <c r="JX593" s="10" t="s">
        <v>283</v>
      </c>
      <c r="JY593" s="10" t="s">
        <v>283</v>
      </c>
      <c r="JZ593" s="10"/>
    </row>
    <row r="594" spans="1:286" ht="15.75" customHeight="1">
      <c r="A594" s="90" t="s">
        <v>8665</v>
      </c>
      <c r="B594" s="91">
        <v>44208</v>
      </c>
      <c r="C594" s="90" t="s">
        <v>8666</v>
      </c>
      <c r="D594" s="10">
        <v>1</v>
      </c>
      <c r="E594" s="11">
        <v>43707</v>
      </c>
      <c r="F594" s="10" t="s">
        <v>302</v>
      </c>
      <c r="G594" s="10" t="s">
        <v>277</v>
      </c>
      <c r="H594" s="90" t="s">
        <v>8667</v>
      </c>
      <c r="I594" s="90" t="s">
        <v>2078</v>
      </c>
      <c r="J594" s="10" t="s">
        <v>280</v>
      </c>
      <c r="K594" s="90" t="s">
        <v>8668</v>
      </c>
      <c r="L594" s="90"/>
      <c r="M594" s="10">
        <v>1</v>
      </c>
      <c r="N594" s="90"/>
      <c r="O594" s="90"/>
      <c r="P594" s="90"/>
      <c r="Q594" s="90"/>
      <c r="R594" s="90"/>
      <c r="S594" s="90"/>
      <c r="T594" s="90"/>
      <c r="U594" s="32">
        <v>1</v>
      </c>
      <c r="V594" s="90"/>
      <c r="W594" s="90"/>
      <c r="X594" s="90"/>
      <c r="Y594" s="90"/>
      <c r="Z594" s="90"/>
      <c r="AA594" s="90"/>
      <c r="AB594" s="90" t="s">
        <v>8669</v>
      </c>
      <c r="AC594" s="92" t="s">
        <v>8670</v>
      </c>
      <c r="AD594" s="10" t="s">
        <v>283</v>
      </c>
      <c r="AE594" s="11">
        <v>43712</v>
      </c>
      <c r="AF594" s="10" t="s">
        <v>329</v>
      </c>
      <c r="AG594" s="10" t="s">
        <v>329</v>
      </c>
      <c r="AH594" s="10" t="s">
        <v>283</v>
      </c>
      <c r="AI594" s="10">
        <f t="shared" si="108"/>
        <v>501</v>
      </c>
      <c r="AJ594" s="10" t="s">
        <v>8671</v>
      </c>
      <c r="AK594" s="12">
        <v>1</v>
      </c>
      <c r="AL594" s="10" t="s">
        <v>86</v>
      </c>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0"/>
      <c r="CC594" s="10"/>
      <c r="CD594" s="10"/>
      <c r="CE594" s="10"/>
      <c r="CF594" s="10"/>
      <c r="CG594" s="10"/>
      <c r="CH594" s="10"/>
      <c r="CI594" s="10"/>
      <c r="CJ594" s="10"/>
      <c r="CK594" s="10"/>
      <c r="CL594" s="10"/>
      <c r="CM594" s="10"/>
      <c r="CN594" s="10"/>
      <c r="CO594" s="10">
        <v>1</v>
      </c>
      <c r="CP594" s="10" t="s">
        <v>90</v>
      </c>
      <c r="CQ594" s="10" t="s">
        <v>286</v>
      </c>
      <c r="CR594" s="10"/>
      <c r="CS594" s="10">
        <v>1</v>
      </c>
      <c r="CT594" s="10"/>
      <c r="CU594" s="10"/>
      <c r="CV594" s="10"/>
      <c r="CW594" s="10"/>
      <c r="CX594" s="10" t="s">
        <v>283</v>
      </c>
      <c r="CY594" s="10" t="s">
        <v>287</v>
      </c>
      <c r="CZ594" s="10" t="s">
        <v>12</v>
      </c>
      <c r="DA594" s="10" t="s">
        <v>289</v>
      </c>
      <c r="DB594" s="10" t="s">
        <v>412</v>
      </c>
      <c r="DC594" s="10" t="s">
        <v>283</v>
      </c>
      <c r="DD594" s="13" t="s">
        <v>8672</v>
      </c>
      <c r="DE594" s="10" t="s">
        <v>8673</v>
      </c>
      <c r="DF594" s="13" t="s">
        <v>8674</v>
      </c>
      <c r="DG594" s="13" t="s">
        <v>8675</v>
      </c>
      <c r="DH594" s="10" t="s">
        <v>283</v>
      </c>
      <c r="DI594" s="10" t="s">
        <v>283</v>
      </c>
      <c r="DJ594" s="10" t="s">
        <v>283</v>
      </c>
      <c r="DK594" s="10" t="s">
        <v>283</v>
      </c>
      <c r="DL594" s="10" t="s">
        <v>283</v>
      </c>
      <c r="DM594" s="10" t="s">
        <v>283</v>
      </c>
      <c r="DN594" s="15"/>
      <c r="DO594" s="15"/>
      <c r="DP594" s="15"/>
      <c r="DQ594" s="15"/>
      <c r="DR594" s="15"/>
      <c r="DS594" s="15"/>
      <c r="DT594" s="15"/>
      <c r="DU594" s="15"/>
      <c r="DV594" s="15"/>
      <c r="DW594" s="15"/>
      <c r="DX594" s="15"/>
      <c r="DY594" s="15"/>
      <c r="DZ594" s="15"/>
      <c r="EA594" s="15"/>
      <c r="EB594" s="15"/>
      <c r="EC594" s="15"/>
      <c r="ED594" s="15"/>
      <c r="EE594" s="15"/>
      <c r="EF594" s="15"/>
      <c r="EG594" s="15"/>
      <c r="EH594" s="15"/>
      <c r="EI594" s="15"/>
      <c r="EJ594" s="15"/>
      <c r="EK594" s="15"/>
      <c r="EL594" s="15"/>
      <c r="EM594" s="15"/>
      <c r="EN594" s="15"/>
      <c r="EO594" s="15"/>
      <c r="EP594" s="15"/>
      <c r="EQ594" s="15"/>
      <c r="ER594" s="10" t="s">
        <v>283</v>
      </c>
      <c r="ES594" s="10" t="s">
        <v>283</v>
      </c>
      <c r="ET594" s="10"/>
      <c r="EU594" s="10"/>
      <c r="EV594" s="10"/>
      <c r="EW594" s="10"/>
      <c r="EX594" s="10"/>
      <c r="EY594" s="10"/>
      <c r="EZ594" s="10"/>
      <c r="FA594" s="10"/>
      <c r="FB594" s="10"/>
      <c r="FC594" s="10"/>
      <c r="FD594" s="10"/>
      <c r="FE594" s="10"/>
      <c r="FF594" s="10"/>
      <c r="FG594" s="10"/>
      <c r="FH594" s="10"/>
      <c r="FI594" s="10"/>
      <c r="FJ594" s="10"/>
      <c r="FK594" s="10"/>
      <c r="FL594" s="10"/>
      <c r="FM594" s="13" t="s">
        <v>8676</v>
      </c>
      <c r="FN594" s="13" t="s">
        <v>179</v>
      </c>
      <c r="FO594" s="13"/>
      <c r="FP594" s="13"/>
      <c r="FQ594" s="13"/>
      <c r="FR594" s="13"/>
      <c r="FS594" s="13"/>
      <c r="FT594" s="13"/>
      <c r="FU594" s="13"/>
      <c r="FV594" s="13"/>
      <c r="FW594" s="13"/>
      <c r="FX594" s="13"/>
      <c r="FY594" s="13"/>
      <c r="FZ594" s="13"/>
      <c r="GA594" s="13"/>
      <c r="GB594" s="13"/>
      <c r="GC594" s="13"/>
      <c r="GD594" s="13"/>
      <c r="GE594" s="13"/>
      <c r="GF594" s="13"/>
      <c r="GG594" s="13"/>
      <c r="GH594" s="13"/>
      <c r="GI594" s="13">
        <v>1</v>
      </c>
      <c r="GJ594" s="13"/>
      <c r="GK594" s="13"/>
      <c r="GL594" s="13"/>
      <c r="GM594" s="13"/>
      <c r="GN594" s="13"/>
      <c r="GO594" s="13" t="s">
        <v>8677</v>
      </c>
      <c r="GP594" s="13" t="s">
        <v>8678</v>
      </c>
      <c r="GQ594" s="13" t="s">
        <v>8679</v>
      </c>
      <c r="GR594" s="13" t="s">
        <v>8680</v>
      </c>
      <c r="GS594" s="10" t="s">
        <v>283</v>
      </c>
      <c r="GT594" s="10" t="s">
        <v>283</v>
      </c>
      <c r="GU594" s="10" t="s">
        <v>283</v>
      </c>
      <c r="GV594" s="10" t="s">
        <v>283</v>
      </c>
      <c r="GW594" s="10" t="s">
        <v>283</v>
      </c>
      <c r="GX594" s="10" t="s">
        <v>283</v>
      </c>
      <c r="GY594" s="10" t="s">
        <v>283</v>
      </c>
      <c r="GZ594" s="10" t="s">
        <v>283</v>
      </c>
      <c r="HA594" s="10" t="s">
        <v>283</v>
      </c>
      <c r="HB594" s="10" t="s">
        <v>283</v>
      </c>
      <c r="HC594" s="10" t="s">
        <v>283</v>
      </c>
      <c r="HD594" s="10" t="s">
        <v>8681</v>
      </c>
      <c r="HE594" s="10"/>
      <c r="HF594" s="10"/>
      <c r="HG594" s="10"/>
      <c r="HH594" s="10"/>
      <c r="HI594" s="10"/>
      <c r="HJ594" s="10"/>
      <c r="HK594" s="10"/>
      <c r="HL594" s="10"/>
      <c r="HM594" s="10"/>
      <c r="HN594" s="10"/>
      <c r="HO594" s="10"/>
      <c r="HP594" s="10"/>
      <c r="HQ594" s="10"/>
      <c r="HR594" s="10"/>
      <c r="HS594" s="10"/>
      <c r="HT594" s="10"/>
      <c r="HU594" s="10"/>
      <c r="HV594" s="10"/>
      <c r="HW594" s="10"/>
      <c r="HX594" s="10"/>
      <c r="HY594" s="10"/>
      <c r="HZ594" s="10"/>
      <c r="IA594" s="10">
        <v>1</v>
      </c>
      <c r="IB594" s="10"/>
      <c r="IC594" s="10"/>
      <c r="ID594" s="10"/>
      <c r="IE594" s="10"/>
      <c r="IF594" s="10"/>
      <c r="IG594" s="10">
        <v>1</v>
      </c>
      <c r="IH594" s="10"/>
      <c r="II594" s="10"/>
      <c r="IJ594" s="10"/>
      <c r="IK594" s="10"/>
      <c r="IL594" s="10"/>
      <c r="IM594" s="10"/>
      <c r="IN594" s="10"/>
      <c r="IO594" s="10"/>
      <c r="IP594" s="10"/>
      <c r="IQ594" s="10"/>
      <c r="IR594" s="10"/>
      <c r="IS594" s="10"/>
      <c r="IT594" s="10"/>
      <c r="IU594" s="13" t="s">
        <v>8682</v>
      </c>
      <c r="IV594" s="10" t="s">
        <v>283</v>
      </c>
      <c r="IW594" s="10" t="s">
        <v>283</v>
      </c>
      <c r="IX594" s="10" t="s">
        <v>264</v>
      </c>
      <c r="IY594" s="10"/>
      <c r="IZ594" s="10"/>
      <c r="JA594" s="10"/>
      <c r="JB594" s="10"/>
      <c r="JC594" s="10"/>
      <c r="JD594" s="10"/>
      <c r="JE594" s="10"/>
      <c r="JF594" s="10"/>
      <c r="JG594" s="10"/>
      <c r="JH594" s="10"/>
      <c r="JI594" s="10"/>
      <c r="JJ594" s="10"/>
      <c r="JK594" s="10"/>
      <c r="JL594" s="10"/>
      <c r="JM594" s="10"/>
      <c r="JN594" s="10"/>
      <c r="JO594" s="10"/>
      <c r="JP594" s="10">
        <v>1</v>
      </c>
      <c r="JQ594" s="10"/>
      <c r="JR594" s="10"/>
      <c r="JS594" s="10"/>
      <c r="JT594" s="10"/>
      <c r="JU594" s="10"/>
      <c r="JV594" s="10" t="s">
        <v>287</v>
      </c>
      <c r="JW594" s="10" t="s">
        <v>283</v>
      </c>
      <c r="JX594" s="10" t="s">
        <v>283</v>
      </c>
      <c r="JY594" s="10" t="s">
        <v>283</v>
      </c>
      <c r="JZ594" s="10"/>
    </row>
    <row r="595" spans="1:286" ht="15.75" customHeight="1">
      <c r="A595" s="90" t="s">
        <v>8683</v>
      </c>
      <c r="B595" s="91">
        <v>44183</v>
      </c>
      <c r="C595" s="90" t="s">
        <v>8684</v>
      </c>
      <c r="D595" s="10">
        <v>1</v>
      </c>
      <c r="E595" s="11">
        <v>43785</v>
      </c>
      <c r="F595" s="10">
        <v>29</v>
      </c>
      <c r="G595" s="10" t="s">
        <v>277</v>
      </c>
      <c r="H595" s="90" t="s">
        <v>8685</v>
      </c>
      <c r="I595" s="90" t="s">
        <v>7076</v>
      </c>
      <c r="J595" s="10" t="s">
        <v>280</v>
      </c>
      <c r="K595" s="90" t="s">
        <v>8686</v>
      </c>
      <c r="L595" s="90"/>
      <c r="M595" s="32">
        <v>1</v>
      </c>
      <c r="N595" s="90"/>
      <c r="O595" s="90"/>
      <c r="P595" s="90"/>
      <c r="Q595" s="90"/>
      <c r="R595" s="90"/>
      <c r="S595" s="10">
        <v>1</v>
      </c>
      <c r="T595" s="90"/>
      <c r="U595" s="90"/>
      <c r="V595" s="90"/>
      <c r="W595" s="90"/>
      <c r="X595" s="90"/>
      <c r="Y595" s="90"/>
      <c r="Z595" s="90"/>
      <c r="AA595" s="90"/>
      <c r="AB595" s="90" t="s">
        <v>3610</v>
      </c>
      <c r="AC595" s="92" t="s">
        <v>8687</v>
      </c>
      <c r="AD595" s="10" t="s">
        <v>283</v>
      </c>
      <c r="AE595" s="11">
        <v>43788</v>
      </c>
      <c r="AF595" s="11">
        <v>44175</v>
      </c>
      <c r="AG595" s="10">
        <f t="shared" ref="AG595:AG599" si="132">AF595-AE595</f>
        <v>387</v>
      </c>
      <c r="AH595" s="10">
        <f t="shared" ref="AH595:AH632" si="133">AF595-E595</f>
        <v>390</v>
      </c>
      <c r="AI595" s="10">
        <f t="shared" si="108"/>
        <v>398</v>
      </c>
      <c r="AJ595" s="10" t="s">
        <v>8688</v>
      </c>
      <c r="AK595" s="12">
        <v>3</v>
      </c>
      <c r="AL595" s="10" t="s">
        <v>8689</v>
      </c>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0"/>
      <c r="BV595" s="10"/>
      <c r="BW595" s="10"/>
      <c r="BX595" s="10"/>
      <c r="BY595" s="10"/>
      <c r="BZ595" s="10"/>
      <c r="CA595" s="10"/>
      <c r="CB595" s="10"/>
      <c r="CC595" s="10">
        <v>3</v>
      </c>
      <c r="CD595" s="10"/>
      <c r="CE595" s="10"/>
      <c r="CF595" s="10"/>
      <c r="CG595" s="10"/>
      <c r="CH595" s="10"/>
      <c r="CI595" s="10"/>
      <c r="CJ595" s="10"/>
      <c r="CK595" s="10"/>
      <c r="CL595" s="10"/>
      <c r="CM595" s="10"/>
      <c r="CN595" s="10"/>
      <c r="CO595" s="10"/>
      <c r="CP595" s="10" t="s">
        <v>90</v>
      </c>
      <c r="CQ595" s="10" t="s">
        <v>286</v>
      </c>
      <c r="CR595" s="10"/>
      <c r="CS595" s="10">
        <v>1</v>
      </c>
      <c r="CT595" s="10"/>
      <c r="CU595" s="10"/>
      <c r="CV595" s="10"/>
      <c r="CW595" s="10"/>
      <c r="CX595" s="10" t="s">
        <v>283</v>
      </c>
      <c r="CY595" s="10" t="s">
        <v>287</v>
      </c>
      <c r="CZ595" s="10" t="s">
        <v>596</v>
      </c>
      <c r="DA595" s="10" t="s">
        <v>158</v>
      </c>
      <c r="DB595" s="10" t="s">
        <v>309</v>
      </c>
      <c r="DC595" s="13" t="s">
        <v>8690</v>
      </c>
      <c r="DD595" s="13" t="s">
        <v>8691</v>
      </c>
      <c r="DE595" s="10" t="s">
        <v>283</v>
      </c>
      <c r="DF595" s="10" t="s">
        <v>283</v>
      </c>
      <c r="DG595" s="10" t="s">
        <v>283</v>
      </c>
      <c r="DH595" s="10" t="s">
        <v>283</v>
      </c>
      <c r="DI595" s="10" t="s">
        <v>283</v>
      </c>
      <c r="DJ595" s="10" t="s">
        <v>283</v>
      </c>
      <c r="DK595" s="10" t="s">
        <v>283</v>
      </c>
      <c r="DL595" s="10" t="s">
        <v>283</v>
      </c>
      <c r="DM595" s="10" t="s">
        <v>283</v>
      </c>
      <c r="DN595" s="15"/>
      <c r="DO595" s="15"/>
      <c r="DP595" s="15"/>
      <c r="DQ595" s="15"/>
      <c r="DR595" s="15"/>
      <c r="DS595" s="15"/>
      <c r="DT595" s="15"/>
      <c r="DU595" s="15"/>
      <c r="DV595" s="15"/>
      <c r="DW595" s="15"/>
      <c r="DX595" s="15"/>
      <c r="DY595" s="15"/>
      <c r="DZ595" s="15"/>
      <c r="EA595" s="15"/>
      <c r="EB595" s="15"/>
      <c r="EC595" s="15"/>
      <c r="ED595" s="15"/>
      <c r="EE595" s="15"/>
      <c r="EF595" s="15"/>
      <c r="EG595" s="15"/>
      <c r="EH595" s="15"/>
      <c r="EI595" s="15"/>
      <c r="EJ595" s="15"/>
      <c r="EK595" s="15"/>
      <c r="EL595" s="15"/>
      <c r="EM595" s="15"/>
      <c r="EN595" s="15"/>
      <c r="EO595" s="15"/>
      <c r="EP595" s="15"/>
      <c r="EQ595" s="15"/>
      <c r="ER595" s="10" t="s">
        <v>283</v>
      </c>
      <c r="ES595" s="10" t="s">
        <v>283</v>
      </c>
      <c r="ET595" s="10"/>
      <c r="EU595" s="10"/>
      <c r="EV595" s="10"/>
      <c r="EW595" s="10"/>
      <c r="EX595" s="10"/>
      <c r="EY595" s="10"/>
      <c r="EZ595" s="10"/>
      <c r="FA595" s="10"/>
      <c r="FB595" s="10"/>
      <c r="FC595" s="10"/>
      <c r="FD595" s="10"/>
      <c r="FE595" s="10"/>
      <c r="FF595" s="10"/>
      <c r="FG595" s="10"/>
      <c r="FH595" s="10"/>
      <c r="FI595" s="10"/>
      <c r="FJ595" s="10"/>
      <c r="FK595" s="10"/>
      <c r="FL595" s="10"/>
      <c r="FM595" s="10" t="s">
        <v>283</v>
      </c>
      <c r="FN595" s="10" t="s">
        <v>283</v>
      </c>
      <c r="FO595" s="10"/>
      <c r="FP595" s="10"/>
      <c r="FQ595" s="10"/>
      <c r="FR595" s="10"/>
      <c r="FS595" s="10"/>
      <c r="FT595" s="10"/>
      <c r="FU595" s="10"/>
      <c r="FV595" s="10"/>
      <c r="FW595" s="10"/>
      <c r="FX595" s="10"/>
      <c r="FY595" s="10"/>
      <c r="FZ595" s="10"/>
      <c r="GA595" s="10"/>
      <c r="GB595" s="10"/>
      <c r="GC595" s="10"/>
      <c r="GD595" s="10"/>
      <c r="GE595" s="10"/>
      <c r="GF595" s="10"/>
      <c r="GG595" s="10"/>
      <c r="GH595" s="10"/>
      <c r="GI595" s="10"/>
      <c r="GJ595" s="10"/>
      <c r="GK595" s="10"/>
      <c r="GL595" s="10"/>
      <c r="GM595" s="10"/>
      <c r="GN595" s="10"/>
      <c r="GO595" s="13" t="s">
        <v>8692</v>
      </c>
      <c r="GP595" s="10" t="s">
        <v>283</v>
      </c>
      <c r="GQ595" s="10" t="s">
        <v>283</v>
      </c>
      <c r="GR595" s="10" t="s">
        <v>283</v>
      </c>
      <c r="GS595" s="10" t="s">
        <v>283</v>
      </c>
      <c r="GT595" s="10" t="s">
        <v>283</v>
      </c>
      <c r="GU595" s="10" t="s">
        <v>283</v>
      </c>
      <c r="GV595" s="10" t="s">
        <v>283</v>
      </c>
      <c r="GW595" s="10" t="s">
        <v>283</v>
      </c>
      <c r="GX595" s="10" t="s">
        <v>283</v>
      </c>
      <c r="GY595" s="10" t="s">
        <v>283</v>
      </c>
      <c r="GZ595" s="10" t="s">
        <v>283</v>
      </c>
      <c r="HA595" s="10" t="s">
        <v>283</v>
      </c>
      <c r="HB595" s="10" t="s">
        <v>283</v>
      </c>
      <c r="HC595" s="10" t="s">
        <v>283</v>
      </c>
      <c r="HD595" s="10" t="s">
        <v>223</v>
      </c>
      <c r="HE595" s="10"/>
      <c r="HF595" s="10"/>
      <c r="HG595" s="10"/>
      <c r="HH595" s="10"/>
      <c r="HI595" s="10"/>
      <c r="HJ595" s="10"/>
      <c r="HK595" s="10"/>
      <c r="HL595" s="10"/>
      <c r="HM595" s="10"/>
      <c r="HN595" s="10"/>
      <c r="HO595" s="10"/>
      <c r="HP595" s="10"/>
      <c r="HQ595" s="10"/>
      <c r="HR595" s="10"/>
      <c r="HS595" s="10"/>
      <c r="HT595" s="10"/>
      <c r="HU595" s="10"/>
      <c r="HV595" s="10"/>
      <c r="HW595" s="10"/>
      <c r="HX595" s="10"/>
      <c r="HY595" s="10"/>
      <c r="HZ595" s="10"/>
      <c r="IA595" s="10">
        <v>1</v>
      </c>
      <c r="IB595" s="10"/>
      <c r="IC595" s="10"/>
      <c r="ID595" s="10"/>
      <c r="IE595" s="10"/>
      <c r="IF595" s="10"/>
      <c r="IG595" s="10"/>
      <c r="IH595" s="10"/>
      <c r="II595" s="10"/>
      <c r="IJ595" s="10"/>
      <c r="IK595" s="10"/>
      <c r="IL595" s="10"/>
      <c r="IM595" s="10"/>
      <c r="IN595" s="10"/>
      <c r="IO595" s="10"/>
      <c r="IP595" s="10"/>
      <c r="IQ595" s="10"/>
      <c r="IR595" s="10"/>
      <c r="IS595" s="10"/>
      <c r="IT595" s="10"/>
      <c r="IU595" s="13" t="s">
        <v>7083</v>
      </c>
      <c r="IV595" s="10" t="s">
        <v>283</v>
      </c>
      <c r="IW595" s="10" t="s">
        <v>283</v>
      </c>
      <c r="IX595" s="10" t="s">
        <v>264</v>
      </c>
      <c r="IY595" s="10"/>
      <c r="IZ595" s="10"/>
      <c r="JA595" s="10"/>
      <c r="JB595" s="10"/>
      <c r="JC595" s="10"/>
      <c r="JD595" s="10"/>
      <c r="JE595" s="10"/>
      <c r="JF595" s="10"/>
      <c r="JG595" s="10"/>
      <c r="JH595" s="10"/>
      <c r="JI595" s="10"/>
      <c r="JJ595" s="10"/>
      <c r="JK595" s="10"/>
      <c r="JL595" s="10"/>
      <c r="JM595" s="10"/>
      <c r="JN595" s="10"/>
      <c r="JO595" s="10"/>
      <c r="JP595" s="10">
        <v>1</v>
      </c>
      <c r="JQ595" s="10"/>
      <c r="JR595" s="10"/>
      <c r="JS595" s="10"/>
      <c r="JT595" s="10"/>
      <c r="JU595" s="10"/>
      <c r="JV595" s="10" t="s">
        <v>287</v>
      </c>
      <c r="JW595" s="10" t="s">
        <v>283</v>
      </c>
      <c r="JX595" s="10" t="s">
        <v>283</v>
      </c>
      <c r="JY595" s="10" t="s">
        <v>283</v>
      </c>
      <c r="JZ595" s="10"/>
    </row>
    <row r="596" spans="1:286" ht="15.75" customHeight="1">
      <c r="A596" s="90" t="s">
        <v>8693</v>
      </c>
      <c r="B596" s="91">
        <v>44211</v>
      </c>
      <c r="C596" s="90" t="s">
        <v>8694</v>
      </c>
      <c r="D596" s="10">
        <v>1</v>
      </c>
      <c r="E596" s="11">
        <v>43091</v>
      </c>
      <c r="F596" s="10" t="s">
        <v>302</v>
      </c>
      <c r="G596" s="10" t="s">
        <v>323</v>
      </c>
      <c r="H596" s="90" t="s">
        <v>4882</v>
      </c>
      <c r="I596" s="90" t="s">
        <v>719</v>
      </c>
      <c r="J596" s="10" t="s">
        <v>280</v>
      </c>
      <c r="K596" s="90" t="s">
        <v>8570</v>
      </c>
      <c r="L596" s="90"/>
      <c r="M596" s="10">
        <v>1</v>
      </c>
      <c r="N596" s="90"/>
      <c r="O596" s="90"/>
      <c r="P596" s="90"/>
      <c r="Q596" s="90"/>
      <c r="R596" s="90"/>
      <c r="S596" s="90"/>
      <c r="T596" s="32">
        <v>1</v>
      </c>
      <c r="U596" s="90"/>
      <c r="V596" s="90"/>
      <c r="W596" s="90"/>
      <c r="X596" s="90"/>
      <c r="Y596" s="90"/>
      <c r="Z596" s="90"/>
      <c r="AA596" s="90"/>
      <c r="AB596" s="90" t="s">
        <v>8695</v>
      </c>
      <c r="AC596" s="92" t="s">
        <v>8696</v>
      </c>
      <c r="AD596" s="10" t="s">
        <v>283</v>
      </c>
      <c r="AE596" s="11">
        <v>43096</v>
      </c>
      <c r="AF596" s="11">
        <v>44210</v>
      </c>
      <c r="AG596" s="10">
        <f t="shared" si="132"/>
        <v>1114</v>
      </c>
      <c r="AH596" s="10">
        <f t="shared" si="133"/>
        <v>1119</v>
      </c>
      <c r="AI596" s="10">
        <f t="shared" si="108"/>
        <v>1120</v>
      </c>
      <c r="AJ596" s="10" t="s">
        <v>8697</v>
      </c>
      <c r="AK596" s="12">
        <v>1</v>
      </c>
      <c r="AL596" s="10" t="s">
        <v>86</v>
      </c>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0"/>
      <c r="BV596" s="10"/>
      <c r="BW596" s="10"/>
      <c r="BX596" s="10"/>
      <c r="BY596" s="10"/>
      <c r="BZ596" s="10"/>
      <c r="CA596" s="10"/>
      <c r="CB596" s="10"/>
      <c r="CC596" s="10"/>
      <c r="CD596" s="10"/>
      <c r="CE596" s="10"/>
      <c r="CF596" s="10"/>
      <c r="CG596" s="10"/>
      <c r="CH596" s="10"/>
      <c r="CI596" s="10"/>
      <c r="CJ596" s="10"/>
      <c r="CK596" s="10"/>
      <c r="CL596" s="10"/>
      <c r="CM596" s="10"/>
      <c r="CN596" s="10"/>
      <c r="CO596" s="10">
        <v>1</v>
      </c>
      <c r="CP596" s="10" t="s">
        <v>90</v>
      </c>
      <c r="CQ596" s="10" t="s">
        <v>286</v>
      </c>
      <c r="CR596" s="10"/>
      <c r="CS596" s="10">
        <v>1</v>
      </c>
      <c r="CT596" s="10"/>
      <c r="CU596" s="10"/>
      <c r="CV596" s="10"/>
      <c r="CW596" s="10"/>
      <c r="CX596" s="10" t="s">
        <v>287</v>
      </c>
      <c r="CY596" s="10" t="s">
        <v>287</v>
      </c>
      <c r="CZ596" s="10" t="s">
        <v>620</v>
      </c>
      <c r="DA596" s="10" t="s">
        <v>3465</v>
      </c>
      <c r="DB596" s="10" t="s">
        <v>2436</v>
      </c>
      <c r="DC596" s="10" t="s">
        <v>283</v>
      </c>
      <c r="DD596" s="13" t="s">
        <v>8698</v>
      </c>
      <c r="DE596" s="10" t="s">
        <v>8699</v>
      </c>
      <c r="DF596" s="10" t="s">
        <v>283</v>
      </c>
      <c r="DG596" s="10" t="s">
        <v>283</v>
      </c>
      <c r="DH596" s="10" t="s">
        <v>283</v>
      </c>
      <c r="DI596" s="10" t="s">
        <v>283</v>
      </c>
      <c r="DJ596" s="10" t="s">
        <v>283</v>
      </c>
      <c r="DK596" s="10" t="s">
        <v>283</v>
      </c>
      <c r="DL596" s="10" t="s">
        <v>283</v>
      </c>
      <c r="DM596" s="10" t="s">
        <v>283</v>
      </c>
      <c r="DN596" s="15"/>
      <c r="DO596" s="15"/>
      <c r="DP596" s="15"/>
      <c r="DQ596" s="15"/>
      <c r="DR596" s="15"/>
      <c r="DS596" s="15"/>
      <c r="DT596" s="15"/>
      <c r="DU596" s="15"/>
      <c r="DV596" s="15"/>
      <c r="DW596" s="15"/>
      <c r="DX596" s="15"/>
      <c r="DY596" s="15"/>
      <c r="DZ596" s="15"/>
      <c r="EA596" s="15"/>
      <c r="EB596" s="15"/>
      <c r="EC596" s="15"/>
      <c r="ED596" s="15"/>
      <c r="EE596" s="15"/>
      <c r="EF596" s="15"/>
      <c r="EG596" s="15"/>
      <c r="EH596" s="15"/>
      <c r="EI596" s="15"/>
      <c r="EJ596" s="15"/>
      <c r="EK596" s="15"/>
      <c r="EL596" s="15"/>
      <c r="EM596" s="15"/>
      <c r="EN596" s="15"/>
      <c r="EO596" s="15"/>
      <c r="EP596" s="15"/>
      <c r="EQ596" s="15"/>
      <c r="ER596" s="10" t="s">
        <v>283</v>
      </c>
      <c r="ES596" s="10" t="s">
        <v>283</v>
      </c>
      <c r="ET596" s="10"/>
      <c r="EU596" s="10"/>
      <c r="EV596" s="10"/>
      <c r="EW596" s="10"/>
      <c r="EX596" s="10"/>
      <c r="EY596" s="10"/>
      <c r="EZ596" s="10"/>
      <c r="FA596" s="10"/>
      <c r="FB596" s="10"/>
      <c r="FC596" s="10"/>
      <c r="FD596" s="10"/>
      <c r="FE596" s="10"/>
      <c r="FF596" s="10"/>
      <c r="FG596" s="10"/>
      <c r="FH596" s="10"/>
      <c r="FI596" s="10"/>
      <c r="FJ596" s="10"/>
      <c r="FK596" s="10"/>
      <c r="FL596" s="10"/>
      <c r="FM596" s="10" t="s">
        <v>180</v>
      </c>
      <c r="FN596" s="10" t="s">
        <v>180</v>
      </c>
      <c r="FO596" s="10"/>
      <c r="FP596" s="10"/>
      <c r="FQ596" s="10"/>
      <c r="FR596" s="10"/>
      <c r="FS596" s="10"/>
      <c r="FT596" s="10"/>
      <c r="FU596" s="10"/>
      <c r="FV596" s="10"/>
      <c r="FW596" s="10"/>
      <c r="FX596" s="10"/>
      <c r="FY596" s="10"/>
      <c r="FZ596" s="10"/>
      <c r="GA596" s="10"/>
      <c r="GB596" s="10"/>
      <c r="GC596" s="10"/>
      <c r="GD596" s="10"/>
      <c r="GE596" s="10"/>
      <c r="GF596" s="10"/>
      <c r="GG596" s="10"/>
      <c r="GH596" s="10"/>
      <c r="GI596" s="10"/>
      <c r="GJ596" s="10">
        <v>1</v>
      </c>
      <c r="GK596" s="10"/>
      <c r="GL596" s="10"/>
      <c r="GM596" s="10"/>
      <c r="GN596" s="10"/>
      <c r="GO596" s="13" t="s">
        <v>8700</v>
      </c>
      <c r="GP596" s="10" t="s">
        <v>283</v>
      </c>
      <c r="GQ596" s="10" t="s">
        <v>283</v>
      </c>
      <c r="GR596" s="10" t="s">
        <v>283</v>
      </c>
      <c r="GS596" s="10" t="s">
        <v>283</v>
      </c>
      <c r="GT596" s="10" t="s">
        <v>283</v>
      </c>
      <c r="GU596" s="10" t="s">
        <v>283</v>
      </c>
      <c r="GV596" s="10" t="s">
        <v>283</v>
      </c>
      <c r="GW596" s="10" t="s">
        <v>283</v>
      </c>
      <c r="GX596" s="10" t="s">
        <v>283</v>
      </c>
      <c r="GY596" s="10" t="s">
        <v>283</v>
      </c>
      <c r="GZ596" s="10" t="s">
        <v>283</v>
      </c>
      <c r="HA596" s="10" t="s">
        <v>283</v>
      </c>
      <c r="HB596" s="10" t="s">
        <v>283</v>
      </c>
      <c r="HC596" s="10" t="s">
        <v>283</v>
      </c>
      <c r="HD596" s="10" t="s">
        <v>242</v>
      </c>
      <c r="HE596" s="10"/>
      <c r="HF596" s="10"/>
      <c r="HG596" s="10"/>
      <c r="HH596" s="10"/>
      <c r="HI596" s="10"/>
      <c r="HJ596" s="10"/>
      <c r="HK596" s="10"/>
      <c r="HL596" s="10"/>
      <c r="HM596" s="10"/>
      <c r="HN596" s="10"/>
      <c r="HO596" s="10"/>
      <c r="HP596" s="10"/>
      <c r="HQ596" s="10"/>
      <c r="HR596" s="10"/>
      <c r="HS596" s="10"/>
      <c r="HT596" s="10"/>
      <c r="HU596" s="10"/>
      <c r="HV596" s="10"/>
      <c r="HW596" s="10"/>
      <c r="HX596" s="10"/>
      <c r="HY596" s="10"/>
      <c r="HZ596" s="10"/>
      <c r="IA596" s="10"/>
      <c r="IB596" s="10"/>
      <c r="IC596" s="10"/>
      <c r="ID596" s="10"/>
      <c r="IE596" s="10"/>
      <c r="IF596" s="10"/>
      <c r="IG596" s="10"/>
      <c r="IH596" s="10"/>
      <c r="II596" s="10"/>
      <c r="IJ596" s="10"/>
      <c r="IK596" s="10"/>
      <c r="IL596" s="10"/>
      <c r="IM596" s="10"/>
      <c r="IN596" s="10"/>
      <c r="IO596" s="10"/>
      <c r="IP596" s="10"/>
      <c r="IQ596" s="10"/>
      <c r="IR596" s="10"/>
      <c r="IS596" s="10"/>
      <c r="IT596" s="10">
        <v>1</v>
      </c>
      <c r="IU596" s="13" t="s">
        <v>8701</v>
      </c>
      <c r="IV596" s="13" t="s">
        <v>434</v>
      </c>
      <c r="IW596" s="10" t="s">
        <v>283</v>
      </c>
      <c r="IX596" s="10" t="s">
        <v>262</v>
      </c>
      <c r="IY596" s="10"/>
      <c r="IZ596" s="10"/>
      <c r="JA596" s="10"/>
      <c r="JB596" s="10"/>
      <c r="JC596" s="10"/>
      <c r="JD596" s="10"/>
      <c r="JE596" s="10"/>
      <c r="JF596" s="10"/>
      <c r="JG596" s="10"/>
      <c r="JH596" s="10"/>
      <c r="JI596" s="10"/>
      <c r="JJ596" s="10"/>
      <c r="JK596" s="10"/>
      <c r="JL596" s="10"/>
      <c r="JM596" s="10"/>
      <c r="JN596" s="10">
        <v>1</v>
      </c>
      <c r="JO596" s="10"/>
      <c r="JP596" s="10"/>
      <c r="JQ596" s="10"/>
      <c r="JR596" s="10"/>
      <c r="JS596" s="10"/>
      <c r="JT596" s="10"/>
      <c r="JU596" s="10"/>
      <c r="JV596" s="10" t="s">
        <v>287</v>
      </c>
      <c r="JW596" s="10" t="s">
        <v>283</v>
      </c>
      <c r="JX596" s="10" t="s">
        <v>283</v>
      </c>
      <c r="JY596" s="10" t="s">
        <v>283</v>
      </c>
      <c r="JZ596" s="10"/>
    </row>
    <row r="597" spans="1:286" ht="15.75" customHeight="1">
      <c r="A597" s="90" t="s">
        <v>8702</v>
      </c>
      <c r="B597" s="91">
        <v>44215</v>
      </c>
      <c r="C597" s="90" t="s">
        <v>8703</v>
      </c>
      <c r="D597" s="10">
        <v>1</v>
      </c>
      <c r="E597" s="11">
        <v>43701</v>
      </c>
      <c r="F597" s="10">
        <v>17</v>
      </c>
      <c r="G597" s="10" t="s">
        <v>277</v>
      </c>
      <c r="H597" s="90" t="s">
        <v>5260</v>
      </c>
      <c r="I597" s="90" t="s">
        <v>8704</v>
      </c>
      <c r="J597" s="10" t="s">
        <v>280</v>
      </c>
      <c r="K597" s="90" t="s">
        <v>606</v>
      </c>
      <c r="L597" s="32"/>
      <c r="M597" s="10">
        <v>1</v>
      </c>
      <c r="N597" s="32"/>
      <c r="O597" s="32"/>
      <c r="P597" s="32"/>
      <c r="Q597" s="32"/>
      <c r="R597" s="32"/>
      <c r="S597" s="32"/>
      <c r="T597" s="32"/>
      <c r="U597" s="32"/>
      <c r="V597" s="32"/>
      <c r="W597" s="32"/>
      <c r="X597" s="32"/>
      <c r="Y597" s="32"/>
      <c r="Z597" s="32"/>
      <c r="AA597" s="32"/>
      <c r="AB597" s="32" t="s">
        <v>8705</v>
      </c>
      <c r="AC597" s="92" t="s">
        <v>8706</v>
      </c>
      <c r="AD597" s="10" t="s">
        <v>283</v>
      </c>
      <c r="AE597" s="11">
        <v>43705</v>
      </c>
      <c r="AF597" s="11">
        <v>44209</v>
      </c>
      <c r="AG597" s="10">
        <f t="shared" si="132"/>
        <v>504</v>
      </c>
      <c r="AH597" s="10">
        <f t="shared" si="133"/>
        <v>508</v>
      </c>
      <c r="AI597" s="10">
        <f t="shared" si="108"/>
        <v>514</v>
      </c>
      <c r="AJ597" s="10" t="s">
        <v>8707</v>
      </c>
      <c r="AK597" s="12">
        <v>1</v>
      </c>
      <c r="AL597" s="10" t="s">
        <v>86</v>
      </c>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v>1</v>
      </c>
      <c r="CP597" s="10" t="s">
        <v>90</v>
      </c>
      <c r="CQ597" s="10" t="s">
        <v>286</v>
      </c>
      <c r="CR597" s="10"/>
      <c r="CS597" s="10">
        <v>1</v>
      </c>
      <c r="CT597" s="10"/>
      <c r="CU597" s="10"/>
      <c r="CV597" s="10"/>
      <c r="CW597" s="10"/>
      <c r="CX597" s="10" t="s">
        <v>283</v>
      </c>
      <c r="CY597" s="10" t="s">
        <v>287</v>
      </c>
      <c r="CZ597" s="10" t="s">
        <v>596</v>
      </c>
      <c r="DA597" s="10" t="s">
        <v>289</v>
      </c>
      <c r="DB597" s="10" t="s">
        <v>412</v>
      </c>
      <c r="DC597" s="10" t="s">
        <v>283</v>
      </c>
      <c r="DD597" s="13" t="s">
        <v>8708</v>
      </c>
      <c r="DE597" s="10" t="s">
        <v>283</v>
      </c>
      <c r="DF597" s="10" t="s">
        <v>283</v>
      </c>
      <c r="DG597" s="10" t="s">
        <v>283</v>
      </c>
      <c r="DH597" s="10" t="s">
        <v>283</v>
      </c>
      <c r="DI597" s="10" t="s">
        <v>283</v>
      </c>
      <c r="DJ597" s="10" t="s">
        <v>283</v>
      </c>
      <c r="DK597" s="10" t="s">
        <v>283</v>
      </c>
      <c r="DL597" s="10" t="s">
        <v>283</v>
      </c>
      <c r="DM597" s="10" t="s">
        <v>283</v>
      </c>
      <c r="DN597" s="15"/>
      <c r="DO597" s="15"/>
      <c r="DP597" s="15"/>
      <c r="DQ597" s="15"/>
      <c r="DR597" s="15"/>
      <c r="DS597" s="15"/>
      <c r="DT597" s="15"/>
      <c r="DU597" s="15"/>
      <c r="DV597" s="15"/>
      <c r="DW597" s="15"/>
      <c r="DX597" s="15"/>
      <c r="DY597" s="15"/>
      <c r="DZ597" s="15"/>
      <c r="EA597" s="15"/>
      <c r="EB597" s="15"/>
      <c r="EC597" s="15"/>
      <c r="ED597" s="15"/>
      <c r="EE597" s="15"/>
      <c r="EF597" s="15"/>
      <c r="EG597" s="15"/>
      <c r="EH597" s="15"/>
      <c r="EI597" s="15"/>
      <c r="EJ597" s="15"/>
      <c r="EK597" s="15"/>
      <c r="EL597" s="15"/>
      <c r="EM597" s="15"/>
      <c r="EN597" s="15"/>
      <c r="EO597" s="15"/>
      <c r="EP597" s="15"/>
      <c r="EQ597" s="15"/>
      <c r="ER597" s="10" t="s">
        <v>283</v>
      </c>
      <c r="ES597" s="10" t="s">
        <v>283</v>
      </c>
      <c r="ET597" s="10"/>
      <c r="EU597" s="10"/>
      <c r="EV597" s="10"/>
      <c r="EW597" s="10"/>
      <c r="EX597" s="10"/>
      <c r="EY597" s="10"/>
      <c r="EZ597" s="10"/>
      <c r="FA597" s="10"/>
      <c r="FB597" s="10"/>
      <c r="FC597" s="10"/>
      <c r="FD597" s="10"/>
      <c r="FE597" s="10"/>
      <c r="FF597" s="10"/>
      <c r="FG597" s="10"/>
      <c r="FH597" s="10"/>
      <c r="FI597" s="10"/>
      <c r="FJ597" s="10"/>
      <c r="FK597" s="10"/>
      <c r="FL597" s="10"/>
      <c r="FM597" s="10" t="s">
        <v>8709</v>
      </c>
      <c r="FN597" s="10" t="s">
        <v>168</v>
      </c>
      <c r="FO597" s="10"/>
      <c r="FP597" s="10"/>
      <c r="FQ597" s="10"/>
      <c r="FR597" s="10"/>
      <c r="FS597" s="10"/>
      <c r="FT597" s="10"/>
      <c r="FU597" s="10"/>
      <c r="FV597" s="10"/>
      <c r="FW597" s="10">
        <v>1</v>
      </c>
      <c r="FX597" s="10"/>
      <c r="FY597" s="10"/>
      <c r="FZ597" s="10"/>
      <c r="GA597" s="10"/>
      <c r="GB597" s="10"/>
      <c r="GC597" s="10"/>
      <c r="GD597" s="10"/>
      <c r="GE597" s="10"/>
      <c r="GF597" s="10"/>
      <c r="GG597" s="10"/>
      <c r="GH597" s="10"/>
      <c r="GI597" s="10"/>
      <c r="GJ597" s="10"/>
      <c r="GK597" s="10"/>
      <c r="GL597" s="10"/>
      <c r="GM597" s="10"/>
      <c r="GN597" s="10"/>
      <c r="GO597" s="13" t="s">
        <v>8710</v>
      </c>
      <c r="GP597" s="13" t="s">
        <v>8711</v>
      </c>
      <c r="GQ597" s="13" t="s">
        <v>8712</v>
      </c>
      <c r="GR597" s="13" t="s">
        <v>8713</v>
      </c>
      <c r="GS597" s="13" t="s">
        <v>8714</v>
      </c>
      <c r="GT597" s="13" t="s">
        <v>8715</v>
      </c>
      <c r="GU597" s="10" t="s">
        <v>283</v>
      </c>
      <c r="GV597" s="10" t="s">
        <v>283</v>
      </c>
      <c r="GW597" s="10" t="s">
        <v>283</v>
      </c>
      <c r="GX597" s="10" t="s">
        <v>283</v>
      </c>
      <c r="GY597" s="10" t="s">
        <v>283</v>
      </c>
      <c r="GZ597" s="10" t="s">
        <v>283</v>
      </c>
      <c r="HA597" s="10" t="s">
        <v>283</v>
      </c>
      <c r="HB597" s="10" t="s">
        <v>283</v>
      </c>
      <c r="HC597" s="10" t="s">
        <v>283</v>
      </c>
      <c r="HD597" s="10" t="s">
        <v>6623</v>
      </c>
      <c r="HE597" s="10"/>
      <c r="HF597" s="10"/>
      <c r="HG597" s="10"/>
      <c r="HH597" s="10"/>
      <c r="HI597" s="10"/>
      <c r="HJ597" s="10"/>
      <c r="HK597" s="10"/>
      <c r="HL597" s="10"/>
      <c r="HM597" s="10"/>
      <c r="HN597" s="10"/>
      <c r="HO597" s="10"/>
      <c r="HP597" s="10"/>
      <c r="HQ597" s="10"/>
      <c r="HR597" s="10"/>
      <c r="HS597" s="10"/>
      <c r="HT597" s="10"/>
      <c r="HU597" s="10"/>
      <c r="HV597" s="10"/>
      <c r="HW597" s="10"/>
      <c r="HX597" s="10"/>
      <c r="HY597" s="10"/>
      <c r="HZ597" s="10"/>
      <c r="IA597" s="10"/>
      <c r="IB597" s="10"/>
      <c r="IC597" s="10"/>
      <c r="ID597" s="10"/>
      <c r="IE597" s="10"/>
      <c r="IF597" s="10"/>
      <c r="IG597" s="10"/>
      <c r="IH597" s="10"/>
      <c r="II597" s="10"/>
      <c r="IJ597" s="10"/>
      <c r="IK597" s="10"/>
      <c r="IL597" s="10"/>
      <c r="IM597" s="10"/>
      <c r="IN597" s="10"/>
      <c r="IO597" s="10"/>
      <c r="IP597" s="10"/>
      <c r="IQ597" s="10"/>
      <c r="IR597" s="10">
        <v>1</v>
      </c>
      <c r="IS597" s="10"/>
      <c r="IT597" s="10">
        <v>1</v>
      </c>
      <c r="IU597" s="13" t="s">
        <v>2318</v>
      </c>
      <c r="IV597" s="13" t="s">
        <v>8715</v>
      </c>
      <c r="IW597" s="10" t="s">
        <v>283</v>
      </c>
      <c r="IX597" s="10" t="s">
        <v>267</v>
      </c>
      <c r="IY597" s="10"/>
      <c r="IZ597" s="10"/>
      <c r="JA597" s="10"/>
      <c r="JB597" s="10"/>
      <c r="JC597" s="10"/>
      <c r="JD597" s="10"/>
      <c r="JE597" s="10"/>
      <c r="JF597" s="10"/>
      <c r="JG597" s="10"/>
      <c r="JH597" s="10"/>
      <c r="JI597" s="10"/>
      <c r="JJ597" s="10"/>
      <c r="JK597" s="10"/>
      <c r="JL597" s="10"/>
      <c r="JM597" s="10"/>
      <c r="JN597" s="10"/>
      <c r="JO597" s="10"/>
      <c r="JP597" s="10"/>
      <c r="JQ597" s="10"/>
      <c r="JR597" s="10"/>
      <c r="JS597" s="10">
        <v>1</v>
      </c>
      <c r="JT597" s="10"/>
      <c r="JU597" s="10"/>
      <c r="JV597" s="10" t="s">
        <v>287</v>
      </c>
      <c r="JW597" s="10" t="s">
        <v>283</v>
      </c>
      <c r="JX597" s="10" t="s">
        <v>283</v>
      </c>
      <c r="JY597" s="10" t="s">
        <v>283</v>
      </c>
      <c r="JZ597" s="10"/>
    </row>
    <row r="598" spans="1:286" ht="15.75" customHeight="1">
      <c r="A598" s="90" t="s">
        <v>8716</v>
      </c>
      <c r="B598" s="91">
        <v>44146</v>
      </c>
      <c r="C598" s="90" t="s">
        <v>8717</v>
      </c>
      <c r="D598" s="10">
        <v>1</v>
      </c>
      <c r="E598" s="11">
        <v>43900</v>
      </c>
      <c r="F598" s="10">
        <v>18</v>
      </c>
      <c r="G598" s="10" t="s">
        <v>277</v>
      </c>
      <c r="H598" s="90" t="s">
        <v>8078</v>
      </c>
      <c r="I598" s="90" t="s">
        <v>8079</v>
      </c>
      <c r="J598" s="10" t="s">
        <v>280</v>
      </c>
      <c r="K598" s="90" t="s">
        <v>8718</v>
      </c>
      <c r="L598" s="32"/>
      <c r="M598" s="32">
        <v>1</v>
      </c>
      <c r="N598" s="32"/>
      <c r="O598" s="32"/>
      <c r="P598" s="32"/>
      <c r="Q598" s="32"/>
      <c r="R598" s="32"/>
      <c r="S598" s="32"/>
      <c r="T598" s="32"/>
      <c r="U598" s="10">
        <v>1</v>
      </c>
      <c r="V598" s="32"/>
      <c r="W598" s="32"/>
      <c r="X598" s="32"/>
      <c r="Y598" s="32"/>
      <c r="Z598" s="32"/>
      <c r="AA598" s="32"/>
      <c r="AB598" s="32" t="s">
        <v>8719</v>
      </c>
      <c r="AC598" s="92" t="s">
        <v>8720</v>
      </c>
      <c r="AD598" s="10" t="s">
        <v>283</v>
      </c>
      <c r="AE598" s="11">
        <v>43901</v>
      </c>
      <c r="AF598" s="11">
        <v>44137</v>
      </c>
      <c r="AG598" s="10">
        <f t="shared" si="132"/>
        <v>236</v>
      </c>
      <c r="AH598" s="10">
        <f t="shared" si="133"/>
        <v>237</v>
      </c>
      <c r="AI598" s="10">
        <f t="shared" si="108"/>
        <v>246</v>
      </c>
      <c r="AJ598" s="10" t="s">
        <v>8721</v>
      </c>
      <c r="AK598" s="12">
        <v>2</v>
      </c>
      <c r="AL598" s="10" t="s">
        <v>328</v>
      </c>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v>2</v>
      </c>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t="s">
        <v>89</v>
      </c>
      <c r="CQ598" s="10" t="s">
        <v>286</v>
      </c>
      <c r="CR598" s="10">
        <v>1</v>
      </c>
      <c r="CS598" s="10"/>
      <c r="CT598" s="10"/>
      <c r="CU598" s="10"/>
      <c r="CV598" s="10"/>
      <c r="CW598" s="10"/>
      <c r="CX598" s="10" t="s">
        <v>287</v>
      </c>
      <c r="CY598" s="10" t="s">
        <v>287</v>
      </c>
      <c r="CZ598" s="10" t="s">
        <v>12</v>
      </c>
      <c r="DA598" s="10" t="s">
        <v>289</v>
      </c>
      <c r="DB598" s="10" t="s">
        <v>429</v>
      </c>
      <c r="DC598" s="10" t="s">
        <v>283</v>
      </c>
      <c r="DD598" s="13" t="s">
        <v>8722</v>
      </c>
      <c r="DE598" s="10" t="s">
        <v>283</v>
      </c>
      <c r="DF598" s="10" t="s">
        <v>283</v>
      </c>
      <c r="DG598" s="10" t="s">
        <v>283</v>
      </c>
      <c r="DH598" s="10" t="s">
        <v>283</v>
      </c>
      <c r="DI598" s="10" t="s">
        <v>283</v>
      </c>
      <c r="DJ598" s="10" t="s">
        <v>283</v>
      </c>
      <c r="DK598" s="10" t="s">
        <v>283</v>
      </c>
      <c r="DL598" s="13" t="s">
        <v>8723</v>
      </c>
      <c r="DM598" s="13" t="s">
        <v>115</v>
      </c>
      <c r="DN598" s="100"/>
      <c r="DO598" s="100"/>
      <c r="DP598" s="100"/>
      <c r="DQ598" s="100"/>
      <c r="DR598" s="100"/>
      <c r="DS598" s="14">
        <v>1</v>
      </c>
      <c r="DT598" s="100"/>
      <c r="DU598" s="100"/>
      <c r="DV598" s="100"/>
      <c r="DW598" s="100"/>
      <c r="DX598" s="100"/>
      <c r="DY598" s="100"/>
      <c r="DZ598" s="100"/>
      <c r="EA598" s="100"/>
      <c r="EB598" s="100"/>
      <c r="EC598" s="100"/>
      <c r="ED598" s="100"/>
      <c r="EE598" s="100"/>
      <c r="EF598" s="100"/>
      <c r="EG598" s="100"/>
      <c r="EH598" s="100"/>
      <c r="EI598" s="100"/>
      <c r="EJ598" s="100"/>
      <c r="EK598" s="100"/>
      <c r="EL598" s="100"/>
      <c r="EM598" s="100"/>
      <c r="EN598" s="100"/>
      <c r="EO598" s="100"/>
      <c r="EP598" s="100"/>
      <c r="EQ598" s="100"/>
      <c r="ER598" s="10" t="s">
        <v>283</v>
      </c>
      <c r="ES598" s="10" t="s">
        <v>283</v>
      </c>
      <c r="ET598" s="10"/>
      <c r="EU598" s="10"/>
      <c r="EV598" s="10"/>
      <c r="EW598" s="10"/>
      <c r="EX598" s="10"/>
      <c r="EY598" s="10"/>
      <c r="EZ598" s="10"/>
      <c r="FA598" s="10"/>
      <c r="FB598" s="10"/>
      <c r="FC598" s="10"/>
      <c r="FD598" s="10"/>
      <c r="FE598" s="10"/>
      <c r="FF598" s="10"/>
      <c r="FG598" s="10"/>
      <c r="FH598" s="10"/>
      <c r="FI598" s="10"/>
      <c r="FJ598" s="10"/>
      <c r="FK598" s="10"/>
      <c r="FL598" s="10"/>
      <c r="FM598" s="13" t="s">
        <v>8724</v>
      </c>
      <c r="FN598" s="13" t="s">
        <v>162</v>
      </c>
      <c r="FO598" s="13"/>
      <c r="FP598" s="13">
        <v>1</v>
      </c>
      <c r="FQ598" s="13"/>
      <c r="FR598" s="13"/>
      <c r="FS598" s="13"/>
      <c r="FT598" s="13"/>
      <c r="FU598" s="13"/>
      <c r="FV598" s="13"/>
      <c r="FW598" s="13"/>
      <c r="FX598" s="13"/>
      <c r="FY598" s="13"/>
      <c r="FZ598" s="13"/>
      <c r="GA598" s="13"/>
      <c r="GB598" s="13"/>
      <c r="GC598" s="13"/>
      <c r="GD598" s="13"/>
      <c r="GE598" s="13"/>
      <c r="GF598" s="13"/>
      <c r="GG598" s="13"/>
      <c r="GH598" s="13"/>
      <c r="GI598" s="13"/>
      <c r="GJ598" s="13"/>
      <c r="GK598" s="13"/>
      <c r="GL598" s="13"/>
      <c r="GM598" s="13"/>
      <c r="GN598" s="13"/>
      <c r="GO598" s="13" t="s">
        <v>8725</v>
      </c>
      <c r="GP598" s="13" t="s">
        <v>8726</v>
      </c>
      <c r="GQ598" s="13" t="s">
        <v>8727</v>
      </c>
      <c r="GR598" s="13" t="s">
        <v>8728</v>
      </c>
      <c r="GS598" s="10" t="s">
        <v>283</v>
      </c>
      <c r="GT598" s="10" t="s">
        <v>283</v>
      </c>
      <c r="GU598" s="10" t="s">
        <v>283</v>
      </c>
      <c r="GV598" s="10" t="s">
        <v>283</v>
      </c>
      <c r="GW598" s="10" t="s">
        <v>283</v>
      </c>
      <c r="GX598" s="10" t="s">
        <v>283</v>
      </c>
      <c r="GY598" s="10" t="s">
        <v>283</v>
      </c>
      <c r="GZ598" s="10" t="s">
        <v>283</v>
      </c>
      <c r="HA598" s="10" t="s">
        <v>283</v>
      </c>
      <c r="HB598" s="10" t="s">
        <v>283</v>
      </c>
      <c r="HC598" s="10" t="s">
        <v>283</v>
      </c>
      <c r="HD598" s="10" t="s">
        <v>8729</v>
      </c>
      <c r="HE598" s="10"/>
      <c r="HF598" s="10"/>
      <c r="HG598" s="10"/>
      <c r="HH598" s="10">
        <v>1</v>
      </c>
      <c r="HI598" s="10"/>
      <c r="HJ598" s="10"/>
      <c r="HK598" s="10"/>
      <c r="HL598" s="10"/>
      <c r="HM598" s="10"/>
      <c r="HN598" s="10"/>
      <c r="HO598" s="10"/>
      <c r="HP598" s="10"/>
      <c r="HQ598" s="10"/>
      <c r="HR598" s="10"/>
      <c r="HS598" s="10"/>
      <c r="HT598" s="10"/>
      <c r="HU598" s="10"/>
      <c r="HV598" s="10"/>
      <c r="HW598" s="10"/>
      <c r="HX598" s="10"/>
      <c r="HY598" s="10"/>
      <c r="HZ598" s="10"/>
      <c r="IA598" s="10"/>
      <c r="IB598" s="10"/>
      <c r="IC598" s="10"/>
      <c r="ID598" s="10"/>
      <c r="IE598" s="10"/>
      <c r="IF598" s="10"/>
      <c r="IG598" s="10"/>
      <c r="IH598" s="10"/>
      <c r="II598" s="10"/>
      <c r="IJ598" s="10"/>
      <c r="IK598" s="10"/>
      <c r="IL598" s="10"/>
      <c r="IM598" s="10"/>
      <c r="IN598" s="10"/>
      <c r="IO598" s="10"/>
      <c r="IP598" s="10"/>
      <c r="IQ598" s="10"/>
      <c r="IR598" s="10"/>
      <c r="IS598" s="10"/>
      <c r="IT598" s="10">
        <v>1</v>
      </c>
      <c r="IU598" s="13" t="s">
        <v>299</v>
      </c>
      <c r="IV598" s="10" t="s">
        <v>283</v>
      </c>
      <c r="IW598" s="10" t="s">
        <v>283</v>
      </c>
      <c r="IX598" s="10" t="s">
        <v>264</v>
      </c>
      <c r="IY598" s="10"/>
      <c r="IZ598" s="10"/>
      <c r="JA598" s="10"/>
      <c r="JB598" s="10"/>
      <c r="JC598" s="10"/>
      <c r="JD598" s="10"/>
      <c r="JE598" s="10"/>
      <c r="JF598" s="10"/>
      <c r="JG598" s="10"/>
      <c r="JH598" s="10"/>
      <c r="JI598" s="10"/>
      <c r="JJ598" s="10"/>
      <c r="JK598" s="10"/>
      <c r="JL598" s="10"/>
      <c r="JM598" s="10"/>
      <c r="JN598" s="10"/>
      <c r="JO598" s="10"/>
      <c r="JP598" s="10">
        <v>1</v>
      </c>
      <c r="JQ598" s="10"/>
      <c r="JR598" s="10"/>
      <c r="JS598" s="10"/>
      <c r="JT598" s="10"/>
      <c r="JU598" s="10"/>
      <c r="JV598" s="10" t="s">
        <v>287</v>
      </c>
      <c r="JW598" s="10" t="s">
        <v>283</v>
      </c>
      <c r="JX598" s="10" t="s">
        <v>283</v>
      </c>
      <c r="JY598" s="10" t="s">
        <v>283</v>
      </c>
      <c r="JZ598" s="10"/>
    </row>
    <row r="599" spans="1:286" ht="15.75" customHeight="1">
      <c r="A599" s="90" t="s">
        <v>8730</v>
      </c>
      <c r="B599" s="91">
        <v>44223</v>
      </c>
      <c r="C599" s="90" t="s">
        <v>8731</v>
      </c>
      <c r="D599" s="10">
        <v>1</v>
      </c>
      <c r="E599" s="11">
        <v>43527</v>
      </c>
      <c r="F599" s="10" t="s">
        <v>302</v>
      </c>
      <c r="G599" s="10" t="s">
        <v>277</v>
      </c>
      <c r="H599" s="90" t="s">
        <v>3446</v>
      </c>
      <c r="I599" s="90" t="s">
        <v>8732</v>
      </c>
      <c r="J599" s="10" t="s">
        <v>280</v>
      </c>
      <c r="K599" s="90" t="s">
        <v>8733</v>
      </c>
      <c r="L599" s="90"/>
      <c r="M599" s="32">
        <v>1</v>
      </c>
      <c r="N599" s="90"/>
      <c r="O599" s="90"/>
      <c r="P599" s="10">
        <v>1</v>
      </c>
      <c r="Q599" s="90"/>
      <c r="R599" s="32">
        <v>1</v>
      </c>
      <c r="S599" s="90"/>
      <c r="T599" s="90"/>
      <c r="U599" s="90"/>
      <c r="V599" s="90"/>
      <c r="W599" s="90"/>
      <c r="X599" s="90"/>
      <c r="Y599" s="90"/>
      <c r="Z599" s="90"/>
      <c r="AA599" s="90"/>
      <c r="AB599" s="90" t="s">
        <v>8734</v>
      </c>
      <c r="AC599" s="92" t="s">
        <v>8735</v>
      </c>
      <c r="AD599" s="10" t="s">
        <v>283</v>
      </c>
      <c r="AE599" s="11">
        <v>43543</v>
      </c>
      <c r="AF599" s="11">
        <v>44242</v>
      </c>
      <c r="AG599" s="10">
        <f t="shared" si="132"/>
        <v>699</v>
      </c>
      <c r="AH599" s="10">
        <f t="shared" si="133"/>
        <v>715</v>
      </c>
      <c r="AI599" s="10">
        <f t="shared" si="108"/>
        <v>696</v>
      </c>
      <c r="AJ599" s="10" t="s">
        <v>8736</v>
      </c>
      <c r="AK599" s="12">
        <v>2</v>
      </c>
      <c r="AL599" s="10" t="s">
        <v>8737</v>
      </c>
      <c r="AM599" s="10">
        <v>1</v>
      </c>
      <c r="AN599" s="10"/>
      <c r="AO599" s="10"/>
      <c r="AP599" s="10"/>
      <c r="AQ599" s="10"/>
      <c r="AR599" s="10"/>
      <c r="AS599" s="10">
        <v>1</v>
      </c>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c r="CG599" s="10"/>
      <c r="CH599" s="10"/>
      <c r="CI599" s="10"/>
      <c r="CJ599" s="10"/>
      <c r="CK599" s="10"/>
      <c r="CL599" s="10"/>
      <c r="CM599" s="10"/>
      <c r="CN599" s="10"/>
      <c r="CO599" s="10"/>
      <c r="CP599" s="10" t="s">
        <v>89</v>
      </c>
      <c r="CQ599" s="10" t="s">
        <v>286</v>
      </c>
      <c r="CR599" s="10">
        <v>1</v>
      </c>
      <c r="CS599" s="10"/>
      <c r="CT599" s="10"/>
      <c r="CU599" s="10"/>
      <c r="CV599" s="10"/>
      <c r="CW599" s="10"/>
      <c r="CX599" s="10" t="s">
        <v>287</v>
      </c>
      <c r="CY599" s="10" t="s">
        <v>287</v>
      </c>
      <c r="CZ599" s="10" t="s">
        <v>288</v>
      </c>
      <c r="DA599" s="10" t="s">
        <v>120</v>
      </c>
      <c r="DB599" s="13" t="s">
        <v>8738</v>
      </c>
      <c r="DC599" s="10" t="s">
        <v>283</v>
      </c>
      <c r="DD599" s="13" t="s">
        <v>8739</v>
      </c>
      <c r="DE599" s="13" t="s">
        <v>8740</v>
      </c>
      <c r="DF599" s="10" t="s">
        <v>283</v>
      </c>
      <c r="DG599" s="10" t="s">
        <v>283</v>
      </c>
      <c r="DH599" s="10" t="s">
        <v>283</v>
      </c>
      <c r="DI599" s="10" t="s">
        <v>283</v>
      </c>
      <c r="DJ599" s="10" t="s">
        <v>283</v>
      </c>
      <c r="DK599" s="10" t="s">
        <v>283</v>
      </c>
      <c r="DL599" s="10" t="s">
        <v>8741</v>
      </c>
      <c r="DM599" s="10" t="s">
        <v>115</v>
      </c>
      <c r="DN599" s="15"/>
      <c r="DO599" s="15"/>
      <c r="DP599" s="15"/>
      <c r="DQ599" s="15"/>
      <c r="DR599" s="15"/>
      <c r="DS599" s="14">
        <v>1</v>
      </c>
      <c r="DT599" s="15"/>
      <c r="DU599" s="15"/>
      <c r="DV599" s="15"/>
      <c r="DW599" s="15"/>
      <c r="DX599" s="15"/>
      <c r="DY599" s="15"/>
      <c r="DZ599" s="15"/>
      <c r="EA599" s="15"/>
      <c r="EB599" s="15"/>
      <c r="EC599" s="15"/>
      <c r="ED599" s="15"/>
      <c r="EE599" s="15"/>
      <c r="EF599" s="15"/>
      <c r="EG599" s="15"/>
      <c r="EH599" s="15"/>
      <c r="EI599" s="15"/>
      <c r="EJ599" s="15"/>
      <c r="EK599" s="15"/>
      <c r="EL599" s="15"/>
      <c r="EM599" s="15"/>
      <c r="EN599" s="15"/>
      <c r="EO599" s="15"/>
      <c r="EP599" s="15"/>
      <c r="EQ599" s="15"/>
      <c r="ER599" s="10" t="s">
        <v>283</v>
      </c>
      <c r="ES599" s="10" t="s">
        <v>283</v>
      </c>
      <c r="ET599" s="10"/>
      <c r="EU599" s="10"/>
      <c r="EV599" s="10"/>
      <c r="EW599" s="10"/>
      <c r="EX599" s="10"/>
      <c r="EY599" s="10"/>
      <c r="EZ599" s="10"/>
      <c r="FA599" s="10"/>
      <c r="FB599" s="10"/>
      <c r="FC599" s="10"/>
      <c r="FD599" s="10"/>
      <c r="FE599" s="10"/>
      <c r="FF599" s="10"/>
      <c r="FG599" s="10"/>
      <c r="FH599" s="10"/>
      <c r="FI599" s="10"/>
      <c r="FJ599" s="10"/>
      <c r="FK599" s="10"/>
      <c r="FL599" s="10"/>
      <c r="FM599" s="10" t="s">
        <v>283</v>
      </c>
      <c r="FN599" s="10" t="s">
        <v>283</v>
      </c>
      <c r="FO599" s="10"/>
      <c r="FP599" s="10"/>
      <c r="FQ599" s="10"/>
      <c r="FR599" s="10"/>
      <c r="FS599" s="10"/>
      <c r="FT599" s="10"/>
      <c r="FU599" s="10"/>
      <c r="FV599" s="10"/>
      <c r="FW599" s="10"/>
      <c r="FX599" s="10"/>
      <c r="FY599" s="10"/>
      <c r="FZ599" s="10"/>
      <c r="GA599" s="10"/>
      <c r="GB599" s="10"/>
      <c r="GC599" s="10"/>
      <c r="GD599" s="10"/>
      <c r="GE599" s="10"/>
      <c r="GF599" s="10"/>
      <c r="GG599" s="10"/>
      <c r="GH599" s="10"/>
      <c r="GI599" s="10"/>
      <c r="GJ599" s="10"/>
      <c r="GK599" s="10"/>
      <c r="GL599" s="10"/>
      <c r="GM599" s="10"/>
      <c r="GN599" s="10"/>
      <c r="GO599" s="13" t="s">
        <v>8742</v>
      </c>
      <c r="GP599" s="13" t="s">
        <v>8743</v>
      </c>
      <c r="GQ599" s="10" t="s">
        <v>283</v>
      </c>
      <c r="GR599" s="10" t="s">
        <v>283</v>
      </c>
      <c r="GS599" s="10" t="s">
        <v>283</v>
      </c>
      <c r="GT599" s="10" t="s">
        <v>283</v>
      </c>
      <c r="GU599" s="10" t="s">
        <v>283</v>
      </c>
      <c r="GV599" s="10" t="s">
        <v>283</v>
      </c>
      <c r="GW599" s="10" t="s">
        <v>283</v>
      </c>
      <c r="GX599" s="10" t="s">
        <v>283</v>
      </c>
      <c r="GY599" s="10" t="s">
        <v>283</v>
      </c>
      <c r="GZ599" s="10" t="s">
        <v>283</v>
      </c>
      <c r="HA599" s="10" t="s">
        <v>283</v>
      </c>
      <c r="HB599" s="10" t="s">
        <v>283</v>
      </c>
      <c r="HC599" s="10" t="s">
        <v>283</v>
      </c>
      <c r="HD599" s="10" t="s">
        <v>233</v>
      </c>
      <c r="HE599" s="10"/>
      <c r="HF599" s="10"/>
      <c r="HG599" s="10"/>
      <c r="HH599" s="10"/>
      <c r="HI599" s="10"/>
      <c r="HJ599" s="10"/>
      <c r="HK599" s="10"/>
      <c r="HL599" s="10"/>
      <c r="HM599" s="10"/>
      <c r="HN599" s="10"/>
      <c r="HO599" s="10"/>
      <c r="HP599" s="10"/>
      <c r="HQ599" s="10"/>
      <c r="HR599" s="10"/>
      <c r="HS599" s="10"/>
      <c r="HT599" s="10"/>
      <c r="HU599" s="10"/>
      <c r="HV599" s="10"/>
      <c r="HW599" s="10"/>
      <c r="HX599" s="10"/>
      <c r="HY599" s="10"/>
      <c r="HZ599" s="10"/>
      <c r="IA599" s="10"/>
      <c r="IB599" s="10"/>
      <c r="IC599" s="10"/>
      <c r="ID599" s="10"/>
      <c r="IE599" s="10"/>
      <c r="IF599" s="10"/>
      <c r="IG599" s="10"/>
      <c r="IH599" s="10"/>
      <c r="II599" s="10"/>
      <c r="IJ599" s="10"/>
      <c r="IK599" s="10">
        <v>1</v>
      </c>
      <c r="IL599" s="10"/>
      <c r="IM599" s="10"/>
      <c r="IN599" s="10"/>
      <c r="IO599" s="10"/>
      <c r="IP599" s="10"/>
      <c r="IQ599" s="10"/>
      <c r="IR599" s="10"/>
      <c r="IS599" s="10"/>
      <c r="IT599" s="10"/>
      <c r="IU599" s="13" t="s">
        <v>8744</v>
      </c>
      <c r="IV599" s="10" t="s">
        <v>283</v>
      </c>
      <c r="IW599" s="10" t="s">
        <v>283</v>
      </c>
      <c r="IX599" s="10" t="s">
        <v>267</v>
      </c>
      <c r="IY599" s="10"/>
      <c r="IZ599" s="10"/>
      <c r="JA599" s="10"/>
      <c r="JB599" s="10"/>
      <c r="JC599" s="10"/>
      <c r="JD599" s="10"/>
      <c r="JE599" s="10"/>
      <c r="JF599" s="10"/>
      <c r="JG599" s="10"/>
      <c r="JH599" s="10"/>
      <c r="JI599" s="10"/>
      <c r="JJ599" s="10"/>
      <c r="JK599" s="10"/>
      <c r="JL599" s="10"/>
      <c r="JM599" s="10"/>
      <c r="JN599" s="10"/>
      <c r="JO599" s="10"/>
      <c r="JP599" s="10"/>
      <c r="JQ599" s="10"/>
      <c r="JR599" s="10"/>
      <c r="JS599" s="10">
        <v>1</v>
      </c>
      <c r="JT599" s="10"/>
      <c r="JU599" s="10"/>
      <c r="JV599" s="10" t="s">
        <v>287</v>
      </c>
      <c r="JW599" s="10" t="s">
        <v>283</v>
      </c>
      <c r="JX599" s="10" t="s">
        <v>283</v>
      </c>
      <c r="JY599" s="10" t="s">
        <v>283</v>
      </c>
      <c r="JZ599" s="10"/>
    </row>
    <row r="600" spans="1:286" ht="15.75" customHeight="1">
      <c r="A600" s="90" t="s">
        <v>8745</v>
      </c>
      <c r="B600" s="91">
        <v>44230</v>
      </c>
      <c r="C600" s="90" t="s">
        <v>8746</v>
      </c>
      <c r="D600" s="10">
        <v>1</v>
      </c>
      <c r="E600" s="11">
        <v>43763</v>
      </c>
      <c r="F600" s="10">
        <v>23</v>
      </c>
      <c r="G600" s="10" t="s">
        <v>323</v>
      </c>
      <c r="H600" s="90" t="s">
        <v>8747</v>
      </c>
      <c r="I600" s="90" t="s">
        <v>8748</v>
      </c>
      <c r="J600" s="10" t="s">
        <v>280</v>
      </c>
      <c r="K600" s="90" t="s">
        <v>606</v>
      </c>
      <c r="L600" s="32"/>
      <c r="M600" s="10">
        <v>1</v>
      </c>
      <c r="N600" s="32"/>
      <c r="O600" s="32"/>
      <c r="P600" s="32"/>
      <c r="Q600" s="32"/>
      <c r="R600" s="32"/>
      <c r="S600" s="32"/>
      <c r="T600" s="32"/>
      <c r="U600" s="32"/>
      <c r="V600" s="32"/>
      <c r="W600" s="32"/>
      <c r="X600" s="32"/>
      <c r="Y600" s="32"/>
      <c r="Z600" s="32"/>
      <c r="AA600" s="32"/>
      <c r="AB600" s="32" t="s">
        <v>8749</v>
      </c>
      <c r="AC600" s="92" t="s">
        <v>8750</v>
      </c>
      <c r="AD600" s="10" t="s">
        <v>283</v>
      </c>
      <c r="AE600" s="13" t="s">
        <v>329</v>
      </c>
      <c r="AF600" s="11">
        <v>44090</v>
      </c>
      <c r="AG600" s="10" t="s">
        <v>329</v>
      </c>
      <c r="AH600" s="10">
        <f t="shared" si="133"/>
        <v>327</v>
      </c>
      <c r="AI600" s="10">
        <f t="shared" si="108"/>
        <v>467</v>
      </c>
      <c r="AJ600" s="10" t="s">
        <v>8697</v>
      </c>
      <c r="AK600" s="12">
        <v>1</v>
      </c>
      <c r="AL600" s="10" t="s">
        <v>86</v>
      </c>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0"/>
      <c r="CC600" s="10"/>
      <c r="CD600" s="10"/>
      <c r="CE600" s="10"/>
      <c r="CF600" s="10"/>
      <c r="CG600" s="10"/>
      <c r="CH600" s="10"/>
      <c r="CI600" s="10"/>
      <c r="CJ600" s="10"/>
      <c r="CK600" s="10"/>
      <c r="CL600" s="10"/>
      <c r="CM600" s="10"/>
      <c r="CN600" s="10"/>
      <c r="CO600" s="10">
        <v>1</v>
      </c>
      <c r="CP600" s="10" t="s">
        <v>90</v>
      </c>
      <c r="CQ600" s="10" t="s">
        <v>286</v>
      </c>
      <c r="CR600" s="10"/>
      <c r="CS600" s="10">
        <v>1</v>
      </c>
      <c r="CT600" s="10"/>
      <c r="CU600" s="10"/>
      <c r="CV600" s="10"/>
      <c r="CW600" s="10"/>
      <c r="CX600" s="10" t="s">
        <v>283</v>
      </c>
      <c r="CY600" s="10" t="s">
        <v>287</v>
      </c>
      <c r="CZ600" s="10" t="s">
        <v>8751</v>
      </c>
      <c r="DA600" s="10" t="s">
        <v>289</v>
      </c>
      <c r="DB600" s="10" t="s">
        <v>3784</v>
      </c>
      <c r="DC600" s="10" t="s">
        <v>283</v>
      </c>
      <c r="DD600" s="13" t="s">
        <v>2943</v>
      </c>
      <c r="DE600" s="10" t="s">
        <v>283</v>
      </c>
      <c r="DF600" s="10" t="s">
        <v>283</v>
      </c>
      <c r="DG600" s="10" t="s">
        <v>283</v>
      </c>
      <c r="DH600" s="10" t="s">
        <v>283</v>
      </c>
      <c r="DI600" s="10" t="s">
        <v>283</v>
      </c>
      <c r="DJ600" s="10" t="s">
        <v>283</v>
      </c>
      <c r="DK600" s="10" t="s">
        <v>283</v>
      </c>
      <c r="DL600" s="10" t="s">
        <v>283</v>
      </c>
      <c r="DM600" s="10" t="s">
        <v>283</v>
      </c>
      <c r="DN600" s="15"/>
      <c r="DO600" s="15"/>
      <c r="DP600" s="15"/>
      <c r="DQ600" s="15"/>
      <c r="DR600" s="15"/>
      <c r="DS600" s="15"/>
      <c r="DT600" s="15"/>
      <c r="DU600" s="15"/>
      <c r="DV600" s="15"/>
      <c r="DW600" s="15"/>
      <c r="DX600" s="15"/>
      <c r="DY600" s="15"/>
      <c r="DZ600" s="15"/>
      <c r="EA600" s="15"/>
      <c r="EB600" s="15"/>
      <c r="EC600" s="15"/>
      <c r="ED600" s="15"/>
      <c r="EE600" s="15"/>
      <c r="EF600" s="15"/>
      <c r="EG600" s="15"/>
      <c r="EH600" s="15"/>
      <c r="EI600" s="15"/>
      <c r="EJ600" s="15"/>
      <c r="EK600" s="15"/>
      <c r="EL600" s="15"/>
      <c r="EM600" s="15"/>
      <c r="EN600" s="15"/>
      <c r="EO600" s="15"/>
      <c r="EP600" s="15"/>
      <c r="EQ600" s="15"/>
      <c r="ER600" s="13" t="s">
        <v>8752</v>
      </c>
      <c r="ES600" s="13" t="s">
        <v>8752</v>
      </c>
      <c r="ET600" s="13">
        <v>1</v>
      </c>
      <c r="EU600" s="10">
        <v>1</v>
      </c>
      <c r="EV600" s="13"/>
      <c r="EW600" s="13"/>
      <c r="EX600" s="13"/>
      <c r="EY600" s="13"/>
      <c r="EZ600" s="13">
        <v>1</v>
      </c>
      <c r="FA600" s="13"/>
      <c r="FB600" s="13"/>
      <c r="FC600" s="13"/>
      <c r="FD600" s="13"/>
      <c r="FE600" s="13"/>
      <c r="FF600" s="13"/>
      <c r="FG600" s="13"/>
      <c r="FH600" s="13"/>
      <c r="FI600" s="13"/>
      <c r="FJ600" s="13"/>
      <c r="FK600" s="13"/>
      <c r="FL600" s="13"/>
      <c r="FM600" s="13" t="s">
        <v>8753</v>
      </c>
      <c r="FN600" s="13" t="s">
        <v>1621</v>
      </c>
      <c r="FO600" s="13"/>
      <c r="FP600" s="13"/>
      <c r="FQ600" s="13"/>
      <c r="FR600" s="13"/>
      <c r="FS600" s="13"/>
      <c r="FT600" s="13"/>
      <c r="FU600" s="13">
        <v>1</v>
      </c>
      <c r="FV600" s="13"/>
      <c r="FW600" s="13"/>
      <c r="FX600" s="13"/>
      <c r="FY600" s="13"/>
      <c r="FZ600" s="13"/>
      <c r="GA600" s="13"/>
      <c r="GB600" s="13"/>
      <c r="GC600" s="13">
        <v>1</v>
      </c>
      <c r="GD600" s="13"/>
      <c r="GE600" s="13"/>
      <c r="GF600" s="13"/>
      <c r="GG600" s="13"/>
      <c r="GH600" s="13"/>
      <c r="GI600" s="13"/>
      <c r="GJ600" s="13"/>
      <c r="GK600" s="13"/>
      <c r="GL600" s="13"/>
      <c r="GM600" s="13"/>
      <c r="GN600" s="13"/>
      <c r="GO600" s="13" t="s">
        <v>8754</v>
      </c>
      <c r="GP600" s="13" t="s">
        <v>8755</v>
      </c>
      <c r="GQ600" s="13" t="s">
        <v>8756</v>
      </c>
      <c r="GR600" s="10" t="s">
        <v>283</v>
      </c>
      <c r="GS600" s="10" t="s">
        <v>283</v>
      </c>
      <c r="GT600" s="10" t="s">
        <v>283</v>
      </c>
      <c r="GU600" s="10" t="s">
        <v>283</v>
      </c>
      <c r="GV600" s="10" t="s">
        <v>283</v>
      </c>
      <c r="GW600" s="10" t="s">
        <v>283</v>
      </c>
      <c r="GX600" s="10" t="s">
        <v>283</v>
      </c>
      <c r="GY600" s="10" t="s">
        <v>283</v>
      </c>
      <c r="GZ600" s="10" t="s">
        <v>283</v>
      </c>
      <c r="HA600" s="10" t="s">
        <v>283</v>
      </c>
      <c r="HB600" s="10" t="s">
        <v>283</v>
      </c>
      <c r="HC600" s="10" t="s">
        <v>283</v>
      </c>
      <c r="HD600" s="10" t="s">
        <v>8757</v>
      </c>
      <c r="HE600" s="10"/>
      <c r="HF600" s="10"/>
      <c r="HG600" s="10"/>
      <c r="HH600" s="10"/>
      <c r="HI600" s="10"/>
      <c r="HJ600" s="10"/>
      <c r="HK600" s="10"/>
      <c r="HL600" s="10"/>
      <c r="HM600" s="10"/>
      <c r="HN600" s="10"/>
      <c r="HO600" s="10">
        <v>1</v>
      </c>
      <c r="HP600" s="10"/>
      <c r="HQ600" s="10"/>
      <c r="HR600" s="10"/>
      <c r="HS600" s="10"/>
      <c r="HT600" s="10"/>
      <c r="HU600" s="10"/>
      <c r="HV600" s="10"/>
      <c r="HW600" s="10"/>
      <c r="HX600" s="10"/>
      <c r="HY600" s="10"/>
      <c r="HZ600" s="10"/>
      <c r="IA600" s="10"/>
      <c r="IB600" s="10"/>
      <c r="IC600" s="10"/>
      <c r="ID600" s="10"/>
      <c r="IE600" s="10"/>
      <c r="IF600" s="10"/>
      <c r="IG600" s="10"/>
      <c r="IH600" s="10"/>
      <c r="II600" s="10"/>
      <c r="IJ600" s="10"/>
      <c r="IK600" s="10"/>
      <c r="IL600" s="10"/>
      <c r="IM600" s="10"/>
      <c r="IN600" s="10"/>
      <c r="IO600" s="10"/>
      <c r="IP600" s="10"/>
      <c r="IQ600" s="10"/>
      <c r="IR600" s="10"/>
      <c r="IS600" s="10"/>
      <c r="IT600" s="10">
        <v>1</v>
      </c>
      <c r="IU600" s="13" t="s">
        <v>419</v>
      </c>
      <c r="IV600" s="10" t="s">
        <v>283</v>
      </c>
      <c r="IW600" s="10" t="s">
        <v>283</v>
      </c>
      <c r="IX600" s="10" t="s">
        <v>264</v>
      </c>
      <c r="IY600" s="10"/>
      <c r="IZ600" s="10"/>
      <c r="JA600" s="10"/>
      <c r="JB600" s="10"/>
      <c r="JC600" s="10"/>
      <c r="JD600" s="10"/>
      <c r="JE600" s="10"/>
      <c r="JF600" s="10"/>
      <c r="JG600" s="10"/>
      <c r="JH600" s="10"/>
      <c r="JI600" s="10"/>
      <c r="JJ600" s="10"/>
      <c r="JK600" s="10"/>
      <c r="JL600" s="10"/>
      <c r="JM600" s="10"/>
      <c r="JN600" s="10"/>
      <c r="JO600" s="10"/>
      <c r="JP600" s="10">
        <v>1</v>
      </c>
      <c r="JQ600" s="10"/>
      <c r="JR600" s="10"/>
      <c r="JS600" s="10"/>
      <c r="JT600" s="10"/>
      <c r="JU600" s="10"/>
      <c r="JV600" s="10" t="s">
        <v>287</v>
      </c>
      <c r="JW600" s="10" t="s">
        <v>283</v>
      </c>
      <c r="JX600" s="10" t="s">
        <v>283</v>
      </c>
      <c r="JY600" s="10" t="s">
        <v>283</v>
      </c>
      <c r="JZ600" s="10"/>
    </row>
    <row r="601" spans="1:286" ht="15.75" customHeight="1">
      <c r="A601" s="90" t="s">
        <v>8758</v>
      </c>
      <c r="B601" s="91">
        <v>44235</v>
      </c>
      <c r="C601" s="90" t="s">
        <v>8759</v>
      </c>
      <c r="D601" s="10">
        <v>1</v>
      </c>
      <c r="E601" s="11">
        <v>43811</v>
      </c>
      <c r="F601" s="10" t="s">
        <v>302</v>
      </c>
      <c r="G601" s="10" t="s">
        <v>323</v>
      </c>
      <c r="H601" s="90" t="s">
        <v>8760</v>
      </c>
      <c r="I601" s="90" t="s">
        <v>1138</v>
      </c>
      <c r="J601" s="10" t="s">
        <v>280</v>
      </c>
      <c r="K601" s="90" t="s">
        <v>8761</v>
      </c>
      <c r="L601" s="90"/>
      <c r="M601" s="32">
        <v>1</v>
      </c>
      <c r="N601" s="90"/>
      <c r="O601" s="90"/>
      <c r="P601" s="10">
        <v>1</v>
      </c>
      <c r="Q601" s="90"/>
      <c r="R601" s="90"/>
      <c r="S601" s="90"/>
      <c r="T601" s="32">
        <v>1</v>
      </c>
      <c r="U601" s="90"/>
      <c r="V601" s="90"/>
      <c r="W601" s="90"/>
      <c r="X601" s="90"/>
      <c r="Y601" s="90"/>
      <c r="Z601" s="90"/>
      <c r="AA601" s="90"/>
      <c r="AB601" s="90" t="s">
        <v>8762</v>
      </c>
      <c r="AC601" s="92" t="s">
        <v>8763</v>
      </c>
      <c r="AD601" s="10" t="s">
        <v>283</v>
      </c>
      <c r="AE601" s="11">
        <v>43894</v>
      </c>
      <c r="AF601" s="11">
        <v>44257</v>
      </c>
      <c r="AG601" s="10">
        <f t="shared" ref="AG601:AG604" si="134">AF601-AE601</f>
        <v>363</v>
      </c>
      <c r="AH601" s="10">
        <f t="shared" si="133"/>
        <v>446</v>
      </c>
      <c r="AI601" s="10">
        <f t="shared" si="108"/>
        <v>424</v>
      </c>
      <c r="AJ601" s="10" t="s">
        <v>801</v>
      </c>
      <c r="AK601" s="12">
        <v>1</v>
      </c>
      <c r="AL601" s="10" t="s">
        <v>70</v>
      </c>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v>1</v>
      </c>
      <c r="BZ601" s="10"/>
      <c r="CA601" s="10"/>
      <c r="CB601" s="10"/>
      <c r="CC601" s="10"/>
      <c r="CD601" s="10"/>
      <c r="CE601" s="10"/>
      <c r="CF601" s="10"/>
      <c r="CG601" s="10"/>
      <c r="CH601" s="10"/>
      <c r="CI601" s="10"/>
      <c r="CJ601" s="10"/>
      <c r="CK601" s="10"/>
      <c r="CL601" s="10"/>
      <c r="CM601" s="10"/>
      <c r="CN601" s="10"/>
      <c r="CO601" s="10"/>
      <c r="CP601" s="10" t="s">
        <v>89</v>
      </c>
      <c r="CQ601" s="10" t="s">
        <v>286</v>
      </c>
      <c r="CR601" s="10">
        <v>1</v>
      </c>
      <c r="CS601" s="10"/>
      <c r="CT601" s="10"/>
      <c r="CU601" s="10"/>
      <c r="CV601" s="10"/>
      <c r="CW601" s="10"/>
      <c r="CX601" s="10" t="s">
        <v>287</v>
      </c>
      <c r="CY601" s="10" t="s">
        <v>287</v>
      </c>
      <c r="CZ601" s="10" t="s">
        <v>288</v>
      </c>
      <c r="DA601" s="10" t="s">
        <v>289</v>
      </c>
      <c r="DB601" s="10" t="s">
        <v>412</v>
      </c>
      <c r="DC601" s="10" t="s">
        <v>283</v>
      </c>
      <c r="DD601" s="13" t="s">
        <v>8764</v>
      </c>
      <c r="DE601" s="10" t="s">
        <v>283</v>
      </c>
      <c r="DF601" s="10" t="s">
        <v>283</v>
      </c>
      <c r="DG601" s="10" t="s">
        <v>283</v>
      </c>
      <c r="DH601" s="10" t="s">
        <v>283</v>
      </c>
      <c r="DI601" s="10" t="s">
        <v>283</v>
      </c>
      <c r="DJ601" s="10" t="s">
        <v>283</v>
      </c>
      <c r="DK601" s="10" t="s">
        <v>283</v>
      </c>
      <c r="DL601" s="13" t="s">
        <v>8765</v>
      </c>
      <c r="DM601" s="13" t="s">
        <v>283</v>
      </c>
      <c r="DN601" s="14"/>
      <c r="DO601" s="14"/>
      <c r="DP601" s="14"/>
      <c r="DQ601" s="14"/>
      <c r="DR601" s="14"/>
      <c r="DS601" s="14"/>
      <c r="DT601" s="14"/>
      <c r="DU601" s="14"/>
      <c r="DV601" s="14"/>
      <c r="DW601" s="14"/>
      <c r="DX601" s="14"/>
      <c r="DY601" s="14"/>
      <c r="DZ601" s="14"/>
      <c r="EA601" s="14"/>
      <c r="EB601" s="14"/>
      <c r="EC601" s="14"/>
      <c r="ED601" s="14"/>
      <c r="EE601" s="14"/>
      <c r="EF601" s="14"/>
      <c r="EG601" s="14"/>
      <c r="EH601" s="14"/>
      <c r="EI601" s="14"/>
      <c r="EJ601" s="14"/>
      <c r="EK601" s="14"/>
      <c r="EL601" s="14"/>
      <c r="EM601" s="14"/>
      <c r="EN601" s="14"/>
      <c r="EO601" s="14"/>
      <c r="EP601" s="14"/>
      <c r="EQ601" s="14"/>
      <c r="ER601" s="10" t="s">
        <v>283</v>
      </c>
      <c r="ES601" s="10" t="s">
        <v>283</v>
      </c>
      <c r="ET601" s="10"/>
      <c r="EU601" s="10"/>
      <c r="EV601" s="10"/>
      <c r="EW601" s="10"/>
      <c r="EX601" s="10"/>
      <c r="EY601" s="10"/>
      <c r="EZ601" s="10"/>
      <c r="FA601" s="10"/>
      <c r="FB601" s="10"/>
      <c r="FC601" s="10"/>
      <c r="FD601" s="10"/>
      <c r="FE601" s="10"/>
      <c r="FF601" s="10"/>
      <c r="FG601" s="10"/>
      <c r="FH601" s="10"/>
      <c r="FI601" s="10"/>
      <c r="FJ601" s="10"/>
      <c r="FK601" s="10"/>
      <c r="FL601" s="10"/>
      <c r="FM601" s="10" t="s">
        <v>184</v>
      </c>
      <c r="FN601" s="10" t="s">
        <v>184</v>
      </c>
      <c r="FO601" s="10"/>
      <c r="FP601" s="10"/>
      <c r="FQ601" s="10"/>
      <c r="FR601" s="10"/>
      <c r="FS601" s="10"/>
      <c r="FT601" s="10"/>
      <c r="FU601" s="10"/>
      <c r="FV601" s="10"/>
      <c r="FW601" s="10"/>
      <c r="FX601" s="10"/>
      <c r="FY601" s="10"/>
      <c r="FZ601" s="10"/>
      <c r="GA601" s="10"/>
      <c r="GB601" s="10"/>
      <c r="GC601" s="10"/>
      <c r="GD601" s="10"/>
      <c r="GE601" s="10"/>
      <c r="GF601" s="10"/>
      <c r="GG601" s="10"/>
      <c r="GH601" s="10"/>
      <c r="GI601" s="10"/>
      <c r="GJ601" s="10"/>
      <c r="GK601" s="10"/>
      <c r="GL601" s="10"/>
      <c r="GM601" s="10"/>
      <c r="GN601" s="10">
        <v>1</v>
      </c>
      <c r="GO601" s="13" t="s">
        <v>8766</v>
      </c>
      <c r="GP601" s="10" t="s">
        <v>283</v>
      </c>
      <c r="GQ601" s="10" t="s">
        <v>283</v>
      </c>
      <c r="GR601" s="10" t="s">
        <v>283</v>
      </c>
      <c r="GS601" s="10" t="s">
        <v>283</v>
      </c>
      <c r="GT601" s="10" t="s">
        <v>283</v>
      </c>
      <c r="GU601" s="10" t="s">
        <v>283</v>
      </c>
      <c r="GV601" s="10" t="s">
        <v>283</v>
      </c>
      <c r="GW601" s="10" t="s">
        <v>283</v>
      </c>
      <c r="GX601" s="10" t="s">
        <v>283</v>
      </c>
      <c r="GY601" s="10" t="s">
        <v>283</v>
      </c>
      <c r="GZ601" s="10" t="s">
        <v>283</v>
      </c>
      <c r="HA601" s="10" t="s">
        <v>283</v>
      </c>
      <c r="HB601" s="10" t="s">
        <v>283</v>
      </c>
      <c r="HC601" s="10" t="s">
        <v>283</v>
      </c>
      <c r="HD601" s="10" t="s">
        <v>1133</v>
      </c>
      <c r="HE601" s="10"/>
      <c r="HF601" s="10"/>
      <c r="HG601" s="10"/>
      <c r="HH601" s="10"/>
      <c r="HI601" s="10"/>
      <c r="HJ601" s="10"/>
      <c r="HK601" s="10"/>
      <c r="HL601" s="10"/>
      <c r="HM601" s="10"/>
      <c r="HN601" s="10"/>
      <c r="HO601" s="10"/>
      <c r="HP601" s="10">
        <v>1</v>
      </c>
      <c r="HQ601" s="10"/>
      <c r="HR601" s="10"/>
      <c r="HS601" s="10"/>
      <c r="HT601" s="10"/>
      <c r="HU601" s="10"/>
      <c r="HV601" s="10"/>
      <c r="HW601" s="10"/>
      <c r="HX601" s="10"/>
      <c r="HY601" s="10"/>
      <c r="HZ601" s="10"/>
      <c r="IA601" s="10"/>
      <c r="IB601" s="10">
        <v>1</v>
      </c>
      <c r="IC601" s="10"/>
      <c r="ID601" s="10"/>
      <c r="IE601" s="10"/>
      <c r="IF601" s="10"/>
      <c r="IG601" s="10"/>
      <c r="IH601" s="10"/>
      <c r="II601" s="10"/>
      <c r="IJ601" s="10"/>
      <c r="IK601" s="10"/>
      <c r="IL601" s="10"/>
      <c r="IM601" s="10"/>
      <c r="IN601" s="10"/>
      <c r="IO601" s="10"/>
      <c r="IP601" s="10"/>
      <c r="IQ601" s="10"/>
      <c r="IR601" s="10"/>
      <c r="IS601" s="10"/>
      <c r="IT601" s="10"/>
      <c r="IU601" s="13" t="s">
        <v>299</v>
      </c>
      <c r="IV601" s="10" t="s">
        <v>283</v>
      </c>
      <c r="IW601" s="10" t="s">
        <v>283</v>
      </c>
      <c r="IX601" s="10" t="s">
        <v>264</v>
      </c>
      <c r="IY601" s="10"/>
      <c r="IZ601" s="10"/>
      <c r="JA601" s="10"/>
      <c r="JB601" s="10"/>
      <c r="JC601" s="10"/>
      <c r="JD601" s="10"/>
      <c r="JE601" s="10"/>
      <c r="JF601" s="10"/>
      <c r="JG601" s="10"/>
      <c r="JH601" s="10"/>
      <c r="JI601" s="10"/>
      <c r="JJ601" s="10"/>
      <c r="JK601" s="10"/>
      <c r="JL601" s="10"/>
      <c r="JM601" s="10"/>
      <c r="JN601" s="10"/>
      <c r="JO601" s="10"/>
      <c r="JP601" s="10">
        <v>1</v>
      </c>
      <c r="JQ601" s="10"/>
      <c r="JR601" s="10"/>
      <c r="JS601" s="10"/>
      <c r="JT601" s="10"/>
      <c r="JU601" s="10"/>
      <c r="JV601" s="10" t="s">
        <v>287</v>
      </c>
      <c r="JW601" s="10" t="s">
        <v>283</v>
      </c>
      <c r="JX601" s="10" t="s">
        <v>283</v>
      </c>
      <c r="JY601" s="10" t="s">
        <v>283</v>
      </c>
      <c r="JZ601" s="10"/>
    </row>
    <row r="602" spans="1:286" ht="15.75" customHeight="1">
      <c r="A602" s="90" t="s">
        <v>8767</v>
      </c>
      <c r="B602" s="91">
        <v>44238</v>
      </c>
      <c r="C602" s="90" t="s">
        <v>8768</v>
      </c>
      <c r="D602" s="10">
        <v>1</v>
      </c>
      <c r="E602" s="11">
        <v>43791</v>
      </c>
      <c r="F602" s="10" t="s">
        <v>302</v>
      </c>
      <c r="G602" s="10" t="s">
        <v>277</v>
      </c>
      <c r="H602" s="90" t="s">
        <v>4129</v>
      </c>
      <c r="I602" s="90" t="s">
        <v>7656</v>
      </c>
      <c r="J602" s="10" t="s">
        <v>280</v>
      </c>
      <c r="K602" s="90" t="s">
        <v>8769</v>
      </c>
      <c r="L602" s="90"/>
      <c r="M602" s="32">
        <v>1</v>
      </c>
      <c r="N602" s="90"/>
      <c r="O602" s="90"/>
      <c r="P602" s="90"/>
      <c r="Q602" s="90"/>
      <c r="R602" s="90"/>
      <c r="S602" s="10">
        <v>1</v>
      </c>
      <c r="T602" s="90"/>
      <c r="U602" s="90"/>
      <c r="V602" s="90"/>
      <c r="W602" s="90"/>
      <c r="X602" s="90"/>
      <c r="Y602" s="90"/>
      <c r="Z602" s="32">
        <v>1</v>
      </c>
      <c r="AA602" s="90"/>
      <c r="AB602" s="90" t="s">
        <v>8770</v>
      </c>
      <c r="AC602" s="92" t="s">
        <v>8771</v>
      </c>
      <c r="AD602" s="10" t="s">
        <v>283</v>
      </c>
      <c r="AE602" s="11">
        <v>43794</v>
      </c>
      <c r="AF602" s="11">
        <v>44230</v>
      </c>
      <c r="AG602" s="10">
        <f t="shared" si="134"/>
        <v>436</v>
      </c>
      <c r="AH602" s="10">
        <f t="shared" si="133"/>
        <v>439</v>
      </c>
      <c r="AI602" s="10">
        <f t="shared" si="108"/>
        <v>447</v>
      </c>
      <c r="AJ602" s="10" t="s">
        <v>8772</v>
      </c>
      <c r="AK602" s="12">
        <v>1</v>
      </c>
      <c r="AL602" s="10" t="s">
        <v>8773</v>
      </c>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v>1</v>
      </c>
      <c r="BT602" s="10"/>
      <c r="BU602" s="10"/>
      <c r="BV602" s="10"/>
      <c r="BW602" s="10"/>
      <c r="BX602" s="10"/>
      <c r="BY602" s="10"/>
      <c r="BZ602" s="10"/>
      <c r="CA602" s="10"/>
      <c r="CB602" s="10"/>
      <c r="CC602" s="10"/>
      <c r="CD602" s="10"/>
      <c r="CE602" s="10"/>
      <c r="CF602" s="10"/>
      <c r="CG602" s="10"/>
      <c r="CH602" s="10"/>
      <c r="CI602" s="10"/>
      <c r="CJ602" s="10"/>
      <c r="CK602" s="10"/>
      <c r="CL602" s="10"/>
      <c r="CM602" s="10"/>
      <c r="CN602" s="10"/>
      <c r="CO602" s="10"/>
      <c r="CP602" s="10" t="s">
        <v>89</v>
      </c>
      <c r="CQ602" s="10" t="s">
        <v>286</v>
      </c>
      <c r="CR602" s="10">
        <v>1</v>
      </c>
      <c r="CS602" s="10"/>
      <c r="CT602" s="10"/>
      <c r="CU602" s="10"/>
      <c r="CV602" s="10"/>
      <c r="CW602" s="10"/>
      <c r="CX602" s="10" t="s">
        <v>287</v>
      </c>
      <c r="CY602" s="10" t="s">
        <v>287</v>
      </c>
      <c r="CZ602" s="10" t="s">
        <v>288</v>
      </c>
      <c r="DA602" s="10" t="s">
        <v>158</v>
      </c>
      <c r="DB602" s="10" t="s">
        <v>158</v>
      </c>
      <c r="DC602" s="10" t="s">
        <v>283</v>
      </c>
      <c r="DD602" s="13" t="s">
        <v>8774</v>
      </c>
      <c r="DE602" s="10" t="s">
        <v>7648</v>
      </c>
      <c r="DF602" s="10" t="s">
        <v>283</v>
      </c>
      <c r="DG602" s="10" t="s">
        <v>283</v>
      </c>
      <c r="DH602" s="10" t="s">
        <v>283</v>
      </c>
      <c r="DI602" s="10" t="s">
        <v>283</v>
      </c>
      <c r="DJ602" s="10" t="s">
        <v>283</v>
      </c>
      <c r="DK602" s="10" t="s">
        <v>283</v>
      </c>
      <c r="DL602" s="10" t="s">
        <v>1717</v>
      </c>
      <c r="DM602" s="10" t="s">
        <v>115</v>
      </c>
      <c r="DN602" s="15"/>
      <c r="DO602" s="15"/>
      <c r="DP602" s="15"/>
      <c r="DQ602" s="15"/>
      <c r="DR602" s="15"/>
      <c r="DS602" s="14">
        <v>1</v>
      </c>
      <c r="DT602" s="15"/>
      <c r="DU602" s="15"/>
      <c r="DV602" s="15"/>
      <c r="DW602" s="15"/>
      <c r="DX602" s="15"/>
      <c r="DY602" s="15"/>
      <c r="DZ602" s="15"/>
      <c r="EA602" s="15"/>
      <c r="EB602" s="15"/>
      <c r="EC602" s="15"/>
      <c r="ED602" s="15"/>
      <c r="EE602" s="15"/>
      <c r="EF602" s="15"/>
      <c r="EG602" s="15"/>
      <c r="EH602" s="15"/>
      <c r="EI602" s="15"/>
      <c r="EJ602" s="15"/>
      <c r="EK602" s="15"/>
      <c r="EL602" s="15"/>
      <c r="EM602" s="15"/>
      <c r="EN602" s="15"/>
      <c r="EO602" s="15"/>
      <c r="EP602" s="15"/>
      <c r="EQ602" s="15"/>
      <c r="ER602" s="13" t="s">
        <v>8775</v>
      </c>
      <c r="ES602" s="13" t="s">
        <v>1809</v>
      </c>
      <c r="ET602" s="13"/>
      <c r="EU602" s="13"/>
      <c r="EV602" s="13"/>
      <c r="EW602" s="13"/>
      <c r="EX602" s="13"/>
      <c r="EY602" s="13"/>
      <c r="EZ602" s="13"/>
      <c r="FA602" s="13"/>
      <c r="FB602" s="13"/>
      <c r="FC602" s="13"/>
      <c r="FD602" s="13"/>
      <c r="FE602" s="13"/>
      <c r="FF602" s="13"/>
      <c r="FG602" s="13"/>
      <c r="FH602" s="13"/>
      <c r="FI602" s="13"/>
      <c r="FJ602" s="13"/>
      <c r="FK602" s="13">
        <v>1</v>
      </c>
      <c r="FL602" s="13">
        <v>1</v>
      </c>
      <c r="FM602" s="10" t="s">
        <v>8776</v>
      </c>
      <c r="FN602" s="10" t="s">
        <v>173</v>
      </c>
      <c r="FO602" s="10"/>
      <c r="FP602" s="10"/>
      <c r="FQ602" s="10"/>
      <c r="FR602" s="10"/>
      <c r="FS602" s="10"/>
      <c r="FT602" s="10"/>
      <c r="FU602" s="10"/>
      <c r="FV602" s="10"/>
      <c r="FW602" s="10"/>
      <c r="FX602" s="10"/>
      <c r="FY602" s="10"/>
      <c r="FZ602" s="10"/>
      <c r="GA602" s="10"/>
      <c r="GB602" s="10"/>
      <c r="GC602" s="10">
        <v>1</v>
      </c>
      <c r="GD602" s="10"/>
      <c r="GE602" s="10"/>
      <c r="GF602" s="10"/>
      <c r="GG602" s="10"/>
      <c r="GH602" s="10"/>
      <c r="GI602" s="10"/>
      <c r="GJ602" s="10"/>
      <c r="GK602" s="10"/>
      <c r="GL602" s="10"/>
      <c r="GM602" s="10"/>
      <c r="GN602" s="10"/>
      <c r="GO602" s="13" t="s">
        <v>8777</v>
      </c>
      <c r="GP602" s="13" t="s">
        <v>8778</v>
      </c>
      <c r="GQ602" s="13" t="s">
        <v>8779</v>
      </c>
      <c r="GR602" s="10" t="s">
        <v>283</v>
      </c>
      <c r="GS602" s="10" t="s">
        <v>283</v>
      </c>
      <c r="GT602" s="10" t="s">
        <v>283</v>
      </c>
      <c r="GU602" s="10" t="s">
        <v>283</v>
      </c>
      <c r="GV602" s="10" t="s">
        <v>283</v>
      </c>
      <c r="GW602" s="10" t="s">
        <v>283</v>
      </c>
      <c r="GX602" s="10" t="s">
        <v>283</v>
      </c>
      <c r="GY602" s="10" t="s">
        <v>283</v>
      </c>
      <c r="GZ602" s="10" t="s">
        <v>283</v>
      </c>
      <c r="HA602" s="10" t="s">
        <v>283</v>
      </c>
      <c r="HB602" s="10" t="s">
        <v>283</v>
      </c>
      <c r="HC602" s="10" t="s">
        <v>283</v>
      </c>
      <c r="HD602" s="10" t="s">
        <v>8780</v>
      </c>
      <c r="HE602" s="10"/>
      <c r="HF602" s="10"/>
      <c r="HG602" s="10"/>
      <c r="HH602" s="10"/>
      <c r="HI602" s="10"/>
      <c r="HJ602" s="10"/>
      <c r="HK602" s="10"/>
      <c r="HL602" s="10"/>
      <c r="HM602" s="10"/>
      <c r="HN602" s="10">
        <v>1</v>
      </c>
      <c r="HO602" s="10"/>
      <c r="HP602" s="10"/>
      <c r="HQ602" s="10"/>
      <c r="HR602" s="10"/>
      <c r="HS602" s="10"/>
      <c r="HT602" s="10"/>
      <c r="HU602" s="10"/>
      <c r="HV602" s="10"/>
      <c r="HW602" s="10"/>
      <c r="HX602" s="10"/>
      <c r="HY602" s="10"/>
      <c r="HZ602" s="10"/>
      <c r="IA602" s="10"/>
      <c r="IB602" s="10"/>
      <c r="IC602" s="10"/>
      <c r="ID602" s="10">
        <v>1</v>
      </c>
      <c r="IE602" s="10"/>
      <c r="IF602" s="10"/>
      <c r="IG602" s="10"/>
      <c r="IH602" s="10"/>
      <c r="II602" s="10"/>
      <c r="IJ602" s="10"/>
      <c r="IK602" s="10"/>
      <c r="IL602" s="10"/>
      <c r="IM602" s="10"/>
      <c r="IN602" s="10"/>
      <c r="IO602" s="10"/>
      <c r="IP602" s="10"/>
      <c r="IQ602" s="10"/>
      <c r="IR602" s="10"/>
      <c r="IS602" s="10"/>
      <c r="IT602" s="10"/>
      <c r="IU602" s="13" t="s">
        <v>4211</v>
      </c>
      <c r="IV602" s="10" t="s">
        <v>283</v>
      </c>
      <c r="IW602" s="10" t="s">
        <v>283</v>
      </c>
      <c r="IX602" s="10" t="s">
        <v>264</v>
      </c>
      <c r="IY602" s="10"/>
      <c r="IZ602" s="10"/>
      <c r="JA602" s="10"/>
      <c r="JB602" s="10"/>
      <c r="JC602" s="10"/>
      <c r="JD602" s="10"/>
      <c r="JE602" s="10"/>
      <c r="JF602" s="10"/>
      <c r="JG602" s="10"/>
      <c r="JH602" s="10"/>
      <c r="JI602" s="10"/>
      <c r="JJ602" s="10"/>
      <c r="JK602" s="10"/>
      <c r="JL602" s="10"/>
      <c r="JM602" s="10"/>
      <c r="JN602" s="10"/>
      <c r="JO602" s="10"/>
      <c r="JP602" s="10">
        <v>1</v>
      </c>
      <c r="JQ602" s="10"/>
      <c r="JR602" s="10"/>
      <c r="JS602" s="10"/>
      <c r="JT602" s="10"/>
      <c r="JU602" s="10"/>
      <c r="JV602" s="10" t="s">
        <v>287</v>
      </c>
      <c r="JW602" s="10" t="s">
        <v>283</v>
      </c>
      <c r="JX602" s="10" t="s">
        <v>283</v>
      </c>
      <c r="JY602" s="10" t="s">
        <v>283</v>
      </c>
      <c r="JZ602" s="10"/>
    </row>
    <row r="603" spans="1:286" ht="15.75" customHeight="1">
      <c r="A603" s="90" t="s">
        <v>8781</v>
      </c>
      <c r="B603" s="91">
        <v>44239</v>
      </c>
      <c r="C603" s="90" t="s">
        <v>8782</v>
      </c>
      <c r="D603" s="10">
        <v>1</v>
      </c>
      <c r="E603" s="11">
        <v>43295</v>
      </c>
      <c r="F603" s="10" t="s">
        <v>302</v>
      </c>
      <c r="G603" s="10" t="s">
        <v>323</v>
      </c>
      <c r="H603" s="90" t="s">
        <v>4655</v>
      </c>
      <c r="I603" s="90" t="s">
        <v>469</v>
      </c>
      <c r="J603" s="10" t="s">
        <v>280</v>
      </c>
      <c r="K603" s="90" t="s">
        <v>8783</v>
      </c>
      <c r="L603" s="90"/>
      <c r="M603" s="10">
        <v>1</v>
      </c>
      <c r="N603" s="90"/>
      <c r="O603" s="90"/>
      <c r="P603" s="32">
        <v>1</v>
      </c>
      <c r="Q603" s="90"/>
      <c r="R603" s="90"/>
      <c r="S603" s="90"/>
      <c r="T603" s="90"/>
      <c r="U603" s="90"/>
      <c r="V603" s="90"/>
      <c r="W603" s="90"/>
      <c r="X603" s="90"/>
      <c r="Y603" s="32">
        <v>1</v>
      </c>
      <c r="Z603" s="32">
        <v>1</v>
      </c>
      <c r="AA603" s="32"/>
      <c r="AB603" s="90" t="s">
        <v>8784</v>
      </c>
      <c r="AC603" s="92" t="s">
        <v>8785</v>
      </c>
      <c r="AD603" s="10" t="s">
        <v>283</v>
      </c>
      <c r="AE603" s="11">
        <v>43501</v>
      </c>
      <c r="AF603" s="11">
        <v>44232</v>
      </c>
      <c r="AG603" s="10">
        <f t="shared" si="134"/>
        <v>731</v>
      </c>
      <c r="AH603" s="10">
        <f t="shared" si="133"/>
        <v>937</v>
      </c>
      <c r="AI603" s="10">
        <f t="shared" si="108"/>
        <v>944</v>
      </c>
      <c r="AJ603" s="10" t="s">
        <v>1268</v>
      </c>
      <c r="AK603" s="12">
        <v>1</v>
      </c>
      <c r="AL603" s="10" t="s">
        <v>70</v>
      </c>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55"/>
      <c r="BN603" s="55"/>
      <c r="BO603" s="55"/>
      <c r="BP603" s="55"/>
      <c r="BQ603" s="55"/>
      <c r="BR603" s="55"/>
      <c r="BS603" s="55"/>
      <c r="BT603" s="55"/>
      <c r="BU603" s="55"/>
      <c r="BV603" s="55"/>
      <c r="BW603" s="55"/>
      <c r="BX603" s="55"/>
      <c r="BY603" s="55"/>
      <c r="BZ603" s="55"/>
      <c r="CA603" s="55"/>
      <c r="CB603" s="55"/>
      <c r="CC603" s="55"/>
      <c r="CD603" s="55"/>
      <c r="CE603" s="55"/>
      <c r="CF603" s="55"/>
      <c r="CG603" s="55"/>
      <c r="CH603" s="55"/>
      <c r="CI603" s="55"/>
      <c r="CJ603" s="55"/>
      <c r="CK603" s="55"/>
      <c r="CL603" s="55"/>
      <c r="CM603" s="55"/>
      <c r="CN603" s="55"/>
      <c r="CO603" s="55"/>
      <c r="CP603" s="10" t="s">
        <v>89</v>
      </c>
      <c r="CQ603" s="10" t="s">
        <v>286</v>
      </c>
      <c r="CR603" s="10">
        <v>1</v>
      </c>
      <c r="CS603" s="10"/>
      <c r="CT603" s="10"/>
      <c r="CU603" s="10"/>
      <c r="CV603" s="10"/>
      <c r="CW603" s="10"/>
      <c r="CX603" s="10" t="s">
        <v>287</v>
      </c>
      <c r="CY603" s="10" t="s">
        <v>287</v>
      </c>
      <c r="CZ603" s="10" t="s">
        <v>2801</v>
      </c>
      <c r="DA603" s="10" t="s">
        <v>289</v>
      </c>
      <c r="DB603" s="10" t="s">
        <v>412</v>
      </c>
      <c r="DC603" s="10" t="s">
        <v>283</v>
      </c>
      <c r="DD603" s="13" t="s">
        <v>8786</v>
      </c>
      <c r="DE603" s="13" t="s">
        <v>7973</v>
      </c>
      <c r="DF603" s="10" t="s">
        <v>283</v>
      </c>
      <c r="DG603" s="10" t="s">
        <v>283</v>
      </c>
      <c r="DH603" s="10" t="s">
        <v>283</v>
      </c>
      <c r="DI603" s="10" t="s">
        <v>283</v>
      </c>
      <c r="DJ603" s="10" t="s">
        <v>283</v>
      </c>
      <c r="DK603" s="10" t="s">
        <v>283</v>
      </c>
      <c r="DL603" s="10" t="s">
        <v>5444</v>
      </c>
      <c r="DM603" s="10" t="s">
        <v>116</v>
      </c>
      <c r="DN603" s="15"/>
      <c r="DO603" s="15"/>
      <c r="DP603" s="15"/>
      <c r="DQ603" s="15"/>
      <c r="DR603" s="15"/>
      <c r="DS603" s="15"/>
      <c r="DT603" s="14">
        <v>1</v>
      </c>
      <c r="DU603" s="15"/>
      <c r="DV603" s="15"/>
      <c r="DW603" s="15"/>
      <c r="DX603" s="15"/>
      <c r="DY603" s="15"/>
      <c r="DZ603" s="15"/>
      <c r="EA603" s="15"/>
      <c r="EB603" s="15"/>
      <c r="EC603" s="15"/>
      <c r="ED603" s="15"/>
      <c r="EE603" s="15"/>
      <c r="EF603" s="15"/>
      <c r="EG603" s="15"/>
      <c r="EH603" s="15"/>
      <c r="EI603" s="15"/>
      <c r="EJ603" s="15"/>
      <c r="EK603" s="15"/>
      <c r="EL603" s="15"/>
      <c r="EM603" s="15"/>
      <c r="EN603" s="15"/>
      <c r="EO603" s="15"/>
      <c r="EP603" s="15"/>
      <c r="EQ603" s="15"/>
      <c r="ER603" s="10" t="s">
        <v>283</v>
      </c>
      <c r="ES603" s="10" t="s">
        <v>283</v>
      </c>
      <c r="ET603" s="10"/>
      <c r="EU603" s="10"/>
      <c r="EV603" s="10"/>
      <c r="EW603" s="10"/>
      <c r="EX603" s="10"/>
      <c r="EY603" s="10"/>
      <c r="EZ603" s="10"/>
      <c r="FA603" s="10"/>
      <c r="FB603" s="10"/>
      <c r="FC603" s="10"/>
      <c r="FD603" s="10"/>
      <c r="FE603" s="10"/>
      <c r="FF603" s="10"/>
      <c r="FG603" s="10"/>
      <c r="FH603" s="10"/>
      <c r="FI603" s="10"/>
      <c r="FJ603" s="10"/>
      <c r="FK603" s="10"/>
      <c r="FL603" s="10"/>
      <c r="FM603" s="13" t="s">
        <v>8787</v>
      </c>
      <c r="FN603" s="10" t="s">
        <v>166</v>
      </c>
      <c r="FO603" s="10"/>
      <c r="FP603" s="10"/>
      <c r="FQ603" s="10"/>
      <c r="FR603" s="10"/>
      <c r="FS603" s="10"/>
      <c r="FT603" s="10"/>
      <c r="FU603" s="13">
        <v>1</v>
      </c>
      <c r="FV603" s="10"/>
      <c r="FW603" s="10"/>
      <c r="FX603" s="10"/>
      <c r="FY603" s="10"/>
      <c r="FZ603" s="10"/>
      <c r="GA603" s="10"/>
      <c r="GB603" s="10"/>
      <c r="GC603" s="10"/>
      <c r="GD603" s="10"/>
      <c r="GE603" s="10"/>
      <c r="GF603" s="10"/>
      <c r="GG603" s="10"/>
      <c r="GH603" s="10"/>
      <c r="GI603" s="10"/>
      <c r="GJ603" s="10"/>
      <c r="GK603" s="10"/>
      <c r="GL603" s="10"/>
      <c r="GM603" s="10"/>
      <c r="GN603" s="10"/>
      <c r="GO603" s="13" t="s">
        <v>8788</v>
      </c>
      <c r="GP603" s="10" t="s">
        <v>283</v>
      </c>
      <c r="GQ603" s="10" t="s">
        <v>283</v>
      </c>
      <c r="GR603" s="10" t="s">
        <v>283</v>
      </c>
      <c r="GS603" s="10" t="s">
        <v>283</v>
      </c>
      <c r="GT603" s="10" t="s">
        <v>283</v>
      </c>
      <c r="GU603" s="10" t="s">
        <v>283</v>
      </c>
      <c r="GV603" s="10" t="s">
        <v>283</v>
      </c>
      <c r="GW603" s="10" t="s">
        <v>283</v>
      </c>
      <c r="GX603" s="10" t="s">
        <v>283</v>
      </c>
      <c r="GY603" s="10" t="s">
        <v>283</v>
      </c>
      <c r="GZ603" s="10" t="s">
        <v>283</v>
      </c>
      <c r="HA603" s="10" t="s">
        <v>283</v>
      </c>
      <c r="HB603" s="10" t="s">
        <v>283</v>
      </c>
      <c r="HC603" s="10" t="s">
        <v>283</v>
      </c>
      <c r="HD603" s="10" t="s">
        <v>209</v>
      </c>
      <c r="HE603" s="10"/>
      <c r="HF603" s="10"/>
      <c r="HG603" s="10"/>
      <c r="HH603" s="10"/>
      <c r="HI603" s="10"/>
      <c r="HJ603" s="10"/>
      <c r="HK603" s="10"/>
      <c r="HL603" s="10"/>
      <c r="HM603" s="10">
        <v>1</v>
      </c>
      <c r="HN603" s="10"/>
      <c r="HO603" s="10"/>
      <c r="HP603" s="10"/>
      <c r="HQ603" s="10"/>
      <c r="HR603" s="10"/>
      <c r="HS603" s="10"/>
      <c r="HT603" s="10"/>
      <c r="HU603" s="10"/>
      <c r="HV603" s="10"/>
      <c r="HW603" s="10"/>
      <c r="HX603" s="10"/>
      <c r="HY603" s="10"/>
      <c r="HZ603" s="10"/>
      <c r="IA603" s="10"/>
      <c r="IB603" s="10"/>
      <c r="IC603" s="10"/>
      <c r="ID603" s="10"/>
      <c r="IE603" s="10"/>
      <c r="IF603" s="10"/>
      <c r="IG603" s="10"/>
      <c r="IH603" s="10"/>
      <c r="II603" s="10"/>
      <c r="IJ603" s="10"/>
      <c r="IK603" s="10"/>
      <c r="IL603" s="10"/>
      <c r="IM603" s="10"/>
      <c r="IN603" s="10"/>
      <c r="IO603" s="10"/>
      <c r="IP603" s="10"/>
      <c r="IQ603" s="10"/>
      <c r="IR603" s="10"/>
      <c r="IS603" s="10"/>
      <c r="IT603" s="10"/>
      <c r="IU603" s="13" t="s">
        <v>4943</v>
      </c>
      <c r="IV603" s="10" t="s">
        <v>283</v>
      </c>
      <c r="IW603" s="10" t="s">
        <v>283</v>
      </c>
      <c r="IX603" s="10" t="s">
        <v>264</v>
      </c>
      <c r="IY603" s="10"/>
      <c r="IZ603" s="10"/>
      <c r="JA603" s="10"/>
      <c r="JB603" s="10"/>
      <c r="JC603" s="10"/>
      <c r="JD603" s="10"/>
      <c r="JE603" s="10"/>
      <c r="JF603" s="10"/>
      <c r="JG603" s="10"/>
      <c r="JH603" s="10"/>
      <c r="JI603" s="10"/>
      <c r="JJ603" s="10"/>
      <c r="JK603" s="10"/>
      <c r="JL603" s="10"/>
      <c r="JM603" s="10"/>
      <c r="JN603" s="10"/>
      <c r="JO603" s="10"/>
      <c r="JP603" s="10">
        <v>1</v>
      </c>
      <c r="JQ603" s="10"/>
      <c r="JR603" s="10"/>
      <c r="JS603" s="10"/>
      <c r="JT603" s="10"/>
      <c r="JU603" s="10"/>
      <c r="JV603" s="10" t="s">
        <v>287</v>
      </c>
      <c r="JW603" s="10" t="s">
        <v>283</v>
      </c>
      <c r="JX603" s="10" t="s">
        <v>283</v>
      </c>
      <c r="JY603" s="10" t="s">
        <v>283</v>
      </c>
      <c r="JZ603" s="10"/>
    </row>
    <row r="604" spans="1:286" ht="15.75" customHeight="1">
      <c r="A604" s="90" t="s">
        <v>8789</v>
      </c>
      <c r="B604" s="91">
        <v>44239</v>
      </c>
      <c r="C604" s="90" t="s">
        <v>8790</v>
      </c>
      <c r="D604" s="10">
        <v>1</v>
      </c>
      <c r="E604" s="11">
        <v>43757</v>
      </c>
      <c r="F604" s="10">
        <v>27</v>
      </c>
      <c r="G604" s="10" t="s">
        <v>277</v>
      </c>
      <c r="H604" s="90" t="s">
        <v>8791</v>
      </c>
      <c r="I604" s="90" t="s">
        <v>8792</v>
      </c>
      <c r="J604" s="10" t="s">
        <v>280</v>
      </c>
      <c r="K604" s="90" t="s">
        <v>8793</v>
      </c>
      <c r="L604" s="90"/>
      <c r="M604" s="32">
        <v>1</v>
      </c>
      <c r="N604" s="90"/>
      <c r="O604" s="90"/>
      <c r="P604" s="90"/>
      <c r="Q604" s="90"/>
      <c r="R604" s="90"/>
      <c r="S604" s="10">
        <v>1</v>
      </c>
      <c r="T604" s="32">
        <v>1</v>
      </c>
      <c r="U604" s="90"/>
      <c r="V604" s="90"/>
      <c r="W604" s="90"/>
      <c r="X604" s="90"/>
      <c r="Y604" s="90"/>
      <c r="Z604" s="90"/>
      <c r="AA604" s="90"/>
      <c r="AB604" s="90" t="s">
        <v>8794</v>
      </c>
      <c r="AC604" s="92" t="s">
        <v>8795</v>
      </c>
      <c r="AD604" s="10" t="s">
        <v>283</v>
      </c>
      <c r="AE604" s="11">
        <v>43878</v>
      </c>
      <c r="AF604" s="11">
        <v>44223</v>
      </c>
      <c r="AG604" s="10">
        <f t="shared" si="134"/>
        <v>345</v>
      </c>
      <c r="AH604" s="10">
        <f t="shared" si="133"/>
        <v>466</v>
      </c>
      <c r="AI604" s="10">
        <f t="shared" si="108"/>
        <v>482</v>
      </c>
      <c r="AJ604" s="10" t="s">
        <v>50</v>
      </c>
      <c r="AK604" s="12">
        <v>1</v>
      </c>
      <c r="AL604" s="10" t="s">
        <v>50</v>
      </c>
      <c r="AM604" s="10"/>
      <c r="AN604" s="10"/>
      <c r="AO604" s="10"/>
      <c r="AP604" s="10"/>
      <c r="AQ604" s="10"/>
      <c r="AR604" s="10"/>
      <c r="AS604" s="10"/>
      <c r="AT604" s="10"/>
      <c r="AU604" s="10"/>
      <c r="AV604" s="10"/>
      <c r="AW604" s="10"/>
      <c r="AX604" s="10"/>
      <c r="AY604" s="10"/>
      <c r="AZ604" s="10"/>
      <c r="BA604" s="10"/>
      <c r="BB604" s="10"/>
      <c r="BC604" s="10"/>
      <c r="BD604" s="10"/>
      <c r="BE604" s="10">
        <v>1</v>
      </c>
      <c r="BF604" s="10"/>
      <c r="BG604" s="10"/>
      <c r="BH604" s="10"/>
      <c r="BI604" s="10"/>
      <c r="BJ604" s="10"/>
      <c r="BK604" s="10"/>
      <c r="BL604" s="10"/>
      <c r="BM604" s="10"/>
      <c r="BN604" s="10"/>
      <c r="BO604" s="10"/>
      <c r="BP604" s="10"/>
      <c r="BQ604" s="10"/>
      <c r="BR604" s="10"/>
      <c r="BS604" s="10"/>
      <c r="BT604" s="10"/>
      <c r="BU604" s="10"/>
      <c r="BV604" s="10"/>
      <c r="BW604" s="10"/>
      <c r="BX604" s="10"/>
      <c r="BY604" s="10"/>
      <c r="BZ604" s="10"/>
      <c r="CA604" s="10"/>
      <c r="CB604" s="10"/>
      <c r="CC604" s="10"/>
      <c r="CD604" s="10"/>
      <c r="CE604" s="10"/>
      <c r="CF604" s="10"/>
      <c r="CG604" s="10"/>
      <c r="CH604" s="10"/>
      <c r="CI604" s="10"/>
      <c r="CJ604" s="10"/>
      <c r="CK604" s="10"/>
      <c r="CL604" s="10"/>
      <c r="CM604" s="10"/>
      <c r="CN604" s="10"/>
      <c r="CO604" s="10"/>
      <c r="CP604" s="10" t="s">
        <v>89</v>
      </c>
      <c r="CQ604" s="10" t="s">
        <v>286</v>
      </c>
      <c r="CR604" s="10">
        <v>1</v>
      </c>
      <c r="CS604" s="10"/>
      <c r="CT604" s="10"/>
      <c r="CU604" s="10"/>
      <c r="CV604" s="10"/>
      <c r="CW604" s="10"/>
      <c r="CX604" s="10" t="s">
        <v>287</v>
      </c>
      <c r="CY604" s="10" t="s">
        <v>287</v>
      </c>
      <c r="CZ604" s="10" t="s">
        <v>12</v>
      </c>
      <c r="DA604" s="10" t="s">
        <v>158</v>
      </c>
      <c r="DB604" s="10" t="s">
        <v>309</v>
      </c>
      <c r="DC604" s="13" t="s">
        <v>8796</v>
      </c>
      <c r="DD604" s="10" t="s">
        <v>4003</v>
      </c>
      <c r="DE604" s="13" t="s">
        <v>8797</v>
      </c>
      <c r="DF604" s="10" t="s">
        <v>283</v>
      </c>
      <c r="DG604" s="10" t="s">
        <v>283</v>
      </c>
      <c r="DH604" s="10" t="s">
        <v>283</v>
      </c>
      <c r="DI604" s="10" t="s">
        <v>283</v>
      </c>
      <c r="DJ604" s="10" t="s">
        <v>283</v>
      </c>
      <c r="DK604" s="10" t="s">
        <v>283</v>
      </c>
      <c r="DL604" s="10" t="s">
        <v>283</v>
      </c>
      <c r="DM604" s="10" t="s">
        <v>283</v>
      </c>
      <c r="DN604" s="15"/>
      <c r="DO604" s="15"/>
      <c r="DP604" s="15"/>
      <c r="DQ604" s="15"/>
      <c r="DR604" s="15"/>
      <c r="DS604" s="15"/>
      <c r="DT604" s="15"/>
      <c r="DU604" s="15"/>
      <c r="DV604" s="15"/>
      <c r="DW604" s="15"/>
      <c r="DX604" s="15"/>
      <c r="DY604" s="15"/>
      <c r="DZ604" s="15"/>
      <c r="EA604" s="15"/>
      <c r="EB604" s="15"/>
      <c r="EC604" s="15"/>
      <c r="ED604" s="15"/>
      <c r="EE604" s="15"/>
      <c r="EF604" s="15"/>
      <c r="EG604" s="15"/>
      <c r="EH604" s="15"/>
      <c r="EI604" s="15"/>
      <c r="EJ604" s="15"/>
      <c r="EK604" s="15"/>
      <c r="EL604" s="15"/>
      <c r="EM604" s="15"/>
      <c r="EN604" s="15"/>
      <c r="EO604" s="15"/>
      <c r="EP604" s="15"/>
      <c r="EQ604" s="15"/>
      <c r="ER604" s="13" t="s">
        <v>8798</v>
      </c>
      <c r="ES604" s="10" t="s">
        <v>8799</v>
      </c>
      <c r="ET604" s="10"/>
      <c r="EU604" s="10"/>
      <c r="EV604" s="10"/>
      <c r="EW604" s="10"/>
      <c r="EX604" s="10"/>
      <c r="EY604" s="10"/>
      <c r="EZ604" s="10"/>
      <c r="FA604" s="10"/>
      <c r="FB604" s="10"/>
      <c r="FC604" s="10"/>
      <c r="FD604" s="10"/>
      <c r="FE604" s="10"/>
      <c r="FF604" s="13">
        <v>1</v>
      </c>
      <c r="FG604" s="10"/>
      <c r="FH604" s="10"/>
      <c r="FI604" s="10"/>
      <c r="FJ604" s="10"/>
      <c r="FK604" s="10"/>
      <c r="FL604" s="10">
        <v>1</v>
      </c>
      <c r="FM604" s="13" t="s">
        <v>8800</v>
      </c>
      <c r="FN604" s="13" t="s">
        <v>169</v>
      </c>
      <c r="FO604" s="13"/>
      <c r="FP604" s="13"/>
      <c r="FQ604" s="13"/>
      <c r="FR604" s="13"/>
      <c r="FS604" s="13"/>
      <c r="FT604" s="13"/>
      <c r="FU604" s="13"/>
      <c r="FV604" s="13"/>
      <c r="FW604" s="13"/>
      <c r="FX604" s="13"/>
      <c r="FY604" s="13">
        <v>1</v>
      </c>
      <c r="FZ604" s="13"/>
      <c r="GA604" s="13"/>
      <c r="GB604" s="13"/>
      <c r="GC604" s="13"/>
      <c r="GD604" s="13"/>
      <c r="GE604" s="13"/>
      <c r="GF604" s="13"/>
      <c r="GG604" s="13"/>
      <c r="GH604" s="13"/>
      <c r="GI604" s="13"/>
      <c r="GJ604" s="13"/>
      <c r="GK604" s="13"/>
      <c r="GL604" s="13"/>
      <c r="GM604" s="13"/>
      <c r="GN604" s="13"/>
      <c r="GO604" s="13" t="s">
        <v>8801</v>
      </c>
      <c r="GP604" s="13" t="s">
        <v>8802</v>
      </c>
      <c r="GQ604" s="13" t="s">
        <v>8803</v>
      </c>
      <c r="GR604" s="10" t="s">
        <v>283</v>
      </c>
      <c r="GS604" s="10" t="s">
        <v>283</v>
      </c>
      <c r="GT604" s="10" t="s">
        <v>283</v>
      </c>
      <c r="GU604" s="10" t="s">
        <v>283</v>
      </c>
      <c r="GV604" s="10" t="s">
        <v>283</v>
      </c>
      <c r="GW604" s="10" t="s">
        <v>283</v>
      </c>
      <c r="GX604" s="10" t="s">
        <v>283</v>
      </c>
      <c r="GY604" s="10" t="s">
        <v>283</v>
      </c>
      <c r="GZ604" s="10" t="s">
        <v>283</v>
      </c>
      <c r="HA604" s="10" t="s">
        <v>283</v>
      </c>
      <c r="HB604" s="10" t="s">
        <v>283</v>
      </c>
      <c r="HC604" s="10" t="s">
        <v>283</v>
      </c>
      <c r="HD604" s="10" t="s">
        <v>8804</v>
      </c>
      <c r="HE604" s="10"/>
      <c r="HF604" s="10"/>
      <c r="HG604" s="10"/>
      <c r="HH604" s="10"/>
      <c r="HI604" s="10"/>
      <c r="HJ604" s="10"/>
      <c r="HK604" s="10"/>
      <c r="HL604" s="10"/>
      <c r="HM604" s="10"/>
      <c r="HN604" s="10"/>
      <c r="HO604" s="10">
        <v>1</v>
      </c>
      <c r="HP604" s="10">
        <v>1</v>
      </c>
      <c r="HQ604" s="10"/>
      <c r="HR604" s="10"/>
      <c r="HS604" s="10"/>
      <c r="HT604" s="10"/>
      <c r="HU604" s="10"/>
      <c r="HV604" s="10"/>
      <c r="HW604" s="10"/>
      <c r="HX604" s="10"/>
      <c r="HY604" s="10"/>
      <c r="HZ604" s="10"/>
      <c r="IA604" s="10">
        <v>1</v>
      </c>
      <c r="IB604" s="10"/>
      <c r="IC604" s="10"/>
      <c r="ID604" s="10"/>
      <c r="IE604" s="10"/>
      <c r="IF604" s="10"/>
      <c r="IG604" s="10"/>
      <c r="IH604" s="10"/>
      <c r="II604" s="10"/>
      <c r="IJ604" s="10"/>
      <c r="IK604" s="10"/>
      <c r="IL604" s="10"/>
      <c r="IM604" s="10"/>
      <c r="IN604" s="10"/>
      <c r="IO604" s="10"/>
      <c r="IP604" s="10"/>
      <c r="IQ604" s="10"/>
      <c r="IR604" s="10"/>
      <c r="IS604" s="10"/>
      <c r="IT604" s="10"/>
      <c r="IU604" s="13" t="s">
        <v>1658</v>
      </c>
      <c r="IV604" s="10" t="s">
        <v>283</v>
      </c>
      <c r="IW604" s="10" t="s">
        <v>283</v>
      </c>
      <c r="IX604" s="10" t="s">
        <v>264</v>
      </c>
      <c r="IY604" s="10"/>
      <c r="IZ604" s="10"/>
      <c r="JA604" s="10"/>
      <c r="JB604" s="10"/>
      <c r="JC604" s="10"/>
      <c r="JD604" s="10"/>
      <c r="JE604" s="10"/>
      <c r="JF604" s="10"/>
      <c r="JG604" s="10"/>
      <c r="JH604" s="10"/>
      <c r="JI604" s="10"/>
      <c r="JJ604" s="10"/>
      <c r="JK604" s="10"/>
      <c r="JL604" s="10"/>
      <c r="JM604" s="10"/>
      <c r="JN604" s="10"/>
      <c r="JO604" s="10"/>
      <c r="JP604" s="10">
        <v>1</v>
      </c>
      <c r="JQ604" s="10"/>
      <c r="JR604" s="10"/>
      <c r="JS604" s="10"/>
      <c r="JT604" s="10"/>
      <c r="JU604" s="10"/>
      <c r="JV604" s="10" t="s">
        <v>287</v>
      </c>
      <c r="JW604" s="10" t="s">
        <v>283</v>
      </c>
      <c r="JX604" s="10" t="s">
        <v>283</v>
      </c>
      <c r="JY604" s="10" t="s">
        <v>283</v>
      </c>
      <c r="JZ604" s="10"/>
    </row>
    <row r="605" spans="1:286" ht="15.75" customHeight="1">
      <c r="A605" s="90" t="s">
        <v>8805</v>
      </c>
      <c r="B605" s="91">
        <v>44244</v>
      </c>
      <c r="C605" s="90" t="s">
        <v>8806</v>
      </c>
      <c r="D605" s="10">
        <v>1</v>
      </c>
      <c r="E605" s="11">
        <v>44052</v>
      </c>
      <c r="F605" s="10">
        <v>38</v>
      </c>
      <c r="G605" s="10" t="s">
        <v>277</v>
      </c>
      <c r="H605" s="90" t="s">
        <v>700</v>
      </c>
      <c r="I605" s="90" t="s">
        <v>8807</v>
      </c>
      <c r="J605" s="10" t="s">
        <v>280</v>
      </c>
      <c r="K605" s="90" t="s">
        <v>8570</v>
      </c>
      <c r="L605" s="32"/>
      <c r="M605" s="10">
        <v>1</v>
      </c>
      <c r="N605" s="32"/>
      <c r="O605" s="32"/>
      <c r="P605" s="32"/>
      <c r="Q605" s="32"/>
      <c r="R605" s="32"/>
      <c r="S605" s="32"/>
      <c r="T605" s="32">
        <v>1</v>
      </c>
      <c r="U605" s="32"/>
      <c r="V605" s="32"/>
      <c r="W605" s="32"/>
      <c r="X605" s="32"/>
      <c r="Y605" s="32"/>
      <c r="Z605" s="32"/>
      <c r="AA605" s="32"/>
      <c r="AB605" s="32" t="s">
        <v>8808</v>
      </c>
      <c r="AC605" s="92" t="s">
        <v>8809</v>
      </c>
      <c r="AD605" s="10" t="s">
        <v>283</v>
      </c>
      <c r="AE605" s="13" t="s">
        <v>329</v>
      </c>
      <c r="AF605" s="11">
        <v>44229</v>
      </c>
      <c r="AG605" s="10" t="s">
        <v>329</v>
      </c>
      <c r="AH605" s="10">
        <f t="shared" si="133"/>
        <v>177</v>
      </c>
      <c r="AI605" s="10">
        <f t="shared" si="108"/>
        <v>192</v>
      </c>
      <c r="AJ605" s="10" t="s">
        <v>8810</v>
      </c>
      <c r="AK605" s="12">
        <v>3</v>
      </c>
      <c r="AL605" s="10" t="s">
        <v>8811</v>
      </c>
      <c r="AM605" s="10"/>
      <c r="AN605" s="10"/>
      <c r="AO605" s="10"/>
      <c r="AP605" s="10"/>
      <c r="AQ605" s="10"/>
      <c r="AR605" s="10">
        <v>1</v>
      </c>
      <c r="AS605" s="10"/>
      <c r="AT605" s="10"/>
      <c r="AU605" s="10"/>
      <c r="AV605" s="10"/>
      <c r="AW605" s="10"/>
      <c r="AX605" s="10"/>
      <c r="AY605" s="10"/>
      <c r="AZ605" s="10"/>
      <c r="BA605" s="10"/>
      <c r="BB605" s="10"/>
      <c r="BC605" s="10"/>
      <c r="BD605" s="10"/>
      <c r="BE605" s="10"/>
      <c r="BF605" s="10"/>
      <c r="BG605" s="10"/>
      <c r="BH605" s="10"/>
      <c r="BI605" s="10"/>
      <c r="BJ605" s="10"/>
      <c r="BK605" s="10">
        <v>1</v>
      </c>
      <c r="BL605" s="10"/>
      <c r="BM605" s="55"/>
      <c r="BN605" s="55"/>
      <c r="BO605" s="55"/>
      <c r="BP605" s="55"/>
      <c r="BQ605" s="55"/>
      <c r="BR605" s="55"/>
      <c r="BS605" s="55"/>
      <c r="BT605" s="55"/>
      <c r="BU605" s="55"/>
      <c r="BV605" s="55"/>
      <c r="BW605" s="55"/>
      <c r="BX605" s="55"/>
      <c r="BY605" s="35">
        <v>1</v>
      </c>
      <c r="BZ605" s="55"/>
      <c r="CA605" s="55"/>
      <c r="CB605" s="55"/>
      <c r="CC605" s="55"/>
      <c r="CD605" s="55"/>
      <c r="CE605" s="55"/>
      <c r="CF605" s="55"/>
      <c r="CG605" s="55"/>
      <c r="CH605" s="55"/>
      <c r="CI605" s="55"/>
      <c r="CJ605" s="55"/>
      <c r="CK605" s="55"/>
      <c r="CL605" s="55"/>
      <c r="CM605" s="55"/>
      <c r="CN605" s="55"/>
      <c r="CO605" s="55"/>
      <c r="CP605" s="10" t="s">
        <v>89</v>
      </c>
      <c r="CQ605" s="10" t="s">
        <v>286</v>
      </c>
      <c r="CR605" s="10">
        <v>1</v>
      </c>
      <c r="CS605" s="10"/>
      <c r="CT605" s="10"/>
      <c r="CU605" s="10"/>
      <c r="CV605" s="10"/>
      <c r="CW605" s="10"/>
      <c r="CX605" s="10" t="s">
        <v>287</v>
      </c>
      <c r="CY605" s="10" t="s">
        <v>287</v>
      </c>
      <c r="CZ605" s="10" t="s">
        <v>329</v>
      </c>
      <c r="DA605" s="10" t="s">
        <v>289</v>
      </c>
      <c r="DB605" s="10" t="s">
        <v>412</v>
      </c>
      <c r="DC605" s="10" t="s">
        <v>283</v>
      </c>
      <c r="DD605" s="13" t="s">
        <v>8812</v>
      </c>
      <c r="DE605" s="10" t="s">
        <v>283</v>
      </c>
      <c r="DF605" s="10" t="s">
        <v>283</v>
      </c>
      <c r="DG605" s="10" t="s">
        <v>283</v>
      </c>
      <c r="DH605" s="10" t="s">
        <v>283</v>
      </c>
      <c r="DI605" s="10" t="s">
        <v>283</v>
      </c>
      <c r="DJ605" s="10" t="s">
        <v>283</v>
      </c>
      <c r="DK605" s="10" t="s">
        <v>283</v>
      </c>
      <c r="DL605" s="10" t="s">
        <v>8813</v>
      </c>
      <c r="DM605" s="10" t="s">
        <v>116</v>
      </c>
      <c r="DN605" s="15"/>
      <c r="DO605" s="15"/>
      <c r="DP605" s="15"/>
      <c r="DQ605" s="15"/>
      <c r="DR605" s="15"/>
      <c r="DS605" s="15"/>
      <c r="DT605" s="14">
        <v>1</v>
      </c>
      <c r="DU605" s="15"/>
      <c r="DV605" s="15"/>
      <c r="DW605" s="15"/>
      <c r="DX605" s="15"/>
      <c r="DY605" s="15"/>
      <c r="DZ605" s="15"/>
      <c r="EA605" s="15"/>
      <c r="EB605" s="15"/>
      <c r="EC605" s="15"/>
      <c r="ED605" s="15"/>
      <c r="EE605" s="15"/>
      <c r="EF605" s="15"/>
      <c r="EG605" s="15"/>
      <c r="EH605" s="15"/>
      <c r="EI605" s="15"/>
      <c r="EJ605" s="15"/>
      <c r="EK605" s="15"/>
      <c r="EL605" s="15"/>
      <c r="EM605" s="15"/>
      <c r="EN605" s="15"/>
      <c r="EO605" s="15"/>
      <c r="EP605" s="15"/>
      <c r="EQ605" s="15"/>
      <c r="ER605" s="13" t="s">
        <v>8814</v>
      </c>
      <c r="ES605" s="13" t="s">
        <v>2383</v>
      </c>
      <c r="ET605" s="13"/>
      <c r="EU605" s="10">
        <v>1</v>
      </c>
      <c r="EV605" s="13"/>
      <c r="EW605" s="13"/>
      <c r="EX605" s="13"/>
      <c r="EY605" s="13"/>
      <c r="EZ605" s="13">
        <v>1</v>
      </c>
      <c r="FA605" s="13"/>
      <c r="FB605" s="13"/>
      <c r="FC605" s="13"/>
      <c r="FD605" s="13"/>
      <c r="FE605" s="13"/>
      <c r="FF605" s="13"/>
      <c r="FG605" s="13"/>
      <c r="FH605" s="13"/>
      <c r="FI605" s="13"/>
      <c r="FJ605" s="13"/>
      <c r="FK605" s="13"/>
      <c r="FL605" s="13"/>
      <c r="FM605" s="13" t="s">
        <v>8815</v>
      </c>
      <c r="FN605" s="10" t="s">
        <v>166</v>
      </c>
      <c r="FO605" s="10"/>
      <c r="FP605" s="10"/>
      <c r="FQ605" s="10"/>
      <c r="FR605" s="10"/>
      <c r="FS605" s="10"/>
      <c r="FT605" s="10"/>
      <c r="FU605" s="13">
        <v>1</v>
      </c>
      <c r="FV605" s="10"/>
      <c r="FW605" s="10"/>
      <c r="FX605" s="10"/>
      <c r="FY605" s="10"/>
      <c r="FZ605" s="10"/>
      <c r="GA605" s="10"/>
      <c r="GB605" s="10"/>
      <c r="GC605" s="10"/>
      <c r="GD605" s="10"/>
      <c r="GE605" s="10"/>
      <c r="GF605" s="10"/>
      <c r="GG605" s="10"/>
      <c r="GH605" s="10"/>
      <c r="GI605" s="10"/>
      <c r="GJ605" s="10"/>
      <c r="GK605" s="10"/>
      <c r="GL605" s="10"/>
      <c r="GM605" s="10"/>
      <c r="GN605" s="10"/>
      <c r="GO605" s="13" t="s">
        <v>8816</v>
      </c>
      <c r="GP605" s="13" t="s">
        <v>8817</v>
      </c>
      <c r="GQ605" s="13" t="s">
        <v>8818</v>
      </c>
      <c r="GR605" s="10" t="s">
        <v>283</v>
      </c>
      <c r="GS605" s="10" t="s">
        <v>283</v>
      </c>
      <c r="GT605" s="10" t="s">
        <v>283</v>
      </c>
      <c r="GU605" s="10" t="s">
        <v>283</v>
      </c>
      <c r="GV605" s="10" t="s">
        <v>283</v>
      </c>
      <c r="GW605" s="10" t="s">
        <v>283</v>
      </c>
      <c r="GX605" s="10" t="s">
        <v>283</v>
      </c>
      <c r="GY605" s="10" t="s">
        <v>283</v>
      </c>
      <c r="GZ605" s="10" t="s">
        <v>283</v>
      </c>
      <c r="HA605" s="10" t="s">
        <v>283</v>
      </c>
      <c r="HB605" s="10" t="s">
        <v>283</v>
      </c>
      <c r="HC605" s="10" t="s">
        <v>283</v>
      </c>
      <c r="HD605" s="10" t="s">
        <v>8819</v>
      </c>
      <c r="HE605" s="10"/>
      <c r="HF605" s="10"/>
      <c r="HG605" s="10"/>
      <c r="HH605" s="10"/>
      <c r="HI605" s="10">
        <v>1</v>
      </c>
      <c r="HJ605" s="10"/>
      <c r="HK605" s="10"/>
      <c r="HL605" s="10"/>
      <c r="HM605" s="10"/>
      <c r="HN605" s="10"/>
      <c r="HO605" s="10"/>
      <c r="HP605" s="10"/>
      <c r="HQ605" s="10"/>
      <c r="HR605" s="10"/>
      <c r="HS605" s="10"/>
      <c r="HT605" s="10"/>
      <c r="HU605" s="10"/>
      <c r="HV605" s="10"/>
      <c r="HW605" s="10"/>
      <c r="HX605" s="10"/>
      <c r="HY605" s="10"/>
      <c r="HZ605" s="10"/>
      <c r="IA605" s="10"/>
      <c r="IB605" s="10"/>
      <c r="IC605" s="10"/>
      <c r="ID605" s="10"/>
      <c r="IE605" s="10"/>
      <c r="IF605" s="10"/>
      <c r="IG605" s="10"/>
      <c r="IH605" s="10"/>
      <c r="II605" s="10"/>
      <c r="IJ605" s="10"/>
      <c r="IK605" s="10">
        <v>1</v>
      </c>
      <c r="IL605" s="10"/>
      <c r="IM605" s="10"/>
      <c r="IN605" s="10"/>
      <c r="IO605" s="10"/>
      <c r="IP605" s="10"/>
      <c r="IQ605" s="10"/>
      <c r="IR605" s="10"/>
      <c r="IS605" s="10"/>
      <c r="IT605" s="10"/>
      <c r="IU605" s="13" t="s">
        <v>8820</v>
      </c>
      <c r="IV605" s="13" t="s">
        <v>8821</v>
      </c>
      <c r="IW605" s="13" t="s">
        <v>8822</v>
      </c>
      <c r="IX605" s="10" t="s">
        <v>261</v>
      </c>
      <c r="IY605" s="10"/>
      <c r="IZ605" s="10"/>
      <c r="JA605" s="10"/>
      <c r="JB605" s="10"/>
      <c r="JC605" s="10"/>
      <c r="JD605" s="10"/>
      <c r="JE605" s="10"/>
      <c r="JF605" s="10"/>
      <c r="JG605" s="10"/>
      <c r="JH605" s="10"/>
      <c r="JI605" s="10"/>
      <c r="JJ605" s="10"/>
      <c r="JK605" s="10"/>
      <c r="JL605" s="10"/>
      <c r="JM605" s="10">
        <v>1</v>
      </c>
      <c r="JN605" s="10"/>
      <c r="JO605" s="10"/>
      <c r="JP605" s="10"/>
      <c r="JQ605" s="10"/>
      <c r="JR605" s="10"/>
      <c r="JS605" s="10"/>
      <c r="JT605" s="10"/>
      <c r="JU605" s="10"/>
      <c r="JV605" s="10" t="s">
        <v>287</v>
      </c>
      <c r="JW605" s="10" t="s">
        <v>283</v>
      </c>
      <c r="JX605" s="10" t="s">
        <v>283</v>
      </c>
      <c r="JY605" s="10" t="s">
        <v>283</v>
      </c>
      <c r="JZ605" s="10"/>
    </row>
    <row r="606" spans="1:286" ht="15.75" customHeight="1">
      <c r="A606" s="90" t="s">
        <v>8823</v>
      </c>
      <c r="B606" s="91">
        <v>44246</v>
      </c>
      <c r="C606" s="90" t="s">
        <v>8824</v>
      </c>
      <c r="D606" s="10">
        <v>1</v>
      </c>
      <c r="E606" s="11">
        <v>44079</v>
      </c>
      <c r="F606" s="10">
        <v>49</v>
      </c>
      <c r="G606" s="10" t="s">
        <v>277</v>
      </c>
      <c r="H606" s="90" t="s">
        <v>2455</v>
      </c>
      <c r="I606" s="90" t="s">
        <v>2456</v>
      </c>
      <c r="J606" s="10" t="s">
        <v>280</v>
      </c>
      <c r="K606" s="90" t="s">
        <v>8825</v>
      </c>
      <c r="L606" s="90"/>
      <c r="M606" s="32">
        <v>1</v>
      </c>
      <c r="N606" s="90"/>
      <c r="O606" s="90"/>
      <c r="P606" s="90"/>
      <c r="Q606" s="32">
        <v>1</v>
      </c>
      <c r="R606" s="90"/>
      <c r="S606" s="90"/>
      <c r="T606" s="90"/>
      <c r="U606" s="90"/>
      <c r="V606" s="90"/>
      <c r="W606" s="90"/>
      <c r="X606" s="90"/>
      <c r="Y606" s="90"/>
      <c r="Z606" s="90"/>
      <c r="AA606" s="90"/>
      <c r="AB606" s="90" t="s">
        <v>8826</v>
      </c>
      <c r="AC606" s="92" t="s">
        <v>8827</v>
      </c>
      <c r="AD606" s="10" t="s">
        <v>283</v>
      </c>
      <c r="AE606" s="11">
        <v>44081</v>
      </c>
      <c r="AF606" s="11">
        <v>44225</v>
      </c>
      <c r="AG606" s="10">
        <f t="shared" ref="AG606:AG614" si="135">AF606-AE606</f>
        <v>144</v>
      </c>
      <c r="AH606" s="10">
        <f t="shared" si="133"/>
        <v>146</v>
      </c>
      <c r="AI606" s="10">
        <f t="shared" si="108"/>
        <v>167</v>
      </c>
      <c r="AJ606" s="10" t="s">
        <v>1905</v>
      </c>
      <c r="AK606" s="12">
        <v>1</v>
      </c>
      <c r="AL606" s="10" t="s">
        <v>1906</v>
      </c>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c r="BW606" s="10"/>
      <c r="BX606" s="10">
        <v>1</v>
      </c>
      <c r="BY606" s="10"/>
      <c r="BZ606" s="10"/>
      <c r="CA606" s="10"/>
      <c r="CB606" s="10"/>
      <c r="CC606" s="10"/>
      <c r="CD606" s="10"/>
      <c r="CE606" s="10"/>
      <c r="CF606" s="10"/>
      <c r="CG606" s="10"/>
      <c r="CH606" s="10"/>
      <c r="CI606" s="10"/>
      <c r="CJ606" s="10"/>
      <c r="CK606" s="10"/>
      <c r="CL606" s="10"/>
      <c r="CM606" s="10"/>
      <c r="CN606" s="10"/>
      <c r="CO606" s="10"/>
      <c r="CP606" s="10" t="s">
        <v>428</v>
      </c>
      <c r="CQ606" s="10" t="s">
        <v>286</v>
      </c>
      <c r="CR606" s="10"/>
      <c r="CS606" s="10"/>
      <c r="CT606" s="10">
        <v>1</v>
      </c>
      <c r="CU606" s="10"/>
      <c r="CV606" s="10"/>
      <c r="CW606" s="10"/>
      <c r="CX606" s="10" t="s">
        <v>287</v>
      </c>
      <c r="CY606" s="10" t="s">
        <v>287</v>
      </c>
      <c r="CZ606" s="10" t="s">
        <v>288</v>
      </c>
      <c r="DA606" s="10" t="s">
        <v>289</v>
      </c>
      <c r="DB606" s="10" t="s">
        <v>309</v>
      </c>
      <c r="DC606" s="13" t="s">
        <v>8828</v>
      </c>
      <c r="DD606" s="10" t="s">
        <v>4041</v>
      </c>
      <c r="DE606" s="10" t="s">
        <v>283</v>
      </c>
      <c r="DF606" s="10" t="s">
        <v>283</v>
      </c>
      <c r="DG606" s="10" t="s">
        <v>283</v>
      </c>
      <c r="DH606" s="10" t="s">
        <v>283</v>
      </c>
      <c r="DI606" s="10" t="s">
        <v>283</v>
      </c>
      <c r="DJ606" s="10" t="s">
        <v>283</v>
      </c>
      <c r="DK606" s="10" t="s">
        <v>283</v>
      </c>
      <c r="DL606" s="10" t="s">
        <v>283</v>
      </c>
      <c r="DM606" s="10" t="s">
        <v>283</v>
      </c>
      <c r="DN606" s="15"/>
      <c r="DO606" s="15"/>
      <c r="DP606" s="15"/>
      <c r="DQ606" s="15"/>
      <c r="DR606" s="15"/>
      <c r="DS606" s="15"/>
      <c r="DT606" s="15"/>
      <c r="DU606" s="15"/>
      <c r="DV606" s="15"/>
      <c r="DW606" s="15"/>
      <c r="DX606" s="15"/>
      <c r="DY606" s="15"/>
      <c r="DZ606" s="15"/>
      <c r="EA606" s="15"/>
      <c r="EB606" s="15"/>
      <c r="EC606" s="15"/>
      <c r="ED606" s="15"/>
      <c r="EE606" s="15"/>
      <c r="EF606" s="15"/>
      <c r="EG606" s="15"/>
      <c r="EH606" s="15"/>
      <c r="EI606" s="15"/>
      <c r="EJ606" s="15"/>
      <c r="EK606" s="15"/>
      <c r="EL606" s="15"/>
      <c r="EM606" s="15"/>
      <c r="EN606" s="15"/>
      <c r="EO606" s="15"/>
      <c r="EP606" s="15"/>
      <c r="EQ606" s="15"/>
      <c r="ER606" s="10" t="s">
        <v>2383</v>
      </c>
      <c r="ES606" s="13" t="s">
        <v>2383</v>
      </c>
      <c r="ET606" s="13"/>
      <c r="EU606" s="10">
        <v>1</v>
      </c>
      <c r="EV606" s="13"/>
      <c r="EW606" s="13"/>
      <c r="EX606" s="13"/>
      <c r="EY606" s="13"/>
      <c r="EZ606" s="13">
        <v>1</v>
      </c>
      <c r="FA606" s="13"/>
      <c r="FB606" s="13"/>
      <c r="FC606" s="13"/>
      <c r="FD606" s="13"/>
      <c r="FE606" s="13"/>
      <c r="FF606" s="13"/>
      <c r="FG606" s="13"/>
      <c r="FH606" s="13"/>
      <c r="FI606" s="13"/>
      <c r="FJ606" s="13"/>
      <c r="FK606" s="13"/>
      <c r="FL606" s="13"/>
      <c r="FM606" s="13" t="s">
        <v>8829</v>
      </c>
      <c r="FN606" s="13" t="s">
        <v>183</v>
      </c>
      <c r="FO606" s="13"/>
      <c r="FP606" s="13"/>
      <c r="FQ606" s="13"/>
      <c r="FR606" s="13"/>
      <c r="FS606" s="13"/>
      <c r="FT606" s="13"/>
      <c r="FU606" s="13"/>
      <c r="FV606" s="13"/>
      <c r="FW606" s="13"/>
      <c r="FX606" s="13"/>
      <c r="FY606" s="13"/>
      <c r="FZ606" s="13"/>
      <c r="GA606" s="13"/>
      <c r="GB606" s="13"/>
      <c r="GC606" s="13"/>
      <c r="GD606" s="13"/>
      <c r="GE606" s="13"/>
      <c r="GF606" s="13"/>
      <c r="GG606" s="13"/>
      <c r="GH606" s="13"/>
      <c r="GI606" s="13"/>
      <c r="GJ606" s="13"/>
      <c r="GK606" s="13"/>
      <c r="GL606" s="13"/>
      <c r="GM606" s="13">
        <v>1</v>
      </c>
      <c r="GN606" s="13"/>
      <c r="GO606" s="13" t="s">
        <v>8830</v>
      </c>
      <c r="GP606" s="10" t="s">
        <v>283</v>
      </c>
      <c r="GQ606" s="10" t="s">
        <v>283</v>
      </c>
      <c r="GR606" s="10" t="s">
        <v>283</v>
      </c>
      <c r="GS606" s="10" t="s">
        <v>283</v>
      </c>
      <c r="GT606" s="10" t="s">
        <v>283</v>
      </c>
      <c r="GU606" s="10" t="s">
        <v>283</v>
      </c>
      <c r="GV606" s="10" t="s">
        <v>283</v>
      </c>
      <c r="GW606" s="10" t="s">
        <v>283</v>
      </c>
      <c r="GX606" s="10" t="s">
        <v>283</v>
      </c>
      <c r="GY606" s="10" t="s">
        <v>283</v>
      </c>
      <c r="GZ606" s="10" t="s">
        <v>283</v>
      </c>
      <c r="HA606" s="10" t="s">
        <v>283</v>
      </c>
      <c r="HB606" s="10" t="s">
        <v>283</v>
      </c>
      <c r="HC606" s="10" t="s">
        <v>283</v>
      </c>
      <c r="HD606" s="10" t="s">
        <v>242</v>
      </c>
      <c r="HE606" s="10"/>
      <c r="HF606" s="10"/>
      <c r="HG606" s="10"/>
      <c r="HH606" s="10"/>
      <c r="HI606" s="10"/>
      <c r="HJ606" s="10"/>
      <c r="HK606" s="10"/>
      <c r="HL606" s="10"/>
      <c r="HM606" s="10"/>
      <c r="HN606" s="10"/>
      <c r="HO606" s="10"/>
      <c r="HP606" s="10"/>
      <c r="HQ606" s="10"/>
      <c r="HR606" s="10"/>
      <c r="HS606" s="10"/>
      <c r="HT606" s="10"/>
      <c r="HU606" s="10"/>
      <c r="HV606" s="10"/>
      <c r="HW606" s="10"/>
      <c r="HX606" s="10"/>
      <c r="HY606" s="10"/>
      <c r="HZ606" s="10"/>
      <c r="IA606" s="10"/>
      <c r="IB606" s="10"/>
      <c r="IC606" s="10"/>
      <c r="ID606" s="10"/>
      <c r="IE606" s="10"/>
      <c r="IF606" s="10"/>
      <c r="IG606" s="10"/>
      <c r="IH606" s="10"/>
      <c r="II606" s="10"/>
      <c r="IJ606" s="10"/>
      <c r="IK606" s="10"/>
      <c r="IL606" s="10"/>
      <c r="IM606" s="10"/>
      <c r="IN606" s="10"/>
      <c r="IO606" s="10"/>
      <c r="IP606" s="10"/>
      <c r="IQ606" s="10"/>
      <c r="IR606" s="10"/>
      <c r="IS606" s="10"/>
      <c r="IT606" s="10">
        <v>1</v>
      </c>
      <c r="IU606" s="13" t="s">
        <v>8831</v>
      </c>
      <c r="IV606" s="10" t="s">
        <v>283</v>
      </c>
      <c r="IW606" s="10" t="s">
        <v>283</v>
      </c>
      <c r="IX606" s="10" t="s">
        <v>264</v>
      </c>
      <c r="IY606" s="10"/>
      <c r="IZ606" s="10"/>
      <c r="JA606" s="10"/>
      <c r="JB606" s="10"/>
      <c r="JC606" s="10"/>
      <c r="JD606" s="10"/>
      <c r="JE606" s="10"/>
      <c r="JF606" s="10"/>
      <c r="JG606" s="10"/>
      <c r="JH606" s="10"/>
      <c r="JI606" s="10"/>
      <c r="JJ606" s="10"/>
      <c r="JK606" s="10"/>
      <c r="JL606" s="10"/>
      <c r="JM606" s="10"/>
      <c r="JN606" s="10"/>
      <c r="JO606" s="10"/>
      <c r="JP606" s="10">
        <v>1</v>
      </c>
      <c r="JQ606" s="10"/>
      <c r="JR606" s="10"/>
      <c r="JS606" s="10"/>
      <c r="JT606" s="10"/>
      <c r="JU606" s="10"/>
      <c r="JV606" s="10" t="s">
        <v>287</v>
      </c>
      <c r="JW606" s="10" t="s">
        <v>283</v>
      </c>
      <c r="JX606" s="10" t="s">
        <v>283</v>
      </c>
      <c r="JY606" s="10" t="s">
        <v>283</v>
      </c>
      <c r="JZ606" s="10"/>
    </row>
    <row r="607" spans="1:286" ht="15.75" customHeight="1">
      <c r="A607" s="90" t="s">
        <v>8832</v>
      </c>
      <c r="B607" s="91">
        <v>44249</v>
      </c>
      <c r="C607" s="90" t="s">
        <v>8833</v>
      </c>
      <c r="D607" s="10">
        <v>1</v>
      </c>
      <c r="E607" s="11">
        <v>43689</v>
      </c>
      <c r="F607" s="10">
        <v>54</v>
      </c>
      <c r="G607" s="10" t="s">
        <v>277</v>
      </c>
      <c r="H607" s="90" t="s">
        <v>8002</v>
      </c>
      <c r="I607" s="90" t="s">
        <v>8609</v>
      </c>
      <c r="J607" s="10" t="s">
        <v>280</v>
      </c>
      <c r="K607" s="90" t="s">
        <v>8834</v>
      </c>
      <c r="L607" s="32"/>
      <c r="M607" s="32">
        <v>1</v>
      </c>
      <c r="N607" s="32"/>
      <c r="O607" s="32"/>
      <c r="P607" s="32"/>
      <c r="Q607" s="32"/>
      <c r="R607" s="10">
        <v>1</v>
      </c>
      <c r="S607" s="32">
        <v>1</v>
      </c>
      <c r="T607" s="32"/>
      <c r="U607" s="32"/>
      <c r="V607" s="32"/>
      <c r="W607" s="32"/>
      <c r="X607" s="32"/>
      <c r="Y607" s="32"/>
      <c r="Z607" s="32"/>
      <c r="AA607" s="32"/>
      <c r="AB607" s="32" t="s">
        <v>8835</v>
      </c>
      <c r="AC607" s="92" t="s">
        <v>8836</v>
      </c>
      <c r="AD607" s="10" t="s">
        <v>283</v>
      </c>
      <c r="AE607" s="11">
        <v>43693</v>
      </c>
      <c r="AF607" s="11">
        <v>44215</v>
      </c>
      <c r="AG607" s="10">
        <f t="shared" si="135"/>
        <v>522</v>
      </c>
      <c r="AH607" s="10">
        <f t="shared" si="133"/>
        <v>526</v>
      </c>
      <c r="AI607" s="10">
        <f t="shared" si="108"/>
        <v>560</v>
      </c>
      <c r="AJ607" s="10" t="s">
        <v>8837</v>
      </c>
      <c r="AK607" s="12">
        <v>2</v>
      </c>
      <c r="AL607" s="10" t="s">
        <v>8838</v>
      </c>
      <c r="AM607" s="10"/>
      <c r="AN607" s="10"/>
      <c r="AO607" s="10"/>
      <c r="AP607" s="10"/>
      <c r="AQ607" s="10"/>
      <c r="AR607" s="10"/>
      <c r="AS607" s="10"/>
      <c r="AT607" s="10"/>
      <c r="AU607" s="10"/>
      <c r="AV607" s="10"/>
      <c r="AW607" s="10"/>
      <c r="AX607" s="10"/>
      <c r="AY607" s="10"/>
      <c r="AZ607" s="10">
        <v>1</v>
      </c>
      <c r="BA607" s="10"/>
      <c r="BB607" s="10"/>
      <c r="BC607" s="10"/>
      <c r="BD607" s="10"/>
      <c r="BE607" s="10"/>
      <c r="BF607" s="10"/>
      <c r="BG607" s="10"/>
      <c r="BH607" s="10"/>
      <c r="BI607" s="10"/>
      <c r="BJ607" s="10"/>
      <c r="BK607" s="10"/>
      <c r="BL607" s="10">
        <v>1</v>
      </c>
      <c r="BM607" s="10"/>
      <c r="BN607" s="10"/>
      <c r="BO607" s="10"/>
      <c r="BP607" s="10"/>
      <c r="BQ607" s="10"/>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t="s">
        <v>89</v>
      </c>
      <c r="CQ607" s="10" t="s">
        <v>286</v>
      </c>
      <c r="CR607" s="10">
        <v>1</v>
      </c>
      <c r="CS607" s="10"/>
      <c r="CT607" s="10"/>
      <c r="CU607" s="10"/>
      <c r="CV607" s="10"/>
      <c r="CW607" s="10"/>
      <c r="CX607" s="10" t="s">
        <v>287</v>
      </c>
      <c r="CY607" s="10" t="s">
        <v>287</v>
      </c>
      <c r="CZ607" s="10" t="s">
        <v>288</v>
      </c>
      <c r="DA607" s="10" t="s">
        <v>158</v>
      </c>
      <c r="DB607" s="10" t="s">
        <v>158</v>
      </c>
      <c r="DC607" s="10" t="s">
        <v>283</v>
      </c>
      <c r="DD607" s="10" t="s">
        <v>3849</v>
      </c>
      <c r="DE607" s="10" t="s">
        <v>8839</v>
      </c>
      <c r="DF607" s="10" t="s">
        <v>283</v>
      </c>
      <c r="DG607" s="10" t="s">
        <v>283</v>
      </c>
      <c r="DH607" s="10" t="s">
        <v>283</v>
      </c>
      <c r="DI607" s="10" t="s">
        <v>283</v>
      </c>
      <c r="DJ607" s="10" t="s">
        <v>283</v>
      </c>
      <c r="DK607" s="10" t="s">
        <v>283</v>
      </c>
      <c r="DL607" s="10" t="s">
        <v>8840</v>
      </c>
      <c r="DM607" s="10" t="s">
        <v>123</v>
      </c>
      <c r="DN607" s="15"/>
      <c r="DO607" s="15"/>
      <c r="DP607" s="15"/>
      <c r="DQ607" s="15"/>
      <c r="DR607" s="15"/>
      <c r="DS607" s="15"/>
      <c r="DT607" s="15"/>
      <c r="DU607" s="15"/>
      <c r="DV607" s="15"/>
      <c r="DW607" s="15"/>
      <c r="DX607" s="15"/>
      <c r="DY607" s="15"/>
      <c r="DZ607" s="15"/>
      <c r="EA607" s="15">
        <v>1</v>
      </c>
      <c r="EB607" s="15"/>
      <c r="EC607" s="15"/>
      <c r="ED607" s="15"/>
      <c r="EE607" s="15"/>
      <c r="EF607" s="15"/>
      <c r="EG607" s="15"/>
      <c r="EH607" s="15"/>
      <c r="EI607" s="15"/>
      <c r="EJ607" s="15"/>
      <c r="EK607" s="15"/>
      <c r="EL607" s="15"/>
      <c r="EM607" s="15"/>
      <c r="EN607" s="15"/>
      <c r="EO607" s="15"/>
      <c r="EP607" s="15"/>
      <c r="EQ607" s="15"/>
      <c r="ER607" s="13" t="s">
        <v>8841</v>
      </c>
      <c r="ES607" s="13" t="s">
        <v>1514</v>
      </c>
      <c r="ET607" s="13"/>
      <c r="EU607" s="10">
        <v>1</v>
      </c>
      <c r="EV607" s="13"/>
      <c r="EW607" s="13"/>
      <c r="EX607" s="13"/>
      <c r="EY607" s="13"/>
      <c r="EZ607" s="10">
        <v>1</v>
      </c>
      <c r="FA607" s="13"/>
      <c r="FB607" s="13"/>
      <c r="FC607" s="13"/>
      <c r="FD607" s="13"/>
      <c r="FE607" s="13"/>
      <c r="FF607" s="13"/>
      <c r="FG607" s="13"/>
      <c r="FH607" s="13"/>
      <c r="FI607" s="13"/>
      <c r="FJ607" s="13"/>
      <c r="FK607" s="13"/>
      <c r="FL607" s="13"/>
      <c r="FM607" s="10" t="s">
        <v>8842</v>
      </c>
      <c r="FN607" s="10" t="s">
        <v>173</v>
      </c>
      <c r="FO607" s="10"/>
      <c r="FP607" s="10"/>
      <c r="FQ607" s="10"/>
      <c r="FR607" s="10"/>
      <c r="FS607" s="10"/>
      <c r="FT607" s="10"/>
      <c r="FU607" s="10"/>
      <c r="FV607" s="10"/>
      <c r="FW607" s="10"/>
      <c r="FX607" s="10"/>
      <c r="FY607" s="10"/>
      <c r="FZ607" s="10"/>
      <c r="GA607" s="10"/>
      <c r="GB607" s="10"/>
      <c r="GC607" s="10">
        <v>1</v>
      </c>
      <c r="GD607" s="10"/>
      <c r="GE607" s="10"/>
      <c r="GF607" s="10"/>
      <c r="GG607" s="10"/>
      <c r="GH607" s="10"/>
      <c r="GI607" s="10"/>
      <c r="GJ607" s="10"/>
      <c r="GK607" s="10"/>
      <c r="GL607" s="10"/>
      <c r="GM607" s="10"/>
      <c r="GN607" s="10"/>
      <c r="GO607" s="13" t="s">
        <v>8843</v>
      </c>
      <c r="GP607" s="13" t="s">
        <v>8844</v>
      </c>
      <c r="GQ607" s="10" t="s">
        <v>283</v>
      </c>
      <c r="GR607" s="10" t="s">
        <v>283</v>
      </c>
      <c r="GS607" s="10" t="s">
        <v>283</v>
      </c>
      <c r="GT607" s="10" t="s">
        <v>283</v>
      </c>
      <c r="GU607" s="10" t="s">
        <v>283</v>
      </c>
      <c r="GV607" s="10" t="s">
        <v>283</v>
      </c>
      <c r="GW607" s="10" t="s">
        <v>283</v>
      </c>
      <c r="GX607" s="10" t="s">
        <v>283</v>
      </c>
      <c r="GY607" s="10" t="s">
        <v>283</v>
      </c>
      <c r="GZ607" s="10" t="s">
        <v>283</v>
      </c>
      <c r="HA607" s="10" t="s">
        <v>283</v>
      </c>
      <c r="HB607" s="10" t="s">
        <v>283</v>
      </c>
      <c r="HC607" s="10" t="s">
        <v>283</v>
      </c>
      <c r="HD607" s="10" t="s">
        <v>242</v>
      </c>
      <c r="HE607" s="10"/>
      <c r="HF607" s="10"/>
      <c r="HG607" s="10"/>
      <c r="HH607" s="10"/>
      <c r="HI607" s="10"/>
      <c r="HJ607" s="10"/>
      <c r="HK607" s="10"/>
      <c r="HL607" s="10"/>
      <c r="HM607" s="10"/>
      <c r="HN607" s="10"/>
      <c r="HO607" s="10"/>
      <c r="HP607" s="10"/>
      <c r="HQ607" s="10"/>
      <c r="HR607" s="10"/>
      <c r="HS607" s="10"/>
      <c r="HT607" s="10"/>
      <c r="HU607" s="10"/>
      <c r="HV607" s="10"/>
      <c r="HW607" s="10"/>
      <c r="HX607" s="10"/>
      <c r="HY607" s="10"/>
      <c r="HZ607" s="10"/>
      <c r="IA607" s="10"/>
      <c r="IB607" s="10"/>
      <c r="IC607" s="10"/>
      <c r="ID607" s="10"/>
      <c r="IE607" s="10"/>
      <c r="IF607" s="10"/>
      <c r="IG607" s="10"/>
      <c r="IH607" s="10"/>
      <c r="II607" s="10"/>
      <c r="IJ607" s="10"/>
      <c r="IK607" s="10"/>
      <c r="IL607" s="10"/>
      <c r="IM607" s="10"/>
      <c r="IN607" s="10"/>
      <c r="IO607" s="10"/>
      <c r="IP607" s="10"/>
      <c r="IQ607" s="10"/>
      <c r="IR607" s="10"/>
      <c r="IS607" s="10"/>
      <c r="IT607" s="10">
        <v>1</v>
      </c>
      <c r="IU607" s="13" t="s">
        <v>449</v>
      </c>
      <c r="IV607" s="10" t="s">
        <v>283</v>
      </c>
      <c r="IW607" s="10" t="s">
        <v>283</v>
      </c>
      <c r="IX607" s="10" t="s">
        <v>264</v>
      </c>
      <c r="IY607" s="10"/>
      <c r="IZ607" s="10"/>
      <c r="JA607" s="10"/>
      <c r="JB607" s="10"/>
      <c r="JC607" s="10"/>
      <c r="JD607" s="10"/>
      <c r="JE607" s="10"/>
      <c r="JF607" s="10"/>
      <c r="JG607" s="10"/>
      <c r="JH607" s="10"/>
      <c r="JI607" s="10"/>
      <c r="JJ607" s="10"/>
      <c r="JK607" s="10"/>
      <c r="JL607" s="10"/>
      <c r="JM607" s="10"/>
      <c r="JN607" s="10"/>
      <c r="JO607" s="10"/>
      <c r="JP607" s="10">
        <v>1</v>
      </c>
      <c r="JQ607" s="10"/>
      <c r="JR607" s="10"/>
      <c r="JS607" s="10"/>
      <c r="JT607" s="10"/>
      <c r="JU607" s="10"/>
      <c r="JV607" s="10" t="s">
        <v>287</v>
      </c>
      <c r="JW607" s="10" t="s">
        <v>283</v>
      </c>
      <c r="JX607" s="10" t="s">
        <v>283</v>
      </c>
      <c r="JY607" s="10" t="s">
        <v>283</v>
      </c>
      <c r="JZ607" s="10"/>
    </row>
    <row r="608" spans="1:286" ht="15.75" customHeight="1">
      <c r="A608" s="90" t="s">
        <v>8845</v>
      </c>
      <c r="B608" s="91">
        <v>44239</v>
      </c>
      <c r="C608" s="90" t="s">
        <v>8846</v>
      </c>
      <c r="D608" s="10">
        <v>1</v>
      </c>
      <c r="E608" s="11">
        <v>43884</v>
      </c>
      <c r="F608" s="10">
        <v>57</v>
      </c>
      <c r="G608" s="10" t="s">
        <v>277</v>
      </c>
      <c r="H608" s="90" t="s">
        <v>8847</v>
      </c>
      <c r="I608" s="90" t="s">
        <v>8848</v>
      </c>
      <c r="J608" s="10" t="s">
        <v>280</v>
      </c>
      <c r="K608" s="90" t="s">
        <v>8849</v>
      </c>
      <c r="L608" s="90"/>
      <c r="M608" s="32">
        <v>1</v>
      </c>
      <c r="N608" s="90"/>
      <c r="O608" s="90"/>
      <c r="P608" s="90"/>
      <c r="Q608" s="90"/>
      <c r="R608" s="10">
        <v>1</v>
      </c>
      <c r="S608" s="90"/>
      <c r="T608" s="90"/>
      <c r="U608" s="90"/>
      <c r="V608" s="90"/>
      <c r="W608" s="90"/>
      <c r="X608" s="90"/>
      <c r="Y608" s="90"/>
      <c r="Z608" s="90"/>
      <c r="AA608" s="90"/>
      <c r="AB608" s="90" t="s">
        <v>8850</v>
      </c>
      <c r="AC608" s="92" t="s">
        <v>8851</v>
      </c>
      <c r="AD608" s="10" t="s">
        <v>283</v>
      </c>
      <c r="AE608" s="11">
        <v>44049</v>
      </c>
      <c r="AF608" s="11">
        <v>44236</v>
      </c>
      <c r="AG608" s="10">
        <f t="shared" si="135"/>
        <v>187</v>
      </c>
      <c r="AH608" s="10">
        <f t="shared" si="133"/>
        <v>352</v>
      </c>
      <c r="AI608" s="10">
        <f t="shared" si="108"/>
        <v>355</v>
      </c>
      <c r="AJ608" s="10" t="s">
        <v>8852</v>
      </c>
      <c r="AK608" s="12">
        <v>2</v>
      </c>
      <c r="AL608" s="10" t="s">
        <v>8853</v>
      </c>
      <c r="AM608" s="10"/>
      <c r="AN608" s="10"/>
      <c r="AO608" s="10"/>
      <c r="AP608" s="10"/>
      <c r="AQ608" s="10"/>
      <c r="AR608" s="10"/>
      <c r="AS608" s="10"/>
      <c r="AT608" s="10"/>
      <c r="AU608" s="10"/>
      <c r="AV608" s="10"/>
      <c r="AW608" s="10"/>
      <c r="AX608" s="10"/>
      <c r="AY608" s="10"/>
      <c r="AZ608" s="10"/>
      <c r="BA608" s="10"/>
      <c r="BB608" s="10">
        <v>1</v>
      </c>
      <c r="BC608" s="10"/>
      <c r="BD608" s="10"/>
      <c r="BE608" s="10"/>
      <c r="BF608" s="10"/>
      <c r="BG608" s="10"/>
      <c r="BH608" s="10"/>
      <c r="BI608" s="10"/>
      <c r="BJ608" s="10"/>
      <c r="BK608" s="10"/>
      <c r="BL608" s="10"/>
      <c r="BM608" s="10"/>
      <c r="BN608" s="10"/>
      <c r="BO608" s="10"/>
      <c r="BP608" s="10">
        <v>1</v>
      </c>
      <c r="BQ608" s="10"/>
      <c r="BR608" s="10"/>
      <c r="BS608" s="10"/>
      <c r="BT608" s="10"/>
      <c r="BU608" s="10"/>
      <c r="BV608" s="10"/>
      <c r="BW608" s="10"/>
      <c r="BX608" s="10"/>
      <c r="BY608" s="10"/>
      <c r="BZ608" s="10"/>
      <c r="CA608" s="10"/>
      <c r="CB608" s="10"/>
      <c r="CC608" s="10"/>
      <c r="CD608" s="10"/>
      <c r="CE608" s="10"/>
      <c r="CF608" s="10"/>
      <c r="CG608" s="10"/>
      <c r="CH608" s="10"/>
      <c r="CI608" s="10"/>
      <c r="CJ608" s="10"/>
      <c r="CK608" s="10"/>
      <c r="CL608" s="10"/>
      <c r="CM608" s="10"/>
      <c r="CN608" s="10"/>
      <c r="CO608" s="10"/>
      <c r="CP608" s="10" t="s">
        <v>89</v>
      </c>
      <c r="CQ608" s="10" t="s">
        <v>286</v>
      </c>
      <c r="CR608" s="10">
        <v>1</v>
      </c>
      <c r="CS608" s="10"/>
      <c r="CT608" s="10"/>
      <c r="CU608" s="10"/>
      <c r="CV608" s="10"/>
      <c r="CW608" s="10"/>
      <c r="CX608" s="10" t="s">
        <v>287</v>
      </c>
      <c r="CY608" s="10" t="s">
        <v>287</v>
      </c>
      <c r="CZ608" s="10" t="s">
        <v>12</v>
      </c>
      <c r="DA608" s="10" t="s">
        <v>125</v>
      </c>
      <c r="DB608" s="10" t="s">
        <v>309</v>
      </c>
      <c r="DC608" s="13" t="s">
        <v>8854</v>
      </c>
      <c r="DD608" s="13" t="s">
        <v>8855</v>
      </c>
      <c r="DE608" s="10" t="s">
        <v>8856</v>
      </c>
      <c r="DF608" s="10" t="s">
        <v>283</v>
      </c>
      <c r="DG608" s="10" t="s">
        <v>283</v>
      </c>
      <c r="DH608" s="10" t="s">
        <v>283</v>
      </c>
      <c r="DI608" s="10" t="s">
        <v>283</v>
      </c>
      <c r="DJ608" s="10" t="s">
        <v>283</v>
      </c>
      <c r="DK608" s="10" t="s">
        <v>283</v>
      </c>
      <c r="DL608" s="13" t="s">
        <v>8857</v>
      </c>
      <c r="DM608" s="13" t="s">
        <v>8858</v>
      </c>
      <c r="DN608" s="14"/>
      <c r="DO608" s="14"/>
      <c r="DP608" s="14"/>
      <c r="DQ608" s="14"/>
      <c r="DR608" s="14"/>
      <c r="DS608" s="14">
        <v>1</v>
      </c>
      <c r="DT608" s="14"/>
      <c r="DU608" s="14"/>
      <c r="DV608" s="14"/>
      <c r="DW608" s="14"/>
      <c r="DX608" s="14"/>
      <c r="DY608" s="14"/>
      <c r="DZ608" s="14"/>
      <c r="EA608" s="14"/>
      <c r="EB608" s="14">
        <v>1</v>
      </c>
      <c r="EC608" s="14"/>
      <c r="ED608" s="14"/>
      <c r="EE608" s="14"/>
      <c r="EF608" s="14"/>
      <c r="EG608" s="14"/>
      <c r="EH608" s="14"/>
      <c r="EI608" s="14">
        <v>1</v>
      </c>
      <c r="EJ608" s="14"/>
      <c r="EK608" s="14"/>
      <c r="EL608" s="14"/>
      <c r="EM608" s="14"/>
      <c r="EN608" s="14"/>
      <c r="EO608" s="14"/>
      <c r="EP608" s="14"/>
      <c r="EQ608" s="14"/>
      <c r="ER608" s="10" t="s">
        <v>283</v>
      </c>
      <c r="ES608" s="10" t="s">
        <v>283</v>
      </c>
      <c r="ET608" s="10"/>
      <c r="EU608" s="10"/>
      <c r="EV608" s="10"/>
      <c r="EW608" s="10"/>
      <c r="EX608" s="10"/>
      <c r="EY608" s="10"/>
      <c r="EZ608" s="10"/>
      <c r="FA608" s="10"/>
      <c r="FB608" s="10"/>
      <c r="FC608" s="10"/>
      <c r="FD608" s="10"/>
      <c r="FE608" s="10"/>
      <c r="FF608" s="10"/>
      <c r="FG608" s="10"/>
      <c r="FH608" s="10"/>
      <c r="FI608" s="10"/>
      <c r="FJ608" s="10"/>
      <c r="FK608" s="10"/>
      <c r="FL608" s="10"/>
      <c r="FM608" s="10" t="s">
        <v>283</v>
      </c>
      <c r="FN608" s="10" t="s">
        <v>283</v>
      </c>
      <c r="FO608" s="10"/>
      <c r="FP608" s="10"/>
      <c r="FQ608" s="10"/>
      <c r="FR608" s="10"/>
      <c r="FS608" s="10"/>
      <c r="FT608" s="10"/>
      <c r="FU608" s="10"/>
      <c r="FV608" s="10"/>
      <c r="FW608" s="10"/>
      <c r="FX608" s="10"/>
      <c r="FY608" s="10"/>
      <c r="FZ608" s="10"/>
      <c r="GA608" s="10"/>
      <c r="GB608" s="10"/>
      <c r="GC608" s="10"/>
      <c r="GD608" s="10"/>
      <c r="GE608" s="10"/>
      <c r="GF608" s="10"/>
      <c r="GG608" s="10"/>
      <c r="GH608" s="10"/>
      <c r="GI608" s="10"/>
      <c r="GJ608" s="10"/>
      <c r="GK608" s="10"/>
      <c r="GL608" s="10"/>
      <c r="GM608" s="10"/>
      <c r="GN608" s="10"/>
      <c r="GO608" s="13" t="s">
        <v>8859</v>
      </c>
      <c r="GP608" s="10" t="s">
        <v>283</v>
      </c>
      <c r="GQ608" s="10" t="s">
        <v>283</v>
      </c>
      <c r="GR608" s="10" t="s">
        <v>283</v>
      </c>
      <c r="GS608" s="10" t="s">
        <v>283</v>
      </c>
      <c r="GT608" s="10" t="s">
        <v>283</v>
      </c>
      <c r="GU608" s="10" t="s">
        <v>283</v>
      </c>
      <c r="GV608" s="10" t="s">
        <v>283</v>
      </c>
      <c r="GW608" s="10" t="s">
        <v>283</v>
      </c>
      <c r="GX608" s="10" t="s">
        <v>283</v>
      </c>
      <c r="GY608" s="10" t="s">
        <v>283</v>
      </c>
      <c r="GZ608" s="10" t="s">
        <v>283</v>
      </c>
      <c r="HA608" s="10" t="s">
        <v>283</v>
      </c>
      <c r="HB608" s="10" t="s">
        <v>283</v>
      </c>
      <c r="HC608" s="10" t="s">
        <v>283</v>
      </c>
      <c r="HD608" s="10" t="s">
        <v>209</v>
      </c>
      <c r="HE608" s="10"/>
      <c r="HF608" s="10"/>
      <c r="HG608" s="10"/>
      <c r="HH608" s="10"/>
      <c r="HI608" s="10"/>
      <c r="HJ608" s="10"/>
      <c r="HK608" s="10"/>
      <c r="HL608" s="10"/>
      <c r="HM608" s="10">
        <v>1</v>
      </c>
      <c r="HN608" s="10"/>
      <c r="HO608" s="10"/>
      <c r="HP608" s="10"/>
      <c r="HQ608" s="10"/>
      <c r="HR608" s="10"/>
      <c r="HS608" s="10"/>
      <c r="HT608" s="10"/>
      <c r="HU608" s="10"/>
      <c r="HV608" s="10"/>
      <c r="HW608" s="10"/>
      <c r="HX608" s="10"/>
      <c r="HY608" s="10"/>
      <c r="HZ608" s="10"/>
      <c r="IA608" s="10"/>
      <c r="IB608" s="10"/>
      <c r="IC608" s="10"/>
      <c r="ID608" s="10"/>
      <c r="IE608" s="10"/>
      <c r="IF608" s="10"/>
      <c r="IG608" s="10"/>
      <c r="IH608" s="10"/>
      <c r="II608" s="10"/>
      <c r="IJ608" s="10"/>
      <c r="IK608" s="10"/>
      <c r="IL608" s="10"/>
      <c r="IM608" s="10"/>
      <c r="IN608" s="10"/>
      <c r="IO608" s="10"/>
      <c r="IP608" s="10"/>
      <c r="IQ608" s="10"/>
      <c r="IR608" s="10"/>
      <c r="IS608" s="10"/>
      <c r="IT608" s="10"/>
      <c r="IU608" s="13" t="s">
        <v>356</v>
      </c>
      <c r="IV608" s="10" t="s">
        <v>283</v>
      </c>
      <c r="IW608" s="10" t="s">
        <v>283</v>
      </c>
      <c r="IX608" s="10" t="s">
        <v>264</v>
      </c>
      <c r="IY608" s="10"/>
      <c r="IZ608" s="10"/>
      <c r="JA608" s="10"/>
      <c r="JB608" s="10"/>
      <c r="JC608" s="10"/>
      <c r="JD608" s="10"/>
      <c r="JE608" s="10"/>
      <c r="JF608" s="10"/>
      <c r="JG608" s="10"/>
      <c r="JH608" s="10"/>
      <c r="JI608" s="10"/>
      <c r="JJ608" s="10"/>
      <c r="JK608" s="10"/>
      <c r="JL608" s="10"/>
      <c r="JM608" s="10"/>
      <c r="JN608" s="10"/>
      <c r="JO608" s="10"/>
      <c r="JP608" s="10">
        <v>1</v>
      </c>
      <c r="JQ608" s="10"/>
      <c r="JR608" s="10"/>
      <c r="JS608" s="10"/>
      <c r="JT608" s="10"/>
      <c r="JU608" s="10"/>
      <c r="JV608" s="10" t="s">
        <v>287</v>
      </c>
      <c r="JW608" s="10" t="s">
        <v>283</v>
      </c>
      <c r="JX608" s="10" t="s">
        <v>283</v>
      </c>
      <c r="JY608" s="10" t="s">
        <v>283</v>
      </c>
      <c r="JZ608" s="10"/>
    </row>
    <row r="609" spans="1:286" ht="15.75" customHeight="1">
      <c r="A609" s="90" t="s">
        <v>8860</v>
      </c>
      <c r="B609" s="91">
        <v>44253</v>
      </c>
      <c r="C609" s="90" t="s">
        <v>8861</v>
      </c>
      <c r="D609" s="10">
        <v>1</v>
      </c>
      <c r="E609" s="11">
        <v>42719</v>
      </c>
      <c r="F609" s="10">
        <v>63</v>
      </c>
      <c r="G609" s="10" t="s">
        <v>323</v>
      </c>
      <c r="H609" s="90" t="s">
        <v>934</v>
      </c>
      <c r="I609" s="90" t="s">
        <v>8862</v>
      </c>
      <c r="J609" s="10" t="s">
        <v>280</v>
      </c>
      <c r="K609" s="90" t="s">
        <v>8863</v>
      </c>
      <c r="L609" s="90"/>
      <c r="M609" s="10">
        <v>1</v>
      </c>
      <c r="N609" s="90"/>
      <c r="O609" s="90"/>
      <c r="P609" s="90"/>
      <c r="Q609" s="90"/>
      <c r="R609" s="90"/>
      <c r="S609" s="90"/>
      <c r="T609" s="90"/>
      <c r="U609" s="32">
        <v>1</v>
      </c>
      <c r="V609" s="90"/>
      <c r="W609" s="90"/>
      <c r="X609" s="90"/>
      <c r="Y609" s="90"/>
      <c r="Z609" s="90"/>
      <c r="AA609" s="90"/>
      <c r="AB609" s="90" t="s">
        <v>8864</v>
      </c>
      <c r="AC609" s="92" t="s">
        <v>8865</v>
      </c>
      <c r="AD609" s="10" t="s">
        <v>283</v>
      </c>
      <c r="AE609" s="11">
        <v>42748</v>
      </c>
      <c r="AF609" s="11">
        <v>44152</v>
      </c>
      <c r="AG609" s="10">
        <f t="shared" si="135"/>
        <v>1404</v>
      </c>
      <c r="AH609" s="10">
        <f t="shared" si="133"/>
        <v>1433</v>
      </c>
      <c r="AI609" s="10">
        <f t="shared" si="108"/>
        <v>1534</v>
      </c>
      <c r="AJ609" s="10" t="s">
        <v>3655</v>
      </c>
      <c r="AK609" s="12">
        <v>1</v>
      </c>
      <c r="AL609" s="10" t="s">
        <v>55</v>
      </c>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v>1</v>
      </c>
      <c r="BK609" s="10"/>
      <c r="BL609" s="10"/>
      <c r="BM609" s="10"/>
      <c r="BN609" s="10"/>
      <c r="BO609" s="10"/>
      <c r="BP609" s="10"/>
      <c r="BQ609" s="10"/>
      <c r="BR609" s="10"/>
      <c r="BS609" s="10"/>
      <c r="BT609" s="10"/>
      <c r="BU609" s="10"/>
      <c r="BV609" s="10"/>
      <c r="BW609" s="10"/>
      <c r="BX609" s="10"/>
      <c r="BY609" s="10"/>
      <c r="BZ609" s="10"/>
      <c r="CA609" s="10"/>
      <c r="CB609" s="10"/>
      <c r="CC609" s="10"/>
      <c r="CD609" s="10"/>
      <c r="CE609" s="10"/>
      <c r="CF609" s="10"/>
      <c r="CG609" s="10"/>
      <c r="CH609" s="10"/>
      <c r="CI609" s="10"/>
      <c r="CJ609" s="10"/>
      <c r="CK609" s="10"/>
      <c r="CL609" s="10"/>
      <c r="CM609" s="10"/>
      <c r="CN609" s="10"/>
      <c r="CO609" s="10"/>
      <c r="CP609" s="10" t="s">
        <v>329</v>
      </c>
      <c r="CQ609" s="13" t="s">
        <v>852</v>
      </c>
      <c r="CR609" s="10"/>
      <c r="CS609" s="10"/>
      <c r="CT609" s="10"/>
      <c r="CU609" s="10"/>
      <c r="CV609" s="10"/>
      <c r="CW609" s="10"/>
      <c r="CX609" s="10" t="s">
        <v>283</v>
      </c>
      <c r="CY609" s="10" t="s">
        <v>287</v>
      </c>
      <c r="CZ609" s="10" t="s">
        <v>596</v>
      </c>
      <c r="DA609" s="10" t="s">
        <v>289</v>
      </c>
      <c r="DB609" s="10" t="s">
        <v>412</v>
      </c>
      <c r="DC609" s="10" t="s">
        <v>283</v>
      </c>
      <c r="DD609" s="13" t="s">
        <v>2768</v>
      </c>
      <c r="DE609" s="13" t="s">
        <v>8866</v>
      </c>
      <c r="DF609" s="10" t="s">
        <v>8867</v>
      </c>
      <c r="DG609" s="10" t="s">
        <v>283</v>
      </c>
      <c r="DH609" s="10" t="s">
        <v>283</v>
      </c>
      <c r="DI609" s="10" t="s">
        <v>283</v>
      </c>
      <c r="DJ609" s="10" t="s">
        <v>283</v>
      </c>
      <c r="DK609" s="10" t="s">
        <v>283</v>
      </c>
      <c r="DL609" s="10" t="s">
        <v>283</v>
      </c>
      <c r="DM609" s="10" t="s">
        <v>283</v>
      </c>
      <c r="DN609" s="15"/>
      <c r="DO609" s="15"/>
      <c r="DP609" s="15"/>
      <c r="DQ609" s="15"/>
      <c r="DR609" s="15"/>
      <c r="DS609" s="15"/>
      <c r="DT609" s="15"/>
      <c r="DU609" s="15"/>
      <c r="DV609" s="15"/>
      <c r="DW609" s="15"/>
      <c r="DX609" s="15"/>
      <c r="DY609" s="15"/>
      <c r="DZ609" s="15"/>
      <c r="EA609" s="15"/>
      <c r="EB609" s="15"/>
      <c r="EC609" s="15"/>
      <c r="ED609" s="15"/>
      <c r="EE609" s="15"/>
      <c r="EF609" s="15"/>
      <c r="EG609" s="15"/>
      <c r="EH609" s="15"/>
      <c r="EI609" s="15"/>
      <c r="EJ609" s="15"/>
      <c r="EK609" s="15"/>
      <c r="EL609" s="15"/>
      <c r="EM609" s="15"/>
      <c r="EN609" s="15"/>
      <c r="EO609" s="15"/>
      <c r="EP609" s="15"/>
      <c r="EQ609" s="15"/>
      <c r="ER609" s="10" t="s">
        <v>283</v>
      </c>
      <c r="ES609" s="10" t="s">
        <v>283</v>
      </c>
      <c r="ET609" s="10"/>
      <c r="EU609" s="10"/>
      <c r="EV609" s="10"/>
      <c r="EW609" s="10"/>
      <c r="EX609" s="10"/>
      <c r="EY609" s="10"/>
      <c r="EZ609" s="10"/>
      <c r="FA609" s="10"/>
      <c r="FB609" s="10"/>
      <c r="FC609" s="10"/>
      <c r="FD609" s="10"/>
      <c r="FE609" s="10"/>
      <c r="FF609" s="10"/>
      <c r="FG609" s="10"/>
      <c r="FH609" s="10"/>
      <c r="FI609" s="10"/>
      <c r="FJ609" s="10"/>
      <c r="FK609" s="10"/>
      <c r="FL609" s="10"/>
      <c r="FM609" s="10" t="s">
        <v>283</v>
      </c>
      <c r="FN609" s="10" t="s">
        <v>283</v>
      </c>
      <c r="FO609" s="10"/>
      <c r="FP609" s="10"/>
      <c r="FQ609" s="10"/>
      <c r="FR609" s="10"/>
      <c r="FS609" s="10"/>
      <c r="FT609" s="10"/>
      <c r="FU609" s="10"/>
      <c r="FV609" s="10"/>
      <c r="FW609" s="10"/>
      <c r="FX609" s="10"/>
      <c r="FY609" s="10"/>
      <c r="FZ609" s="10"/>
      <c r="GA609" s="10"/>
      <c r="GB609" s="10"/>
      <c r="GC609" s="10"/>
      <c r="GD609" s="10"/>
      <c r="GE609" s="10"/>
      <c r="GF609" s="10"/>
      <c r="GG609" s="10"/>
      <c r="GH609" s="10"/>
      <c r="GI609" s="10"/>
      <c r="GJ609" s="10"/>
      <c r="GK609" s="10"/>
      <c r="GL609" s="10"/>
      <c r="GM609" s="10"/>
      <c r="GN609" s="10"/>
      <c r="GO609" s="13" t="s">
        <v>8868</v>
      </c>
      <c r="GP609" s="13" t="s">
        <v>8869</v>
      </c>
      <c r="GQ609" s="13" t="s">
        <v>8870</v>
      </c>
      <c r="GR609" s="13" t="s">
        <v>8871</v>
      </c>
      <c r="GS609" s="10" t="s">
        <v>283</v>
      </c>
      <c r="GT609" s="10" t="s">
        <v>283</v>
      </c>
      <c r="GU609" s="10" t="s">
        <v>283</v>
      </c>
      <c r="GV609" s="10" t="s">
        <v>283</v>
      </c>
      <c r="GW609" s="10" t="s">
        <v>283</v>
      </c>
      <c r="GX609" s="10" t="s">
        <v>283</v>
      </c>
      <c r="GY609" s="10" t="s">
        <v>283</v>
      </c>
      <c r="GZ609" s="10" t="s">
        <v>283</v>
      </c>
      <c r="HA609" s="10" t="s">
        <v>283</v>
      </c>
      <c r="HB609" s="10" t="s">
        <v>283</v>
      </c>
      <c r="HC609" s="10" t="s">
        <v>283</v>
      </c>
      <c r="HD609" s="54" t="s">
        <v>1917</v>
      </c>
      <c r="HE609" s="54"/>
      <c r="HF609" s="54"/>
      <c r="HG609" s="54"/>
      <c r="HH609" s="54"/>
      <c r="HI609" s="54"/>
      <c r="HJ609" s="54"/>
      <c r="HK609" s="54"/>
      <c r="HL609" s="54"/>
      <c r="HM609" s="54"/>
      <c r="HN609" s="54"/>
      <c r="HO609" s="54"/>
      <c r="HP609" s="54"/>
      <c r="HQ609" s="54"/>
      <c r="HR609" s="54">
        <v>1</v>
      </c>
      <c r="HS609" s="54"/>
      <c r="HT609" s="54"/>
      <c r="HU609" s="54"/>
      <c r="HV609" s="54"/>
      <c r="HW609" s="54"/>
      <c r="HX609" s="54"/>
      <c r="HY609" s="54"/>
      <c r="HZ609" s="54"/>
      <c r="IA609" s="10">
        <v>1</v>
      </c>
      <c r="IB609" s="54"/>
      <c r="IC609" s="54"/>
      <c r="ID609" s="54"/>
      <c r="IE609" s="54"/>
      <c r="IF609" s="54"/>
      <c r="IG609" s="54"/>
      <c r="IH609" s="54"/>
      <c r="II609" s="54"/>
      <c r="IJ609" s="54"/>
      <c r="IK609" s="54"/>
      <c r="IL609" s="54"/>
      <c r="IM609" s="54"/>
      <c r="IN609" s="54"/>
      <c r="IO609" s="54"/>
      <c r="IP609" s="54"/>
      <c r="IQ609" s="54"/>
      <c r="IR609" s="54"/>
      <c r="IS609" s="54"/>
      <c r="IT609" s="54"/>
      <c r="IU609" s="13" t="s">
        <v>8872</v>
      </c>
      <c r="IV609" s="10" t="s">
        <v>283</v>
      </c>
      <c r="IW609" s="10" t="s">
        <v>283</v>
      </c>
      <c r="IX609" s="10" t="s">
        <v>264</v>
      </c>
      <c r="IY609" s="10"/>
      <c r="IZ609" s="10"/>
      <c r="JA609" s="10"/>
      <c r="JB609" s="10"/>
      <c r="JC609" s="10"/>
      <c r="JD609" s="10"/>
      <c r="JE609" s="10"/>
      <c r="JF609" s="10"/>
      <c r="JG609" s="10"/>
      <c r="JH609" s="10"/>
      <c r="JI609" s="10"/>
      <c r="JJ609" s="10"/>
      <c r="JK609" s="10"/>
      <c r="JL609" s="10"/>
      <c r="JM609" s="10"/>
      <c r="JN609" s="10"/>
      <c r="JO609" s="10"/>
      <c r="JP609" s="10">
        <v>1</v>
      </c>
      <c r="JQ609" s="10"/>
      <c r="JR609" s="10"/>
      <c r="JS609" s="10"/>
      <c r="JT609" s="10"/>
      <c r="JU609" s="10"/>
      <c r="JV609" s="10" t="s">
        <v>287</v>
      </c>
      <c r="JW609" s="10" t="s">
        <v>283</v>
      </c>
      <c r="JX609" s="10" t="s">
        <v>283</v>
      </c>
      <c r="JY609" s="10" t="s">
        <v>283</v>
      </c>
      <c r="JZ609" s="10"/>
    </row>
    <row r="610" spans="1:286" ht="15.75" customHeight="1">
      <c r="A610" s="90" t="s">
        <v>8873</v>
      </c>
      <c r="B610" s="91">
        <v>44259</v>
      </c>
      <c r="C610" s="90" t="s">
        <v>8874</v>
      </c>
      <c r="D610" s="54">
        <v>1</v>
      </c>
      <c r="E610" s="84">
        <v>44068</v>
      </c>
      <c r="F610" s="54">
        <v>77</v>
      </c>
      <c r="G610" s="54" t="s">
        <v>277</v>
      </c>
      <c r="H610" s="90" t="s">
        <v>3032</v>
      </c>
      <c r="I610" s="90" t="s">
        <v>7765</v>
      </c>
      <c r="J610" s="10" t="s">
        <v>280</v>
      </c>
      <c r="K610" s="90" t="s">
        <v>8875</v>
      </c>
      <c r="L610" s="90"/>
      <c r="M610" s="32">
        <v>1</v>
      </c>
      <c r="N610" s="90"/>
      <c r="O610" s="90"/>
      <c r="P610" s="90"/>
      <c r="Q610" s="90"/>
      <c r="R610" s="10">
        <v>1</v>
      </c>
      <c r="S610" s="32">
        <v>1</v>
      </c>
      <c r="T610" s="90"/>
      <c r="U610" s="90"/>
      <c r="V610" s="90"/>
      <c r="W610" s="90"/>
      <c r="X610" s="90"/>
      <c r="Y610" s="90"/>
      <c r="Z610" s="90"/>
      <c r="AA610" s="90"/>
      <c r="AB610" s="90" t="s">
        <v>8876</v>
      </c>
      <c r="AC610" s="92" t="s">
        <v>8877</v>
      </c>
      <c r="AD610" s="54" t="s">
        <v>283</v>
      </c>
      <c r="AE610" s="84">
        <v>44110</v>
      </c>
      <c r="AF610" s="84">
        <v>44252</v>
      </c>
      <c r="AG610" s="10">
        <f t="shared" si="135"/>
        <v>142</v>
      </c>
      <c r="AH610" s="10">
        <f t="shared" si="133"/>
        <v>184</v>
      </c>
      <c r="AI610" s="10">
        <f t="shared" si="108"/>
        <v>191</v>
      </c>
      <c r="AJ610" s="54" t="s">
        <v>2928</v>
      </c>
      <c r="AK610" s="85">
        <v>1</v>
      </c>
      <c r="AL610" s="54" t="s">
        <v>55</v>
      </c>
      <c r="AM610" s="54"/>
      <c r="AN610" s="54"/>
      <c r="AO610" s="54"/>
      <c r="AP610" s="54"/>
      <c r="AQ610" s="54"/>
      <c r="AR610" s="54"/>
      <c r="AS610" s="54"/>
      <c r="AT610" s="54"/>
      <c r="AU610" s="54"/>
      <c r="AV610" s="54"/>
      <c r="AW610" s="54"/>
      <c r="AX610" s="54"/>
      <c r="AY610" s="54"/>
      <c r="AZ610" s="54"/>
      <c r="BA610" s="54"/>
      <c r="BB610" s="54">
        <v>1</v>
      </c>
      <c r="BC610" s="54"/>
      <c r="BD610" s="54"/>
      <c r="BE610" s="54"/>
      <c r="BF610" s="54"/>
      <c r="BG610" s="54"/>
      <c r="BH610" s="54"/>
      <c r="BI610" s="54"/>
      <c r="BJ610" s="54"/>
      <c r="BK610" s="54"/>
      <c r="BL610" s="54"/>
      <c r="BM610" s="54"/>
      <c r="BN610" s="54"/>
      <c r="BO610" s="54"/>
      <c r="BP610" s="54"/>
      <c r="BQ610" s="54"/>
      <c r="BR610" s="54"/>
      <c r="BS610" s="54"/>
      <c r="BT610" s="54"/>
      <c r="BU610" s="54"/>
      <c r="BV610" s="54"/>
      <c r="BW610" s="54"/>
      <c r="BX610" s="54"/>
      <c r="BY610" s="54"/>
      <c r="BZ610" s="54"/>
      <c r="CA610" s="54"/>
      <c r="CB610" s="54"/>
      <c r="CC610" s="54"/>
      <c r="CD610" s="54"/>
      <c r="CE610" s="54"/>
      <c r="CF610" s="54"/>
      <c r="CG610" s="54"/>
      <c r="CH610" s="54"/>
      <c r="CI610" s="54"/>
      <c r="CJ610" s="54"/>
      <c r="CK610" s="54"/>
      <c r="CL610" s="54"/>
      <c r="CM610" s="54"/>
      <c r="CN610" s="54"/>
      <c r="CO610" s="54"/>
      <c r="CP610" s="54" t="s">
        <v>93</v>
      </c>
      <c r="CQ610" s="10" t="s">
        <v>286</v>
      </c>
      <c r="CR610" s="54"/>
      <c r="CS610" s="54"/>
      <c r="CT610" s="54"/>
      <c r="CU610" s="54"/>
      <c r="CV610" s="54">
        <v>1</v>
      </c>
      <c r="CW610" s="54"/>
      <c r="CX610" s="54" t="s">
        <v>287</v>
      </c>
      <c r="CY610" s="54" t="s">
        <v>287</v>
      </c>
      <c r="CZ610" s="54" t="s">
        <v>12</v>
      </c>
      <c r="DA610" s="54" t="s">
        <v>289</v>
      </c>
      <c r="DB610" s="54" t="s">
        <v>309</v>
      </c>
      <c r="DC610" s="97" t="s">
        <v>8878</v>
      </c>
      <c r="DD610" s="97" t="s">
        <v>529</v>
      </c>
      <c r="DE610" s="39" t="s">
        <v>6462</v>
      </c>
      <c r="DF610" s="39" t="s">
        <v>8879</v>
      </c>
      <c r="DG610" s="39" t="s">
        <v>8880</v>
      </c>
      <c r="DH610" s="54" t="s">
        <v>283</v>
      </c>
      <c r="DI610" s="54" t="s">
        <v>283</v>
      </c>
      <c r="DJ610" s="54" t="s">
        <v>283</v>
      </c>
      <c r="DK610" s="54" t="s">
        <v>283</v>
      </c>
      <c r="DL610" s="39" t="s">
        <v>8880</v>
      </c>
      <c r="DM610" s="10" t="s">
        <v>6315</v>
      </c>
      <c r="DN610" s="15"/>
      <c r="DO610" s="15"/>
      <c r="DP610" s="15"/>
      <c r="DQ610" s="15"/>
      <c r="DR610" s="15"/>
      <c r="DS610" s="14">
        <v>1</v>
      </c>
      <c r="DT610" s="15"/>
      <c r="DU610" s="15">
        <v>1</v>
      </c>
      <c r="DV610" s="15"/>
      <c r="DW610" s="15"/>
      <c r="DX610" s="15"/>
      <c r="DY610" s="15"/>
      <c r="DZ610" s="15"/>
      <c r="EA610" s="15"/>
      <c r="EB610" s="15"/>
      <c r="EC610" s="15"/>
      <c r="ED610" s="15"/>
      <c r="EE610" s="15"/>
      <c r="EF610" s="15"/>
      <c r="EG610" s="15"/>
      <c r="EH610" s="15"/>
      <c r="EI610" s="15"/>
      <c r="EJ610" s="15"/>
      <c r="EK610" s="15"/>
      <c r="EL610" s="15"/>
      <c r="EM610" s="15"/>
      <c r="EN610" s="15"/>
      <c r="EO610" s="15"/>
      <c r="EP610" s="15"/>
      <c r="EQ610" s="15"/>
      <c r="ER610" s="54" t="s">
        <v>142</v>
      </c>
      <c r="ES610" s="10" t="s">
        <v>142</v>
      </c>
      <c r="ET610" s="10"/>
      <c r="EU610" s="10">
        <v>1</v>
      </c>
      <c r="EV610" s="10"/>
      <c r="EW610" s="10"/>
      <c r="EX610" s="10"/>
      <c r="EY610" s="10"/>
      <c r="EZ610" s="10"/>
      <c r="FA610" s="10"/>
      <c r="FB610" s="10"/>
      <c r="FC610" s="10"/>
      <c r="FD610" s="10"/>
      <c r="FE610" s="10"/>
      <c r="FF610" s="10"/>
      <c r="FG610" s="10"/>
      <c r="FH610" s="10"/>
      <c r="FI610" s="10"/>
      <c r="FJ610" s="10"/>
      <c r="FK610" s="10"/>
      <c r="FL610" s="10"/>
      <c r="FM610" s="54" t="s">
        <v>8881</v>
      </c>
      <c r="FN610" s="54" t="s">
        <v>283</v>
      </c>
      <c r="FO610" s="54"/>
      <c r="FP610" s="54"/>
      <c r="FQ610" s="54"/>
      <c r="FR610" s="54"/>
      <c r="FS610" s="54"/>
      <c r="FT610" s="54"/>
      <c r="FU610" s="54"/>
      <c r="FV610" s="54"/>
      <c r="FW610" s="54"/>
      <c r="FX610" s="54"/>
      <c r="FY610" s="54"/>
      <c r="FZ610" s="54"/>
      <c r="GA610" s="54"/>
      <c r="GB610" s="54"/>
      <c r="GC610" s="54"/>
      <c r="GD610" s="54"/>
      <c r="GE610" s="54"/>
      <c r="GF610" s="54"/>
      <c r="GG610" s="54"/>
      <c r="GH610" s="54"/>
      <c r="GI610" s="54"/>
      <c r="GJ610" s="54"/>
      <c r="GK610" s="54"/>
      <c r="GL610" s="54"/>
      <c r="GM610" s="54"/>
      <c r="GN610" s="54"/>
      <c r="GO610" s="13" t="s">
        <v>8882</v>
      </c>
      <c r="GP610" s="13" t="s">
        <v>8883</v>
      </c>
      <c r="GQ610" s="13" t="s">
        <v>8884</v>
      </c>
      <c r="GR610" s="54" t="s">
        <v>283</v>
      </c>
      <c r="GS610" s="54" t="s">
        <v>283</v>
      </c>
      <c r="GT610" s="54" t="s">
        <v>283</v>
      </c>
      <c r="GU610" s="54" t="s">
        <v>283</v>
      </c>
      <c r="GV610" s="54" t="s">
        <v>283</v>
      </c>
      <c r="GW610" s="54" t="s">
        <v>283</v>
      </c>
      <c r="GX610" s="54" t="s">
        <v>283</v>
      </c>
      <c r="GY610" s="54" t="s">
        <v>283</v>
      </c>
      <c r="GZ610" s="54" t="s">
        <v>283</v>
      </c>
      <c r="HA610" s="54" t="s">
        <v>283</v>
      </c>
      <c r="HB610" s="54" t="s">
        <v>283</v>
      </c>
      <c r="HC610" s="54" t="s">
        <v>283</v>
      </c>
      <c r="HD610" s="54" t="s">
        <v>1917</v>
      </c>
      <c r="HE610" s="54"/>
      <c r="HF610" s="54"/>
      <c r="HG610" s="54"/>
      <c r="HH610" s="54"/>
      <c r="HI610" s="54"/>
      <c r="HJ610" s="54"/>
      <c r="HK610" s="54"/>
      <c r="HL610" s="54"/>
      <c r="HM610" s="54"/>
      <c r="HN610" s="54"/>
      <c r="HO610" s="54"/>
      <c r="HP610" s="54"/>
      <c r="HQ610" s="54"/>
      <c r="HR610" s="54">
        <v>1</v>
      </c>
      <c r="HS610" s="54"/>
      <c r="HT610" s="54"/>
      <c r="HU610" s="54"/>
      <c r="HV610" s="54"/>
      <c r="HW610" s="54"/>
      <c r="HX610" s="54"/>
      <c r="HY610" s="54"/>
      <c r="HZ610" s="54"/>
      <c r="IA610" s="10">
        <v>1</v>
      </c>
      <c r="IB610" s="54"/>
      <c r="IC610" s="54"/>
      <c r="ID610" s="54"/>
      <c r="IE610" s="54"/>
      <c r="IF610" s="54"/>
      <c r="IG610" s="54"/>
      <c r="IH610" s="54"/>
      <c r="II610" s="54"/>
      <c r="IJ610" s="54"/>
      <c r="IK610" s="54"/>
      <c r="IL610" s="54"/>
      <c r="IM610" s="54"/>
      <c r="IN610" s="54"/>
      <c r="IO610" s="54"/>
      <c r="IP610" s="54"/>
      <c r="IQ610" s="54"/>
      <c r="IR610" s="54"/>
      <c r="IS610" s="54"/>
      <c r="IT610" s="54"/>
      <c r="IU610" s="13" t="s">
        <v>3045</v>
      </c>
      <c r="IV610" s="54" t="s">
        <v>283</v>
      </c>
      <c r="IW610" s="54" t="s">
        <v>283</v>
      </c>
      <c r="IX610" s="54" t="s">
        <v>264</v>
      </c>
      <c r="IY610" s="54"/>
      <c r="IZ610" s="54"/>
      <c r="JA610" s="54"/>
      <c r="JB610" s="54"/>
      <c r="JC610" s="54"/>
      <c r="JD610" s="54"/>
      <c r="JE610" s="54"/>
      <c r="JF610" s="54"/>
      <c r="JG610" s="54"/>
      <c r="JH610" s="54"/>
      <c r="JI610" s="54"/>
      <c r="JJ610" s="54"/>
      <c r="JK610" s="54"/>
      <c r="JL610" s="54"/>
      <c r="JM610" s="54"/>
      <c r="JN610" s="54"/>
      <c r="JO610" s="54"/>
      <c r="JP610" s="10">
        <v>1</v>
      </c>
      <c r="JQ610" s="54"/>
      <c r="JR610" s="54"/>
      <c r="JS610" s="54"/>
      <c r="JT610" s="54"/>
      <c r="JU610" s="54"/>
      <c r="JV610" s="54" t="s">
        <v>287</v>
      </c>
      <c r="JW610" s="54" t="s">
        <v>283</v>
      </c>
      <c r="JX610" s="54" t="s">
        <v>283</v>
      </c>
      <c r="JY610" s="54" t="s">
        <v>283</v>
      </c>
      <c r="JZ610" s="54"/>
    </row>
    <row r="611" spans="1:286" ht="15.75" customHeight="1">
      <c r="A611" s="90" t="s">
        <v>8885</v>
      </c>
      <c r="B611" s="91">
        <v>44270</v>
      </c>
      <c r="C611" s="90" t="s">
        <v>8886</v>
      </c>
      <c r="D611" s="10">
        <v>1</v>
      </c>
      <c r="E611" s="11">
        <v>43996</v>
      </c>
      <c r="F611" s="10" t="s">
        <v>302</v>
      </c>
      <c r="G611" s="10" t="s">
        <v>323</v>
      </c>
      <c r="H611" s="90" t="s">
        <v>4129</v>
      </c>
      <c r="I611" s="90" t="s">
        <v>7656</v>
      </c>
      <c r="J611" s="10" t="s">
        <v>280</v>
      </c>
      <c r="K611" s="90" t="s">
        <v>8668</v>
      </c>
      <c r="L611" s="90"/>
      <c r="M611" s="10">
        <v>1</v>
      </c>
      <c r="N611" s="90"/>
      <c r="O611" s="90"/>
      <c r="P611" s="90"/>
      <c r="Q611" s="90"/>
      <c r="R611" s="90"/>
      <c r="S611" s="90"/>
      <c r="T611" s="90"/>
      <c r="U611" s="32">
        <v>1</v>
      </c>
      <c r="V611" s="90"/>
      <c r="W611" s="90"/>
      <c r="X611" s="90"/>
      <c r="Y611" s="90"/>
      <c r="Z611" s="90"/>
      <c r="AA611" s="90"/>
      <c r="AB611" s="90" t="s">
        <v>8887</v>
      </c>
      <c r="AC611" s="92" t="s">
        <v>8888</v>
      </c>
      <c r="AD611" s="10" t="s">
        <v>283</v>
      </c>
      <c r="AE611" s="11">
        <v>43997</v>
      </c>
      <c r="AF611" s="11">
        <v>44238</v>
      </c>
      <c r="AG611" s="10">
        <f t="shared" si="135"/>
        <v>241</v>
      </c>
      <c r="AH611" s="10">
        <f t="shared" si="133"/>
        <v>242</v>
      </c>
      <c r="AI611" s="10">
        <f t="shared" si="108"/>
        <v>274</v>
      </c>
      <c r="AJ611" s="10" t="s">
        <v>8889</v>
      </c>
      <c r="AK611" s="12">
        <v>2</v>
      </c>
      <c r="AL611" s="10" t="s">
        <v>8890</v>
      </c>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55"/>
      <c r="BN611" s="55"/>
      <c r="BO611" s="55"/>
      <c r="BP611" s="55"/>
      <c r="BQ611" s="55"/>
      <c r="BR611" s="55"/>
      <c r="BS611" s="55"/>
      <c r="BT611" s="55"/>
      <c r="BU611" s="55"/>
      <c r="BV611" s="55"/>
      <c r="BW611" s="55"/>
      <c r="BX611" s="55"/>
      <c r="BY611" s="55"/>
      <c r="BZ611" s="55"/>
      <c r="CA611" s="55"/>
      <c r="CB611" s="55"/>
      <c r="CC611" s="35">
        <v>1</v>
      </c>
      <c r="CD611" s="55"/>
      <c r="CE611" s="55"/>
      <c r="CF611" s="55"/>
      <c r="CG611" s="55"/>
      <c r="CH611" s="35"/>
      <c r="CI611" s="35">
        <v>1</v>
      </c>
      <c r="CJ611" s="55"/>
      <c r="CK611" s="55"/>
      <c r="CL611" s="55"/>
      <c r="CM611" s="55"/>
      <c r="CN611" s="55"/>
      <c r="CO611" s="55"/>
      <c r="CP611" s="10" t="s">
        <v>90</v>
      </c>
      <c r="CQ611" s="10" t="s">
        <v>286</v>
      </c>
      <c r="CR611" s="10"/>
      <c r="CS611" s="10">
        <v>1</v>
      </c>
      <c r="CT611" s="10"/>
      <c r="CU611" s="10"/>
      <c r="CV611" s="10"/>
      <c r="CW611" s="10"/>
      <c r="CX611" s="10" t="s">
        <v>287</v>
      </c>
      <c r="CY611" s="10" t="s">
        <v>287</v>
      </c>
      <c r="CZ611" s="10" t="s">
        <v>596</v>
      </c>
      <c r="DA611" s="10" t="s">
        <v>289</v>
      </c>
      <c r="DB611" s="10" t="s">
        <v>412</v>
      </c>
      <c r="DC611" s="10" t="s">
        <v>283</v>
      </c>
      <c r="DD611" s="13" t="s">
        <v>3437</v>
      </c>
      <c r="DE611" s="10" t="s">
        <v>283</v>
      </c>
      <c r="DF611" s="10" t="s">
        <v>283</v>
      </c>
      <c r="DG611" s="10" t="s">
        <v>283</v>
      </c>
      <c r="DH611" s="10" t="s">
        <v>283</v>
      </c>
      <c r="DI611" s="10" t="s">
        <v>283</v>
      </c>
      <c r="DJ611" s="10" t="s">
        <v>283</v>
      </c>
      <c r="DK611" s="10" t="s">
        <v>283</v>
      </c>
      <c r="DL611" s="10" t="s">
        <v>283</v>
      </c>
      <c r="DM611" s="10" t="s">
        <v>283</v>
      </c>
      <c r="DN611" s="15"/>
      <c r="DO611" s="15"/>
      <c r="DP611" s="15"/>
      <c r="DQ611" s="15"/>
      <c r="DR611" s="15"/>
      <c r="DS611" s="15"/>
      <c r="DT611" s="15"/>
      <c r="DU611" s="15"/>
      <c r="DV611" s="15"/>
      <c r="DW611" s="15"/>
      <c r="DX611" s="15"/>
      <c r="DY611" s="15"/>
      <c r="DZ611" s="15"/>
      <c r="EA611" s="15"/>
      <c r="EB611" s="15"/>
      <c r="EC611" s="15"/>
      <c r="ED611" s="15"/>
      <c r="EE611" s="15"/>
      <c r="EF611" s="15"/>
      <c r="EG611" s="15"/>
      <c r="EH611" s="15"/>
      <c r="EI611" s="15"/>
      <c r="EJ611" s="15"/>
      <c r="EK611" s="15"/>
      <c r="EL611" s="15"/>
      <c r="EM611" s="15"/>
      <c r="EN611" s="15"/>
      <c r="EO611" s="15"/>
      <c r="EP611" s="15"/>
      <c r="EQ611" s="15"/>
      <c r="ER611" s="10" t="s">
        <v>283</v>
      </c>
      <c r="ES611" s="10" t="s">
        <v>283</v>
      </c>
      <c r="ET611" s="10"/>
      <c r="EU611" s="10"/>
      <c r="EV611" s="10"/>
      <c r="EW611" s="10"/>
      <c r="EX611" s="10"/>
      <c r="EY611" s="10"/>
      <c r="EZ611" s="10"/>
      <c r="FA611" s="10"/>
      <c r="FB611" s="10"/>
      <c r="FC611" s="10"/>
      <c r="FD611" s="10"/>
      <c r="FE611" s="10"/>
      <c r="FF611" s="10"/>
      <c r="FG611" s="10"/>
      <c r="FH611" s="10"/>
      <c r="FI611" s="10"/>
      <c r="FJ611" s="10"/>
      <c r="FK611" s="10"/>
      <c r="FL611" s="10"/>
      <c r="FM611" s="10" t="s">
        <v>283</v>
      </c>
      <c r="FN611" s="10" t="s">
        <v>283</v>
      </c>
      <c r="FO611" s="10"/>
      <c r="FP611" s="10"/>
      <c r="FQ611" s="10"/>
      <c r="FR611" s="10"/>
      <c r="FS611" s="10"/>
      <c r="FT611" s="10"/>
      <c r="FU611" s="10"/>
      <c r="FV611" s="10"/>
      <c r="FW611" s="10"/>
      <c r="FX611" s="10"/>
      <c r="FY611" s="10"/>
      <c r="FZ611" s="10"/>
      <c r="GA611" s="10"/>
      <c r="GB611" s="10"/>
      <c r="GC611" s="10"/>
      <c r="GD611" s="10"/>
      <c r="GE611" s="10"/>
      <c r="GF611" s="10"/>
      <c r="GG611" s="10"/>
      <c r="GH611" s="10"/>
      <c r="GI611" s="10"/>
      <c r="GJ611" s="10"/>
      <c r="GK611" s="10"/>
      <c r="GL611" s="10"/>
      <c r="GM611" s="10"/>
      <c r="GN611" s="10"/>
      <c r="GO611" s="13" t="s">
        <v>8891</v>
      </c>
      <c r="GP611" s="13" t="s">
        <v>8892</v>
      </c>
      <c r="GQ611" s="10" t="s">
        <v>283</v>
      </c>
      <c r="GR611" s="10" t="s">
        <v>283</v>
      </c>
      <c r="GS611" s="10" t="s">
        <v>283</v>
      </c>
      <c r="GT611" s="10" t="s">
        <v>283</v>
      </c>
      <c r="GU611" s="10" t="s">
        <v>283</v>
      </c>
      <c r="GV611" s="10" t="s">
        <v>283</v>
      </c>
      <c r="GW611" s="10" t="s">
        <v>283</v>
      </c>
      <c r="GX611" s="10" t="s">
        <v>283</v>
      </c>
      <c r="GY611" s="10" t="s">
        <v>283</v>
      </c>
      <c r="GZ611" s="10" t="s">
        <v>283</v>
      </c>
      <c r="HA611" s="10" t="s">
        <v>283</v>
      </c>
      <c r="HB611" s="10" t="s">
        <v>283</v>
      </c>
      <c r="HC611" s="10" t="s">
        <v>283</v>
      </c>
      <c r="HD611" s="10" t="s">
        <v>213</v>
      </c>
      <c r="HE611" s="10"/>
      <c r="HF611" s="10"/>
      <c r="HG611" s="10"/>
      <c r="HH611" s="10"/>
      <c r="HI611" s="10"/>
      <c r="HJ611" s="10"/>
      <c r="HK611" s="10"/>
      <c r="HL611" s="10"/>
      <c r="HM611" s="10"/>
      <c r="HN611" s="10"/>
      <c r="HO611" s="10"/>
      <c r="HP611" s="10"/>
      <c r="HQ611" s="10">
        <v>1</v>
      </c>
      <c r="HR611" s="10"/>
      <c r="HS611" s="10"/>
      <c r="HT611" s="10"/>
      <c r="HU611" s="10"/>
      <c r="HV611" s="10"/>
      <c r="HW611" s="10"/>
      <c r="HX611" s="10"/>
      <c r="HY611" s="10"/>
      <c r="HZ611" s="10"/>
      <c r="IA611" s="10"/>
      <c r="IB611" s="10"/>
      <c r="IC611" s="10"/>
      <c r="ID611" s="10"/>
      <c r="IE611" s="10"/>
      <c r="IF611" s="10"/>
      <c r="IG611" s="10"/>
      <c r="IH611" s="10"/>
      <c r="II611" s="10"/>
      <c r="IJ611" s="10"/>
      <c r="IK611" s="10"/>
      <c r="IL611" s="10"/>
      <c r="IM611" s="10"/>
      <c r="IN611" s="10"/>
      <c r="IO611" s="10"/>
      <c r="IP611" s="10"/>
      <c r="IQ611" s="10"/>
      <c r="IR611" s="10"/>
      <c r="IS611" s="10"/>
      <c r="IT611" s="10"/>
      <c r="IU611" s="13" t="s">
        <v>299</v>
      </c>
      <c r="IV611" s="10" t="s">
        <v>283</v>
      </c>
      <c r="IW611" s="10" t="s">
        <v>283</v>
      </c>
      <c r="IX611" s="10" t="s">
        <v>264</v>
      </c>
      <c r="IY611" s="10"/>
      <c r="IZ611" s="10"/>
      <c r="JA611" s="10"/>
      <c r="JB611" s="10"/>
      <c r="JC611" s="10"/>
      <c r="JD611" s="10"/>
      <c r="JE611" s="10"/>
      <c r="JF611" s="10"/>
      <c r="JG611" s="10"/>
      <c r="JH611" s="10"/>
      <c r="JI611" s="10"/>
      <c r="JJ611" s="10"/>
      <c r="JK611" s="10"/>
      <c r="JL611" s="10"/>
      <c r="JM611" s="10"/>
      <c r="JN611" s="10"/>
      <c r="JO611" s="10"/>
      <c r="JP611" s="10">
        <v>1</v>
      </c>
      <c r="JQ611" s="10"/>
      <c r="JR611" s="10"/>
      <c r="JS611" s="10"/>
      <c r="JT611" s="10"/>
      <c r="JU611" s="10"/>
      <c r="JV611" s="10" t="s">
        <v>287</v>
      </c>
      <c r="JW611" s="10" t="s">
        <v>283</v>
      </c>
      <c r="JX611" s="10" t="s">
        <v>283</v>
      </c>
      <c r="JY611" s="10" t="s">
        <v>283</v>
      </c>
      <c r="JZ611" s="10"/>
    </row>
    <row r="612" spans="1:286" ht="15.75" customHeight="1">
      <c r="A612" s="90" t="s">
        <v>8893</v>
      </c>
      <c r="B612" s="91">
        <v>44270</v>
      </c>
      <c r="C612" s="90" t="s">
        <v>8894</v>
      </c>
      <c r="D612" s="10">
        <v>1</v>
      </c>
      <c r="E612" s="11">
        <v>42918</v>
      </c>
      <c r="F612" s="10">
        <v>27</v>
      </c>
      <c r="G612" s="10" t="s">
        <v>277</v>
      </c>
      <c r="H612" s="90" t="s">
        <v>8208</v>
      </c>
      <c r="I612" s="90" t="s">
        <v>8848</v>
      </c>
      <c r="J612" s="10" t="s">
        <v>280</v>
      </c>
      <c r="K612" s="90" t="s">
        <v>344</v>
      </c>
      <c r="L612" s="90"/>
      <c r="M612" s="90"/>
      <c r="N612" s="90"/>
      <c r="O612" s="90"/>
      <c r="P612" s="90"/>
      <c r="Q612" s="90"/>
      <c r="R612" s="10">
        <v>1</v>
      </c>
      <c r="S612" s="90"/>
      <c r="T612" s="90"/>
      <c r="U612" s="90"/>
      <c r="V612" s="90"/>
      <c r="W612" s="90"/>
      <c r="X612" s="90"/>
      <c r="Y612" s="90"/>
      <c r="Z612" s="90"/>
      <c r="AA612" s="90"/>
      <c r="AB612" s="90" t="s">
        <v>3610</v>
      </c>
      <c r="AC612" s="92" t="s">
        <v>8895</v>
      </c>
      <c r="AD612" s="10" t="s">
        <v>283</v>
      </c>
      <c r="AE612" s="11">
        <v>42933</v>
      </c>
      <c r="AF612" s="11">
        <v>44264</v>
      </c>
      <c r="AG612" s="10">
        <f t="shared" si="135"/>
        <v>1331</v>
      </c>
      <c r="AH612" s="10">
        <f t="shared" si="133"/>
        <v>1346</v>
      </c>
      <c r="AI612" s="10">
        <f t="shared" si="108"/>
        <v>1352</v>
      </c>
      <c r="AJ612" s="10" t="s">
        <v>8896</v>
      </c>
      <c r="AK612" s="12">
        <v>1</v>
      </c>
      <c r="AL612" s="10" t="s">
        <v>8897</v>
      </c>
      <c r="AM612" s="10"/>
      <c r="AN612" s="10"/>
      <c r="AO612" s="10"/>
      <c r="AP612" s="10"/>
      <c r="AQ612" s="10"/>
      <c r="AR612" s="10"/>
      <c r="AS612" s="10"/>
      <c r="AT612" s="10"/>
      <c r="AU612" s="10"/>
      <c r="AV612" s="10"/>
      <c r="AW612" s="10"/>
      <c r="AX612" s="10"/>
      <c r="AY612" s="10"/>
      <c r="AZ612" s="10"/>
      <c r="BA612" s="10"/>
      <c r="BB612" s="10">
        <v>1</v>
      </c>
      <c r="BC612" s="10"/>
      <c r="BD612" s="10"/>
      <c r="BE612" s="10"/>
      <c r="BF612" s="10"/>
      <c r="BG612" s="10"/>
      <c r="BH612" s="10"/>
      <c r="BI612" s="10">
        <v>1</v>
      </c>
      <c r="BJ612" s="10"/>
      <c r="BK612" s="10"/>
      <c r="BL612" s="10"/>
      <c r="BM612" s="55"/>
      <c r="BN612" s="55"/>
      <c r="BO612" s="55"/>
      <c r="BP612" s="55"/>
      <c r="BQ612" s="55"/>
      <c r="BR612" s="55"/>
      <c r="BS612" s="55"/>
      <c r="BT612" s="55"/>
      <c r="BU612" s="55"/>
      <c r="BV612" s="55"/>
      <c r="BW612" s="55"/>
      <c r="BX612" s="55"/>
      <c r="BY612" s="55"/>
      <c r="BZ612" s="55"/>
      <c r="CA612" s="55"/>
      <c r="CB612" s="55"/>
      <c r="CC612" s="55"/>
      <c r="CD612" s="55"/>
      <c r="CE612" s="55"/>
      <c r="CF612" s="55"/>
      <c r="CG612" s="55"/>
      <c r="CH612" s="55"/>
      <c r="CI612" s="55"/>
      <c r="CJ612" s="55"/>
      <c r="CK612" s="55"/>
      <c r="CL612" s="55"/>
      <c r="CM612" s="55"/>
      <c r="CN612" s="55"/>
      <c r="CO612" s="55"/>
      <c r="CP612" s="10" t="s">
        <v>89</v>
      </c>
      <c r="CQ612" s="10" t="s">
        <v>286</v>
      </c>
      <c r="CR612" s="10">
        <v>1</v>
      </c>
      <c r="CS612" s="10"/>
      <c r="CT612" s="10"/>
      <c r="CU612" s="10"/>
      <c r="CV612" s="10"/>
      <c r="CW612" s="10"/>
      <c r="CX612" s="10" t="s">
        <v>287</v>
      </c>
      <c r="CY612" s="10" t="s">
        <v>287</v>
      </c>
      <c r="CZ612" s="10" t="s">
        <v>12</v>
      </c>
      <c r="DA612" s="10" t="s">
        <v>412</v>
      </c>
      <c r="DB612" s="10" t="s">
        <v>309</v>
      </c>
      <c r="DC612" s="13" t="s">
        <v>8898</v>
      </c>
      <c r="DD612" s="13" t="s">
        <v>8899</v>
      </c>
      <c r="DE612" s="13" t="s">
        <v>8900</v>
      </c>
      <c r="DF612" s="13" t="s">
        <v>8901</v>
      </c>
      <c r="DG612" s="10" t="s">
        <v>283</v>
      </c>
      <c r="DH612" s="10" t="s">
        <v>283</v>
      </c>
      <c r="DI612" s="10" t="s">
        <v>283</v>
      </c>
      <c r="DJ612" s="10" t="s">
        <v>283</v>
      </c>
      <c r="DK612" s="10" t="s">
        <v>283</v>
      </c>
      <c r="DL612" s="13" t="s">
        <v>8902</v>
      </c>
      <c r="DM612" s="13" t="s">
        <v>126</v>
      </c>
      <c r="DN612" s="14"/>
      <c r="DO612" s="14"/>
      <c r="DP612" s="14"/>
      <c r="DQ612" s="14"/>
      <c r="DR612" s="14"/>
      <c r="DS612" s="14"/>
      <c r="DT612" s="14"/>
      <c r="DU612" s="14"/>
      <c r="DV612" s="14"/>
      <c r="DW612" s="14"/>
      <c r="DX612" s="14"/>
      <c r="DY612" s="14"/>
      <c r="DZ612" s="14"/>
      <c r="EA612" s="14"/>
      <c r="EB612" s="14"/>
      <c r="EC612" s="14"/>
      <c r="ED612" s="14">
        <v>1</v>
      </c>
      <c r="EE612" s="14"/>
      <c r="EF612" s="14"/>
      <c r="EG612" s="14"/>
      <c r="EH612" s="14"/>
      <c r="EI612" s="14"/>
      <c r="EJ612" s="14"/>
      <c r="EK612" s="14"/>
      <c r="EL612" s="14"/>
      <c r="EM612" s="14"/>
      <c r="EN612" s="14"/>
      <c r="EO612" s="14"/>
      <c r="EP612" s="14"/>
      <c r="EQ612" s="14"/>
      <c r="ER612" s="10" t="s">
        <v>283</v>
      </c>
      <c r="ES612" s="10" t="s">
        <v>283</v>
      </c>
      <c r="ET612" s="10"/>
      <c r="EU612" s="10"/>
      <c r="EV612" s="10"/>
      <c r="EW612" s="10"/>
      <c r="EX612" s="10"/>
      <c r="EY612" s="10"/>
      <c r="EZ612" s="10"/>
      <c r="FA612" s="10"/>
      <c r="FB612" s="10"/>
      <c r="FC612" s="10"/>
      <c r="FD612" s="10"/>
      <c r="FE612" s="10"/>
      <c r="FF612" s="10"/>
      <c r="FG612" s="10"/>
      <c r="FH612" s="10"/>
      <c r="FI612" s="10"/>
      <c r="FJ612" s="10"/>
      <c r="FK612" s="10"/>
      <c r="FL612" s="10"/>
      <c r="FM612" s="10" t="s">
        <v>283</v>
      </c>
      <c r="FN612" s="10" t="s">
        <v>283</v>
      </c>
      <c r="FO612" s="10"/>
      <c r="FP612" s="10"/>
      <c r="FQ612" s="10"/>
      <c r="FR612" s="10"/>
      <c r="FS612" s="10"/>
      <c r="FT612" s="10"/>
      <c r="FU612" s="10"/>
      <c r="FV612" s="10"/>
      <c r="FW612" s="10"/>
      <c r="FX612" s="10"/>
      <c r="FY612" s="10"/>
      <c r="FZ612" s="10"/>
      <c r="GA612" s="10"/>
      <c r="GB612" s="10"/>
      <c r="GC612" s="10"/>
      <c r="GD612" s="10"/>
      <c r="GE612" s="10"/>
      <c r="GF612" s="10"/>
      <c r="GG612" s="10"/>
      <c r="GH612" s="10"/>
      <c r="GI612" s="10"/>
      <c r="GJ612" s="10"/>
      <c r="GK612" s="10"/>
      <c r="GL612" s="10"/>
      <c r="GM612" s="10"/>
      <c r="GN612" s="10"/>
      <c r="GO612" s="13" t="s">
        <v>8903</v>
      </c>
      <c r="GP612" s="10" t="s">
        <v>283</v>
      </c>
      <c r="GQ612" s="10" t="s">
        <v>283</v>
      </c>
      <c r="GR612" s="10" t="s">
        <v>283</v>
      </c>
      <c r="GS612" s="10" t="s">
        <v>283</v>
      </c>
      <c r="GT612" s="10" t="s">
        <v>283</v>
      </c>
      <c r="GU612" s="10" t="s">
        <v>283</v>
      </c>
      <c r="GV612" s="10" t="s">
        <v>283</v>
      </c>
      <c r="GW612" s="10" t="s">
        <v>283</v>
      </c>
      <c r="GX612" s="10" t="s">
        <v>283</v>
      </c>
      <c r="GY612" s="10" t="s">
        <v>283</v>
      </c>
      <c r="GZ612" s="10" t="s">
        <v>283</v>
      </c>
      <c r="HA612" s="10" t="s">
        <v>283</v>
      </c>
      <c r="HB612" s="10" t="s">
        <v>283</v>
      </c>
      <c r="HC612" s="10" t="s">
        <v>283</v>
      </c>
      <c r="HD612" s="10" t="s">
        <v>214</v>
      </c>
      <c r="HE612" s="10"/>
      <c r="HF612" s="10"/>
      <c r="HG612" s="10"/>
      <c r="HH612" s="10"/>
      <c r="HI612" s="10"/>
      <c r="HJ612" s="10"/>
      <c r="HK612" s="10"/>
      <c r="HL612" s="10"/>
      <c r="HM612" s="10"/>
      <c r="HN612" s="10"/>
      <c r="HO612" s="10"/>
      <c r="HP612" s="10"/>
      <c r="HQ612" s="10"/>
      <c r="HR612" s="10">
        <v>1</v>
      </c>
      <c r="HS612" s="10"/>
      <c r="HT612" s="10"/>
      <c r="HU612" s="10"/>
      <c r="HV612" s="10"/>
      <c r="HW612" s="10"/>
      <c r="HX612" s="10"/>
      <c r="HY612" s="10"/>
      <c r="HZ612" s="10"/>
      <c r="IA612" s="10"/>
      <c r="IB612" s="10"/>
      <c r="IC612" s="10"/>
      <c r="ID612" s="10"/>
      <c r="IE612" s="10"/>
      <c r="IF612" s="10"/>
      <c r="IG612" s="10"/>
      <c r="IH612" s="10"/>
      <c r="II612" s="10"/>
      <c r="IJ612" s="10"/>
      <c r="IK612" s="10"/>
      <c r="IL612" s="10"/>
      <c r="IM612" s="10"/>
      <c r="IN612" s="10"/>
      <c r="IO612" s="10"/>
      <c r="IP612" s="10"/>
      <c r="IQ612" s="10"/>
      <c r="IR612" s="10"/>
      <c r="IS612" s="10"/>
      <c r="IT612" s="10"/>
      <c r="IU612" s="13" t="s">
        <v>8904</v>
      </c>
      <c r="IV612" s="10" t="s">
        <v>283</v>
      </c>
      <c r="IW612" s="10" t="s">
        <v>283</v>
      </c>
      <c r="IX612" s="10" t="s">
        <v>264</v>
      </c>
      <c r="IY612" s="10"/>
      <c r="IZ612" s="10"/>
      <c r="JA612" s="10"/>
      <c r="JB612" s="10"/>
      <c r="JC612" s="10"/>
      <c r="JD612" s="10"/>
      <c r="JE612" s="10"/>
      <c r="JF612" s="10"/>
      <c r="JG612" s="10"/>
      <c r="JH612" s="10"/>
      <c r="JI612" s="10"/>
      <c r="JJ612" s="10"/>
      <c r="JK612" s="10"/>
      <c r="JL612" s="10"/>
      <c r="JM612" s="10"/>
      <c r="JN612" s="10"/>
      <c r="JO612" s="10"/>
      <c r="JP612" s="10">
        <v>1</v>
      </c>
      <c r="JQ612" s="10"/>
      <c r="JR612" s="10"/>
      <c r="JS612" s="10"/>
      <c r="JT612" s="10"/>
      <c r="JU612" s="10"/>
      <c r="JV612" s="10" t="s">
        <v>287</v>
      </c>
      <c r="JW612" s="10" t="s">
        <v>283</v>
      </c>
      <c r="JX612" s="10" t="s">
        <v>283</v>
      </c>
      <c r="JY612" s="10" t="s">
        <v>283</v>
      </c>
      <c r="JZ612" s="10"/>
    </row>
    <row r="613" spans="1:286" ht="15.75" customHeight="1">
      <c r="A613" s="90" t="s">
        <v>8905</v>
      </c>
      <c r="B613" s="91">
        <v>44280</v>
      </c>
      <c r="C613" s="90" t="s">
        <v>8906</v>
      </c>
      <c r="D613" s="10">
        <v>1</v>
      </c>
      <c r="E613" s="11">
        <v>43947</v>
      </c>
      <c r="F613" s="10">
        <v>30</v>
      </c>
      <c r="G613" s="10" t="s">
        <v>323</v>
      </c>
      <c r="H613" s="90" t="s">
        <v>8791</v>
      </c>
      <c r="I613" s="90" t="s">
        <v>8907</v>
      </c>
      <c r="J613" s="10" t="s">
        <v>280</v>
      </c>
      <c r="K613" s="90" t="s">
        <v>8908</v>
      </c>
      <c r="L613" s="90"/>
      <c r="M613" s="32">
        <v>1</v>
      </c>
      <c r="N613" s="90"/>
      <c r="O613" s="90"/>
      <c r="P613" s="32">
        <v>1</v>
      </c>
      <c r="Q613" s="90"/>
      <c r="R613" s="32">
        <v>1</v>
      </c>
      <c r="S613" s="10">
        <v>1</v>
      </c>
      <c r="T613" s="32">
        <v>1</v>
      </c>
      <c r="U613" s="90"/>
      <c r="V613" s="90"/>
      <c r="W613" s="90"/>
      <c r="X613" s="90"/>
      <c r="Y613" s="90"/>
      <c r="Z613" s="90"/>
      <c r="AA613" s="90"/>
      <c r="AB613" s="90" t="s">
        <v>8909</v>
      </c>
      <c r="AC613" s="92" t="s">
        <v>8910</v>
      </c>
      <c r="AD613" s="10" t="s">
        <v>283</v>
      </c>
      <c r="AE613" s="11">
        <v>43978</v>
      </c>
      <c r="AF613" s="11">
        <v>44280</v>
      </c>
      <c r="AG613" s="10">
        <f t="shared" si="135"/>
        <v>302</v>
      </c>
      <c r="AH613" s="10">
        <f t="shared" si="133"/>
        <v>333</v>
      </c>
      <c r="AI613" s="10">
        <f t="shared" si="108"/>
        <v>333</v>
      </c>
      <c r="AJ613" s="10" t="s">
        <v>8911</v>
      </c>
      <c r="AK613" s="12">
        <v>1</v>
      </c>
      <c r="AL613" s="10" t="s">
        <v>86</v>
      </c>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35"/>
      <c r="BN613" s="35"/>
      <c r="BO613" s="35"/>
      <c r="BP613" s="35"/>
      <c r="BQ613" s="35"/>
      <c r="BR613" s="35"/>
      <c r="BS613" s="35"/>
      <c r="BT613" s="35"/>
      <c r="BU613" s="35"/>
      <c r="BV613" s="35"/>
      <c r="BW613" s="35"/>
      <c r="BX613" s="35"/>
      <c r="BY613" s="35"/>
      <c r="BZ613" s="35"/>
      <c r="CA613" s="35"/>
      <c r="CB613" s="35"/>
      <c r="CC613" s="35"/>
      <c r="CD613" s="35"/>
      <c r="CE613" s="35"/>
      <c r="CF613" s="35"/>
      <c r="CG613" s="35"/>
      <c r="CH613" s="35"/>
      <c r="CI613" s="35"/>
      <c r="CJ613" s="35"/>
      <c r="CK613" s="35"/>
      <c r="CL613" s="35"/>
      <c r="CM613" s="35"/>
      <c r="CN613" s="35"/>
      <c r="CO613" s="35">
        <v>1</v>
      </c>
      <c r="CP613" s="10" t="s">
        <v>90</v>
      </c>
      <c r="CQ613" s="10" t="s">
        <v>286</v>
      </c>
      <c r="CR613" s="10"/>
      <c r="CS613" s="10">
        <v>1</v>
      </c>
      <c r="CT613" s="10"/>
      <c r="CU613" s="10"/>
      <c r="CV613" s="10"/>
      <c r="CW613" s="10"/>
      <c r="CX613" s="10" t="s">
        <v>283</v>
      </c>
      <c r="CY613" s="10" t="s">
        <v>287</v>
      </c>
      <c r="CZ613" s="10" t="s">
        <v>329</v>
      </c>
      <c r="DA613" s="10" t="s">
        <v>289</v>
      </c>
      <c r="DB613" s="10" t="s">
        <v>412</v>
      </c>
      <c r="DC613" s="10" t="s">
        <v>283</v>
      </c>
      <c r="DD613" s="10" t="s">
        <v>4122</v>
      </c>
      <c r="DE613" s="10" t="s">
        <v>283</v>
      </c>
      <c r="DF613" s="10" t="s">
        <v>283</v>
      </c>
      <c r="DG613" s="10" t="s">
        <v>283</v>
      </c>
      <c r="DH613" s="10" t="s">
        <v>283</v>
      </c>
      <c r="DI613" s="10" t="s">
        <v>283</v>
      </c>
      <c r="DJ613" s="10" t="s">
        <v>283</v>
      </c>
      <c r="DK613" s="10" t="s">
        <v>283</v>
      </c>
      <c r="DL613" s="10" t="s">
        <v>283</v>
      </c>
      <c r="DM613" s="10" t="s">
        <v>283</v>
      </c>
      <c r="DN613" s="15"/>
      <c r="DO613" s="15"/>
      <c r="DP613" s="15"/>
      <c r="DQ613" s="15"/>
      <c r="DR613" s="15"/>
      <c r="DS613" s="15"/>
      <c r="DT613" s="15"/>
      <c r="DU613" s="15"/>
      <c r="DV613" s="15"/>
      <c r="DW613" s="15"/>
      <c r="DX613" s="15"/>
      <c r="DY613" s="15"/>
      <c r="DZ613" s="15"/>
      <c r="EA613" s="15"/>
      <c r="EB613" s="15"/>
      <c r="EC613" s="15"/>
      <c r="ED613" s="15"/>
      <c r="EE613" s="15"/>
      <c r="EF613" s="15"/>
      <c r="EG613" s="15"/>
      <c r="EH613" s="15"/>
      <c r="EI613" s="15"/>
      <c r="EJ613" s="15"/>
      <c r="EK613" s="15"/>
      <c r="EL613" s="15"/>
      <c r="EM613" s="15"/>
      <c r="EN613" s="15"/>
      <c r="EO613" s="15"/>
      <c r="EP613" s="15"/>
      <c r="EQ613" s="15"/>
      <c r="ER613" s="10" t="s">
        <v>8912</v>
      </c>
      <c r="ES613" s="10" t="s">
        <v>6783</v>
      </c>
      <c r="ET613" s="10"/>
      <c r="EU613" s="10"/>
      <c r="EV613" s="10">
        <v>1</v>
      </c>
      <c r="EW613" s="10"/>
      <c r="EX613" s="10"/>
      <c r="EY613" s="10"/>
      <c r="EZ613" s="10"/>
      <c r="FA613" s="10"/>
      <c r="FB613" s="10"/>
      <c r="FC613" s="10"/>
      <c r="FD613" s="10"/>
      <c r="FE613" s="10"/>
      <c r="FF613" s="10"/>
      <c r="FG613" s="10"/>
      <c r="FH613" s="10"/>
      <c r="FI613" s="10"/>
      <c r="FJ613" s="10"/>
      <c r="FK613" s="10"/>
      <c r="FL613" s="10">
        <v>1</v>
      </c>
      <c r="FM613" s="10" t="s">
        <v>8913</v>
      </c>
      <c r="FN613" s="10" t="s">
        <v>166</v>
      </c>
      <c r="FO613" s="10"/>
      <c r="FP613" s="10"/>
      <c r="FQ613" s="10"/>
      <c r="FR613" s="10"/>
      <c r="FS613" s="10"/>
      <c r="FT613" s="10"/>
      <c r="FU613" s="13">
        <v>1</v>
      </c>
      <c r="FV613" s="10"/>
      <c r="FW613" s="10"/>
      <c r="FX613" s="10"/>
      <c r="FY613" s="10"/>
      <c r="FZ613" s="10"/>
      <c r="GA613" s="10"/>
      <c r="GB613" s="10"/>
      <c r="GC613" s="10"/>
      <c r="GD613" s="10"/>
      <c r="GE613" s="10"/>
      <c r="GF613" s="10"/>
      <c r="GG613" s="10"/>
      <c r="GH613" s="10"/>
      <c r="GI613" s="10"/>
      <c r="GJ613" s="10"/>
      <c r="GK613" s="10"/>
      <c r="GL613" s="10"/>
      <c r="GM613" s="10"/>
      <c r="GN613" s="10"/>
      <c r="GO613" s="13" t="s">
        <v>8914</v>
      </c>
      <c r="GP613" s="13" t="s">
        <v>8915</v>
      </c>
      <c r="GQ613" s="13" t="s">
        <v>8916</v>
      </c>
      <c r="GR613" s="13" t="s">
        <v>8917</v>
      </c>
      <c r="GS613" s="13" t="s">
        <v>8918</v>
      </c>
      <c r="GT613" s="13" t="s">
        <v>8919</v>
      </c>
      <c r="GU613" s="10" t="s">
        <v>283</v>
      </c>
      <c r="GV613" s="10" t="s">
        <v>283</v>
      </c>
      <c r="GW613" s="10" t="s">
        <v>283</v>
      </c>
      <c r="GX613" s="10" t="s">
        <v>283</v>
      </c>
      <c r="GY613" s="10" t="s">
        <v>283</v>
      </c>
      <c r="GZ613" s="10" t="s">
        <v>283</v>
      </c>
      <c r="HA613" s="10" t="s">
        <v>283</v>
      </c>
      <c r="HB613" s="10" t="s">
        <v>283</v>
      </c>
      <c r="HC613" s="10" t="s">
        <v>283</v>
      </c>
      <c r="HD613" s="10" t="s">
        <v>8920</v>
      </c>
      <c r="HE613" s="10"/>
      <c r="HF613" s="10"/>
      <c r="HG613" s="10"/>
      <c r="HH613" s="10"/>
      <c r="HI613" s="10"/>
      <c r="HJ613" s="10"/>
      <c r="HK613" s="10"/>
      <c r="HL613" s="10"/>
      <c r="HM613" s="10"/>
      <c r="HN613" s="10">
        <v>1</v>
      </c>
      <c r="HO613" s="10"/>
      <c r="HP613" s="10"/>
      <c r="HQ613" s="10"/>
      <c r="HR613" s="10"/>
      <c r="HS613" s="10"/>
      <c r="HT613" s="10"/>
      <c r="HU613" s="10"/>
      <c r="HV613" s="10"/>
      <c r="HW613" s="10">
        <v>1</v>
      </c>
      <c r="HX613" s="10"/>
      <c r="HY613" s="10"/>
      <c r="HZ613" s="10"/>
      <c r="IA613" s="10"/>
      <c r="IB613" s="10"/>
      <c r="IC613" s="10"/>
      <c r="ID613" s="10">
        <v>1</v>
      </c>
      <c r="IE613" s="10"/>
      <c r="IF613" s="10"/>
      <c r="IG613" s="10"/>
      <c r="IH613" s="10"/>
      <c r="II613" s="10"/>
      <c r="IJ613" s="10"/>
      <c r="IK613" s="10"/>
      <c r="IL613" s="10"/>
      <c r="IM613" s="10"/>
      <c r="IN613" s="10"/>
      <c r="IO613" s="10"/>
      <c r="IP613" s="10"/>
      <c r="IQ613" s="10"/>
      <c r="IR613" s="10"/>
      <c r="IS613" s="10"/>
      <c r="IT613" s="10"/>
      <c r="IU613" s="13" t="s">
        <v>8921</v>
      </c>
      <c r="IV613" s="10" t="s">
        <v>283</v>
      </c>
      <c r="IW613" s="10" t="s">
        <v>283</v>
      </c>
      <c r="IX613" s="10" t="s">
        <v>264</v>
      </c>
      <c r="IY613" s="10"/>
      <c r="IZ613" s="10"/>
      <c r="JA613" s="10"/>
      <c r="JB613" s="10"/>
      <c r="JC613" s="10"/>
      <c r="JD613" s="10"/>
      <c r="JE613" s="10"/>
      <c r="JF613" s="10"/>
      <c r="JG613" s="10"/>
      <c r="JH613" s="10"/>
      <c r="JI613" s="10"/>
      <c r="JJ613" s="10"/>
      <c r="JK613" s="10"/>
      <c r="JL613" s="10"/>
      <c r="JM613" s="10"/>
      <c r="JN613" s="10"/>
      <c r="JO613" s="10"/>
      <c r="JP613" s="10">
        <v>1</v>
      </c>
      <c r="JQ613" s="10"/>
      <c r="JR613" s="10"/>
      <c r="JS613" s="10"/>
      <c r="JT613" s="10"/>
      <c r="JU613" s="10"/>
      <c r="JV613" s="10" t="s">
        <v>287</v>
      </c>
      <c r="JW613" s="10" t="s">
        <v>283</v>
      </c>
      <c r="JX613" s="10" t="s">
        <v>283</v>
      </c>
      <c r="JY613" s="10" t="s">
        <v>283</v>
      </c>
      <c r="JZ613" s="10"/>
    </row>
    <row r="614" spans="1:286" ht="15.75" customHeight="1">
      <c r="A614" s="90" t="s">
        <v>8922</v>
      </c>
      <c r="B614" s="91">
        <v>44175</v>
      </c>
      <c r="C614" s="90" t="s">
        <v>8923</v>
      </c>
      <c r="D614" s="10">
        <v>1</v>
      </c>
      <c r="E614" s="11">
        <v>43382</v>
      </c>
      <c r="F614" s="10">
        <v>22</v>
      </c>
      <c r="G614" s="10" t="s">
        <v>323</v>
      </c>
      <c r="H614" s="90" t="s">
        <v>5097</v>
      </c>
      <c r="I614" s="90" t="s">
        <v>8529</v>
      </c>
      <c r="J614" s="10" t="s">
        <v>280</v>
      </c>
      <c r="K614" s="90" t="s">
        <v>8924</v>
      </c>
      <c r="L614" s="90"/>
      <c r="M614" s="32">
        <v>1</v>
      </c>
      <c r="N614" s="90"/>
      <c r="O614" s="90"/>
      <c r="P614" s="32">
        <v>1</v>
      </c>
      <c r="Q614" s="90"/>
      <c r="R614" s="90"/>
      <c r="S614" s="10">
        <v>1</v>
      </c>
      <c r="T614" s="90"/>
      <c r="U614" s="90"/>
      <c r="V614" s="90"/>
      <c r="W614" s="90"/>
      <c r="X614" s="90"/>
      <c r="Y614" s="90"/>
      <c r="Z614" s="32">
        <v>1</v>
      </c>
      <c r="AA614" s="32">
        <v>1</v>
      </c>
      <c r="AB614" s="90" t="s">
        <v>4162</v>
      </c>
      <c r="AC614" s="92" t="s">
        <v>8925</v>
      </c>
      <c r="AD614" s="10" t="s">
        <v>283</v>
      </c>
      <c r="AE614" s="11">
        <v>43384</v>
      </c>
      <c r="AF614" s="11">
        <v>44138</v>
      </c>
      <c r="AG614" s="10">
        <f t="shared" si="135"/>
        <v>754</v>
      </c>
      <c r="AH614" s="10">
        <f t="shared" si="133"/>
        <v>756</v>
      </c>
      <c r="AI614" s="10">
        <f t="shared" si="108"/>
        <v>793</v>
      </c>
      <c r="AJ614" s="10" t="s">
        <v>363</v>
      </c>
      <c r="AK614" s="12">
        <v>1</v>
      </c>
      <c r="AL614" s="10" t="s">
        <v>364</v>
      </c>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v>1</v>
      </c>
      <c r="BL614" s="10"/>
      <c r="BM614" s="55"/>
      <c r="BN614" s="55"/>
      <c r="BO614" s="55"/>
      <c r="BP614" s="55"/>
      <c r="BQ614" s="55"/>
      <c r="BR614" s="55"/>
      <c r="BS614" s="55"/>
      <c r="BT614" s="55"/>
      <c r="BU614" s="55"/>
      <c r="BV614" s="55"/>
      <c r="BW614" s="55"/>
      <c r="BX614" s="55"/>
      <c r="BY614" s="55"/>
      <c r="BZ614" s="55"/>
      <c r="CA614" s="55"/>
      <c r="CB614" s="55"/>
      <c r="CC614" s="55"/>
      <c r="CD614" s="55"/>
      <c r="CE614" s="55"/>
      <c r="CF614" s="55"/>
      <c r="CG614" s="55"/>
      <c r="CH614" s="55"/>
      <c r="CI614" s="55"/>
      <c r="CJ614" s="55"/>
      <c r="CK614" s="55"/>
      <c r="CL614" s="55"/>
      <c r="CM614" s="55"/>
      <c r="CN614" s="55"/>
      <c r="CO614" s="55"/>
      <c r="CP614" s="10" t="s">
        <v>90</v>
      </c>
      <c r="CQ614" s="10" t="s">
        <v>286</v>
      </c>
      <c r="CR614" s="10"/>
      <c r="CS614" s="10">
        <v>1</v>
      </c>
      <c r="CT614" s="10"/>
      <c r="CU614" s="10"/>
      <c r="CV614" s="10"/>
      <c r="CW614" s="10"/>
      <c r="CX614" s="10" t="s">
        <v>283</v>
      </c>
      <c r="CY614" s="10" t="s">
        <v>287</v>
      </c>
      <c r="CZ614" s="10" t="s">
        <v>288</v>
      </c>
      <c r="DA614" s="10" t="s">
        <v>158</v>
      </c>
      <c r="DB614" s="10" t="s">
        <v>158</v>
      </c>
      <c r="DC614" s="10" t="s">
        <v>283</v>
      </c>
      <c r="DD614" s="13" t="s">
        <v>8926</v>
      </c>
      <c r="DE614" s="10" t="s">
        <v>283</v>
      </c>
      <c r="DF614" s="10" t="s">
        <v>283</v>
      </c>
      <c r="DG614" s="10" t="s">
        <v>283</v>
      </c>
      <c r="DH614" s="10" t="s">
        <v>283</v>
      </c>
      <c r="DI614" s="10" t="s">
        <v>283</v>
      </c>
      <c r="DJ614" s="10" t="s">
        <v>283</v>
      </c>
      <c r="DK614" s="10" t="s">
        <v>283</v>
      </c>
      <c r="DL614" s="10" t="s">
        <v>283</v>
      </c>
      <c r="DM614" s="10" t="s">
        <v>283</v>
      </c>
      <c r="DN614" s="15"/>
      <c r="DO614" s="15"/>
      <c r="DP614" s="15"/>
      <c r="DQ614" s="15"/>
      <c r="DR614" s="15"/>
      <c r="DS614" s="15"/>
      <c r="DT614" s="15"/>
      <c r="DU614" s="15"/>
      <c r="DV614" s="15"/>
      <c r="DW614" s="15"/>
      <c r="DX614" s="15"/>
      <c r="DY614" s="15"/>
      <c r="DZ614" s="15"/>
      <c r="EA614" s="15"/>
      <c r="EB614" s="15"/>
      <c r="EC614" s="15"/>
      <c r="ED614" s="15"/>
      <c r="EE614" s="15"/>
      <c r="EF614" s="15"/>
      <c r="EG614" s="15"/>
      <c r="EH614" s="15"/>
      <c r="EI614" s="15"/>
      <c r="EJ614" s="15"/>
      <c r="EK614" s="15"/>
      <c r="EL614" s="15"/>
      <c r="EM614" s="15"/>
      <c r="EN614" s="15"/>
      <c r="EO614" s="15"/>
      <c r="EP614" s="15"/>
      <c r="EQ614" s="15"/>
      <c r="ER614" s="10" t="s">
        <v>8927</v>
      </c>
      <c r="ES614" s="10" t="s">
        <v>1809</v>
      </c>
      <c r="ET614" s="10"/>
      <c r="EU614" s="10"/>
      <c r="EV614" s="10"/>
      <c r="EW614" s="10"/>
      <c r="EX614" s="10"/>
      <c r="EY614" s="10"/>
      <c r="EZ614" s="10"/>
      <c r="FA614" s="10"/>
      <c r="FB614" s="10"/>
      <c r="FC614" s="10"/>
      <c r="FD614" s="10"/>
      <c r="FE614" s="10"/>
      <c r="FF614" s="10"/>
      <c r="FG614" s="10"/>
      <c r="FH614" s="10"/>
      <c r="FI614" s="10"/>
      <c r="FJ614" s="10"/>
      <c r="FK614" s="10">
        <v>1</v>
      </c>
      <c r="FL614" s="13">
        <v>1</v>
      </c>
      <c r="FM614" s="10" t="s">
        <v>8928</v>
      </c>
      <c r="FN614" s="10" t="s">
        <v>283</v>
      </c>
      <c r="FO614" s="10"/>
      <c r="FP614" s="10"/>
      <c r="FQ614" s="10"/>
      <c r="FR614" s="10"/>
      <c r="FS614" s="10"/>
      <c r="FT614" s="10"/>
      <c r="FU614" s="10"/>
      <c r="FV614" s="10"/>
      <c r="FW614" s="10"/>
      <c r="FX614" s="10"/>
      <c r="FY614" s="10"/>
      <c r="FZ614" s="10"/>
      <c r="GA614" s="10"/>
      <c r="GB614" s="10"/>
      <c r="GC614" s="10"/>
      <c r="GD614" s="10"/>
      <c r="GE614" s="10"/>
      <c r="GF614" s="10"/>
      <c r="GG614" s="10"/>
      <c r="GH614" s="10"/>
      <c r="GI614" s="10"/>
      <c r="GJ614" s="10"/>
      <c r="GK614" s="10"/>
      <c r="GL614" s="10"/>
      <c r="GM614" s="10"/>
      <c r="GN614" s="10"/>
      <c r="GO614" s="13" t="s">
        <v>8929</v>
      </c>
      <c r="GP614" s="13" t="s">
        <v>8930</v>
      </c>
      <c r="GQ614" s="13" t="s">
        <v>8931</v>
      </c>
      <c r="GR614" s="10" t="s">
        <v>283</v>
      </c>
      <c r="GS614" s="10" t="s">
        <v>283</v>
      </c>
      <c r="GT614" s="10" t="s">
        <v>283</v>
      </c>
      <c r="GU614" s="10" t="s">
        <v>283</v>
      </c>
      <c r="GV614" s="10" t="s">
        <v>283</v>
      </c>
      <c r="GW614" s="10" t="s">
        <v>283</v>
      </c>
      <c r="GX614" s="10" t="s">
        <v>283</v>
      </c>
      <c r="GY614" s="10" t="s">
        <v>283</v>
      </c>
      <c r="GZ614" s="10" t="s">
        <v>283</v>
      </c>
      <c r="HA614" s="10" t="s">
        <v>283</v>
      </c>
      <c r="HB614" s="10" t="s">
        <v>283</v>
      </c>
      <c r="HC614" s="10" t="s">
        <v>283</v>
      </c>
      <c r="HD614" s="10" t="s">
        <v>8932</v>
      </c>
      <c r="HE614" s="10"/>
      <c r="HF614" s="10"/>
      <c r="HG614" s="10"/>
      <c r="HH614" s="10"/>
      <c r="HI614" s="10"/>
      <c r="HJ614" s="10"/>
      <c r="HK614" s="10"/>
      <c r="HL614" s="10"/>
      <c r="HM614" s="10"/>
      <c r="HN614" s="10"/>
      <c r="HO614" s="10"/>
      <c r="HP614" s="10"/>
      <c r="HQ614" s="10">
        <v>1</v>
      </c>
      <c r="HR614" s="10"/>
      <c r="HS614" s="10"/>
      <c r="HT614" s="10"/>
      <c r="HU614" s="10"/>
      <c r="HV614" s="10"/>
      <c r="HW614" s="10"/>
      <c r="HX614" s="10"/>
      <c r="HY614" s="10"/>
      <c r="HZ614" s="10"/>
      <c r="IA614" s="10"/>
      <c r="IB614" s="10"/>
      <c r="IC614" s="10"/>
      <c r="ID614" s="10">
        <v>1</v>
      </c>
      <c r="IE614" s="10"/>
      <c r="IF614" s="10"/>
      <c r="IG614" s="10"/>
      <c r="IH614" s="10"/>
      <c r="II614" s="10"/>
      <c r="IJ614" s="10"/>
      <c r="IK614" s="10"/>
      <c r="IL614" s="10"/>
      <c r="IM614" s="10"/>
      <c r="IN614" s="10"/>
      <c r="IO614" s="10"/>
      <c r="IP614" s="10"/>
      <c r="IQ614" s="10"/>
      <c r="IR614" s="10"/>
      <c r="IS614" s="10"/>
      <c r="IT614" s="10"/>
      <c r="IU614" s="13" t="s">
        <v>8933</v>
      </c>
      <c r="IV614" s="13" t="s">
        <v>434</v>
      </c>
      <c r="IW614" s="10" t="s">
        <v>283</v>
      </c>
      <c r="IX614" s="10" t="s">
        <v>267</v>
      </c>
      <c r="IY614" s="10"/>
      <c r="IZ614" s="10"/>
      <c r="JA614" s="10"/>
      <c r="JB614" s="10"/>
      <c r="JC614" s="10"/>
      <c r="JD614" s="10"/>
      <c r="JE614" s="10"/>
      <c r="JF614" s="10"/>
      <c r="JG614" s="10"/>
      <c r="JH614" s="10"/>
      <c r="JI614" s="10"/>
      <c r="JJ614" s="10"/>
      <c r="JK614" s="10"/>
      <c r="JL614" s="10"/>
      <c r="JM614" s="10"/>
      <c r="JN614" s="10"/>
      <c r="JO614" s="10"/>
      <c r="JP614" s="10"/>
      <c r="JQ614" s="10"/>
      <c r="JR614" s="10"/>
      <c r="JS614" s="10">
        <v>1</v>
      </c>
      <c r="JT614" s="10"/>
      <c r="JU614" s="10"/>
      <c r="JV614" s="10" t="s">
        <v>287</v>
      </c>
      <c r="JW614" s="10" t="s">
        <v>283</v>
      </c>
      <c r="JX614" s="10" t="s">
        <v>283</v>
      </c>
      <c r="JY614" s="10" t="s">
        <v>283</v>
      </c>
      <c r="JZ614" s="10"/>
    </row>
    <row r="615" spans="1:286" ht="15.75" customHeight="1">
      <c r="A615" s="44" t="s">
        <v>8934</v>
      </c>
      <c r="B615" s="59">
        <v>44290</v>
      </c>
      <c r="C615" s="44" t="s">
        <v>8935</v>
      </c>
      <c r="D615" s="10">
        <v>1</v>
      </c>
      <c r="E615" s="11">
        <v>43720</v>
      </c>
      <c r="F615" s="10">
        <v>45</v>
      </c>
      <c r="G615" s="10" t="s">
        <v>323</v>
      </c>
      <c r="H615" s="44" t="s">
        <v>8195</v>
      </c>
      <c r="I615" s="44" t="s">
        <v>8196</v>
      </c>
      <c r="J615" s="10" t="s">
        <v>280</v>
      </c>
      <c r="K615" s="44" t="s">
        <v>8849</v>
      </c>
      <c r="L615" s="44"/>
      <c r="M615" s="44">
        <v>1</v>
      </c>
      <c r="N615" s="44"/>
      <c r="O615" s="44"/>
      <c r="P615" s="44"/>
      <c r="Q615" s="44"/>
      <c r="R615" s="10">
        <v>1</v>
      </c>
      <c r="S615" s="44"/>
      <c r="T615" s="44"/>
      <c r="U615" s="44"/>
      <c r="V615" s="44"/>
      <c r="W615" s="44"/>
      <c r="X615" s="44"/>
      <c r="Y615" s="44"/>
      <c r="Z615" s="44"/>
      <c r="AA615" s="44"/>
      <c r="AB615" s="44" t="s">
        <v>3610</v>
      </c>
      <c r="AC615" s="87" t="s">
        <v>8936</v>
      </c>
      <c r="AD615" s="10" t="s">
        <v>283</v>
      </c>
      <c r="AE615" s="10" t="s">
        <v>329</v>
      </c>
      <c r="AF615" s="11">
        <v>44284</v>
      </c>
      <c r="AG615" s="10" t="s">
        <v>329</v>
      </c>
      <c r="AH615" s="10">
        <f t="shared" si="133"/>
        <v>564</v>
      </c>
      <c r="AI615" s="10">
        <f t="shared" si="108"/>
        <v>570</v>
      </c>
      <c r="AJ615" s="10" t="s">
        <v>8937</v>
      </c>
      <c r="AK615" s="12">
        <v>3</v>
      </c>
      <c r="AL615" s="10" t="s">
        <v>8938</v>
      </c>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0"/>
      <c r="BV615" s="10"/>
      <c r="BW615" s="10"/>
      <c r="BX615" s="10"/>
      <c r="BY615" s="10">
        <v>2</v>
      </c>
      <c r="BZ615" s="10"/>
      <c r="CA615" s="10"/>
      <c r="CB615" s="10"/>
      <c r="CC615" s="10"/>
      <c r="CD615" s="10"/>
      <c r="CE615" s="10"/>
      <c r="CF615" s="10"/>
      <c r="CG615" s="10"/>
      <c r="CH615" s="10"/>
      <c r="CI615" s="10"/>
      <c r="CJ615" s="10"/>
      <c r="CK615" s="10"/>
      <c r="CL615" s="10"/>
      <c r="CM615" s="10"/>
      <c r="CN615" s="10"/>
      <c r="CO615" s="10">
        <v>1</v>
      </c>
      <c r="CP615" s="10" t="s">
        <v>509</v>
      </c>
      <c r="CQ615" s="10" t="s">
        <v>286</v>
      </c>
      <c r="CR615" s="13">
        <v>1</v>
      </c>
      <c r="CS615" s="13">
        <v>1</v>
      </c>
      <c r="CT615" s="10"/>
      <c r="CU615" s="10"/>
      <c r="CV615" s="10"/>
      <c r="CW615" s="10"/>
      <c r="CX615" s="10" t="s">
        <v>287</v>
      </c>
      <c r="CY615" s="10" t="s">
        <v>287</v>
      </c>
      <c r="CZ615" s="10" t="s">
        <v>620</v>
      </c>
      <c r="DA615" s="10" t="s">
        <v>289</v>
      </c>
      <c r="DB615" s="10" t="s">
        <v>309</v>
      </c>
      <c r="DC615" s="13" t="s">
        <v>8939</v>
      </c>
      <c r="DD615" s="13" t="s">
        <v>8940</v>
      </c>
      <c r="DE615" s="13" t="s">
        <v>8941</v>
      </c>
      <c r="DF615" s="10" t="s">
        <v>283</v>
      </c>
      <c r="DG615" s="10" t="s">
        <v>283</v>
      </c>
      <c r="DH615" s="10" t="s">
        <v>283</v>
      </c>
      <c r="DI615" s="10" t="s">
        <v>283</v>
      </c>
      <c r="DJ615" s="10" t="s">
        <v>283</v>
      </c>
      <c r="DK615" s="10" t="s">
        <v>283</v>
      </c>
      <c r="DL615" s="13" t="s">
        <v>8942</v>
      </c>
      <c r="DM615" s="13" t="s">
        <v>8943</v>
      </c>
      <c r="DN615" s="14"/>
      <c r="DO615" s="14"/>
      <c r="DP615" s="14"/>
      <c r="DQ615" s="14"/>
      <c r="DR615" s="14"/>
      <c r="DS615" s="14"/>
      <c r="DT615" s="14"/>
      <c r="DU615" s="14"/>
      <c r="DV615" s="14"/>
      <c r="DW615" s="14"/>
      <c r="DX615" s="14"/>
      <c r="DY615" s="14"/>
      <c r="DZ615" s="14"/>
      <c r="EA615" s="14"/>
      <c r="EB615" s="14"/>
      <c r="EC615" s="14">
        <v>1</v>
      </c>
      <c r="ED615" s="14"/>
      <c r="EE615" s="14"/>
      <c r="EF615" s="14"/>
      <c r="EG615" s="14"/>
      <c r="EH615" s="14"/>
      <c r="EI615" s="14"/>
      <c r="EJ615" s="14"/>
      <c r="EK615" s="14"/>
      <c r="EL615" s="14"/>
      <c r="EM615" s="14"/>
      <c r="EN615" s="14"/>
      <c r="EO615" s="14"/>
      <c r="EP615" s="14">
        <v>1</v>
      </c>
      <c r="EQ615" s="14"/>
      <c r="ER615" s="10" t="s">
        <v>283</v>
      </c>
      <c r="ES615" s="10" t="s">
        <v>283</v>
      </c>
      <c r="ET615" s="10"/>
      <c r="EU615" s="10"/>
      <c r="EV615" s="10"/>
      <c r="EW615" s="10"/>
      <c r="EX615" s="10"/>
      <c r="EY615" s="10"/>
      <c r="EZ615" s="10"/>
      <c r="FA615" s="10"/>
      <c r="FB615" s="10"/>
      <c r="FC615" s="10"/>
      <c r="FD615" s="10"/>
      <c r="FE615" s="10"/>
      <c r="FF615" s="10"/>
      <c r="FG615" s="10"/>
      <c r="FH615" s="10"/>
      <c r="FI615" s="10"/>
      <c r="FJ615" s="10"/>
      <c r="FK615" s="10"/>
      <c r="FL615" s="10"/>
      <c r="FM615" s="10" t="s">
        <v>180</v>
      </c>
      <c r="FN615" s="10" t="s">
        <v>180</v>
      </c>
      <c r="FO615" s="10"/>
      <c r="FP615" s="10"/>
      <c r="FQ615" s="10"/>
      <c r="FR615" s="10"/>
      <c r="FS615" s="10"/>
      <c r="FT615" s="10"/>
      <c r="FU615" s="10"/>
      <c r="FV615" s="10"/>
      <c r="FW615" s="10"/>
      <c r="FX615" s="10"/>
      <c r="FY615" s="10"/>
      <c r="FZ615" s="10"/>
      <c r="GA615" s="10"/>
      <c r="GB615" s="10"/>
      <c r="GC615" s="10"/>
      <c r="GD615" s="10"/>
      <c r="GE615" s="10"/>
      <c r="GF615" s="10"/>
      <c r="GG615" s="10"/>
      <c r="GH615" s="10"/>
      <c r="GI615" s="10"/>
      <c r="GJ615" s="10">
        <v>1</v>
      </c>
      <c r="GK615" s="10"/>
      <c r="GL615" s="10"/>
      <c r="GM615" s="10"/>
      <c r="GN615" s="10"/>
      <c r="GO615" s="13" t="s">
        <v>8944</v>
      </c>
      <c r="GP615" s="10" t="s">
        <v>283</v>
      </c>
      <c r="GQ615" s="10" t="s">
        <v>283</v>
      </c>
      <c r="GR615" s="10" t="s">
        <v>283</v>
      </c>
      <c r="GS615" s="10" t="s">
        <v>283</v>
      </c>
      <c r="GT615" s="10" t="s">
        <v>283</v>
      </c>
      <c r="GU615" s="10" t="s">
        <v>283</v>
      </c>
      <c r="GV615" s="10" t="s">
        <v>283</v>
      </c>
      <c r="GW615" s="10" t="s">
        <v>283</v>
      </c>
      <c r="GX615" s="10" t="s">
        <v>283</v>
      </c>
      <c r="GY615" s="10" t="s">
        <v>283</v>
      </c>
      <c r="GZ615" s="10" t="s">
        <v>283</v>
      </c>
      <c r="HA615" s="10" t="s">
        <v>283</v>
      </c>
      <c r="HB615" s="10" t="s">
        <v>283</v>
      </c>
      <c r="HC615" s="10" t="s">
        <v>283</v>
      </c>
      <c r="HD615" s="10" t="s">
        <v>226</v>
      </c>
      <c r="HE615" s="10"/>
      <c r="HF615" s="10"/>
      <c r="HG615" s="10"/>
      <c r="HH615" s="10"/>
      <c r="HI615" s="10"/>
      <c r="HJ615" s="10"/>
      <c r="HK615" s="10"/>
      <c r="HL615" s="10"/>
      <c r="HM615" s="10"/>
      <c r="HN615" s="10"/>
      <c r="HO615" s="10"/>
      <c r="HP615" s="10"/>
      <c r="HQ615" s="10"/>
      <c r="HR615" s="10"/>
      <c r="HS615" s="10"/>
      <c r="HT615" s="10"/>
      <c r="HU615" s="10"/>
      <c r="HV615" s="10"/>
      <c r="HW615" s="10"/>
      <c r="HX615" s="10"/>
      <c r="HY615" s="10"/>
      <c r="HZ615" s="10"/>
      <c r="IA615" s="10"/>
      <c r="IB615" s="10"/>
      <c r="IC615" s="10"/>
      <c r="ID615" s="10">
        <v>1</v>
      </c>
      <c r="IE615" s="10"/>
      <c r="IF615" s="10"/>
      <c r="IG615" s="10"/>
      <c r="IH615" s="10"/>
      <c r="II615" s="10"/>
      <c r="IJ615" s="10"/>
      <c r="IK615" s="10"/>
      <c r="IL615" s="10"/>
      <c r="IM615" s="10"/>
      <c r="IN615" s="10"/>
      <c r="IO615" s="10"/>
      <c r="IP615" s="10"/>
      <c r="IQ615" s="10"/>
      <c r="IR615" s="10"/>
      <c r="IS615" s="10"/>
      <c r="IT615" s="10"/>
      <c r="IU615" s="13" t="s">
        <v>299</v>
      </c>
      <c r="IV615" s="10" t="s">
        <v>283</v>
      </c>
      <c r="IW615" s="10" t="s">
        <v>283</v>
      </c>
      <c r="IX615" s="10" t="s">
        <v>264</v>
      </c>
      <c r="IY615" s="10"/>
      <c r="IZ615" s="10"/>
      <c r="JA615" s="10"/>
      <c r="JB615" s="10"/>
      <c r="JC615" s="10"/>
      <c r="JD615" s="10"/>
      <c r="JE615" s="10"/>
      <c r="JF615" s="10"/>
      <c r="JG615" s="10"/>
      <c r="JH615" s="10"/>
      <c r="JI615" s="10"/>
      <c r="JJ615" s="10"/>
      <c r="JK615" s="10"/>
      <c r="JL615" s="10"/>
      <c r="JM615" s="10"/>
      <c r="JN615" s="10"/>
      <c r="JO615" s="10"/>
      <c r="JP615" s="10">
        <v>1</v>
      </c>
      <c r="JQ615" s="10"/>
      <c r="JR615" s="10"/>
      <c r="JS615" s="10"/>
      <c r="JT615" s="10"/>
      <c r="JU615" s="10"/>
      <c r="JV615" s="10" t="s">
        <v>287</v>
      </c>
      <c r="JW615" s="10" t="s">
        <v>283</v>
      </c>
      <c r="JX615" s="10" t="s">
        <v>283</v>
      </c>
      <c r="JY615" s="10" t="s">
        <v>283</v>
      </c>
      <c r="JZ615" s="10"/>
    </row>
    <row r="616" spans="1:286" ht="15.75" customHeight="1">
      <c r="A616" s="44" t="s">
        <v>8945</v>
      </c>
      <c r="B616" s="59">
        <v>44299</v>
      </c>
      <c r="C616" s="44" t="s">
        <v>8946</v>
      </c>
      <c r="D616" s="10">
        <v>1</v>
      </c>
      <c r="E616" s="11">
        <v>43280</v>
      </c>
      <c r="F616" s="10" t="s">
        <v>302</v>
      </c>
      <c r="G616" s="10" t="s">
        <v>277</v>
      </c>
      <c r="H616" s="44" t="s">
        <v>6036</v>
      </c>
      <c r="I616" s="44" t="s">
        <v>8643</v>
      </c>
      <c r="J616" s="10" t="s">
        <v>280</v>
      </c>
      <c r="K616" s="44" t="s">
        <v>543</v>
      </c>
      <c r="L616" s="44"/>
      <c r="M616" s="44"/>
      <c r="N616" s="44"/>
      <c r="O616" s="44"/>
      <c r="P616" s="44"/>
      <c r="Q616" s="44"/>
      <c r="R616" s="44"/>
      <c r="S616" s="44"/>
      <c r="T616" s="10">
        <v>1</v>
      </c>
      <c r="U616" s="44"/>
      <c r="V616" s="44"/>
      <c r="W616" s="44"/>
      <c r="X616" s="44"/>
      <c r="Y616" s="44"/>
      <c r="Z616" s="44"/>
      <c r="AA616" s="44"/>
      <c r="AB616" s="44" t="s">
        <v>8947</v>
      </c>
      <c r="AC616" s="87" t="s">
        <v>8948</v>
      </c>
      <c r="AD616" s="10" t="s">
        <v>283</v>
      </c>
      <c r="AE616" s="11">
        <v>43257</v>
      </c>
      <c r="AF616" s="11">
        <v>44266</v>
      </c>
      <c r="AG616" s="10">
        <f t="shared" ref="AG616:AG637" si="136">AF616-AE616</f>
        <v>1009</v>
      </c>
      <c r="AH616" s="10">
        <f t="shared" si="133"/>
        <v>986</v>
      </c>
      <c r="AI616" s="10">
        <f t="shared" si="108"/>
        <v>1019</v>
      </c>
      <c r="AJ616" s="10" t="s">
        <v>8949</v>
      </c>
      <c r="AK616" s="12">
        <v>1</v>
      </c>
      <c r="AL616" s="10" t="s">
        <v>562</v>
      </c>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0">
        <v>1</v>
      </c>
      <c r="CC616" s="10"/>
      <c r="CD616" s="10"/>
      <c r="CE616" s="10"/>
      <c r="CF616" s="10"/>
      <c r="CG616" s="10"/>
      <c r="CH616" s="10"/>
      <c r="CI616" s="10"/>
      <c r="CJ616" s="10"/>
      <c r="CK616" s="10"/>
      <c r="CL616" s="10"/>
      <c r="CM616" s="10"/>
      <c r="CN616" s="10"/>
      <c r="CO616" s="10"/>
      <c r="CP616" s="10" t="s">
        <v>428</v>
      </c>
      <c r="CQ616" s="10" t="s">
        <v>286</v>
      </c>
      <c r="CR616" s="10"/>
      <c r="CS616" s="10"/>
      <c r="CT616" s="10">
        <v>1</v>
      </c>
      <c r="CU616" s="10"/>
      <c r="CV616" s="10"/>
      <c r="CW616" s="10"/>
      <c r="CX616" s="10" t="s">
        <v>287</v>
      </c>
      <c r="CY616" s="10" t="s">
        <v>287</v>
      </c>
      <c r="CZ616" s="10" t="s">
        <v>596</v>
      </c>
      <c r="DA616" s="10" t="s">
        <v>289</v>
      </c>
      <c r="DB616" s="10" t="s">
        <v>429</v>
      </c>
      <c r="DC616" s="10" t="s">
        <v>283</v>
      </c>
      <c r="DD616" s="13" t="s">
        <v>8950</v>
      </c>
      <c r="DE616" s="13" t="s">
        <v>8951</v>
      </c>
      <c r="DF616" s="13" t="s">
        <v>8952</v>
      </c>
      <c r="DG616" s="10" t="s">
        <v>283</v>
      </c>
      <c r="DH616" s="10" t="s">
        <v>283</v>
      </c>
      <c r="DI616" s="10" t="s">
        <v>283</v>
      </c>
      <c r="DJ616" s="10" t="s">
        <v>283</v>
      </c>
      <c r="DK616" s="10" t="s">
        <v>283</v>
      </c>
      <c r="DL616" s="10" t="s">
        <v>283</v>
      </c>
      <c r="DM616" s="10" t="s">
        <v>283</v>
      </c>
      <c r="DN616" s="15"/>
      <c r="DO616" s="15"/>
      <c r="DP616" s="15"/>
      <c r="DQ616" s="15"/>
      <c r="DR616" s="15"/>
      <c r="DS616" s="15"/>
      <c r="DT616" s="15"/>
      <c r="DU616" s="15"/>
      <c r="DV616" s="15"/>
      <c r="DW616" s="15"/>
      <c r="DX616" s="15"/>
      <c r="DY616" s="15"/>
      <c r="DZ616" s="15"/>
      <c r="EA616" s="15"/>
      <c r="EB616" s="15"/>
      <c r="EC616" s="15"/>
      <c r="ED616" s="15"/>
      <c r="EE616" s="15"/>
      <c r="EF616" s="15"/>
      <c r="EG616" s="15"/>
      <c r="EH616" s="15"/>
      <c r="EI616" s="15"/>
      <c r="EJ616" s="15"/>
      <c r="EK616" s="15"/>
      <c r="EL616" s="15"/>
      <c r="EM616" s="15"/>
      <c r="EN616" s="15"/>
      <c r="EO616" s="15"/>
      <c r="EP616" s="15"/>
      <c r="EQ616" s="15"/>
      <c r="ER616" s="13" t="s">
        <v>8953</v>
      </c>
      <c r="ES616" s="13" t="s">
        <v>153</v>
      </c>
      <c r="ET616" s="13"/>
      <c r="EU616" s="13"/>
      <c r="EV616" s="13"/>
      <c r="EW616" s="13"/>
      <c r="EX616" s="13"/>
      <c r="EY616" s="13"/>
      <c r="EZ616" s="13"/>
      <c r="FA616" s="13"/>
      <c r="FB616" s="13"/>
      <c r="FC616" s="13"/>
      <c r="FD616" s="13"/>
      <c r="FE616" s="13"/>
      <c r="FF616" s="13">
        <v>1</v>
      </c>
      <c r="FG616" s="13"/>
      <c r="FH616" s="13"/>
      <c r="FI616" s="13"/>
      <c r="FJ616" s="13"/>
      <c r="FK616" s="13"/>
      <c r="FL616" s="13"/>
      <c r="FM616" s="10" t="s">
        <v>8954</v>
      </c>
      <c r="FN616" s="10" t="s">
        <v>1841</v>
      </c>
      <c r="FO616" s="10"/>
      <c r="FP616" s="10"/>
      <c r="FQ616" s="10"/>
      <c r="FR616" s="10"/>
      <c r="FS616" s="10"/>
      <c r="FT616" s="10"/>
      <c r="FU616" s="10">
        <v>1</v>
      </c>
      <c r="FV616" s="10"/>
      <c r="FW616" s="10"/>
      <c r="FX616" s="10"/>
      <c r="FY616" s="10"/>
      <c r="FZ616" s="10"/>
      <c r="GA616" s="10"/>
      <c r="GB616" s="10"/>
      <c r="GC616" s="10"/>
      <c r="GD616" s="10"/>
      <c r="GE616" s="10"/>
      <c r="GF616" s="10"/>
      <c r="GG616" s="10"/>
      <c r="GH616" s="10"/>
      <c r="GI616" s="10"/>
      <c r="GJ616" s="10">
        <v>1</v>
      </c>
      <c r="GK616" s="10"/>
      <c r="GL616" s="10"/>
      <c r="GM616" s="10"/>
      <c r="GN616" s="10"/>
      <c r="GO616" s="13" t="s">
        <v>8955</v>
      </c>
      <c r="GP616" s="13" t="s">
        <v>8956</v>
      </c>
      <c r="GQ616" s="10" t="s">
        <v>283</v>
      </c>
      <c r="GR616" s="10" t="s">
        <v>283</v>
      </c>
      <c r="GS616" s="10" t="s">
        <v>283</v>
      </c>
      <c r="GT616" s="10" t="s">
        <v>283</v>
      </c>
      <c r="GU616" s="10" t="s">
        <v>283</v>
      </c>
      <c r="GV616" s="10" t="s">
        <v>283</v>
      </c>
      <c r="GW616" s="10" t="s">
        <v>283</v>
      </c>
      <c r="GX616" s="10" t="s">
        <v>283</v>
      </c>
      <c r="GY616" s="10" t="s">
        <v>283</v>
      </c>
      <c r="GZ616" s="10" t="s">
        <v>283</v>
      </c>
      <c r="HA616" s="10" t="s">
        <v>283</v>
      </c>
      <c r="HB616" s="10" t="s">
        <v>283</v>
      </c>
      <c r="HC616" s="10" t="s">
        <v>283</v>
      </c>
      <c r="HD616" s="10" t="s">
        <v>4412</v>
      </c>
      <c r="HE616" s="10"/>
      <c r="HF616" s="10"/>
      <c r="HG616" s="10"/>
      <c r="HH616" s="10"/>
      <c r="HI616" s="10">
        <v>1</v>
      </c>
      <c r="HJ616" s="10"/>
      <c r="HK616" s="10"/>
      <c r="HL616" s="10"/>
      <c r="HM616" s="10"/>
      <c r="HN616" s="10"/>
      <c r="HO616" s="10"/>
      <c r="HP616" s="10"/>
      <c r="HQ616" s="10"/>
      <c r="HR616" s="10"/>
      <c r="HS616" s="10"/>
      <c r="HT616" s="10"/>
      <c r="HU616" s="10"/>
      <c r="HV616" s="10"/>
      <c r="HW616" s="10"/>
      <c r="HX616" s="10"/>
      <c r="HY616" s="10">
        <v>1</v>
      </c>
      <c r="HZ616" s="10"/>
      <c r="IA616" s="10"/>
      <c r="IB616" s="10"/>
      <c r="IC616" s="10"/>
      <c r="ID616" s="10"/>
      <c r="IE616" s="10"/>
      <c r="IF616" s="10"/>
      <c r="IG616" s="10"/>
      <c r="IH616" s="10"/>
      <c r="II616" s="10"/>
      <c r="IJ616" s="10"/>
      <c r="IK616" s="10"/>
      <c r="IL616" s="10"/>
      <c r="IM616" s="10"/>
      <c r="IN616" s="10"/>
      <c r="IO616" s="10"/>
      <c r="IP616" s="10"/>
      <c r="IQ616" s="10"/>
      <c r="IR616" s="10"/>
      <c r="IS616" s="10"/>
      <c r="IT616" s="10"/>
      <c r="IU616" s="13" t="s">
        <v>2318</v>
      </c>
      <c r="IV616" s="10" t="s">
        <v>283</v>
      </c>
      <c r="IW616" s="10" t="s">
        <v>283</v>
      </c>
      <c r="IX616" s="10" t="s">
        <v>264</v>
      </c>
      <c r="IY616" s="10"/>
      <c r="IZ616" s="10"/>
      <c r="JA616" s="10"/>
      <c r="JB616" s="10"/>
      <c r="JC616" s="10"/>
      <c r="JD616" s="10"/>
      <c r="JE616" s="10"/>
      <c r="JF616" s="10"/>
      <c r="JG616" s="10"/>
      <c r="JH616" s="10"/>
      <c r="JI616" s="10"/>
      <c r="JJ616" s="10"/>
      <c r="JK616" s="10"/>
      <c r="JL616" s="10"/>
      <c r="JM616" s="10"/>
      <c r="JN616" s="10"/>
      <c r="JO616" s="10"/>
      <c r="JP616" s="10">
        <v>1</v>
      </c>
      <c r="JQ616" s="10"/>
      <c r="JR616" s="10"/>
      <c r="JS616" s="10"/>
      <c r="JT616" s="10"/>
      <c r="JU616" s="10"/>
      <c r="JV616" s="10" t="s">
        <v>287</v>
      </c>
      <c r="JW616" s="10" t="s">
        <v>283</v>
      </c>
      <c r="JX616" s="10" t="s">
        <v>283</v>
      </c>
      <c r="JY616" s="10" t="s">
        <v>283</v>
      </c>
      <c r="JZ616" s="10"/>
    </row>
    <row r="617" spans="1:286" ht="15.75" customHeight="1">
      <c r="A617" s="44" t="s">
        <v>8957</v>
      </c>
      <c r="B617" s="59">
        <v>44307</v>
      </c>
      <c r="C617" s="44" t="s">
        <v>8958</v>
      </c>
      <c r="D617" s="10">
        <v>1</v>
      </c>
      <c r="E617" s="11">
        <v>44139</v>
      </c>
      <c r="F617" s="10" t="s">
        <v>302</v>
      </c>
      <c r="G617" s="10" t="s">
        <v>277</v>
      </c>
      <c r="H617" s="44" t="s">
        <v>4882</v>
      </c>
      <c r="I617" s="44" t="s">
        <v>719</v>
      </c>
      <c r="J617" s="10" t="s">
        <v>280</v>
      </c>
      <c r="K617" s="44" t="s">
        <v>8959</v>
      </c>
      <c r="L617" s="44"/>
      <c r="M617" s="10">
        <v>1</v>
      </c>
      <c r="N617" s="44"/>
      <c r="O617" s="44"/>
      <c r="P617" s="44"/>
      <c r="Q617" s="44"/>
      <c r="R617" s="44">
        <v>1</v>
      </c>
      <c r="S617" s="44">
        <v>1</v>
      </c>
      <c r="T617" s="44"/>
      <c r="U617" s="44"/>
      <c r="V617" s="44"/>
      <c r="W617" s="44"/>
      <c r="X617" s="44"/>
      <c r="Y617" s="44"/>
      <c r="Z617" s="44"/>
      <c r="AA617" s="44"/>
      <c r="AB617" s="44" t="s">
        <v>8960</v>
      </c>
      <c r="AC617" s="87" t="s">
        <v>8961</v>
      </c>
      <c r="AD617" s="10" t="s">
        <v>283</v>
      </c>
      <c r="AE617" s="11">
        <v>44195</v>
      </c>
      <c r="AF617" s="11">
        <v>44306</v>
      </c>
      <c r="AG617" s="10">
        <f t="shared" si="136"/>
        <v>111</v>
      </c>
      <c r="AH617" s="10">
        <f t="shared" si="133"/>
        <v>167</v>
      </c>
      <c r="AI617" s="10">
        <f t="shared" si="108"/>
        <v>168</v>
      </c>
      <c r="AJ617" s="10" t="s">
        <v>8962</v>
      </c>
      <c r="AK617" s="12">
        <v>2</v>
      </c>
      <c r="AL617" s="10" t="s">
        <v>8963</v>
      </c>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v>1</v>
      </c>
      <c r="BP617" s="10"/>
      <c r="BQ617" s="10"/>
      <c r="BR617" s="10"/>
      <c r="BS617" s="10"/>
      <c r="BT617" s="10"/>
      <c r="BU617" s="10"/>
      <c r="BV617" s="10"/>
      <c r="BW617" s="10"/>
      <c r="BX617" s="10"/>
      <c r="BY617" s="10">
        <v>1</v>
      </c>
      <c r="BZ617" s="10"/>
      <c r="CA617" s="10"/>
      <c r="CB617" s="10"/>
      <c r="CC617" s="10"/>
      <c r="CD617" s="10"/>
      <c r="CE617" s="10"/>
      <c r="CF617" s="10"/>
      <c r="CG617" s="10"/>
      <c r="CH617" s="10"/>
      <c r="CI617" s="10"/>
      <c r="CJ617" s="10"/>
      <c r="CK617" s="10"/>
      <c r="CL617" s="10"/>
      <c r="CM617" s="10"/>
      <c r="CN617" s="10"/>
      <c r="CO617" s="10"/>
      <c r="CP617" s="10" t="s">
        <v>90</v>
      </c>
      <c r="CQ617" s="10" t="s">
        <v>286</v>
      </c>
      <c r="CR617" s="10"/>
      <c r="CS617" s="10">
        <v>1</v>
      </c>
      <c r="CT617" s="10"/>
      <c r="CU617" s="10"/>
      <c r="CV617" s="10"/>
      <c r="CW617" s="10"/>
      <c r="CX617" s="10" t="s">
        <v>283</v>
      </c>
      <c r="CY617" s="10" t="s">
        <v>287</v>
      </c>
      <c r="CZ617" s="10" t="s">
        <v>379</v>
      </c>
      <c r="DA617" s="10" t="s">
        <v>289</v>
      </c>
      <c r="DB617" s="10" t="s">
        <v>8964</v>
      </c>
      <c r="DC617" s="10" t="s">
        <v>283</v>
      </c>
      <c r="DD617" s="13" t="s">
        <v>8965</v>
      </c>
      <c r="DE617" s="13" t="s">
        <v>8966</v>
      </c>
      <c r="DF617" s="13" t="s">
        <v>8967</v>
      </c>
      <c r="DG617" s="10" t="s">
        <v>283</v>
      </c>
      <c r="DH617" s="10" t="s">
        <v>283</v>
      </c>
      <c r="DI617" s="10" t="s">
        <v>283</v>
      </c>
      <c r="DJ617" s="10" t="s">
        <v>283</v>
      </c>
      <c r="DK617" s="10" t="s">
        <v>283</v>
      </c>
      <c r="DL617" s="10" t="s">
        <v>116</v>
      </c>
      <c r="DM617" s="10" t="s">
        <v>116</v>
      </c>
      <c r="DN617" s="15"/>
      <c r="DO617" s="15"/>
      <c r="DP617" s="15"/>
      <c r="DQ617" s="15"/>
      <c r="DR617" s="15"/>
      <c r="DS617" s="15"/>
      <c r="DT617" s="14">
        <v>1</v>
      </c>
      <c r="DU617" s="15"/>
      <c r="DV617" s="15"/>
      <c r="DW617" s="15"/>
      <c r="DX617" s="15"/>
      <c r="DY617" s="15"/>
      <c r="DZ617" s="15"/>
      <c r="EA617" s="15"/>
      <c r="EB617" s="15"/>
      <c r="EC617" s="15"/>
      <c r="ED617" s="15"/>
      <c r="EE617" s="15"/>
      <c r="EF617" s="15"/>
      <c r="EG617" s="15"/>
      <c r="EH617" s="15"/>
      <c r="EI617" s="15"/>
      <c r="EJ617" s="15"/>
      <c r="EK617" s="15"/>
      <c r="EL617" s="15"/>
      <c r="EM617" s="15"/>
      <c r="EN617" s="15"/>
      <c r="EO617" s="15"/>
      <c r="EP617" s="15"/>
      <c r="EQ617" s="15"/>
      <c r="ER617" s="10" t="s">
        <v>8968</v>
      </c>
      <c r="ES617" s="10" t="s">
        <v>86</v>
      </c>
      <c r="ET617" s="10"/>
      <c r="EU617" s="10"/>
      <c r="EV617" s="10"/>
      <c r="EW617" s="10"/>
      <c r="EX617" s="10"/>
      <c r="EY617" s="10"/>
      <c r="EZ617" s="10"/>
      <c r="FA617" s="10"/>
      <c r="FB617" s="10"/>
      <c r="FC617" s="10"/>
      <c r="FD617" s="10"/>
      <c r="FE617" s="10"/>
      <c r="FF617" s="10"/>
      <c r="FG617" s="10"/>
      <c r="FH617" s="10"/>
      <c r="FI617" s="10"/>
      <c r="FJ617" s="10"/>
      <c r="FK617" s="10"/>
      <c r="FL617" s="13">
        <v>1</v>
      </c>
      <c r="FM617" s="13" t="s">
        <v>8969</v>
      </c>
      <c r="FN617" s="13" t="s">
        <v>8970</v>
      </c>
      <c r="FO617" s="13"/>
      <c r="FP617" s="13">
        <v>1</v>
      </c>
      <c r="FQ617" s="13"/>
      <c r="FR617" s="13"/>
      <c r="FS617" s="13"/>
      <c r="FT617" s="13"/>
      <c r="FU617" s="13">
        <v>1</v>
      </c>
      <c r="FV617" s="13"/>
      <c r="FW617" s="13"/>
      <c r="FX617" s="13"/>
      <c r="FY617" s="13"/>
      <c r="FZ617" s="13"/>
      <c r="GA617" s="13"/>
      <c r="GB617" s="13"/>
      <c r="GC617" s="13"/>
      <c r="GD617" s="13"/>
      <c r="GE617" s="13"/>
      <c r="GF617" s="13"/>
      <c r="GG617" s="13"/>
      <c r="GH617" s="13"/>
      <c r="GI617" s="13"/>
      <c r="GJ617" s="13"/>
      <c r="GK617" s="13"/>
      <c r="GL617" s="13"/>
      <c r="GM617" s="13"/>
      <c r="GN617" s="13"/>
      <c r="GO617" s="13" t="s">
        <v>8971</v>
      </c>
      <c r="GP617" s="10" t="s">
        <v>283</v>
      </c>
      <c r="GQ617" s="10" t="s">
        <v>283</v>
      </c>
      <c r="GR617" s="10" t="s">
        <v>283</v>
      </c>
      <c r="GS617" s="10" t="s">
        <v>283</v>
      </c>
      <c r="GT617" s="10" t="s">
        <v>283</v>
      </c>
      <c r="GU617" s="10" t="s">
        <v>283</v>
      </c>
      <c r="GV617" s="10" t="s">
        <v>283</v>
      </c>
      <c r="GW617" s="10" t="s">
        <v>283</v>
      </c>
      <c r="GX617" s="10" t="s">
        <v>283</v>
      </c>
      <c r="GY617" s="10" t="s">
        <v>283</v>
      </c>
      <c r="GZ617" s="10" t="s">
        <v>283</v>
      </c>
      <c r="HA617" s="10" t="s">
        <v>283</v>
      </c>
      <c r="HB617" s="10" t="s">
        <v>283</v>
      </c>
      <c r="HC617" s="10" t="s">
        <v>283</v>
      </c>
      <c r="HD617" s="10" t="s">
        <v>242</v>
      </c>
      <c r="HE617" s="10"/>
      <c r="HF617" s="10"/>
      <c r="HG617" s="10"/>
      <c r="HH617" s="10"/>
      <c r="HI617" s="10"/>
      <c r="HJ617" s="10"/>
      <c r="HK617" s="10"/>
      <c r="HL617" s="10"/>
      <c r="HM617" s="10"/>
      <c r="HN617" s="10"/>
      <c r="HO617" s="10"/>
      <c r="HP617" s="10"/>
      <c r="HQ617" s="10"/>
      <c r="HR617" s="10"/>
      <c r="HS617" s="10"/>
      <c r="HT617" s="10"/>
      <c r="HU617" s="10"/>
      <c r="HV617" s="10"/>
      <c r="HW617" s="10"/>
      <c r="HX617" s="10"/>
      <c r="HY617" s="10"/>
      <c r="HZ617" s="10"/>
      <c r="IA617" s="10"/>
      <c r="IB617" s="10"/>
      <c r="IC617" s="10"/>
      <c r="ID617" s="10"/>
      <c r="IE617" s="10"/>
      <c r="IF617" s="10"/>
      <c r="IG617" s="10"/>
      <c r="IH617" s="10"/>
      <c r="II617" s="10"/>
      <c r="IJ617" s="10"/>
      <c r="IK617" s="10"/>
      <c r="IL617" s="10"/>
      <c r="IM617" s="10"/>
      <c r="IN617" s="10"/>
      <c r="IO617" s="10"/>
      <c r="IP617" s="10"/>
      <c r="IQ617" s="10"/>
      <c r="IR617" s="10"/>
      <c r="IS617" s="10"/>
      <c r="IT617" s="10">
        <v>1</v>
      </c>
      <c r="IU617" s="13" t="s">
        <v>434</v>
      </c>
      <c r="IV617" s="10" t="s">
        <v>283</v>
      </c>
      <c r="IW617" s="10" t="s">
        <v>283</v>
      </c>
      <c r="IX617" s="10" t="s">
        <v>264</v>
      </c>
      <c r="IY617" s="10"/>
      <c r="IZ617" s="10"/>
      <c r="JA617" s="10"/>
      <c r="JB617" s="10"/>
      <c r="JC617" s="10"/>
      <c r="JD617" s="10"/>
      <c r="JE617" s="10"/>
      <c r="JF617" s="10"/>
      <c r="JG617" s="10"/>
      <c r="JH617" s="10"/>
      <c r="JI617" s="10"/>
      <c r="JJ617" s="10"/>
      <c r="JK617" s="10"/>
      <c r="JL617" s="10"/>
      <c r="JM617" s="10"/>
      <c r="JN617" s="10"/>
      <c r="JO617" s="10"/>
      <c r="JP617" s="10">
        <v>1</v>
      </c>
      <c r="JQ617" s="10"/>
      <c r="JR617" s="10"/>
      <c r="JS617" s="10"/>
      <c r="JT617" s="10"/>
      <c r="JU617" s="10"/>
      <c r="JV617" s="10" t="s">
        <v>287</v>
      </c>
      <c r="JW617" s="10" t="s">
        <v>283</v>
      </c>
      <c r="JX617" s="10" t="s">
        <v>283</v>
      </c>
      <c r="JY617" s="10" t="s">
        <v>283</v>
      </c>
      <c r="JZ617" s="10"/>
    </row>
    <row r="618" spans="1:286" ht="15.75" customHeight="1">
      <c r="A618" s="44" t="s">
        <v>8972</v>
      </c>
      <c r="B618" s="59">
        <v>44237</v>
      </c>
      <c r="C618" s="44" t="s">
        <v>8973</v>
      </c>
      <c r="D618" s="10">
        <v>1</v>
      </c>
      <c r="E618" s="11">
        <v>44165</v>
      </c>
      <c r="F618" s="10">
        <v>91</v>
      </c>
      <c r="G618" s="10" t="s">
        <v>277</v>
      </c>
      <c r="H618" s="44" t="s">
        <v>5917</v>
      </c>
      <c r="I618" s="44" t="s">
        <v>424</v>
      </c>
      <c r="J618" s="10" t="s">
        <v>280</v>
      </c>
      <c r="K618" s="44" t="s">
        <v>916</v>
      </c>
      <c r="L618" s="44"/>
      <c r="M618" s="44"/>
      <c r="N618" s="32">
        <v>1</v>
      </c>
      <c r="O618" s="44"/>
      <c r="P618" s="44"/>
      <c r="Q618" s="44"/>
      <c r="R618" s="44"/>
      <c r="S618" s="44"/>
      <c r="T618" s="44"/>
      <c r="U618" s="44"/>
      <c r="V618" s="44"/>
      <c r="W618" s="44"/>
      <c r="X618" s="44"/>
      <c r="Y618" s="44"/>
      <c r="Z618" s="44"/>
      <c r="AA618" s="44"/>
      <c r="AB618" s="44" t="s">
        <v>8974</v>
      </c>
      <c r="AC618" s="87" t="s">
        <v>8975</v>
      </c>
      <c r="AD618" s="10" t="s">
        <v>283</v>
      </c>
      <c r="AE618" s="11">
        <v>44176</v>
      </c>
      <c r="AF618" s="11">
        <v>44236</v>
      </c>
      <c r="AG618" s="10">
        <f t="shared" si="136"/>
        <v>60</v>
      </c>
      <c r="AH618" s="10">
        <f t="shared" si="133"/>
        <v>71</v>
      </c>
      <c r="AI618" s="10">
        <f t="shared" si="108"/>
        <v>72</v>
      </c>
      <c r="AJ618" s="10" t="s">
        <v>8976</v>
      </c>
      <c r="AK618" s="12">
        <v>2</v>
      </c>
      <c r="AL618" s="10" t="s">
        <v>8977</v>
      </c>
      <c r="AM618" s="10">
        <v>1</v>
      </c>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v>1</v>
      </c>
      <c r="BK618" s="10"/>
      <c r="BL618" s="10"/>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0"/>
      <c r="CI618" s="10"/>
      <c r="CJ618" s="10"/>
      <c r="CK618" s="10"/>
      <c r="CL618" s="10"/>
      <c r="CM618" s="10"/>
      <c r="CN618" s="10"/>
      <c r="CO618" s="10"/>
      <c r="CP618" s="10" t="s">
        <v>89</v>
      </c>
      <c r="CQ618" s="10" t="s">
        <v>286</v>
      </c>
      <c r="CR618" s="10">
        <v>1</v>
      </c>
      <c r="CS618" s="10"/>
      <c r="CT618" s="10"/>
      <c r="CU618" s="10"/>
      <c r="CV618" s="10"/>
      <c r="CW618" s="10"/>
      <c r="CX618" s="10" t="s">
        <v>287</v>
      </c>
      <c r="CY618" s="10" t="s">
        <v>490</v>
      </c>
      <c r="CZ618" s="10" t="s">
        <v>12</v>
      </c>
      <c r="DA618" s="10" t="s">
        <v>120</v>
      </c>
      <c r="DB618" s="10" t="s">
        <v>429</v>
      </c>
      <c r="DC618" s="10" t="s">
        <v>283</v>
      </c>
      <c r="DD618" s="13" t="s">
        <v>8978</v>
      </c>
      <c r="DE618" s="10" t="s">
        <v>8979</v>
      </c>
      <c r="DF618" s="13" t="s">
        <v>8980</v>
      </c>
      <c r="DG618" s="10" t="s">
        <v>283</v>
      </c>
      <c r="DH618" s="10" t="s">
        <v>283</v>
      </c>
      <c r="DI618" s="10" t="s">
        <v>283</v>
      </c>
      <c r="DJ618" s="10" t="s">
        <v>283</v>
      </c>
      <c r="DK618" s="10" t="s">
        <v>283</v>
      </c>
      <c r="DL618" s="13" t="s">
        <v>8981</v>
      </c>
      <c r="DM618" s="10" t="s">
        <v>8982</v>
      </c>
      <c r="DN618" s="15"/>
      <c r="DO618" s="15"/>
      <c r="DP618" s="15"/>
      <c r="DQ618" s="15"/>
      <c r="DR618" s="15"/>
      <c r="DS618" s="14">
        <v>1</v>
      </c>
      <c r="DT618" s="15"/>
      <c r="DU618" s="15"/>
      <c r="DV618" s="15"/>
      <c r="DW618" s="15"/>
      <c r="DX618" s="15"/>
      <c r="DY618" s="15">
        <v>1</v>
      </c>
      <c r="DZ618" s="15"/>
      <c r="EA618" s="15"/>
      <c r="EB618" s="15"/>
      <c r="EC618" s="15"/>
      <c r="ED618" s="15"/>
      <c r="EE618" s="15"/>
      <c r="EF618" s="15"/>
      <c r="EG618" s="15"/>
      <c r="EH618" s="15"/>
      <c r="EI618" s="15"/>
      <c r="EJ618" s="15"/>
      <c r="EK618" s="15"/>
      <c r="EL618" s="15"/>
      <c r="EM618" s="15"/>
      <c r="EN618" s="15"/>
      <c r="EO618" s="15"/>
      <c r="EP618" s="15"/>
      <c r="EQ618" s="15"/>
      <c r="ER618" s="10" t="s">
        <v>8983</v>
      </c>
      <c r="ES618" s="10" t="s">
        <v>146</v>
      </c>
      <c r="ET618" s="10"/>
      <c r="EU618" s="10"/>
      <c r="EV618" s="10"/>
      <c r="EW618" s="10"/>
      <c r="EX618" s="10"/>
      <c r="EY618" s="10">
        <v>1</v>
      </c>
      <c r="EZ618" s="10"/>
      <c r="FA618" s="10"/>
      <c r="FB618" s="10"/>
      <c r="FC618" s="10"/>
      <c r="FD618" s="10"/>
      <c r="FE618" s="10"/>
      <c r="FF618" s="10"/>
      <c r="FG618" s="10"/>
      <c r="FH618" s="10"/>
      <c r="FI618" s="10"/>
      <c r="FJ618" s="10"/>
      <c r="FK618" s="10"/>
      <c r="FL618" s="10"/>
      <c r="FM618" s="10" t="s">
        <v>283</v>
      </c>
      <c r="FN618" s="10" t="s">
        <v>283</v>
      </c>
      <c r="FO618" s="10"/>
      <c r="FP618" s="10"/>
      <c r="FQ618" s="10"/>
      <c r="FR618" s="10"/>
      <c r="FS618" s="10"/>
      <c r="FT618" s="10"/>
      <c r="FU618" s="10"/>
      <c r="FV618" s="10"/>
      <c r="FW618" s="10"/>
      <c r="FX618" s="10"/>
      <c r="FY618" s="10"/>
      <c r="FZ618" s="10"/>
      <c r="GA618" s="10"/>
      <c r="GB618" s="10"/>
      <c r="GC618" s="10"/>
      <c r="GD618" s="10"/>
      <c r="GE618" s="10"/>
      <c r="GF618" s="10"/>
      <c r="GG618" s="10"/>
      <c r="GH618" s="10"/>
      <c r="GI618" s="10"/>
      <c r="GJ618" s="10"/>
      <c r="GK618" s="10"/>
      <c r="GL618" s="10"/>
      <c r="GM618" s="10"/>
      <c r="GN618" s="10"/>
      <c r="GO618" s="13" t="s">
        <v>8984</v>
      </c>
      <c r="GP618" s="13" t="s">
        <v>8985</v>
      </c>
      <c r="GQ618" s="13" t="s">
        <v>8986</v>
      </c>
      <c r="GR618" s="13" t="s">
        <v>8987</v>
      </c>
      <c r="GS618" s="13" t="s">
        <v>8988</v>
      </c>
      <c r="GT618" s="13" t="s">
        <v>8989</v>
      </c>
      <c r="GU618" s="13" t="s">
        <v>8990</v>
      </c>
      <c r="GV618" s="13" t="s">
        <v>8991</v>
      </c>
      <c r="GW618" s="13" t="s">
        <v>8992</v>
      </c>
      <c r="GX618" s="10" t="s">
        <v>283</v>
      </c>
      <c r="GY618" s="10" t="s">
        <v>283</v>
      </c>
      <c r="GZ618" s="10" t="s">
        <v>283</v>
      </c>
      <c r="HA618" s="10" t="s">
        <v>283</v>
      </c>
      <c r="HB618" s="10" t="s">
        <v>283</v>
      </c>
      <c r="HC618" s="10" t="s">
        <v>283</v>
      </c>
      <c r="HD618" s="10" t="s">
        <v>8993</v>
      </c>
      <c r="HE618" s="10"/>
      <c r="HF618" s="10"/>
      <c r="HG618" s="10"/>
      <c r="HH618" s="10"/>
      <c r="HI618" s="10"/>
      <c r="HJ618" s="10"/>
      <c r="HK618" s="10"/>
      <c r="HL618" s="10"/>
      <c r="HM618" s="10">
        <v>1</v>
      </c>
      <c r="HN618" s="10"/>
      <c r="HO618" s="10"/>
      <c r="HP618" s="10">
        <v>1</v>
      </c>
      <c r="HQ618" s="10"/>
      <c r="HR618" s="10"/>
      <c r="HS618" s="10"/>
      <c r="HT618" s="10"/>
      <c r="HU618" s="10"/>
      <c r="HV618" s="10"/>
      <c r="HW618" s="10"/>
      <c r="HX618" s="10"/>
      <c r="HY618" s="10"/>
      <c r="HZ618" s="10"/>
      <c r="IA618" s="10"/>
      <c r="IB618" s="10"/>
      <c r="IC618" s="10"/>
      <c r="ID618" s="10"/>
      <c r="IE618" s="10"/>
      <c r="IF618" s="10"/>
      <c r="IG618" s="10"/>
      <c r="IH618" s="10"/>
      <c r="II618" s="10"/>
      <c r="IJ618" s="10"/>
      <c r="IK618" s="10"/>
      <c r="IL618" s="10">
        <v>1</v>
      </c>
      <c r="IM618" s="10"/>
      <c r="IN618" s="10"/>
      <c r="IO618" s="10"/>
      <c r="IP618" s="10"/>
      <c r="IQ618" s="10"/>
      <c r="IR618" s="10"/>
      <c r="IS618" s="10"/>
      <c r="IT618" s="10"/>
      <c r="IU618" s="13" t="s">
        <v>434</v>
      </c>
      <c r="IV618" s="10" t="s">
        <v>283</v>
      </c>
      <c r="IW618" s="10" t="s">
        <v>283</v>
      </c>
      <c r="IX618" s="10" t="s">
        <v>264</v>
      </c>
      <c r="IY618" s="10"/>
      <c r="IZ618" s="10"/>
      <c r="JA618" s="10"/>
      <c r="JB618" s="10"/>
      <c r="JC618" s="10"/>
      <c r="JD618" s="10"/>
      <c r="JE618" s="10"/>
      <c r="JF618" s="10"/>
      <c r="JG618" s="10"/>
      <c r="JH618" s="10"/>
      <c r="JI618" s="10"/>
      <c r="JJ618" s="10"/>
      <c r="JK618" s="10"/>
      <c r="JL618" s="10"/>
      <c r="JM618" s="10"/>
      <c r="JN618" s="10"/>
      <c r="JO618" s="10"/>
      <c r="JP618" s="10">
        <v>1</v>
      </c>
      <c r="JQ618" s="10"/>
      <c r="JR618" s="10"/>
      <c r="JS618" s="10"/>
      <c r="JT618" s="10"/>
      <c r="JU618" s="10"/>
      <c r="JV618" s="10" t="s">
        <v>287</v>
      </c>
      <c r="JW618" s="10" t="s">
        <v>283</v>
      </c>
      <c r="JX618" s="10" t="s">
        <v>283</v>
      </c>
      <c r="JY618" s="10" t="s">
        <v>283</v>
      </c>
      <c r="JZ618" s="10"/>
    </row>
    <row r="619" spans="1:286" ht="15.75" customHeight="1">
      <c r="A619" s="44" t="s">
        <v>8994</v>
      </c>
      <c r="B619" s="59">
        <v>44314</v>
      </c>
      <c r="C619" s="44" t="s">
        <v>8995</v>
      </c>
      <c r="D619" s="10">
        <v>1</v>
      </c>
      <c r="E619" s="11">
        <v>43887</v>
      </c>
      <c r="F619" s="10">
        <v>50</v>
      </c>
      <c r="G619" s="10" t="s">
        <v>323</v>
      </c>
      <c r="H619" s="44" t="s">
        <v>4847</v>
      </c>
      <c r="I619" s="44" t="s">
        <v>8996</v>
      </c>
      <c r="J619" s="10" t="s">
        <v>280</v>
      </c>
      <c r="K619" s="44" t="s">
        <v>8997</v>
      </c>
      <c r="L619" s="44"/>
      <c r="M619" s="44"/>
      <c r="N619" s="44"/>
      <c r="O619" s="44"/>
      <c r="P619" s="44">
        <v>1</v>
      </c>
      <c r="Q619" s="44"/>
      <c r="R619" s="44">
        <v>1</v>
      </c>
      <c r="S619" s="10">
        <v>1</v>
      </c>
      <c r="T619" s="44"/>
      <c r="U619" s="44"/>
      <c r="V619" s="44"/>
      <c r="W619" s="44"/>
      <c r="X619" s="44"/>
      <c r="Y619" s="44"/>
      <c r="Z619" s="44">
        <v>1</v>
      </c>
      <c r="AA619" s="44"/>
      <c r="AB619" s="44" t="s">
        <v>8998</v>
      </c>
      <c r="AC619" s="87" t="s">
        <v>8999</v>
      </c>
      <c r="AD619" s="10" t="s">
        <v>283</v>
      </c>
      <c r="AE619" s="11">
        <v>43889</v>
      </c>
      <c r="AF619" s="11">
        <v>44138</v>
      </c>
      <c r="AG619" s="10">
        <f t="shared" si="136"/>
        <v>249</v>
      </c>
      <c r="AH619" s="10">
        <f t="shared" si="133"/>
        <v>251</v>
      </c>
      <c r="AI619" s="10">
        <f t="shared" si="108"/>
        <v>427</v>
      </c>
      <c r="AJ619" s="10" t="s">
        <v>9000</v>
      </c>
      <c r="AK619" s="12">
        <v>1</v>
      </c>
      <c r="AL619" s="10" t="s">
        <v>1528</v>
      </c>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v>1</v>
      </c>
      <c r="BK619" s="10"/>
      <c r="BL619" s="10"/>
      <c r="BM619" s="10"/>
      <c r="BN619" s="10"/>
      <c r="BO619" s="10"/>
      <c r="BP619" s="10"/>
      <c r="BQ619" s="10"/>
      <c r="BR619" s="10"/>
      <c r="BS619" s="10"/>
      <c r="BT619" s="10"/>
      <c r="BU619" s="10"/>
      <c r="BV619" s="10"/>
      <c r="BW619" s="10"/>
      <c r="BX619" s="10"/>
      <c r="BY619" s="10">
        <v>1</v>
      </c>
      <c r="BZ619" s="10"/>
      <c r="CA619" s="10"/>
      <c r="CB619" s="10"/>
      <c r="CC619" s="10"/>
      <c r="CD619" s="10"/>
      <c r="CE619" s="10"/>
      <c r="CF619" s="10"/>
      <c r="CG619" s="10"/>
      <c r="CH619" s="10"/>
      <c r="CI619" s="10"/>
      <c r="CJ619" s="10"/>
      <c r="CK619" s="10"/>
      <c r="CL619" s="10"/>
      <c r="CM619" s="10"/>
      <c r="CN619" s="10"/>
      <c r="CO619" s="10"/>
      <c r="CP619" s="10" t="s">
        <v>89</v>
      </c>
      <c r="CQ619" s="10" t="s">
        <v>286</v>
      </c>
      <c r="CR619" s="10">
        <v>1</v>
      </c>
      <c r="CS619" s="10"/>
      <c r="CT619" s="10"/>
      <c r="CU619" s="10"/>
      <c r="CV619" s="10"/>
      <c r="CW619" s="10"/>
      <c r="CX619" s="10" t="s">
        <v>287</v>
      </c>
      <c r="CY619" s="10" t="s">
        <v>287</v>
      </c>
      <c r="CZ619" s="10" t="s">
        <v>596</v>
      </c>
      <c r="DA619" s="10" t="s">
        <v>158</v>
      </c>
      <c r="DB619" s="10" t="s">
        <v>158</v>
      </c>
      <c r="DC619" s="10" t="s">
        <v>283</v>
      </c>
      <c r="DD619" s="10" t="s">
        <v>3040</v>
      </c>
      <c r="DE619" s="13" t="s">
        <v>9001</v>
      </c>
      <c r="DF619" s="10" t="s">
        <v>283</v>
      </c>
      <c r="DG619" s="10" t="s">
        <v>283</v>
      </c>
      <c r="DH619" s="10" t="s">
        <v>283</v>
      </c>
      <c r="DI619" s="10" t="s">
        <v>283</v>
      </c>
      <c r="DJ619" s="10" t="s">
        <v>283</v>
      </c>
      <c r="DK619" s="10" t="s">
        <v>283</v>
      </c>
      <c r="DL619" s="13" t="s">
        <v>9002</v>
      </c>
      <c r="DM619" s="13" t="s">
        <v>283</v>
      </c>
      <c r="DN619" s="14"/>
      <c r="DO619" s="14"/>
      <c r="DP619" s="14"/>
      <c r="DQ619" s="14"/>
      <c r="DR619" s="14"/>
      <c r="DS619" s="14"/>
      <c r="DT619" s="14"/>
      <c r="DU619" s="14"/>
      <c r="DV619" s="14"/>
      <c r="DW619" s="14"/>
      <c r="DX619" s="14"/>
      <c r="DY619" s="14"/>
      <c r="DZ619" s="14"/>
      <c r="EA619" s="14"/>
      <c r="EB619" s="14"/>
      <c r="EC619" s="14"/>
      <c r="ED619" s="14"/>
      <c r="EE619" s="14"/>
      <c r="EF619" s="14"/>
      <c r="EG619" s="14"/>
      <c r="EH619" s="14"/>
      <c r="EI619" s="14"/>
      <c r="EJ619" s="14"/>
      <c r="EK619" s="14"/>
      <c r="EL619" s="14"/>
      <c r="EM619" s="14"/>
      <c r="EN619" s="14"/>
      <c r="EO619" s="14"/>
      <c r="EP619" s="14"/>
      <c r="EQ619" s="14"/>
      <c r="ER619" s="13" t="s">
        <v>9003</v>
      </c>
      <c r="ES619" s="13" t="s">
        <v>2383</v>
      </c>
      <c r="ET619" s="13"/>
      <c r="EU619" s="10">
        <v>1</v>
      </c>
      <c r="EV619" s="13"/>
      <c r="EW619" s="13"/>
      <c r="EX619" s="13"/>
      <c r="EY619" s="13"/>
      <c r="EZ619" s="13">
        <v>1</v>
      </c>
      <c r="FA619" s="13"/>
      <c r="FB619" s="13"/>
      <c r="FC619" s="13"/>
      <c r="FD619" s="13"/>
      <c r="FE619" s="13"/>
      <c r="FF619" s="13"/>
      <c r="FG619" s="13"/>
      <c r="FH619" s="13"/>
      <c r="FI619" s="13"/>
      <c r="FJ619" s="13"/>
      <c r="FK619" s="13"/>
      <c r="FL619" s="13"/>
      <c r="FM619" s="10" t="s">
        <v>283</v>
      </c>
      <c r="FN619" s="10" t="s">
        <v>283</v>
      </c>
      <c r="FO619" s="10"/>
      <c r="FP619" s="10"/>
      <c r="FQ619" s="10"/>
      <c r="FR619" s="10"/>
      <c r="FS619" s="10"/>
      <c r="FT619" s="10"/>
      <c r="FU619" s="10"/>
      <c r="FV619" s="10"/>
      <c r="FW619" s="10"/>
      <c r="FX619" s="10"/>
      <c r="FY619" s="10"/>
      <c r="FZ619" s="10"/>
      <c r="GA619" s="10"/>
      <c r="GB619" s="10"/>
      <c r="GC619" s="10"/>
      <c r="GD619" s="10"/>
      <c r="GE619" s="10"/>
      <c r="GF619" s="10"/>
      <c r="GG619" s="10"/>
      <c r="GH619" s="10"/>
      <c r="GI619" s="10"/>
      <c r="GJ619" s="10"/>
      <c r="GK619" s="10"/>
      <c r="GL619" s="10"/>
      <c r="GM619" s="10"/>
      <c r="GN619" s="10"/>
      <c r="GO619" s="13" t="s">
        <v>9004</v>
      </c>
      <c r="GP619" s="13" t="s">
        <v>9005</v>
      </c>
      <c r="GQ619" s="13" t="s">
        <v>9006</v>
      </c>
      <c r="GR619" s="10" t="s">
        <v>283</v>
      </c>
      <c r="GS619" s="10" t="s">
        <v>283</v>
      </c>
      <c r="GT619" s="10" t="s">
        <v>283</v>
      </c>
      <c r="GU619" s="10" t="s">
        <v>283</v>
      </c>
      <c r="GV619" s="10" t="s">
        <v>283</v>
      </c>
      <c r="GW619" s="10" t="s">
        <v>283</v>
      </c>
      <c r="GX619" s="10" t="s">
        <v>283</v>
      </c>
      <c r="GY619" s="10" t="s">
        <v>283</v>
      </c>
      <c r="GZ619" s="10" t="s">
        <v>283</v>
      </c>
      <c r="HA619" s="10" t="s">
        <v>283</v>
      </c>
      <c r="HB619" s="10" t="s">
        <v>283</v>
      </c>
      <c r="HC619" s="10" t="s">
        <v>283</v>
      </c>
      <c r="HD619" s="10" t="s">
        <v>242</v>
      </c>
      <c r="HE619" s="10"/>
      <c r="HF619" s="10"/>
      <c r="HG619" s="10"/>
      <c r="HH619" s="10"/>
      <c r="HI619" s="10"/>
      <c r="HJ619" s="10"/>
      <c r="HK619" s="10"/>
      <c r="HL619" s="10"/>
      <c r="HM619" s="10"/>
      <c r="HN619" s="10"/>
      <c r="HO619" s="10"/>
      <c r="HP619" s="10"/>
      <c r="HQ619" s="10"/>
      <c r="HR619" s="10"/>
      <c r="HS619" s="10"/>
      <c r="HT619" s="10"/>
      <c r="HU619" s="10"/>
      <c r="HV619" s="10"/>
      <c r="HW619" s="10"/>
      <c r="HX619" s="10"/>
      <c r="HY619" s="10"/>
      <c r="HZ619" s="10"/>
      <c r="IA619" s="10"/>
      <c r="IB619" s="10"/>
      <c r="IC619" s="10"/>
      <c r="ID619" s="10"/>
      <c r="IE619" s="10"/>
      <c r="IF619" s="10"/>
      <c r="IG619" s="10"/>
      <c r="IH619" s="10"/>
      <c r="II619" s="10"/>
      <c r="IJ619" s="10"/>
      <c r="IK619" s="10"/>
      <c r="IL619" s="10"/>
      <c r="IM619" s="10"/>
      <c r="IN619" s="10"/>
      <c r="IO619" s="10"/>
      <c r="IP619" s="10"/>
      <c r="IQ619" s="10"/>
      <c r="IR619" s="10"/>
      <c r="IS619" s="10"/>
      <c r="IT619" s="10">
        <v>1</v>
      </c>
      <c r="IU619" s="13" t="s">
        <v>1134</v>
      </c>
      <c r="IV619" s="10" t="s">
        <v>283</v>
      </c>
      <c r="IW619" s="10" t="s">
        <v>283</v>
      </c>
      <c r="IX619" s="10" t="s">
        <v>264</v>
      </c>
      <c r="IY619" s="10"/>
      <c r="IZ619" s="10"/>
      <c r="JA619" s="10"/>
      <c r="JB619" s="10"/>
      <c r="JC619" s="10"/>
      <c r="JD619" s="10"/>
      <c r="JE619" s="10"/>
      <c r="JF619" s="10"/>
      <c r="JG619" s="10"/>
      <c r="JH619" s="10"/>
      <c r="JI619" s="10"/>
      <c r="JJ619" s="10"/>
      <c r="JK619" s="10"/>
      <c r="JL619" s="10"/>
      <c r="JM619" s="10"/>
      <c r="JN619" s="10"/>
      <c r="JO619" s="10"/>
      <c r="JP619" s="10">
        <v>1</v>
      </c>
      <c r="JQ619" s="10"/>
      <c r="JR619" s="10"/>
      <c r="JS619" s="10"/>
      <c r="JT619" s="10"/>
      <c r="JU619" s="10"/>
      <c r="JV619" s="10" t="s">
        <v>287</v>
      </c>
      <c r="JW619" s="10" t="s">
        <v>283</v>
      </c>
      <c r="JX619" s="10" t="s">
        <v>283</v>
      </c>
      <c r="JY619" s="10" t="s">
        <v>283</v>
      </c>
      <c r="JZ619" s="10"/>
    </row>
    <row r="620" spans="1:286" ht="15.75" customHeight="1">
      <c r="A620" s="44" t="s">
        <v>9007</v>
      </c>
      <c r="B620" s="59">
        <v>44316</v>
      </c>
      <c r="C620" s="44" t="s">
        <v>9008</v>
      </c>
      <c r="D620" s="10">
        <v>1</v>
      </c>
      <c r="E620" s="11">
        <v>43377</v>
      </c>
      <c r="F620" s="10">
        <v>43</v>
      </c>
      <c r="G620" s="10" t="s">
        <v>277</v>
      </c>
      <c r="H620" s="44" t="s">
        <v>5337</v>
      </c>
      <c r="I620" s="44" t="s">
        <v>8807</v>
      </c>
      <c r="J620" s="10" t="s">
        <v>280</v>
      </c>
      <c r="K620" s="44" t="s">
        <v>9009</v>
      </c>
      <c r="L620" s="44"/>
      <c r="M620" s="10">
        <v>1</v>
      </c>
      <c r="N620" s="44"/>
      <c r="O620" s="44"/>
      <c r="P620" s="44">
        <v>1</v>
      </c>
      <c r="Q620" s="44"/>
      <c r="R620" s="44"/>
      <c r="S620" s="44"/>
      <c r="T620" s="44"/>
      <c r="U620" s="44"/>
      <c r="V620" s="44"/>
      <c r="W620" s="44"/>
      <c r="X620" s="44"/>
      <c r="Y620" s="44"/>
      <c r="Z620" s="44"/>
      <c r="AA620" s="44"/>
      <c r="AB620" s="44" t="s">
        <v>9010</v>
      </c>
      <c r="AC620" s="87" t="s">
        <v>9011</v>
      </c>
      <c r="AD620" s="10" t="s">
        <v>283</v>
      </c>
      <c r="AE620" s="11">
        <v>43504</v>
      </c>
      <c r="AF620" s="11">
        <v>44302</v>
      </c>
      <c r="AG620" s="10">
        <f t="shared" si="136"/>
        <v>798</v>
      </c>
      <c r="AH620" s="10">
        <f t="shared" si="133"/>
        <v>925</v>
      </c>
      <c r="AI620" s="10">
        <f t="shared" si="108"/>
        <v>939</v>
      </c>
      <c r="AJ620" s="10" t="s">
        <v>801</v>
      </c>
      <c r="AK620" s="12">
        <v>1</v>
      </c>
      <c r="AL620" s="10" t="s">
        <v>70</v>
      </c>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c r="BW620" s="10"/>
      <c r="BX620" s="10"/>
      <c r="BY620" s="10">
        <v>1</v>
      </c>
      <c r="BZ620" s="10"/>
      <c r="CA620" s="10"/>
      <c r="CB620" s="10"/>
      <c r="CC620" s="10"/>
      <c r="CD620" s="10"/>
      <c r="CE620" s="10"/>
      <c r="CF620" s="10"/>
      <c r="CG620" s="10"/>
      <c r="CH620" s="10"/>
      <c r="CI620" s="10"/>
      <c r="CJ620" s="10"/>
      <c r="CK620" s="10"/>
      <c r="CL620" s="10"/>
      <c r="CM620" s="10"/>
      <c r="CN620" s="10"/>
      <c r="CO620" s="10"/>
      <c r="CP620" s="10" t="s">
        <v>89</v>
      </c>
      <c r="CQ620" s="10" t="s">
        <v>286</v>
      </c>
      <c r="CR620" s="10">
        <v>1</v>
      </c>
      <c r="CS620" s="10"/>
      <c r="CT620" s="10"/>
      <c r="CU620" s="10"/>
      <c r="CV620" s="10"/>
      <c r="CW620" s="10"/>
      <c r="CX620" s="10" t="s">
        <v>287</v>
      </c>
      <c r="CY620" s="10" t="s">
        <v>287</v>
      </c>
      <c r="CZ620" s="10" t="s">
        <v>12</v>
      </c>
      <c r="DA620" s="10" t="s">
        <v>289</v>
      </c>
      <c r="DB620" s="10" t="s">
        <v>412</v>
      </c>
      <c r="DC620" s="10" t="s">
        <v>283</v>
      </c>
      <c r="DD620" s="13" t="s">
        <v>9012</v>
      </c>
      <c r="DE620" s="27" t="s">
        <v>9013</v>
      </c>
      <c r="DF620" s="27" t="s">
        <v>9014</v>
      </c>
      <c r="DG620" s="10" t="s">
        <v>283</v>
      </c>
      <c r="DH620" s="10" t="s">
        <v>283</v>
      </c>
      <c r="DI620" s="10" t="s">
        <v>283</v>
      </c>
      <c r="DJ620" s="10" t="s">
        <v>283</v>
      </c>
      <c r="DK620" s="10" t="s">
        <v>283</v>
      </c>
      <c r="DL620" s="10" t="s">
        <v>9015</v>
      </c>
      <c r="DM620" s="10" t="s">
        <v>9016</v>
      </c>
      <c r="DN620" s="15"/>
      <c r="DO620" s="15"/>
      <c r="DP620" s="15"/>
      <c r="DQ620" s="15"/>
      <c r="DR620" s="15"/>
      <c r="DS620" s="15"/>
      <c r="DT620" s="14">
        <v>1</v>
      </c>
      <c r="DU620" s="15">
        <v>1</v>
      </c>
      <c r="DV620" s="15"/>
      <c r="DW620" s="15"/>
      <c r="DX620" s="15"/>
      <c r="DY620" s="15"/>
      <c r="DZ620" s="15"/>
      <c r="EA620" s="15"/>
      <c r="EB620" s="15"/>
      <c r="EC620" s="15"/>
      <c r="ED620" s="15"/>
      <c r="EE620" s="15">
        <v>1</v>
      </c>
      <c r="EF620" s="15"/>
      <c r="EG620" s="15"/>
      <c r="EH620" s="15"/>
      <c r="EI620" s="15"/>
      <c r="EJ620" s="15"/>
      <c r="EK620" s="15"/>
      <c r="EL620" s="15"/>
      <c r="EM620" s="15"/>
      <c r="EN620" s="15"/>
      <c r="EO620" s="15"/>
      <c r="EP620" s="15"/>
      <c r="EQ620" s="15"/>
      <c r="ER620" s="10" t="s">
        <v>283</v>
      </c>
      <c r="ES620" s="10" t="s">
        <v>283</v>
      </c>
      <c r="ET620" s="10"/>
      <c r="EU620" s="10"/>
      <c r="EV620" s="10"/>
      <c r="EW620" s="10"/>
      <c r="EX620" s="10"/>
      <c r="EY620" s="10"/>
      <c r="EZ620" s="10"/>
      <c r="FA620" s="10"/>
      <c r="FB620" s="10"/>
      <c r="FC620" s="10"/>
      <c r="FD620" s="10"/>
      <c r="FE620" s="10"/>
      <c r="FF620" s="10"/>
      <c r="FG620" s="10"/>
      <c r="FH620" s="10"/>
      <c r="FI620" s="10"/>
      <c r="FJ620" s="10"/>
      <c r="FK620" s="10"/>
      <c r="FL620" s="10"/>
      <c r="FM620" s="10" t="s">
        <v>283</v>
      </c>
      <c r="FN620" s="10" t="s">
        <v>283</v>
      </c>
      <c r="FO620" s="10"/>
      <c r="FP620" s="10"/>
      <c r="FQ620" s="10"/>
      <c r="FR620" s="10"/>
      <c r="FS620" s="10"/>
      <c r="FT620" s="10"/>
      <c r="FU620" s="10"/>
      <c r="FV620" s="10"/>
      <c r="FW620" s="10"/>
      <c r="FX620" s="10"/>
      <c r="FY620" s="10"/>
      <c r="FZ620" s="10"/>
      <c r="GA620" s="10"/>
      <c r="GB620" s="10"/>
      <c r="GC620" s="10"/>
      <c r="GD620" s="10"/>
      <c r="GE620" s="10"/>
      <c r="GF620" s="10"/>
      <c r="GG620" s="10"/>
      <c r="GH620" s="10"/>
      <c r="GI620" s="10"/>
      <c r="GJ620" s="10"/>
      <c r="GK620" s="10"/>
      <c r="GL620" s="10"/>
      <c r="GM620" s="10"/>
      <c r="GN620" s="10"/>
      <c r="GO620" s="13" t="s">
        <v>9017</v>
      </c>
      <c r="GP620" s="10" t="s">
        <v>283</v>
      </c>
      <c r="GQ620" s="10" t="s">
        <v>283</v>
      </c>
      <c r="GR620" s="10" t="s">
        <v>283</v>
      </c>
      <c r="GS620" s="10" t="s">
        <v>283</v>
      </c>
      <c r="GT620" s="10" t="s">
        <v>283</v>
      </c>
      <c r="GU620" s="10" t="s">
        <v>283</v>
      </c>
      <c r="GV620" s="10" t="s">
        <v>283</v>
      </c>
      <c r="GW620" s="10" t="s">
        <v>283</v>
      </c>
      <c r="GX620" s="10" t="s">
        <v>283</v>
      </c>
      <c r="GY620" s="10" t="s">
        <v>283</v>
      </c>
      <c r="GZ620" s="10" t="s">
        <v>283</v>
      </c>
      <c r="HA620" s="10" t="s">
        <v>283</v>
      </c>
      <c r="HB620" s="10" t="s">
        <v>283</v>
      </c>
      <c r="HC620" s="10" t="s">
        <v>283</v>
      </c>
      <c r="HD620" s="10" t="s">
        <v>221</v>
      </c>
      <c r="HE620" s="10"/>
      <c r="HF620" s="10"/>
      <c r="HG620" s="10"/>
      <c r="HH620" s="10"/>
      <c r="HI620" s="10"/>
      <c r="HJ620" s="10"/>
      <c r="HK620" s="10"/>
      <c r="HL620" s="10"/>
      <c r="HM620" s="10"/>
      <c r="HN620" s="10"/>
      <c r="HO620" s="10"/>
      <c r="HP620" s="10"/>
      <c r="HQ620" s="10"/>
      <c r="HR620" s="10"/>
      <c r="HS620" s="10"/>
      <c r="HT620" s="10"/>
      <c r="HU620" s="10"/>
      <c r="HV620" s="10"/>
      <c r="HW620" s="10"/>
      <c r="HX620" s="10"/>
      <c r="HY620" s="10">
        <v>1</v>
      </c>
      <c r="HZ620" s="10"/>
      <c r="IA620" s="10"/>
      <c r="IB620" s="10"/>
      <c r="IC620" s="10"/>
      <c r="ID620" s="10"/>
      <c r="IE620" s="10"/>
      <c r="IF620" s="10"/>
      <c r="IG620" s="10"/>
      <c r="IH620" s="10"/>
      <c r="II620" s="10"/>
      <c r="IJ620" s="10"/>
      <c r="IK620" s="10"/>
      <c r="IL620" s="10"/>
      <c r="IM620" s="10"/>
      <c r="IN620" s="10"/>
      <c r="IO620" s="10"/>
      <c r="IP620" s="10"/>
      <c r="IQ620" s="10"/>
      <c r="IR620" s="10"/>
      <c r="IS620" s="10"/>
      <c r="IT620" s="10"/>
      <c r="IU620" s="13" t="s">
        <v>553</v>
      </c>
      <c r="IV620" s="10" t="s">
        <v>283</v>
      </c>
      <c r="IW620" s="10" t="s">
        <v>283</v>
      </c>
      <c r="IX620" s="10" t="s">
        <v>264</v>
      </c>
      <c r="IY620" s="10"/>
      <c r="IZ620" s="10"/>
      <c r="JA620" s="10"/>
      <c r="JB620" s="10"/>
      <c r="JC620" s="10"/>
      <c r="JD620" s="10"/>
      <c r="JE620" s="10"/>
      <c r="JF620" s="10"/>
      <c r="JG620" s="10"/>
      <c r="JH620" s="10"/>
      <c r="JI620" s="10"/>
      <c r="JJ620" s="10"/>
      <c r="JK620" s="10"/>
      <c r="JL620" s="10"/>
      <c r="JM620" s="10"/>
      <c r="JN620" s="10"/>
      <c r="JO620" s="10"/>
      <c r="JP620" s="10">
        <v>1</v>
      </c>
      <c r="JQ620" s="10"/>
      <c r="JR620" s="10"/>
      <c r="JS620" s="10"/>
      <c r="JT620" s="10"/>
      <c r="JU620" s="10"/>
      <c r="JV620" s="10" t="s">
        <v>287</v>
      </c>
      <c r="JW620" s="10" t="s">
        <v>283</v>
      </c>
      <c r="JX620" s="10" t="s">
        <v>283</v>
      </c>
      <c r="JY620" s="10" t="s">
        <v>283</v>
      </c>
      <c r="JZ620" s="10"/>
    </row>
    <row r="621" spans="1:286" ht="15.75" customHeight="1">
      <c r="A621" s="101" t="s">
        <v>9007</v>
      </c>
      <c r="B621" s="102">
        <v>44323</v>
      </c>
      <c r="C621" s="101" t="s">
        <v>9008</v>
      </c>
      <c r="D621" s="13">
        <v>1</v>
      </c>
      <c r="E621" s="71">
        <v>43377</v>
      </c>
      <c r="F621" s="13">
        <v>43</v>
      </c>
      <c r="G621" s="13" t="s">
        <v>277</v>
      </c>
      <c r="H621" s="101" t="s">
        <v>5337</v>
      </c>
      <c r="I621" s="101" t="s">
        <v>8807</v>
      </c>
      <c r="J621" s="10" t="s">
        <v>280</v>
      </c>
      <c r="K621" s="101" t="s">
        <v>9009</v>
      </c>
      <c r="AB621" s="101" t="s">
        <v>9010</v>
      </c>
      <c r="AC621" s="103" t="s">
        <v>9011</v>
      </c>
      <c r="AD621" s="10" t="s">
        <v>283</v>
      </c>
      <c r="AE621" s="71">
        <v>43504</v>
      </c>
      <c r="AF621" s="71">
        <v>44302</v>
      </c>
      <c r="AG621" s="10">
        <f t="shared" si="136"/>
        <v>798</v>
      </c>
      <c r="AH621" s="10">
        <f t="shared" si="133"/>
        <v>925</v>
      </c>
      <c r="AI621" s="10">
        <f t="shared" si="108"/>
        <v>946</v>
      </c>
      <c r="AJ621" s="13" t="s">
        <v>9018</v>
      </c>
      <c r="AK621" s="13">
        <v>1</v>
      </c>
      <c r="AL621" s="13" t="s">
        <v>70</v>
      </c>
      <c r="BY621" s="13">
        <v>1</v>
      </c>
      <c r="CP621" s="13" t="s">
        <v>89</v>
      </c>
      <c r="CQ621" s="10" t="s">
        <v>286</v>
      </c>
      <c r="CR621" s="10">
        <v>1</v>
      </c>
      <c r="CS621" s="13"/>
      <c r="CT621" s="13"/>
      <c r="CU621" s="13"/>
      <c r="CV621" s="13"/>
      <c r="CW621" s="13"/>
      <c r="CX621" s="13" t="s">
        <v>287</v>
      </c>
      <c r="CY621" s="13" t="s">
        <v>287</v>
      </c>
      <c r="CZ621" s="13" t="s">
        <v>12</v>
      </c>
      <c r="DA621" s="10" t="s">
        <v>289</v>
      </c>
      <c r="DB621" s="13" t="s">
        <v>412</v>
      </c>
      <c r="DC621" s="13" t="s">
        <v>283</v>
      </c>
      <c r="DD621" s="13" t="s">
        <v>9012</v>
      </c>
      <c r="DE621" s="13" t="s">
        <v>9013</v>
      </c>
      <c r="DF621" s="13" t="s">
        <v>9014</v>
      </c>
      <c r="DG621" s="13" t="s">
        <v>283</v>
      </c>
      <c r="DH621" s="13" t="s">
        <v>283</v>
      </c>
      <c r="DI621" s="13" t="s">
        <v>283</v>
      </c>
      <c r="DJ621" s="13" t="s">
        <v>283</v>
      </c>
      <c r="DK621" s="13" t="s">
        <v>283</v>
      </c>
      <c r="DL621" s="13" t="s">
        <v>9019</v>
      </c>
      <c r="DM621" s="13" t="s">
        <v>116</v>
      </c>
      <c r="DN621" s="104"/>
      <c r="DO621" s="104"/>
      <c r="DP621" s="104"/>
      <c r="DQ621" s="104"/>
      <c r="DR621" s="104"/>
      <c r="DS621" s="104"/>
      <c r="DT621" s="14">
        <v>1</v>
      </c>
      <c r="DU621" s="104"/>
      <c r="DV621" s="104"/>
      <c r="DW621" s="104"/>
      <c r="DX621" s="104"/>
      <c r="DY621" s="104"/>
      <c r="DZ621" s="104"/>
      <c r="EA621" s="104"/>
      <c r="EB621" s="104"/>
      <c r="EC621" s="104"/>
      <c r="ED621" s="104"/>
      <c r="EE621" s="104"/>
      <c r="EF621" s="104"/>
      <c r="EG621" s="104"/>
      <c r="EH621" s="104"/>
      <c r="EI621" s="104"/>
      <c r="EJ621" s="104"/>
      <c r="EK621" s="104"/>
      <c r="EL621" s="104"/>
      <c r="EM621" s="104"/>
      <c r="EN621" s="104"/>
      <c r="EO621" s="104"/>
      <c r="EP621" s="104"/>
      <c r="EQ621" s="104"/>
      <c r="ER621" s="13" t="s">
        <v>283</v>
      </c>
      <c r="ES621" s="13" t="s">
        <v>283</v>
      </c>
      <c r="FM621" s="13" t="s">
        <v>283</v>
      </c>
      <c r="FN621" s="13" t="s">
        <v>283</v>
      </c>
      <c r="GO621" s="13" t="s">
        <v>9017</v>
      </c>
      <c r="GP621" s="13" t="s">
        <v>283</v>
      </c>
      <c r="GQ621" s="13" t="s">
        <v>283</v>
      </c>
      <c r="GR621" s="13" t="s">
        <v>283</v>
      </c>
      <c r="GS621" s="13" t="s">
        <v>283</v>
      </c>
      <c r="GT621" s="13" t="s">
        <v>283</v>
      </c>
      <c r="GU621" s="13" t="s">
        <v>283</v>
      </c>
      <c r="GV621" s="13" t="s">
        <v>283</v>
      </c>
      <c r="GW621" s="13" t="s">
        <v>283</v>
      </c>
      <c r="GX621" s="13" t="s">
        <v>283</v>
      </c>
      <c r="GY621" s="13" t="s">
        <v>283</v>
      </c>
      <c r="GZ621" s="13" t="s">
        <v>283</v>
      </c>
      <c r="HA621" s="13" t="s">
        <v>283</v>
      </c>
      <c r="HB621" s="13" t="s">
        <v>283</v>
      </c>
      <c r="HC621" s="13" t="s">
        <v>283</v>
      </c>
      <c r="HD621" s="13" t="s">
        <v>221</v>
      </c>
      <c r="HY621" s="13">
        <v>1</v>
      </c>
      <c r="JV621" s="13" t="s">
        <v>287</v>
      </c>
      <c r="JW621" s="13" t="s">
        <v>283</v>
      </c>
      <c r="JX621" s="13" t="s">
        <v>283</v>
      </c>
      <c r="JY621" s="13" t="s">
        <v>283</v>
      </c>
    </row>
    <row r="622" spans="1:286" ht="15.75" customHeight="1">
      <c r="A622" s="44" t="s">
        <v>9020</v>
      </c>
      <c r="B622" s="59">
        <v>44316</v>
      </c>
      <c r="C622" s="44" t="s">
        <v>9021</v>
      </c>
      <c r="D622" s="10">
        <v>1</v>
      </c>
      <c r="E622" s="11">
        <v>43920</v>
      </c>
      <c r="F622" s="10" t="s">
        <v>302</v>
      </c>
      <c r="G622" s="10" t="s">
        <v>277</v>
      </c>
      <c r="H622" s="44" t="s">
        <v>4129</v>
      </c>
      <c r="I622" s="44" t="s">
        <v>7656</v>
      </c>
      <c r="J622" s="10" t="s">
        <v>280</v>
      </c>
      <c r="K622" s="44" t="s">
        <v>9022</v>
      </c>
      <c r="L622" s="44"/>
      <c r="M622" s="44">
        <v>1</v>
      </c>
      <c r="N622" s="44"/>
      <c r="O622" s="44"/>
      <c r="P622" s="44">
        <v>1</v>
      </c>
      <c r="Q622" s="44"/>
      <c r="R622" s="44"/>
      <c r="S622" s="44">
        <v>1</v>
      </c>
      <c r="T622" s="44"/>
      <c r="U622" s="10">
        <v>1</v>
      </c>
      <c r="V622" s="44"/>
      <c r="W622" s="44"/>
      <c r="X622" s="44"/>
      <c r="Y622" s="44"/>
      <c r="Z622" s="44"/>
      <c r="AA622" s="44"/>
      <c r="AB622" s="44" t="s">
        <v>9023</v>
      </c>
      <c r="AC622" s="87" t="s">
        <v>9024</v>
      </c>
      <c r="AD622" s="10" t="s">
        <v>283</v>
      </c>
      <c r="AE622" s="11">
        <v>43921</v>
      </c>
      <c r="AF622" s="11">
        <v>44292</v>
      </c>
      <c r="AG622" s="10">
        <f t="shared" si="136"/>
        <v>371</v>
      </c>
      <c r="AH622" s="10">
        <f t="shared" si="133"/>
        <v>372</v>
      </c>
      <c r="AI622" s="10">
        <f t="shared" si="108"/>
        <v>396</v>
      </c>
      <c r="AJ622" s="10" t="s">
        <v>9025</v>
      </c>
      <c r="AK622" s="12">
        <v>1</v>
      </c>
      <c r="AL622" s="10" t="s">
        <v>581</v>
      </c>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v>1</v>
      </c>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0"/>
      <c r="CI622" s="10"/>
      <c r="CJ622" s="10"/>
      <c r="CK622" s="10"/>
      <c r="CL622" s="10"/>
      <c r="CM622" s="10"/>
      <c r="CN622" s="10"/>
      <c r="CO622" s="10"/>
      <c r="CP622" s="10" t="s">
        <v>89</v>
      </c>
      <c r="CQ622" s="10" t="s">
        <v>286</v>
      </c>
      <c r="CR622" s="10">
        <v>1</v>
      </c>
      <c r="CS622" s="10"/>
      <c r="CT622" s="10"/>
      <c r="CU622" s="10"/>
      <c r="CV622" s="10"/>
      <c r="CW622" s="10"/>
      <c r="CX622" s="10" t="s">
        <v>287</v>
      </c>
      <c r="CY622" s="10" t="s">
        <v>287</v>
      </c>
      <c r="CZ622" s="10" t="s">
        <v>288</v>
      </c>
      <c r="DA622" s="10" t="s">
        <v>289</v>
      </c>
      <c r="DB622" s="10" t="s">
        <v>429</v>
      </c>
      <c r="DC622" s="10" t="s">
        <v>283</v>
      </c>
      <c r="DD622" s="13" t="s">
        <v>9026</v>
      </c>
      <c r="DE622" s="10" t="s">
        <v>283</v>
      </c>
      <c r="DF622" s="10" t="s">
        <v>283</v>
      </c>
      <c r="DG622" s="10" t="s">
        <v>283</v>
      </c>
      <c r="DH622" s="10" t="s">
        <v>283</v>
      </c>
      <c r="DI622" s="10" t="s">
        <v>283</v>
      </c>
      <c r="DJ622" s="10" t="s">
        <v>283</v>
      </c>
      <c r="DK622" s="10" t="s">
        <v>283</v>
      </c>
      <c r="DL622" s="10" t="s">
        <v>4034</v>
      </c>
      <c r="DM622" s="10" t="s">
        <v>119</v>
      </c>
      <c r="DN622" s="15"/>
      <c r="DO622" s="15"/>
      <c r="DP622" s="15"/>
      <c r="DQ622" s="15"/>
      <c r="DR622" s="15"/>
      <c r="DS622" s="15"/>
      <c r="DT622" s="15"/>
      <c r="DU622" s="15"/>
      <c r="DV622" s="15"/>
      <c r="DW622" s="15">
        <v>1</v>
      </c>
      <c r="DX622" s="15"/>
      <c r="DY622" s="15"/>
      <c r="DZ622" s="15"/>
      <c r="EA622" s="15"/>
      <c r="EB622" s="15"/>
      <c r="EC622" s="15"/>
      <c r="ED622" s="15"/>
      <c r="EE622" s="15"/>
      <c r="EF622" s="15"/>
      <c r="EG622" s="15"/>
      <c r="EH622" s="15"/>
      <c r="EI622" s="15"/>
      <c r="EJ622" s="15"/>
      <c r="EK622" s="15"/>
      <c r="EL622" s="15"/>
      <c r="EM622" s="15"/>
      <c r="EN622" s="15"/>
      <c r="EO622" s="15"/>
      <c r="EP622" s="15"/>
      <c r="EQ622" s="15"/>
      <c r="ER622" s="10" t="s">
        <v>9027</v>
      </c>
      <c r="ES622" s="10" t="s">
        <v>86</v>
      </c>
      <c r="ET622" s="10"/>
      <c r="EU622" s="10"/>
      <c r="EV622" s="10"/>
      <c r="EW622" s="10"/>
      <c r="EX622" s="10"/>
      <c r="EY622" s="10"/>
      <c r="EZ622" s="10"/>
      <c r="FA622" s="10"/>
      <c r="FB622" s="10"/>
      <c r="FC622" s="10"/>
      <c r="FD622" s="10"/>
      <c r="FE622" s="10"/>
      <c r="FF622" s="10"/>
      <c r="FG622" s="10"/>
      <c r="FH622" s="10"/>
      <c r="FI622" s="10"/>
      <c r="FJ622" s="10"/>
      <c r="FK622" s="10"/>
      <c r="FL622" s="13">
        <v>1</v>
      </c>
      <c r="FM622" s="13" t="s">
        <v>9028</v>
      </c>
      <c r="FN622" s="13" t="s">
        <v>9029</v>
      </c>
      <c r="FO622" s="13">
        <v>1</v>
      </c>
      <c r="FP622" s="13"/>
      <c r="FQ622" s="13"/>
      <c r="FR622" s="13"/>
      <c r="FS622" s="13"/>
      <c r="FT622" s="13"/>
      <c r="FU622" s="13"/>
      <c r="FV622" s="13"/>
      <c r="FW622" s="13"/>
      <c r="FX622" s="13"/>
      <c r="FY622" s="13"/>
      <c r="FZ622" s="13"/>
      <c r="GA622" s="13"/>
      <c r="GB622" s="13"/>
      <c r="GC622" s="13"/>
      <c r="GD622" s="13"/>
      <c r="GE622" s="13"/>
      <c r="GF622" s="13"/>
      <c r="GG622" s="13"/>
      <c r="GH622" s="13"/>
      <c r="GI622" s="13"/>
      <c r="GJ622" s="13"/>
      <c r="GK622" s="13"/>
      <c r="GL622" s="13"/>
      <c r="GM622" s="13"/>
      <c r="GN622" s="13"/>
      <c r="GO622" s="13" t="s">
        <v>9030</v>
      </c>
      <c r="GP622" s="13" t="s">
        <v>9031</v>
      </c>
      <c r="GQ622" s="13" t="s">
        <v>9032</v>
      </c>
      <c r="GR622" s="10" t="s">
        <v>283</v>
      </c>
      <c r="GS622" s="10" t="s">
        <v>283</v>
      </c>
      <c r="GT622" s="10" t="s">
        <v>283</v>
      </c>
      <c r="GU622" s="10" t="s">
        <v>283</v>
      </c>
      <c r="GV622" s="10" t="s">
        <v>283</v>
      </c>
      <c r="GW622" s="10" t="s">
        <v>283</v>
      </c>
      <c r="GX622" s="10" t="s">
        <v>283</v>
      </c>
      <c r="GY622" s="10" t="s">
        <v>283</v>
      </c>
      <c r="GZ622" s="10" t="s">
        <v>283</v>
      </c>
      <c r="HA622" s="10" t="s">
        <v>283</v>
      </c>
      <c r="HB622" s="10" t="s">
        <v>283</v>
      </c>
      <c r="HC622" s="10" t="s">
        <v>283</v>
      </c>
      <c r="HD622" s="10" t="s">
        <v>227</v>
      </c>
      <c r="HE622" s="10"/>
      <c r="HF622" s="10"/>
      <c r="HG622" s="10"/>
      <c r="HH622" s="10"/>
      <c r="HI622" s="10"/>
      <c r="HJ622" s="10"/>
      <c r="HK622" s="10"/>
      <c r="HL622" s="10"/>
      <c r="HM622" s="10"/>
      <c r="HN622" s="10"/>
      <c r="HO622" s="10"/>
      <c r="HP622" s="10"/>
      <c r="HQ622" s="10"/>
      <c r="HR622" s="10"/>
      <c r="HS622" s="10"/>
      <c r="HT622" s="10"/>
      <c r="HU622" s="10"/>
      <c r="HV622" s="10"/>
      <c r="HW622" s="10"/>
      <c r="HX622" s="10"/>
      <c r="HY622" s="10"/>
      <c r="HZ622" s="10"/>
      <c r="IA622" s="10"/>
      <c r="IB622" s="10"/>
      <c r="IC622" s="10"/>
      <c r="ID622" s="10"/>
      <c r="IE622" s="10">
        <v>1</v>
      </c>
      <c r="IF622" s="10"/>
      <c r="IG622" s="10"/>
      <c r="IH622" s="10"/>
      <c r="II622" s="10"/>
      <c r="IJ622" s="10"/>
      <c r="IK622" s="10"/>
      <c r="IL622" s="10"/>
      <c r="IM622" s="10"/>
      <c r="IN622" s="10"/>
      <c r="IO622" s="10"/>
      <c r="IP622" s="10"/>
      <c r="IQ622" s="10"/>
      <c r="IR622" s="10"/>
      <c r="IS622" s="10"/>
      <c r="IT622" s="10"/>
      <c r="IU622" s="13" t="s">
        <v>434</v>
      </c>
      <c r="IV622" s="10" t="s">
        <v>283</v>
      </c>
      <c r="IW622" s="10" t="s">
        <v>283</v>
      </c>
      <c r="IX622" s="10" t="s">
        <v>264</v>
      </c>
      <c r="IY622" s="10"/>
      <c r="IZ622" s="10"/>
      <c r="JA622" s="10"/>
      <c r="JB622" s="10"/>
      <c r="JC622" s="10"/>
      <c r="JD622" s="10"/>
      <c r="JE622" s="10"/>
      <c r="JF622" s="10"/>
      <c r="JG622" s="10"/>
      <c r="JH622" s="10"/>
      <c r="JI622" s="10"/>
      <c r="JJ622" s="10"/>
      <c r="JK622" s="10"/>
      <c r="JL622" s="10"/>
      <c r="JM622" s="10"/>
      <c r="JN622" s="10"/>
      <c r="JO622" s="10"/>
      <c r="JP622" s="10">
        <v>1</v>
      </c>
      <c r="JQ622" s="10"/>
      <c r="JR622" s="10"/>
      <c r="JS622" s="10"/>
      <c r="JT622" s="10"/>
      <c r="JU622" s="10"/>
      <c r="JV622" s="10" t="s">
        <v>287</v>
      </c>
      <c r="JW622" s="10" t="s">
        <v>283</v>
      </c>
      <c r="JX622" s="10" t="s">
        <v>283</v>
      </c>
      <c r="JY622" s="10" t="s">
        <v>283</v>
      </c>
      <c r="JZ622" s="10"/>
    </row>
    <row r="623" spans="1:286" ht="15.75" customHeight="1">
      <c r="A623" s="44" t="s">
        <v>9033</v>
      </c>
      <c r="B623" s="59">
        <v>44225</v>
      </c>
      <c r="C623" s="44" t="s">
        <v>9034</v>
      </c>
      <c r="D623" s="10">
        <v>1</v>
      </c>
      <c r="E623" s="11">
        <v>43866</v>
      </c>
      <c r="F623" s="10">
        <v>26</v>
      </c>
      <c r="G623" s="10" t="s">
        <v>323</v>
      </c>
      <c r="H623" s="44" t="s">
        <v>8078</v>
      </c>
      <c r="I623" s="44" t="s">
        <v>8079</v>
      </c>
      <c r="J623" s="10" t="s">
        <v>280</v>
      </c>
      <c r="K623" s="44" t="s">
        <v>9035</v>
      </c>
      <c r="L623" s="44"/>
      <c r="M623" s="44"/>
      <c r="N623" s="44"/>
      <c r="O623" s="44"/>
      <c r="P623" s="44"/>
      <c r="Q623" s="44"/>
      <c r="R623" s="10">
        <v>1</v>
      </c>
      <c r="S623" s="44">
        <v>1</v>
      </c>
      <c r="T623" s="44">
        <v>1</v>
      </c>
      <c r="U623" s="44">
        <v>1</v>
      </c>
      <c r="V623" s="44">
        <v>1</v>
      </c>
      <c r="W623" s="44"/>
      <c r="X623" s="44"/>
      <c r="Y623" s="44"/>
      <c r="Z623" s="44"/>
      <c r="AA623" s="44"/>
      <c r="AB623" s="44" t="s">
        <v>9036</v>
      </c>
      <c r="AC623" s="87" t="s">
        <v>9037</v>
      </c>
      <c r="AD623" s="10" t="e">
        <f>#REF!-#REF!</f>
        <v>#REF!</v>
      </c>
      <c r="AE623" s="11">
        <v>43868</v>
      </c>
      <c r="AF623" s="11">
        <v>44224</v>
      </c>
      <c r="AG623" s="10">
        <f t="shared" si="136"/>
        <v>356</v>
      </c>
      <c r="AH623" s="10">
        <f t="shared" si="133"/>
        <v>358</v>
      </c>
      <c r="AI623" s="10">
        <f t="shared" si="108"/>
        <v>359</v>
      </c>
      <c r="AJ623" s="10" t="s">
        <v>7596</v>
      </c>
      <c r="AK623" s="12">
        <v>1</v>
      </c>
      <c r="AL623" s="10" t="s">
        <v>7596</v>
      </c>
      <c r="AM623" s="10"/>
      <c r="AN623" s="10"/>
      <c r="AO623" s="10"/>
      <c r="AP623" s="10"/>
      <c r="AQ623" s="10"/>
      <c r="AR623" s="10"/>
      <c r="AS623" s="10"/>
      <c r="AT623" s="10"/>
      <c r="AU623" s="10"/>
      <c r="AV623" s="10"/>
      <c r="AW623" s="10">
        <v>1</v>
      </c>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0"/>
      <c r="BV623" s="10"/>
      <c r="BW623" s="10"/>
      <c r="BX623" s="10"/>
      <c r="BY623" s="10"/>
      <c r="BZ623" s="10"/>
      <c r="CA623" s="10"/>
      <c r="CB623" s="10"/>
      <c r="CC623" s="10"/>
      <c r="CD623" s="10"/>
      <c r="CE623" s="10"/>
      <c r="CF623" s="10"/>
      <c r="CG623" s="10"/>
      <c r="CH623" s="10"/>
      <c r="CI623" s="10"/>
      <c r="CJ623" s="10"/>
      <c r="CK623" s="10"/>
      <c r="CL623" s="10"/>
      <c r="CM623" s="10"/>
      <c r="CN623" s="10"/>
      <c r="CO623" s="10"/>
      <c r="CP623" s="10" t="s">
        <v>428</v>
      </c>
      <c r="CQ623" s="10" t="s">
        <v>286</v>
      </c>
      <c r="CR623" s="10"/>
      <c r="CS623" s="10"/>
      <c r="CT623" s="10">
        <v>1</v>
      </c>
      <c r="CU623" s="10"/>
      <c r="CV623" s="10"/>
      <c r="CW623" s="10"/>
      <c r="CX623" s="10" t="s">
        <v>490</v>
      </c>
      <c r="CY623" s="10" t="s">
        <v>287</v>
      </c>
      <c r="CZ623" s="10" t="s">
        <v>288</v>
      </c>
      <c r="DA623" s="10" t="s">
        <v>158</v>
      </c>
      <c r="DB623" s="10" t="s">
        <v>309</v>
      </c>
      <c r="DC623" s="13" t="s">
        <v>9038</v>
      </c>
      <c r="DD623" s="13" t="s">
        <v>9039</v>
      </c>
      <c r="DE623" s="10" t="s">
        <v>283</v>
      </c>
      <c r="DF623" s="10" t="s">
        <v>283</v>
      </c>
      <c r="DG623" s="10" t="s">
        <v>283</v>
      </c>
      <c r="DH623" s="10" t="s">
        <v>283</v>
      </c>
      <c r="DI623" s="10" t="s">
        <v>283</v>
      </c>
      <c r="DJ623" s="10" t="s">
        <v>283</v>
      </c>
      <c r="DK623" s="10" t="s">
        <v>283</v>
      </c>
      <c r="DL623" s="10" t="s">
        <v>283</v>
      </c>
      <c r="DM623" s="10" t="s">
        <v>283</v>
      </c>
      <c r="DN623" s="15"/>
      <c r="DO623" s="15"/>
      <c r="DP623" s="15"/>
      <c r="DQ623" s="15"/>
      <c r="DR623" s="15"/>
      <c r="DS623" s="15"/>
      <c r="DT623" s="15"/>
      <c r="DU623" s="15"/>
      <c r="DV623" s="15"/>
      <c r="DW623" s="15"/>
      <c r="DX623" s="15"/>
      <c r="DY623" s="15"/>
      <c r="DZ623" s="15"/>
      <c r="EA623" s="15"/>
      <c r="EB623" s="15"/>
      <c r="EC623" s="15"/>
      <c r="ED623" s="15"/>
      <c r="EE623" s="15"/>
      <c r="EF623" s="15"/>
      <c r="EG623" s="15"/>
      <c r="EH623" s="15"/>
      <c r="EI623" s="15"/>
      <c r="EJ623" s="15"/>
      <c r="EK623" s="15"/>
      <c r="EL623" s="15"/>
      <c r="EM623" s="15"/>
      <c r="EN623" s="15"/>
      <c r="EO623" s="15"/>
      <c r="EP623" s="15"/>
      <c r="EQ623" s="15"/>
      <c r="ER623" s="13" t="s">
        <v>9040</v>
      </c>
      <c r="ES623" s="10" t="s">
        <v>9041</v>
      </c>
      <c r="ET623" s="10"/>
      <c r="EU623" s="10"/>
      <c r="EV623" s="10"/>
      <c r="EW623" s="10"/>
      <c r="EX623" s="10"/>
      <c r="EY623" s="10"/>
      <c r="EZ623" s="10"/>
      <c r="FA623" s="10"/>
      <c r="FB623" s="10"/>
      <c r="FC623" s="10"/>
      <c r="FD623" s="10"/>
      <c r="FE623" s="10"/>
      <c r="FF623" s="13">
        <v>1</v>
      </c>
      <c r="FG623" s="10"/>
      <c r="FH623" s="10">
        <v>1</v>
      </c>
      <c r="FI623" s="10"/>
      <c r="FJ623" s="10"/>
      <c r="FK623" s="10">
        <v>1</v>
      </c>
      <c r="FL623" s="10"/>
      <c r="FM623" s="13" t="s">
        <v>9042</v>
      </c>
      <c r="FN623" s="13" t="s">
        <v>179</v>
      </c>
      <c r="FO623" s="13"/>
      <c r="FP623" s="13"/>
      <c r="FQ623" s="13"/>
      <c r="FR623" s="13"/>
      <c r="FS623" s="13"/>
      <c r="FT623" s="13"/>
      <c r="FU623" s="13"/>
      <c r="FV623" s="13"/>
      <c r="FW623" s="13"/>
      <c r="FX623" s="13"/>
      <c r="FY623" s="13"/>
      <c r="FZ623" s="13"/>
      <c r="GA623" s="13"/>
      <c r="GB623" s="13"/>
      <c r="GC623" s="13"/>
      <c r="GD623" s="13"/>
      <c r="GE623" s="13"/>
      <c r="GF623" s="13"/>
      <c r="GG623" s="13"/>
      <c r="GH623" s="13"/>
      <c r="GI623" s="13">
        <v>1</v>
      </c>
      <c r="GJ623" s="13"/>
      <c r="GK623" s="13"/>
      <c r="GL623" s="13"/>
      <c r="GM623" s="13"/>
      <c r="GN623" s="13"/>
      <c r="GO623" s="13" t="s">
        <v>9043</v>
      </c>
      <c r="GP623" s="13" t="s">
        <v>9044</v>
      </c>
      <c r="GQ623" s="13" t="s">
        <v>9045</v>
      </c>
      <c r="GR623" s="13" t="s">
        <v>9046</v>
      </c>
      <c r="GS623" s="13" t="s">
        <v>9047</v>
      </c>
      <c r="GT623" s="13" t="s">
        <v>9048</v>
      </c>
      <c r="GU623" s="10" t="s">
        <v>283</v>
      </c>
      <c r="GV623" s="10" t="s">
        <v>283</v>
      </c>
      <c r="GW623" s="10" t="s">
        <v>283</v>
      </c>
      <c r="GX623" s="10" t="s">
        <v>283</v>
      </c>
      <c r="GY623" s="10" t="s">
        <v>283</v>
      </c>
      <c r="GZ623" s="10" t="s">
        <v>283</v>
      </c>
      <c r="HA623" s="10" t="s">
        <v>283</v>
      </c>
      <c r="HB623" s="10" t="s">
        <v>283</v>
      </c>
      <c r="HC623" s="10" t="s">
        <v>283</v>
      </c>
      <c r="HD623" s="10" t="s">
        <v>9049</v>
      </c>
      <c r="HE623" s="10"/>
      <c r="HF623" s="10"/>
      <c r="HG623" s="10"/>
      <c r="HH623" s="10">
        <v>1</v>
      </c>
      <c r="HI623" s="10"/>
      <c r="HJ623" s="10"/>
      <c r="HK623" s="10"/>
      <c r="HL623" s="10"/>
      <c r="HM623" s="10"/>
      <c r="HN623" s="10">
        <v>1</v>
      </c>
      <c r="HO623" s="10"/>
      <c r="HP623" s="10"/>
      <c r="HQ623" s="10"/>
      <c r="HR623" s="10">
        <v>1</v>
      </c>
      <c r="HS623" s="10"/>
      <c r="HT623" s="10"/>
      <c r="HU623" s="10"/>
      <c r="HV623" s="10"/>
      <c r="HW623" s="10"/>
      <c r="HX623" s="10"/>
      <c r="HY623" s="10"/>
      <c r="HZ623" s="10"/>
      <c r="IA623" s="10"/>
      <c r="IB623" s="10"/>
      <c r="IC623" s="10"/>
      <c r="ID623" s="10"/>
      <c r="IE623" s="10">
        <v>1</v>
      </c>
      <c r="IF623" s="10"/>
      <c r="IG623" s="10"/>
      <c r="IH623" s="10"/>
      <c r="II623" s="10"/>
      <c r="IJ623" s="10"/>
      <c r="IK623" s="10"/>
      <c r="IL623" s="10"/>
      <c r="IM623" s="10"/>
      <c r="IN623" s="10"/>
      <c r="IO623" s="10"/>
      <c r="IP623" s="10"/>
      <c r="IQ623" s="10"/>
      <c r="IR623" s="10"/>
      <c r="IS623" s="10"/>
      <c r="IT623" s="10"/>
      <c r="IU623" s="13" t="s">
        <v>9050</v>
      </c>
      <c r="IV623" s="10" t="s">
        <v>283</v>
      </c>
      <c r="IW623" s="10" t="s">
        <v>283</v>
      </c>
      <c r="IX623" s="10" t="s">
        <v>264</v>
      </c>
      <c r="IY623" s="10"/>
      <c r="IZ623" s="10"/>
      <c r="JA623" s="10"/>
      <c r="JB623" s="10"/>
      <c r="JC623" s="10"/>
      <c r="JD623" s="10"/>
      <c r="JE623" s="10"/>
      <c r="JF623" s="10"/>
      <c r="JG623" s="10"/>
      <c r="JH623" s="10"/>
      <c r="JI623" s="10"/>
      <c r="JJ623" s="10"/>
      <c r="JK623" s="10"/>
      <c r="JL623" s="10"/>
      <c r="JM623" s="10"/>
      <c r="JN623" s="10"/>
      <c r="JO623" s="10"/>
      <c r="JP623" s="10">
        <v>1</v>
      </c>
      <c r="JQ623" s="10"/>
      <c r="JR623" s="10"/>
      <c r="JS623" s="10"/>
      <c r="JT623" s="10"/>
      <c r="JU623" s="10"/>
      <c r="JV623" s="10" t="s">
        <v>287</v>
      </c>
      <c r="JW623" s="10" t="s">
        <v>283</v>
      </c>
      <c r="JX623" s="10" t="s">
        <v>283</v>
      </c>
      <c r="JY623" s="10" t="s">
        <v>283</v>
      </c>
      <c r="JZ623" s="10"/>
    </row>
    <row r="624" spans="1:286" ht="15.75" customHeight="1">
      <c r="A624" s="44" t="s">
        <v>9051</v>
      </c>
      <c r="B624" s="59">
        <v>44316</v>
      </c>
      <c r="C624" s="44" t="s">
        <v>9052</v>
      </c>
      <c r="D624" s="10">
        <v>1</v>
      </c>
      <c r="E624" s="11">
        <v>43447</v>
      </c>
      <c r="F624" s="10">
        <v>31</v>
      </c>
      <c r="G624" s="10" t="s">
        <v>323</v>
      </c>
      <c r="H624" s="44" t="s">
        <v>8078</v>
      </c>
      <c r="I624" s="44" t="s">
        <v>8079</v>
      </c>
      <c r="J624" s="10" t="s">
        <v>280</v>
      </c>
      <c r="K624" s="44" t="s">
        <v>9053</v>
      </c>
      <c r="L624" s="44"/>
      <c r="M624" s="44">
        <v>1</v>
      </c>
      <c r="N624" s="44"/>
      <c r="O624" s="44"/>
      <c r="P624" s="44"/>
      <c r="Q624" s="44"/>
      <c r="R624" s="10">
        <v>1</v>
      </c>
      <c r="S624" s="44">
        <v>1</v>
      </c>
      <c r="T624" s="44"/>
      <c r="U624" s="44">
        <v>1</v>
      </c>
      <c r="V624" s="44"/>
      <c r="W624" s="44"/>
      <c r="X624" s="44"/>
      <c r="Y624" s="44"/>
      <c r="Z624" s="44"/>
      <c r="AA624" s="44"/>
      <c r="AB624" s="44" t="s">
        <v>9054</v>
      </c>
      <c r="AC624" s="87" t="s">
        <v>9055</v>
      </c>
      <c r="AD624" s="10" t="s">
        <v>283</v>
      </c>
      <c r="AE624" s="11">
        <v>43447</v>
      </c>
      <c r="AF624" s="11">
        <v>44302</v>
      </c>
      <c r="AG624" s="10">
        <f t="shared" si="136"/>
        <v>855</v>
      </c>
      <c r="AH624" s="10">
        <f t="shared" si="133"/>
        <v>855</v>
      </c>
      <c r="AI624" s="10">
        <f t="shared" si="108"/>
        <v>869</v>
      </c>
      <c r="AJ624" s="10" t="s">
        <v>9056</v>
      </c>
      <c r="AK624" s="12">
        <v>5</v>
      </c>
      <c r="AL624" s="10" t="s">
        <v>9057</v>
      </c>
      <c r="AM624" s="10"/>
      <c r="AN624" s="10"/>
      <c r="AO624" s="10"/>
      <c r="AP624" s="10"/>
      <c r="AQ624" s="10"/>
      <c r="AR624" s="10"/>
      <c r="AS624" s="10"/>
      <c r="AT624" s="10"/>
      <c r="AU624" s="10"/>
      <c r="AV624" s="10">
        <v>1</v>
      </c>
      <c r="AW624" s="10"/>
      <c r="AX624" s="10"/>
      <c r="AY624" s="10"/>
      <c r="AZ624" s="10"/>
      <c r="BA624" s="10"/>
      <c r="BB624" s="10"/>
      <c r="BC624" s="10"/>
      <c r="BD624" s="10"/>
      <c r="BE624" s="10"/>
      <c r="BF624" s="10"/>
      <c r="BG624" s="10"/>
      <c r="BH624" s="10"/>
      <c r="BI624" s="10"/>
      <c r="BJ624" s="10">
        <v>3</v>
      </c>
      <c r="BK624" s="10"/>
      <c r="BL624" s="10"/>
      <c r="BM624" s="10"/>
      <c r="BN624" s="10"/>
      <c r="BO624" s="10"/>
      <c r="BP624" s="10"/>
      <c r="BQ624" s="10"/>
      <c r="BR624" s="10"/>
      <c r="BS624" s="10"/>
      <c r="BT624" s="10"/>
      <c r="BU624" s="10"/>
      <c r="BV624" s="10"/>
      <c r="BW624" s="10"/>
      <c r="BX624" s="10"/>
      <c r="BY624" s="10"/>
      <c r="BZ624" s="10"/>
      <c r="CA624" s="10"/>
      <c r="CB624" s="10"/>
      <c r="CC624" s="10"/>
      <c r="CD624" s="10"/>
      <c r="CE624" s="10"/>
      <c r="CF624" s="10"/>
      <c r="CG624" s="10"/>
      <c r="CH624" s="10"/>
      <c r="CI624" s="10">
        <v>1</v>
      </c>
      <c r="CJ624" s="10"/>
      <c r="CK624" s="10"/>
      <c r="CL624" s="10"/>
      <c r="CM624" s="10"/>
      <c r="CN624" s="10"/>
      <c r="CO624" s="10"/>
      <c r="CP624" s="10" t="s">
        <v>6342</v>
      </c>
      <c r="CQ624" s="10" t="s">
        <v>286</v>
      </c>
      <c r="CR624" s="10">
        <v>1</v>
      </c>
      <c r="CS624" s="10">
        <v>1</v>
      </c>
      <c r="CT624" s="10"/>
      <c r="CU624" s="10"/>
      <c r="CV624" s="10"/>
      <c r="CW624" s="10"/>
      <c r="CX624" s="10" t="s">
        <v>287</v>
      </c>
      <c r="CY624" s="10" t="s">
        <v>287</v>
      </c>
      <c r="CZ624" s="10" t="s">
        <v>12</v>
      </c>
      <c r="DA624" s="10" t="s">
        <v>289</v>
      </c>
      <c r="DB624" s="10" t="s">
        <v>9058</v>
      </c>
      <c r="DC624" s="10" t="s">
        <v>283</v>
      </c>
      <c r="DD624" s="13" t="s">
        <v>9059</v>
      </c>
      <c r="DE624" s="10" t="s">
        <v>283</v>
      </c>
      <c r="DF624" s="10" t="s">
        <v>283</v>
      </c>
      <c r="DG624" s="10" t="s">
        <v>283</v>
      </c>
      <c r="DH624" s="10" t="s">
        <v>283</v>
      </c>
      <c r="DI624" s="10" t="s">
        <v>283</v>
      </c>
      <c r="DJ624" s="10" t="s">
        <v>283</v>
      </c>
      <c r="DK624" s="10" t="s">
        <v>283</v>
      </c>
      <c r="DL624" s="13" t="s">
        <v>9060</v>
      </c>
      <c r="DM624" s="13" t="s">
        <v>283</v>
      </c>
      <c r="DN624" s="14"/>
      <c r="DO624" s="14"/>
      <c r="DP624" s="14"/>
      <c r="DQ624" s="14"/>
      <c r="DR624" s="14"/>
      <c r="DS624" s="14"/>
      <c r="DT624" s="14"/>
      <c r="DU624" s="14"/>
      <c r="DV624" s="14"/>
      <c r="DW624" s="14"/>
      <c r="DX624" s="14"/>
      <c r="DY624" s="14"/>
      <c r="DZ624" s="14"/>
      <c r="EA624" s="14"/>
      <c r="EB624" s="14"/>
      <c r="EC624" s="14"/>
      <c r="ED624" s="14"/>
      <c r="EE624" s="14"/>
      <c r="EF624" s="14"/>
      <c r="EG624" s="14"/>
      <c r="EH624" s="14"/>
      <c r="EI624" s="14"/>
      <c r="EJ624" s="14"/>
      <c r="EK624" s="14"/>
      <c r="EL624" s="14"/>
      <c r="EM624" s="14"/>
      <c r="EN624" s="14"/>
      <c r="EO624" s="14"/>
      <c r="EP624" s="14"/>
      <c r="EQ624" s="14"/>
      <c r="ER624" s="10" t="s">
        <v>283</v>
      </c>
      <c r="ES624" s="10" t="s">
        <v>283</v>
      </c>
      <c r="ET624" s="10"/>
      <c r="EU624" s="10"/>
      <c r="EV624" s="10"/>
      <c r="EW624" s="10"/>
      <c r="EX624" s="10"/>
      <c r="EY624" s="10"/>
      <c r="EZ624" s="10"/>
      <c r="FA624" s="10"/>
      <c r="FB624" s="10"/>
      <c r="FC624" s="10"/>
      <c r="FD624" s="10"/>
      <c r="FE624" s="10"/>
      <c r="FF624" s="10"/>
      <c r="FG624" s="10"/>
      <c r="FH624" s="10"/>
      <c r="FI624" s="10"/>
      <c r="FJ624" s="10"/>
      <c r="FK624" s="10"/>
      <c r="FL624" s="10"/>
      <c r="FM624" s="13" t="s">
        <v>9061</v>
      </c>
      <c r="FN624" s="13" t="s">
        <v>8449</v>
      </c>
      <c r="FO624" s="13"/>
      <c r="FP624" s="13"/>
      <c r="FQ624" s="13"/>
      <c r="FR624" s="13"/>
      <c r="FS624" s="13"/>
      <c r="FT624" s="13"/>
      <c r="FU624" s="13">
        <v>1</v>
      </c>
      <c r="FV624" s="13"/>
      <c r="FW624" s="13"/>
      <c r="FX624" s="13"/>
      <c r="FY624" s="13"/>
      <c r="FZ624" s="13"/>
      <c r="GA624" s="13"/>
      <c r="GB624" s="13"/>
      <c r="GC624" s="10">
        <v>1</v>
      </c>
      <c r="GD624" s="13"/>
      <c r="GE624" s="13"/>
      <c r="GF624" s="13"/>
      <c r="GG624" s="13"/>
      <c r="GH624" s="13"/>
      <c r="GI624" s="13"/>
      <c r="GJ624" s="13"/>
      <c r="GK624" s="13"/>
      <c r="GL624" s="13"/>
      <c r="GM624" s="13"/>
      <c r="GN624" s="13"/>
      <c r="GO624" s="13" t="s">
        <v>9062</v>
      </c>
      <c r="GP624" s="13" t="s">
        <v>9063</v>
      </c>
      <c r="GQ624" s="13" t="s">
        <v>9064</v>
      </c>
      <c r="GR624" s="10" t="s">
        <v>283</v>
      </c>
      <c r="GS624" s="10" t="s">
        <v>283</v>
      </c>
      <c r="GT624" s="10" t="s">
        <v>283</v>
      </c>
      <c r="GU624" s="10" t="s">
        <v>283</v>
      </c>
      <c r="GV624" s="10" t="s">
        <v>283</v>
      </c>
      <c r="GW624" s="10" t="s">
        <v>283</v>
      </c>
      <c r="GX624" s="10" t="s">
        <v>283</v>
      </c>
      <c r="GY624" s="10" t="s">
        <v>283</v>
      </c>
      <c r="GZ624" s="10" t="s">
        <v>283</v>
      </c>
      <c r="HA624" s="10" t="s">
        <v>283</v>
      </c>
      <c r="HB624" s="10" t="s">
        <v>283</v>
      </c>
      <c r="HC624" s="10" t="s">
        <v>283</v>
      </c>
      <c r="HD624" s="10" t="s">
        <v>9065</v>
      </c>
      <c r="HE624" s="10"/>
      <c r="HF624" s="10"/>
      <c r="HG624" s="10"/>
      <c r="HH624" s="10"/>
      <c r="HI624" s="10"/>
      <c r="HJ624" s="10"/>
      <c r="HK624" s="10"/>
      <c r="HL624" s="10"/>
      <c r="HM624" s="10">
        <v>1</v>
      </c>
      <c r="HN624" s="10"/>
      <c r="HO624" s="10"/>
      <c r="HP624" s="10">
        <v>1</v>
      </c>
      <c r="HQ624" s="10"/>
      <c r="HR624" s="10">
        <v>1</v>
      </c>
      <c r="HS624" s="10"/>
      <c r="HT624" s="10"/>
      <c r="HU624" s="10"/>
      <c r="HV624" s="10"/>
      <c r="HW624" s="10"/>
      <c r="HX624" s="10"/>
      <c r="HY624" s="10"/>
      <c r="HZ624" s="10"/>
      <c r="IA624" s="10"/>
      <c r="IB624" s="10"/>
      <c r="IC624" s="10"/>
      <c r="ID624" s="10"/>
      <c r="IE624" s="10"/>
      <c r="IF624" s="10"/>
      <c r="IG624" s="10"/>
      <c r="IH624" s="10"/>
      <c r="II624" s="10"/>
      <c r="IJ624" s="10"/>
      <c r="IK624" s="10"/>
      <c r="IL624" s="10"/>
      <c r="IM624" s="10"/>
      <c r="IN624" s="10"/>
      <c r="IO624" s="10"/>
      <c r="IP624" s="10"/>
      <c r="IQ624" s="10"/>
      <c r="IR624" s="10"/>
      <c r="IS624" s="10"/>
      <c r="IT624" s="10"/>
      <c r="IU624" s="13" t="s">
        <v>419</v>
      </c>
      <c r="IV624" s="10" t="s">
        <v>283</v>
      </c>
      <c r="IW624" s="10" t="s">
        <v>283</v>
      </c>
      <c r="IX624" s="10" t="s">
        <v>264</v>
      </c>
      <c r="IY624" s="10"/>
      <c r="IZ624" s="10"/>
      <c r="JA624" s="10"/>
      <c r="JB624" s="10"/>
      <c r="JC624" s="10"/>
      <c r="JD624" s="10"/>
      <c r="JE624" s="10"/>
      <c r="JF624" s="10"/>
      <c r="JG624" s="10"/>
      <c r="JH624" s="10"/>
      <c r="JI624" s="10"/>
      <c r="JJ624" s="10"/>
      <c r="JK624" s="10"/>
      <c r="JL624" s="10"/>
      <c r="JM624" s="10"/>
      <c r="JN624" s="10"/>
      <c r="JO624" s="10"/>
      <c r="JP624" s="10">
        <v>1</v>
      </c>
      <c r="JQ624" s="10"/>
      <c r="JR624" s="10"/>
      <c r="JS624" s="10"/>
      <c r="JT624" s="10"/>
      <c r="JU624" s="10"/>
      <c r="JV624" s="10" t="s">
        <v>287</v>
      </c>
      <c r="JW624" s="10" t="s">
        <v>283</v>
      </c>
      <c r="JX624" s="10" t="s">
        <v>283</v>
      </c>
      <c r="JY624" s="10" t="s">
        <v>283</v>
      </c>
      <c r="JZ624" s="10"/>
    </row>
    <row r="625" spans="1:286" ht="15.75" customHeight="1">
      <c r="A625" s="44" t="s">
        <v>9066</v>
      </c>
      <c r="B625" s="59">
        <v>44321</v>
      </c>
      <c r="C625" s="44" t="s">
        <v>9067</v>
      </c>
      <c r="D625" s="10">
        <v>1</v>
      </c>
      <c r="E625" s="11">
        <v>43476</v>
      </c>
      <c r="F625" s="10" t="s">
        <v>302</v>
      </c>
      <c r="G625" s="10" t="s">
        <v>323</v>
      </c>
      <c r="H625" s="44" t="s">
        <v>6486</v>
      </c>
      <c r="I625" s="44" t="s">
        <v>2099</v>
      </c>
      <c r="J625" s="10" t="s">
        <v>280</v>
      </c>
      <c r="K625" s="44" t="s">
        <v>9068</v>
      </c>
      <c r="L625" s="44"/>
      <c r="M625" s="44">
        <v>1</v>
      </c>
      <c r="N625" s="44"/>
      <c r="O625" s="44"/>
      <c r="P625" s="44"/>
      <c r="Q625" s="44"/>
      <c r="R625" s="44"/>
      <c r="S625" s="44"/>
      <c r="T625" s="44"/>
      <c r="U625" s="44"/>
      <c r="V625" s="44"/>
      <c r="W625" s="44"/>
      <c r="X625" s="44"/>
      <c r="Y625" s="10">
        <v>1</v>
      </c>
      <c r="Z625" s="44"/>
      <c r="AA625" s="44"/>
      <c r="AB625" s="44" t="s">
        <v>9069</v>
      </c>
      <c r="AC625" s="87" t="s">
        <v>9070</v>
      </c>
      <c r="AD625" s="10" t="s">
        <v>283</v>
      </c>
      <c r="AE625" s="11">
        <v>43488</v>
      </c>
      <c r="AF625" s="11">
        <v>44315</v>
      </c>
      <c r="AG625" s="10">
        <f t="shared" si="136"/>
        <v>827</v>
      </c>
      <c r="AH625" s="10">
        <f t="shared" si="133"/>
        <v>839</v>
      </c>
      <c r="AI625" s="10">
        <f t="shared" si="108"/>
        <v>845</v>
      </c>
      <c r="AJ625" s="10" t="s">
        <v>9071</v>
      </c>
      <c r="AK625" s="12">
        <v>1</v>
      </c>
      <c r="AL625" s="10" t="s">
        <v>2326</v>
      </c>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v>1</v>
      </c>
      <c r="CA625" s="10"/>
      <c r="CB625" s="10"/>
      <c r="CC625" s="10"/>
      <c r="CD625" s="10"/>
      <c r="CE625" s="10"/>
      <c r="CF625" s="10"/>
      <c r="CG625" s="10"/>
      <c r="CH625" s="10"/>
      <c r="CI625" s="10"/>
      <c r="CJ625" s="10"/>
      <c r="CK625" s="10"/>
      <c r="CL625" s="10"/>
      <c r="CM625" s="10"/>
      <c r="CN625" s="10"/>
      <c r="CO625" s="10"/>
      <c r="CP625" s="10" t="s">
        <v>90</v>
      </c>
      <c r="CQ625" s="10" t="s">
        <v>286</v>
      </c>
      <c r="CR625" s="10"/>
      <c r="CS625" s="10">
        <v>1</v>
      </c>
      <c r="CT625" s="10"/>
      <c r="CU625" s="10"/>
      <c r="CV625" s="10"/>
      <c r="CW625" s="10"/>
      <c r="CX625" s="10" t="s">
        <v>287</v>
      </c>
      <c r="CY625" s="10" t="s">
        <v>287</v>
      </c>
      <c r="CZ625" s="10" t="s">
        <v>620</v>
      </c>
      <c r="DA625" s="10" t="s">
        <v>289</v>
      </c>
      <c r="DB625" s="10" t="s">
        <v>412</v>
      </c>
      <c r="DC625" s="10" t="s">
        <v>283</v>
      </c>
      <c r="DD625" s="13" t="s">
        <v>4106</v>
      </c>
      <c r="DE625" s="10" t="s">
        <v>283</v>
      </c>
      <c r="DF625" s="10" t="s">
        <v>283</v>
      </c>
      <c r="DG625" s="10" t="s">
        <v>283</v>
      </c>
      <c r="DH625" s="10" t="s">
        <v>283</v>
      </c>
      <c r="DI625" s="10" t="s">
        <v>283</v>
      </c>
      <c r="DJ625" s="10" t="s">
        <v>283</v>
      </c>
      <c r="DK625" s="10" t="s">
        <v>283</v>
      </c>
      <c r="DL625" s="10" t="s">
        <v>283</v>
      </c>
      <c r="DM625" s="10" t="s">
        <v>283</v>
      </c>
      <c r="DN625" s="15"/>
      <c r="DO625" s="15"/>
      <c r="DP625" s="15"/>
      <c r="DQ625" s="15"/>
      <c r="DR625" s="15"/>
      <c r="DS625" s="15"/>
      <c r="DT625" s="15"/>
      <c r="DU625" s="15"/>
      <c r="DV625" s="15"/>
      <c r="DW625" s="15"/>
      <c r="DX625" s="15"/>
      <c r="DY625" s="15"/>
      <c r="DZ625" s="15"/>
      <c r="EA625" s="15"/>
      <c r="EB625" s="15"/>
      <c r="EC625" s="15"/>
      <c r="ED625" s="15"/>
      <c r="EE625" s="15"/>
      <c r="EF625" s="15"/>
      <c r="EG625" s="15"/>
      <c r="EH625" s="15"/>
      <c r="EI625" s="15"/>
      <c r="EJ625" s="15"/>
      <c r="EK625" s="15"/>
      <c r="EL625" s="15"/>
      <c r="EM625" s="15"/>
      <c r="EN625" s="15"/>
      <c r="EO625" s="15"/>
      <c r="EP625" s="15"/>
      <c r="EQ625" s="15"/>
      <c r="ER625" s="10" t="s">
        <v>283</v>
      </c>
      <c r="ES625" s="10" t="s">
        <v>283</v>
      </c>
      <c r="ET625" s="10"/>
      <c r="EU625" s="10"/>
      <c r="EV625" s="10"/>
      <c r="EW625" s="10"/>
      <c r="EX625" s="10"/>
      <c r="EY625" s="10"/>
      <c r="EZ625" s="10"/>
      <c r="FA625" s="10"/>
      <c r="FB625" s="10"/>
      <c r="FC625" s="10"/>
      <c r="FD625" s="10"/>
      <c r="FE625" s="10"/>
      <c r="FF625" s="10"/>
      <c r="FG625" s="10"/>
      <c r="FH625" s="10"/>
      <c r="FI625" s="10"/>
      <c r="FJ625" s="10"/>
      <c r="FK625" s="10"/>
      <c r="FL625" s="10"/>
      <c r="FM625" s="13" t="s">
        <v>9072</v>
      </c>
      <c r="FN625" s="13" t="s">
        <v>2621</v>
      </c>
      <c r="FO625" s="13"/>
      <c r="FP625" s="13"/>
      <c r="FQ625" s="13"/>
      <c r="FR625" s="13"/>
      <c r="FS625" s="13"/>
      <c r="FT625" s="13"/>
      <c r="FU625" s="13">
        <v>1</v>
      </c>
      <c r="FV625" s="13"/>
      <c r="FW625" s="13"/>
      <c r="FX625" s="13"/>
      <c r="FY625" s="13"/>
      <c r="FZ625" s="13"/>
      <c r="GA625" s="13"/>
      <c r="GB625" s="13"/>
      <c r="GC625" s="13"/>
      <c r="GD625" s="13"/>
      <c r="GE625" s="13"/>
      <c r="GF625" s="13"/>
      <c r="GG625" s="13"/>
      <c r="GH625" s="13"/>
      <c r="GI625" s="13"/>
      <c r="GJ625" s="13">
        <v>1</v>
      </c>
      <c r="GK625" s="13"/>
      <c r="GL625" s="13"/>
      <c r="GM625" s="13"/>
      <c r="GN625" s="13"/>
      <c r="GO625" s="13" t="s">
        <v>9073</v>
      </c>
      <c r="GP625" s="13" t="s">
        <v>9074</v>
      </c>
      <c r="GQ625" s="13" t="s">
        <v>9075</v>
      </c>
      <c r="GR625" s="13" t="s">
        <v>9076</v>
      </c>
      <c r="GS625" s="13" t="s">
        <v>9077</v>
      </c>
      <c r="GT625" s="13" t="s">
        <v>9078</v>
      </c>
      <c r="GU625" s="13" t="s">
        <v>9079</v>
      </c>
      <c r="GV625" s="13" t="s">
        <v>9080</v>
      </c>
      <c r="GW625" s="10" t="s">
        <v>283</v>
      </c>
      <c r="GX625" s="10" t="s">
        <v>283</v>
      </c>
      <c r="GY625" s="10" t="s">
        <v>283</v>
      </c>
      <c r="GZ625" s="10" t="s">
        <v>283</v>
      </c>
      <c r="HA625" s="10" t="s">
        <v>283</v>
      </c>
      <c r="HB625" s="10" t="s">
        <v>283</v>
      </c>
      <c r="HC625" s="10" t="s">
        <v>283</v>
      </c>
      <c r="HD625" s="10" t="s">
        <v>9081</v>
      </c>
      <c r="HE625" s="10"/>
      <c r="HF625" s="10"/>
      <c r="HG625" s="10"/>
      <c r="HH625" s="10"/>
      <c r="HI625" s="10"/>
      <c r="HJ625" s="10"/>
      <c r="HK625" s="10"/>
      <c r="HL625" s="10"/>
      <c r="HM625" s="10">
        <v>1</v>
      </c>
      <c r="HN625" s="10"/>
      <c r="HO625" s="10"/>
      <c r="HP625" s="10"/>
      <c r="HQ625" s="10"/>
      <c r="HR625" s="10"/>
      <c r="HS625" s="10"/>
      <c r="HT625" s="10"/>
      <c r="HU625" s="10"/>
      <c r="HV625" s="10"/>
      <c r="HW625" s="10"/>
      <c r="HX625" s="10"/>
      <c r="HY625" s="10"/>
      <c r="HZ625" s="10"/>
      <c r="IA625" s="10"/>
      <c r="IB625" s="10"/>
      <c r="IC625" s="10"/>
      <c r="ID625" s="10"/>
      <c r="IE625" s="10"/>
      <c r="IF625" s="10"/>
      <c r="IG625" s="10"/>
      <c r="IH625" s="10"/>
      <c r="II625" s="10"/>
      <c r="IJ625" s="10"/>
      <c r="IK625" s="10">
        <v>1</v>
      </c>
      <c r="IL625" s="10"/>
      <c r="IM625" s="10"/>
      <c r="IN625" s="10"/>
      <c r="IO625" s="10"/>
      <c r="IP625" s="10"/>
      <c r="IQ625" s="10"/>
      <c r="IR625" s="10"/>
      <c r="IS625" s="10"/>
      <c r="IT625" s="10"/>
      <c r="IU625" s="13" t="s">
        <v>299</v>
      </c>
      <c r="IV625" s="10" t="s">
        <v>283</v>
      </c>
      <c r="IW625" s="10" t="s">
        <v>283</v>
      </c>
      <c r="IX625" s="10" t="s">
        <v>264</v>
      </c>
      <c r="IY625" s="10"/>
      <c r="IZ625" s="10"/>
      <c r="JA625" s="10"/>
      <c r="JB625" s="10"/>
      <c r="JC625" s="10"/>
      <c r="JD625" s="10"/>
      <c r="JE625" s="10"/>
      <c r="JF625" s="10"/>
      <c r="JG625" s="10"/>
      <c r="JH625" s="10"/>
      <c r="JI625" s="10"/>
      <c r="JJ625" s="10"/>
      <c r="JK625" s="10"/>
      <c r="JL625" s="10"/>
      <c r="JM625" s="10"/>
      <c r="JN625" s="10"/>
      <c r="JO625" s="10"/>
      <c r="JP625" s="10">
        <v>1</v>
      </c>
      <c r="JQ625" s="10"/>
      <c r="JR625" s="10"/>
      <c r="JS625" s="10"/>
      <c r="JT625" s="10"/>
      <c r="JU625" s="10"/>
      <c r="JV625" s="10" t="s">
        <v>287</v>
      </c>
      <c r="JW625" s="10" t="s">
        <v>283</v>
      </c>
      <c r="JX625" s="10" t="s">
        <v>283</v>
      </c>
      <c r="JY625" s="10" t="s">
        <v>283</v>
      </c>
      <c r="JZ625" s="10"/>
    </row>
    <row r="626" spans="1:286" ht="15.75" customHeight="1">
      <c r="A626" s="44" t="s">
        <v>9082</v>
      </c>
      <c r="B626" s="59">
        <v>44323</v>
      </c>
      <c r="C626" s="44" t="s">
        <v>9083</v>
      </c>
      <c r="D626" s="10">
        <v>1</v>
      </c>
      <c r="E626" s="11">
        <v>43395</v>
      </c>
      <c r="F626" s="10">
        <v>12</v>
      </c>
      <c r="G626" s="10" t="s">
        <v>277</v>
      </c>
      <c r="H626" s="44" t="s">
        <v>8847</v>
      </c>
      <c r="I626" s="44" t="s">
        <v>8848</v>
      </c>
      <c r="J626" s="10" t="s">
        <v>280</v>
      </c>
      <c r="K626" s="44" t="s">
        <v>9084</v>
      </c>
      <c r="L626" s="44"/>
      <c r="M626" s="44"/>
      <c r="N626" s="44">
        <v>1</v>
      </c>
      <c r="O626" s="44"/>
      <c r="P626" s="44"/>
      <c r="Q626" s="44"/>
      <c r="R626" s="10">
        <v>1</v>
      </c>
      <c r="S626" s="44"/>
      <c r="T626" s="44"/>
      <c r="U626" s="44"/>
      <c r="V626" s="44"/>
      <c r="W626" s="44"/>
      <c r="X626" s="44"/>
      <c r="Y626" s="44"/>
      <c r="Z626" s="44"/>
      <c r="AA626" s="44"/>
      <c r="AB626" s="44" t="s">
        <v>9085</v>
      </c>
      <c r="AC626" s="87" t="s">
        <v>9086</v>
      </c>
      <c r="AD626" s="10" t="s">
        <v>283</v>
      </c>
      <c r="AE626" s="11">
        <v>43406</v>
      </c>
      <c r="AF626" s="11">
        <v>44315</v>
      </c>
      <c r="AG626" s="10">
        <f t="shared" si="136"/>
        <v>909</v>
      </c>
      <c r="AH626" s="10">
        <f t="shared" si="133"/>
        <v>920</v>
      </c>
      <c r="AI626" s="10">
        <f t="shared" si="108"/>
        <v>928</v>
      </c>
      <c r="AJ626" s="10" t="s">
        <v>9087</v>
      </c>
      <c r="AK626" s="12">
        <v>3</v>
      </c>
      <c r="AL626" s="10" t="s">
        <v>9088</v>
      </c>
      <c r="AM626" s="10"/>
      <c r="AN626" s="10"/>
      <c r="AO626" s="10"/>
      <c r="AP626" s="10"/>
      <c r="AQ626" s="10"/>
      <c r="AR626" s="10"/>
      <c r="AS626" s="10"/>
      <c r="AT626" s="10"/>
      <c r="AU626" s="10">
        <v>1</v>
      </c>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0"/>
      <c r="CI626" s="10"/>
      <c r="CJ626" s="10"/>
      <c r="CK626" s="10"/>
      <c r="CL626" s="10"/>
      <c r="CM626" s="10"/>
      <c r="CN626" s="10">
        <v>2</v>
      </c>
      <c r="CO626" s="10"/>
      <c r="CP626" s="10" t="s">
        <v>89</v>
      </c>
      <c r="CQ626" s="10" t="s">
        <v>286</v>
      </c>
      <c r="CR626" s="10">
        <v>1</v>
      </c>
      <c r="CS626" s="10"/>
      <c r="CT626" s="10"/>
      <c r="CU626" s="10"/>
      <c r="CV626" s="10"/>
      <c r="CW626" s="10"/>
      <c r="CX626" s="10" t="s">
        <v>287</v>
      </c>
      <c r="CY626" s="10" t="s">
        <v>287</v>
      </c>
      <c r="CZ626" s="10" t="s">
        <v>12</v>
      </c>
      <c r="DA626" s="10" t="s">
        <v>457</v>
      </c>
      <c r="DB626" s="10" t="s">
        <v>309</v>
      </c>
      <c r="DC626" s="13" t="s">
        <v>9089</v>
      </c>
      <c r="DD626" s="13" t="s">
        <v>9090</v>
      </c>
      <c r="DE626" s="13" t="s">
        <v>9091</v>
      </c>
      <c r="DF626" s="10" t="s">
        <v>283</v>
      </c>
      <c r="DG626" s="10" t="s">
        <v>283</v>
      </c>
      <c r="DH626" s="10" t="s">
        <v>283</v>
      </c>
      <c r="DI626" s="10" t="s">
        <v>283</v>
      </c>
      <c r="DJ626" s="10" t="s">
        <v>283</v>
      </c>
      <c r="DK626" s="10" t="s">
        <v>283</v>
      </c>
      <c r="DL626" s="10" t="s">
        <v>9092</v>
      </c>
      <c r="DM626" s="10" t="s">
        <v>9093</v>
      </c>
      <c r="DN626" s="15"/>
      <c r="DO626" s="15"/>
      <c r="DP626" s="15"/>
      <c r="DQ626" s="15"/>
      <c r="DR626" s="15"/>
      <c r="DS626" s="15"/>
      <c r="DT626" s="15"/>
      <c r="DU626" s="15"/>
      <c r="DV626" s="15"/>
      <c r="DW626" s="15"/>
      <c r="DX626" s="15"/>
      <c r="DY626" s="15"/>
      <c r="DZ626" s="15"/>
      <c r="EA626" s="15"/>
      <c r="EB626" s="15"/>
      <c r="EC626" s="15"/>
      <c r="ED626" s="15">
        <v>1</v>
      </c>
      <c r="EE626" s="15"/>
      <c r="EF626" s="15"/>
      <c r="EG626" s="15">
        <v>1</v>
      </c>
      <c r="EH626" s="15"/>
      <c r="EI626" s="15"/>
      <c r="EJ626" s="15"/>
      <c r="EK626" s="15"/>
      <c r="EL626" s="15"/>
      <c r="EM626" s="15"/>
      <c r="EN626" s="15"/>
      <c r="EO626" s="15"/>
      <c r="EP626" s="15"/>
      <c r="EQ626" s="15"/>
      <c r="ER626" s="10" t="s">
        <v>283</v>
      </c>
      <c r="ES626" s="10" t="s">
        <v>283</v>
      </c>
      <c r="ET626" s="10"/>
      <c r="EU626" s="10"/>
      <c r="EV626" s="10"/>
      <c r="EW626" s="10"/>
      <c r="EX626" s="10"/>
      <c r="EY626" s="10"/>
      <c r="EZ626" s="10"/>
      <c r="FA626" s="10"/>
      <c r="FB626" s="10"/>
      <c r="FC626" s="10"/>
      <c r="FD626" s="10"/>
      <c r="FE626" s="10"/>
      <c r="FF626" s="10"/>
      <c r="FG626" s="10"/>
      <c r="FH626" s="10"/>
      <c r="FI626" s="10"/>
      <c r="FJ626" s="10"/>
      <c r="FK626" s="10"/>
      <c r="FL626" s="10"/>
      <c r="FM626" s="10" t="s">
        <v>283</v>
      </c>
      <c r="FN626" s="10" t="s">
        <v>283</v>
      </c>
      <c r="FO626" s="10"/>
      <c r="FP626" s="10"/>
      <c r="FQ626" s="10"/>
      <c r="FR626" s="10"/>
      <c r="FS626" s="10"/>
      <c r="FT626" s="10"/>
      <c r="FU626" s="10"/>
      <c r="FV626" s="10"/>
      <c r="FW626" s="10"/>
      <c r="FX626" s="10"/>
      <c r="FY626" s="10"/>
      <c r="FZ626" s="10"/>
      <c r="GA626" s="10"/>
      <c r="GB626" s="10"/>
      <c r="GC626" s="10"/>
      <c r="GD626" s="10"/>
      <c r="GE626" s="10"/>
      <c r="GF626" s="10"/>
      <c r="GG626" s="10"/>
      <c r="GH626" s="10"/>
      <c r="GI626" s="10"/>
      <c r="GJ626" s="10"/>
      <c r="GK626" s="10"/>
      <c r="GL626" s="10"/>
      <c r="GM626" s="10"/>
      <c r="GN626" s="10"/>
      <c r="GO626" s="13" t="s">
        <v>9094</v>
      </c>
      <c r="GP626" s="13" t="s">
        <v>9095</v>
      </c>
      <c r="GQ626" s="13" t="s">
        <v>9096</v>
      </c>
      <c r="GR626" s="10" t="s">
        <v>283</v>
      </c>
      <c r="GS626" s="10" t="s">
        <v>283</v>
      </c>
      <c r="GT626" s="10" t="s">
        <v>283</v>
      </c>
      <c r="GU626" s="10" t="s">
        <v>283</v>
      </c>
      <c r="GV626" s="10" t="s">
        <v>283</v>
      </c>
      <c r="GW626" s="10" t="s">
        <v>283</v>
      </c>
      <c r="GX626" s="10" t="s">
        <v>283</v>
      </c>
      <c r="GY626" s="10" t="s">
        <v>283</v>
      </c>
      <c r="GZ626" s="10" t="s">
        <v>283</v>
      </c>
      <c r="HA626" s="10" t="s">
        <v>283</v>
      </c>
      <c r="HB626" s="10" t="s">
        <v>283</v>
      </c>
      <c r="HC626" s="10" t="s">
        <v>283</v>
      </c>
      <c r="HD626" s="10" t="s">
        <v>2540</v>
      </c>
      <c r="HE626" s="10"/>
      <c r="HF626" s="10"/>
      <c r="HG626" s="10"/>
      <c r="HH626" s="10"/>
      <c r="HI626" s="10"/>
      <c r="HJ626" s="10"/>
      <c r="HK626" s="10"/>
      <c r="HL626" s="10"/>
      <c r="HM626" s="10"/>
      <c r="HN626" s="10"/>
      <c r="HO626" s="10"/>
      <c r="HP626" s="10">
        <v>1</v>
      </c>
      <c r="HQ626" s="10"/>
      <c r="HR626" s="10"/>
      <c r="HS626" s="10"/>
      <c r="HT626" s="10"/>
      <c r="HU626" s="10"/>
      <c r="HV626" s="10"/>
      <c r="HW626" s="10"/>
      <c r="HX626" s="10"/>
      <c r="HY626" s="10"/>
      <c r="HZ626" s="10"/>
      <c r="IA626" s="10"/>
      <c r="IB626" s="10"/>
      <c r="IC626" s="10"/>
      <c r="ID626" s="10"/>
      <c r="IE626" s="10"/>
      <c r="IF626" s="10"/>
      <c r="IG626" s="10"/>
      <c r="IH626" s="10"/>
      <c r="II626" s="10"/>
      <c r="IJ626" s="10"/>
      <c r="IK626" s="10">
        <v>1</v>
      </c>
      <c r="IL626" s="10"/>
      <c r="IM626" s="10"/>
      <c r="IN626" s="10"/>
      <c r="IO626" s="10"/>
      <c r="IP626" s="10"/>
      <c r="IQ626" s="10"/>
      <c r="IR626" s="10"/>
      <c r="IS626" s="10"/>
      <c r="IT626" s="10"/>
      <c r="IU626" s="13" t="s">
        <v>434</v>
      </c>
      <c r="IV626" s="10" t="s">
        <v>283</v>
      </c>
      <c r="IW626" s="10" t="s">
        <v>283</v>
      </c>
      <c r="IX626" s="10" t="s">
        <v>267</v>
      </c>
      <c r="IY626" s="10"/>
      <c r="IZ626" s="10"/>
      <c r="JA626" s="10"/>
      <c r="JB626" s="10"/>
      <c r="JC626" s="10"/>
      <c r="JD626" s="10"/>
      <c r="JE626" s="10"/>
      <c r="JF626" s="10"/>
      <c r="JG626" s="10"/>
      <c r="JH626" s="10"/>
      <c r="JI626" s="10"/>
      <c r="JJ626" s="10"/>
      <c r="JK626" s="10"/>
      <c r="JL626" s="10"/>
      <c r="JM626" s="10"/>
      <c r="JN626" s="10"/>
      <c r="JO626" s="10"/>
      <c r="JP626" s="10"/>
      <c r="JQ626" s="10"/>
      <c r="JR626" s="10"/>
      <c r="JS626" s="10">
        <v>1</v>
      </c>
      <c r="JT626" s="10"/>
      <c r="JU626" s="10"/>
      <c r="JV626" s="10" t="s">
        <v>287</v>
      </c>
      <c r="JW626" s="10" t="s">
        <v>283</v>
      </c>
      <c r="JX626" s="10" t="s">
        <v>283</v>
      </c>
      <c r="JY626" s="10" t="s">
        <v>283</v>
      </c>
      <c r="JZ626" s="10"/>
    </row>
    <row r="627" spans="1:286" ht="15.75" customHeight="1">
      <c r="A627" s="44" t="s">
        <v>9097</v>
      </c>
      <c r="B627" s="59">
        <v>44326</v>
      </c>
      <c r="C627" s="44" t="s">
        <v>9098</v>
      </c>
      <c r="D627" s="10">
        <v>1</v>
      </c>
      <c r="E627" s="11">
        <v>44056</v>
      </c>
      <c r="F627" s="10">
        <v>19</v>
      </c>
      <c r="G627" s="10" t="s">
        <v>323</v>
      </c>
      <c r="H627" s="44" t="s">
        <v>6715</v>
      </c>
      <c r="I627" s="44" t="s">
        <v>766</v>
      </c>
      <c r="J627" s="10" t="s">
        <v>280</v>
      </c>
      <c r="K627" s="44" t="s">
        <v>9099</v>
      </c>
      <c r="L627" s="44"/>
      <c r="M627" s="44">
        <v>1</v>
      </c>
      <c r="N627" s="44"/>
      <c r="O627" s="44"/>
      <c r="P627" s="44">
        <v>1</v>
      </c>
      <c r="Q627" s="44">
        <v>1</v>
      </c>
      <c r="R627" s="44">
        <v>1</v>
      </c>
      <c r="S627" s="10">
        <v>1</v>
      </c>
      <c r="T627" s="44">
        <v>1</v>
      </c>
      <c r="U627" s="44"/>
      <c r="V627" s="44"/>
      <c r="W627" s="44"/>
      <c r="X627" s="44"/>
      <c r="Y627" s="44"/>
      <c r="Z627" s="44"/>
      <c r="AA627" s="44"/>
      <c r="AB627" s="44" t="s">
        <v>3610</v>
      </c>
      <c r="AC627" s="87" t="s">
        <v>9100</v>
      </c>
      <c r="AD627" s="10" t="s">
        <v>283</v>
      </c>
      <c r="AE627" s="11">
        <v>43732</v>
      </c>
      <c r="AF627" s="11">
        <v>44210</v>
      </c>
      <c r="AG627" s="10">
        <f t="shared" si="136"/>
        <v>478</v>
      </c>
      <c r="AH627" s="10">
        <f t="shared" si="133"/>
        <v>154</v>
      </c>
      <c r="AI627" s="10">
        <f t="shared" si="108"/>
        <v>270</v>
      </c>
      <c r="AJ627" s="10" t="s">
        <v>9101</v>
      </c>
      <c r="AK627" s="12">
        <v>2</v>
      </c>
      <c r="AL627" s="10" t="s">
        <v>5744</v>
      </c>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v>1</v>
      </c>
      <c r="BK627" s="10"/>
      <c r="BL627" s="10"/>
      <c r="BM627" s="10"/>
      <c r="BN627" s="10"/>
      <c r="BO627" s="10"/>
      <c r="BP627" s="10"/>
      <c r="BQ627" s="10"/>
      <c r="BR627" s="10"/>
      <c r="BS627" s="10"/>
      <c r="BT627" s="10"/>
      <c r="BU627" s="10"/>
      <c r="BV627" s="10"/>
      <c r="BW627" s="10"/>
      <c r="BX627" s="10"/>
      <c r="BY627" s="10">
        <v>1</v>
      </c>
      <c r="BZ627" s="10"/>
      <c r="CA627" s="10"/>
      <c r="CB627" s="10"/>
      <c r="CC627" s="10"/>
      <c r="CD627" s="10"/>
      <c r="CE627" s="10"/>
      <c r="CF627" s="10"/>
      <c r="CG627" s="10"/>
      <c r="CH627" s="10"/>
      <c r="CI627" s="10"/>
      <c r="CJ627" s="10"/>
      <c r="CK627" s="10"/>
      <c r="CL627" s="10"/>
      <c r="CM627" s="10"/>
      <c r="CN627" s="10"/>
      <c r="CO627" s="10"/>
      <c r="CP627" s="10" t="s">
        <v>89</v>
      </c>
      <c r="CQ627" s="10" t="s">
        <v>286</v>
      </c>
      <c r="CR627" s="10">
        <v>1</v>
      </c>
      <c r="CS627" s="10"/>
      <c r="CT627" s="10"/>
      <c r="CU627" s="10"/>
      <c r="CV627" s="10"/>
      <c r="CW627" s="10"/>
      <c r="CX627" s="10" t="s">
        <v>287</v>
      </c>
      <c r="CY627" s="10" t="s">
        <v>287</v>
      </c>
      <c r="CZ627" s="10" t="s">
        <v>379</v>
      </c>
      <c r="DA627" s="10" t="s">
        <v>289</v>
      </c>
      <c r="DB627" s="10" t="s">
        <v>309</v>
      </c>
      <c r="DC627" s="13" t="s">
        <v>9102</v>
      </c>
      <c r="DD627" s="13" t="s">
        <v>9103</v>
      </c>
      <c r="DE627" s="13" t="s">
        <v>9104</v>
      </c>
      <c r="DF627" s="10" t="s">
        <v>283</v>
      </c>
      <c r="DG627" s="10" t="s">
        <v>283</v>
      </c>
      <c r="DH627" s="10" t="s">
        <v>283</v>
      </c>
      <c r="DI627" s="10" t="s">
        <v>283</v>
      </c>
      <c r="DJ627" s="10" t="s">
        <v>283</v>
      </c>
      <c r="DK627" s="10" t="s">
        <v>283</v>
      </c>
      <c r="DL627" s="10" t="s">
        <v>283</v>
      </c>
      <c r="DM627" s="10" t="s">
        <v>283</v>
      </c>
      <c r="DN627" s="15"/>
      <c r="DO627" s="15"/>
      <c r="DP627" s="15"/>
      <c r="DQ627" s="15"/>
      <c r="DR627" s="15"/>
      <c r="DS627" s="15"/>
      <c r="DT627" s="15"/>
      <c r="DU627" s="15"/>
      <c r="DV627" s="15"/>
      <c r="DW627" s="15"/>
      <c r="DX627" s="15"/>
      <c r="DY627" s="15"/>
      <c r="DZ627" s="15"/>
      <c r="EA627" s="15"/>
      <c r="EB627" s="15"/>
      <c r="EC627" s="15"/>
      <c r="ED627" s="15"/>
      <c r="EE627" s="15"/>
      <c r="EF627" s="15"/>
      <c r="EG627" s="15"/>
      <c r="EH627" s="15"/>
      <c r="EI627" s="15"/>
      <c r="EJ627" s="15"/>
      <c r="EK627" s="15"/>
      <c r="EL627" s="15"/>
      <c r="EM627" s="15"/>
      <c r="EN627" s="15"/>
      <c r="EO627" s="15"/>
      <c r="EP627" s="15"/>
      <c r="EQ627" s="15"/>
      <c r="ER627" s="13" t="s">
        <v>9105</v>
      </c>
      <c r="ES627" s="13" t="s">
        <v>9106</v>
      </c>
      <c r="ET627" s="13">
        <v>1</v>
      </c>
      <c r="EU627" s="13"/>
      <c r="EV627" s="13"/>
      <c r="EW627" s="13"/>
      <c r="EX627" s="13"/>
      <c r="EY627" s="13"/>
      <c r="EZ627" s="13"/>
      <c r="FA627" s="13"/>
      <c r="FB627" s="13">
        <v>1</v>
      </c>
      <c r="FC627" s="13"/>
      <c r="FD627" s="13"/>
      <c r="FE627" s="13"/>
      <c r="FF627" s="13"/>
      <c r="FG627" s="13"/>
      <c r="FH627" s="13"/>
      <c r="FI627" s="13">
        <v>1</v>
      </c>
      <c r="FJ627" s="13"/>
      <c r="FK627" s="13"/>
      <c r="FL627" s="13"/>
      <c r="FM627" s="13" t="s">
        <v>9107</v>
      </c>
      <c r="FN627" s="13" t="s">
        <v>8449</v>
      </c>
      <c r="FO627" s="13"/>
      <c r="FP627" s="13"/>
      <c r="FQ627" s="13"/>
      <c r="FR627" s="13"/>
      <c r="FS627" s="13"/>
      <c r="FT627" s="13"/>
      <c r="FU627" s="13">
        <v>1</v>
      </c>
      <c r="FV627" s="13"/>
      <c r="FW627" s="13"/>
      <c r="FX627" s="13"/>
      <c r="FY627" s="13"/>
      <c r="FZ627" s="13"/>
      <c r="GA627" s="13"/>
      <c r="GB627" s="13"/>
      <c r="GC627" s="10">
        <v>1</v>
      </c>
      <c r="GD627" s="13"/>
      <c r="GE627" s="13"/>
      <c r="GF627" s="13"/>
      <c r="GG627" s="13"/>
      <c r="GH627" s="13"/>
      <c r="GI627" s="13"/>
      <c r="GJ627" s="13"/>
      <c r="GK627" s="13"/>
      <c r="GL627" s="13"/>
      <c r="GM627" s="13"/>
      <c r="GN627" s="13"/>
      <c r="GO627" s="13" t="s">
        <v>9108</v>
      </c>
      <c r="GP627" s="13" t="s">
        <v>9109</v>
      </c>
      <c r="GQ627" s="10" t="s">
        <v>283</v>
      </c>
      <c r="GR627" s="10" t="s">
        <v>283</v>
      </c>
      <c r="GS627" s="10" t="s">
        <v>283</v>
      </c>
      <c r="GT627" s="10" t="s">
        <v>283</v>
      </c>
      <c r="GU627" s="10" t="s">
        <v>283</v>
      </c>
      <c r="GV627" s="10" t="s">
        <v>283</v>
      </c>
      <c r="GW627" s="10" t="s">
        <v>283</v>
      </c>
      <c r="GX627" s="10" t="s">
        <v>283</v>
      </c>
      <c r="GY627" s="10" t="s">
        <v>283</v>
      </c>
      <c r="GZ627" s="10" t="s">
        <v>283</v>
      </c>
      <c r="HA627" s="10" t="s">
        <v>283</v>
      </c>
      <c r="HB627" s="10" t="s">
        <v>283</v>
      </c>
      <c r="HC627" s="10" t="s">
        <v>283</v>
      </c>
      <c r="HD627" s="10" t="s">
        <v>212</v>
      </c>
      <c r="HE627" s="10"/>
      <c r="HF627" s="10"/>
      <c r="HG627" s="10"/>
      <c r="HH627" s="10"/>
      <c r="HI627" s="10"/>
      <c r="HJ627" s="10"/>
      <c r="HK627" s="10"/>
      <c r="HL627" s="10"/>
      <c r="HM627" s="10"/>
      <c r="HN627" s="10"/>
      <c r="HO627" s="10"/>
      <c r="HP627" s="10">
        <v>1</v>
      </c>
      <c r="HQ627" s="10"/>
      <c r="HR627" s="10"/>
      <c r="HS627" s="10"/>
      <c r="HT627" s="10"/>
      <c r="HU627" s="10"/>
      <c r="HV627" s="10"/>
      <c r="HW627" s="10"/>
      <c r="HX627" s="10"/>
      <c r="HY627" s="10"/>
      <c r="HZ627" s="10"/>
      <c r="IA627" s="10"/>
      <c r="IB627" s="10"/>
      <c r="IC627" s="10"/>
      <c r="ID627" s="10"/>
      <c r="IE627" s="10"/>
      <c r="IF627" s="10"/>
      <c r="IG627" s="10"/>
      <c r="IH627" s="10"/>
      <c r="II627" s="10"/>
      <c r="IJ627" s="10"/>
      <c r="IK627" s="10"/>
      <c r="IL627" s="10"/>
      <c r="IM627" s="10"/>
      <c r="IN627" s="10"/>
      <c r="IO627" s="10"/>
      <c r="IP627" s="10"/>
      <c r="IQ627" s="10"/>
      <c r="IR627" s="10"/>
      <c r="IS627" s="10"/>
      <c r="IT627" s="10"/>
      <c r="IU627" s="13" t="s">
        <v>449</v>
      </c>
      <c r="IV627" s="10" t="s">
        <v>283</v>
      </c>
      <c r="IW627" s="10" t="s">
        <v>283</v>
      </c>
      <c r="IX627" s="10" t="s">
        <v>264</v>
      </c>
      <c r="IY627" s="10"/>
      <c r="IZ627" s="10"/>
      <c r="JA627" s="10"/>
      <c r="JB627" s="10"/>
      <c r="JC627" s="10"/>
      <c r="JD627" s="10"/>
      <c r="JE627" s="10"/>
      <c r="JF627" s="10"/>
      <c r="JG627" s="10"/>
      <c r="JH627" s="10"/>
      <c r="JI627" s="10"/>
      <c r="JJ627" s="10"/>
      <c r="JK627" s="10"/>
      <c r="JL627" s="10"/>
      <c r="JM627" s="10"/>
      <c r="JN627" s="10"/>
      <c r="JO627" s="10"/>
      <c r="JP627" s="10">
        <v>1</v>
      </c>
      <c r="JQ627" s="10"/>
      <c r="JR627" s="10"/>
      <c r="JS627" s="10"/>
      <c r="JT627" s="10"/>
      <c r="JU627" s="10"/>
      <c r="JV627" s="10" t="s">
        <v>287</v>
      </c>
      <c r="JW627" s="10" t="s">
        <v>283</v>
      </c>
      <c r="JX627" s="10" t="s">
        <v>283</v>
      </c>
      <c r="JY627" s="10" t="s">
        <v>283</v>
      </c>
      <c r="JZ627" s="10"/>
    </row>
    <row r="628" spans="1:286" ht="15.75" customHeight="1">
      <c r="A628" s="44" t="s">
        <v>9110</v>
      </c>
      <c r="B628" s="59">
        <v>44333</v>
      </c>
      <c r="C628" s="44" t="s">
        <v>9111</v>
      </c>
      <c r="D628" s="10">
        <v>1</v>
      </c>
      <c r="E628" s="11">
        <v>44097</v>
      </c>
      <c r="F628" s="10" t="s">
        <v>302</v>
      </c>
      <c r="G628" s="10" t="s">
        <v>277</v>
      </c>
      <c r="H628" s="44" t="s">
        <v>5097</v>
      </c>
      <c r="I628" s="44" t="s">
        <v>8529</v>
      </c>
      <c r="J628" s="10" t="s">
        <v>280</v>
      </c>
      <c r="K628" s="44" t="s">
        <v>9112</v>
      </c>
      <c r="L628" s="44"/>
      <c r="M628" s="44"/>
      <c r="N628" s="44"/>
      <c r="O628" s="44"/>
      <c r="P628" s="44"/>
      <c r="Q628" s="44"/>
      <c r="R628" s="44"/>
      <c r="S628" s="44"/>
      <c r="T628" s="44"/>
      <c r="U628" s="44"/>
      <c r="V628" s="44"/>
      <c r="W628" s="44"/>
      <c r="X628" s="10">
        <v>1</v>
      </c>
      <c r="Y628" s="44"/>
      <c r="Z628" s="44"/>
      <c r="AA628" s="44">
        <v>1</v>
      </c>
      <c r="AB628" s="44" t="s">
        <v>9113</v>
      </c>
      <c r="AC628" s="87" t="s">
        <v>9114</v>
      </c>
      <c r="AD628" s="10" t="s">
        <v>283</v>
      </c>
      <c r="AE628" s="11">
        <v>44117</v>
      </c>
      <c r="AF628" s="11">
        <v>44309</v>
      </c>
      <c r="AG628" s="10">
        <f t="shared" si="136"/>
        <v>192</v>
      </c>
      <c r="AH628" s="10">
        <f t="shared" si="133"/>
        <v>212</v>
      </c>
      <c r="AI628" s="10">
        <f t="shared" si="108"/>
        <v>236</v>
      </c>
      <c r="AJ628" s="10" t="s">
        <v>685</v>
      </c>
      <c r="AK628" s="12">
        <v>1</v>
      </c>
      <c r="AL628" s="10" t="s">
        <v>347</v>
      </c>
      <c r="AM628" s="10">
        <v>1</v>
      </c>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0"/>
      <c r="CI628" s="10"/>
      <c r="CJ628" s="10"/>
      <c r="CK628" s="10"/>
      <c r="CL628" s="10"/>
      <c r="CM628" s="10"/>
      <c r="CN628" s="10"/>
      <c r="CO628" s="10"/>
      <c r="CP628" s="10" t="s">
        <v>89</v>
      </c>
      <c r="CQ628" s="10" t="s">
        <v>286</v>
      </c>
      <c r="CR628" s="10">
        <v>1</v>
      </c>
      <c r="CS628" s="10"/>
      <c r="CT628" s="10"/>
      <c r="CU628" s="10"/>
      <c r="CV628" s="10"/>
      <c r="CW628" s="10"/>
      <c r="CX628" s="10" t="s">
        <v>287</v>
      </c>
      <c r="CY628" s="10" t="s">
        <v>287</v>
      </c>
      <c r="CZ628" s="10" t="s">
        <v>12</v>
      </c>
      <c r="DA628" s="10" t="s">
        <v>120</v>
      </c>
      <c r="DB628" s="10" t="s">
        <v>429</v>
      </c>
      <c r="DC628" s="10" t="s">
        <v>283</v>
      </c>
      <c r="DD628" s="13" t="s">
        <v>2040</v>
      </c>
      <c r="DE628" s="13" t="s">
        <v>2820</v>
      </c>
      <c r="DF628" s="10" t="s">
        <v>283</v>
      </c>
      <c r="DG628" s="10" t="s">
        <v>283</v>
      </c>
      <c r="DH628" s="10" t="s">
        <v>283</v>
      </c>
      <c r="DI628" s="10" t="s">
        <v>283</v>
      </c>
      <c r="DJ628" s="10" t="s">
        <v>283</v>
      </c>
      <c r="DK628" s="10" t="s">
        <v>283</v>
      </c>
      <c r="DL628" s="10" t="s">
        <v>9115</v>
      </c>
      <c r="DM628" s="10" t="s">
        <v>115</v>
      </c>
      <c r="DN628" s="15"/>
      <c r="DO628" s="15"/>
      <c r="DP628" s="15"/>
      <c r="DQ628" s="15"/>
      <c r="DR628" s="15"/>
      <c r="DS628" s="14">
        <v>1</v>
      </c>
      <c r="DT628" s="15"/>
      <c r="DU628" s="15"/>
      <c r="DV628" s="15"/>
      <c r="DW628" s="15"/>
      <c r="DX628" s="15"/>
      <c r="DY628" s="15"/>
      <c r="DZ628" s="15"/>
      <c r="EA628" s="15"/>
      <c r="EB628" s="15"/>
      <c r="EC628" s="15"/>
      <c r="ED628" s="15"/>
      <c r="EE628" s="15"/>
      <c r="EF628" s="15"/>
      <c r="EG628" s="15"/>
      <c r="EH628" s="15"/>
      <c r="EI628" s="15"/>
      <c r="EJ628" s="15"/>
      <c r="EK628" s="15"/>
      <c r="EL628" s="15"/>
      <c r="EM628" s="15"/>
      <c r="EN628" s="15"/>
      <c r="EO628" s="15"/>
      <c r="EP628" s="15"/>
      <c r="EQ628" s="15"/>
      <c r="ER628" s="10" t="s">
        <v>283</v>
      </c>
      <c r="ES628" s="10" t="s">
        <v>283</v>
      </c>
      <c r="ET628" s="10"/>
      <c r="EU628" s="10"/>
      <c r="EV628" s="10"/>
      <c r="EW628" s="10"/>
      <c r="EX628" s="10"/>
      <c r="EY628" s="10"/>
      <c r="EZ628" s="10"/>
      <c r="FA628" s="10"/>
      <c r="FB628" s="10"/>
      <c r="FC628" s="10"/>
      <c r="FD628" s="10"/>
      <c r="FE628" s="10"/>
      <c r="FF628" s="10"/>
      <c r="FG628" s="10"/>
      <c r="FH628" s="10"/>
      <c r="FI628" s="10"/>
      <c r="FJ628" s="10"/>
      <c r="FK628" s="10"/>
      <c r="FL628" s="10"/>
      <c r="FM628" s="10" t="s">
        <v>283</v>
      </c>
      <c r="FN628" s="10" t="s">
        <v>283</v>
      </c>
      <c r="FO628" s="10"/>
      <c r="FP628" s="10"/>
      <c r="FQ628" s="10"/>
      <c r="FR628" s="10"/>
      <c r="FS628" s="10"/>
      <c r="FT628" s="10"/>
      <c r="FU628" s="10"/>
      <c r="FV628" s="10"/>
      <c r="FW628" s="10"/>
      <c r="FX628" s="10"/>
      <c r="FY628" s="10"/>
      <c r="FZ628" s="10"/>
      <c r="GA628" s="10"/>
      <c r="GB628" s="10"/>
      <c r="GC628" s="10"/>
      <c r="GD628" s="10"/>
      <c r="GE628" s="10"/>
      <c r="GF628" s="10"/>
      <c r="GG628" s="10"/>
      <c r="GH628" s="10"/>
      <c r="GI628" s="10"/>
      <c r="GJ628" s="10"/>
      <c r="GK628" s="10"/>
      <c r="GL628" s="10"/>
      <c r="GM628" s="10"/>
      <c r="GN628" s="10"/>
      <c r="GO628" s="13" t="s">
        <v>9116</v>
      </c>
      <c r="GP628" s="10" t="s">
        <v>283</v>
      </c>
      <c r="GQ628" s="10" t="s">
        <v>283</v>
      </c>
      <c r="GR628" s="10" t="s">
        <v>283</v>
      </c>
      <c r="GS628" s="10" t="s">
        <v>283</v>
      </c>
      <c r="GT628" s="10" t="s">
        <v>283</v>
      </c>
      <c r="GU628" s="10" t="s">
        <v>283</v>
      </c>
      <c r="GV628" s="10" t="s">
        <v>283</v>
      </c>
      <c r="GW628" s="10" t="s">
        <v>283</v>
      </c>
      <c r="GX628" s="10" t="s">
        <v>283</v>
      </c>
      <c r="GY628" s="10" t="s">
        <v>283</v>
      </c>
      <c r="GZ628" s="10" t="s">
        <v>283</v>
      </c>
      <c r="HA628" s="10" t="s">
        <v>283</v>
      </c>
      <c r="HB628" s="10" t="s">
        <v>283</v>
      </c>
      <c r="HC628" s="10" t="s">
        <v>283</v>
      </c>
      <c r="HD628" s="10" t="s">
        <v>240</v>
      </c>
      <c r="HE628" s="10"/>
      <c r="HF628" s="10"/>
      <c r="HG628" s="10"/>
      <c r="HH628" s="10"/>
      <c r="HI628" s="10"/>
      <c r="HJ628" s="10"/>
      <c r="HK628" s="10"/>
      <c r="HL628" s="10"/>
      <c r="HM628" s="10"/>
      <c r="HN628" s="10"/>
      <c r="HO628" s="10"/>
      <c r="HP628" s="10"/>
      <c r="HQ628" s="10"/>
      <c r="HR628" s="10"/>
      <c r="HS628" s="10"/>
      <c r="HT628" s="10"/>
      <c r="HU628" s="10"/>
      <c r="HV628" s="10"/>
      <c r="HW628" s="10"/>
      <c r="HX628" s="10"/>
      <c r="HY628" s="10"/>
      <c r="HZ628" s="10"/>
      <c r="IA628" s="10"/>
      <c r="IB628" s="10"/>
      <c r="IC628" s="10"/>
      <c r="ID628" s="10"/>
      <c r="IE628" s="10"/>
      <c r="IF628" s="10"/>
      <c r="IG628" s="10"/>
      <c r="IH628" s="10"/>
      <c r="II628" s="10"/>
      <c r="IJ628" s="10"/>
      <c r="IK628" s="10"/>
      <c r="IL628" s="10"/>
      <c r="IM628" s="10"/>
      <c r="IN628" s="10"/>
      <c r="IO628" s="10"/>
      <c r="IP628" s="10"/>
      <c r="IQ628" s="10"/>
      <c r="IR628" s="10">
        <v>1</v>
      </c>
      <c r="IS628" s="10"/>
      <c r="IT628" s="10"/>
      <c r="IU628" s="13" t="s">
        <v>9117</v>
      </c>
      <c r="IV628" s="13" t="s">
        <v>434</v>
      </c>
      <c r="IW628" s="10" t="s">
        <v>283</v>
      </c>
      <c r="IX628" s="10" t="s">
        <v>257</v>
      </c>
      <c r="IY628" s="10"/>
      <c r="IZ628" s="10"/>
      <c r="JA628" s="10"/>
      <c r="JB628" s="10"/>
      <c r="JC628" s="10"/>
      <c r="JD628" s="10"/>
      <c r="JE628" s="10"/>
      <c r="JF628" s="10"/>
      <c r="JG628" s="10"/>
      <c r="JH628" s="10"/>
      <c r="JI628" s="10">
        <v>1</v>
      </c>
      <c r="JJ628" s="10"/>
      <c r="JK628" s="10"/>
      <c r="JL628" s="10"/>
      <c r="JM628" s="10"/>
      <c r="JN628" s="10"/>
      <c r="JO628" s="10"/>
      <c r="JP628" s="10"/>
      <c r="JQ628" s="10"/>
      <c r="JR628" s="10"/>
      <c r="JS628" s="10"/>
      <c r="JT628" s="10"/>
      <c r="JU628" s="10"/>
      <c r="JV628" s="10" t="s">
        <v>287</v>
      </c>
      <c r="JW628" s="10" t="s">
        <v>283</v>
      </c>
      <c r="JX628" s="10" t="s">
        <v>283</v>
      </c>
      <c r="JY628" s="10" t="s">
        <v>283</v>
      </c>
      <c r="JZ628" s="10"/>
    </row>
    <row r="629" spans="1:286" ht="15.75" customHeight="1">
      <c r="A629" s="44" t="s">
        <v>9118</v>
      </c>
      <c r="B629" s="59">
        <v>44334</v>
      </c>
      <c r="C629" s="44" t="s">
        <v>9119</v>
      </c>
      <c r="D629" s="10">
        <v>1</v>
      </c>
      <c r="E629" s="11">
        <v>43937</v>
      </c>
      <c r="F629" s="10" t="s">
        <v>302</v>
      </c>
      <c r="G629" s="10" t="s">
        <v>323</v>
      </c>
      <c r="H629" s="44" t="s">
        <v>359</v>
      </c>
      <c r="I629" s="44" t="s">
        <v>8653</v>
      </c>
      <c r="J629" s="10" t="s">
        <v>280</v>
      </c>
      <c r="K629" s="44" t="s">
        <v>9120</v>
      </c>
      <c r="L629" s="44"/>
      <c r="M629" s="44">
        <v>1</v>
      </c>
      <c r="N629" s="44"/>
      <c r="O629" s="44"/>
      <c r="P629" s="10">
        <v>1</v>
      </c>
      <c r="Q629" s="44"/>
      <c r="R629" s="44"/>
      <c r="S629" s="44"/>
      <c r="T629" s="44"/>
      <c r="U629" s="44"/>
      <c r="V629" s="44"/>
      <c r="W629" s="44"/>
      <c r="X629" s="44"/>
      <c r="Y629" s="44"/>
      <c r="Z629" s="44"/>
      <c r="AA629" s="44"/>
      <c r="AB629" s="44" t="s">
        <v>9121</v>
      </c>
      <c r="AC629" s="87" t="s">
        <v>9122</v>
      </c>
      <c r="AD629" s="10" t="s">
        <v>283</v>
      </c>
      <c r="AE629" s="11">
        <v>44060</v>
      </c>
      <c r="AF629" s="11">
        <v>44316</v>
      </c>
      <c r="AG629" s="10">
        <f t="shared" si="136"/>
        <v>256</v>
      </c>
      <c r="AH629" s="10">
        <f t="shared" si="133"/>
        <v>379</v>
      </c>
      <c r="AI629" s="10">
        <f t="shared" si="108"/>
        <v>397</v>
      </c>
      <c r="AJ629" s="10" t="s">
        <v>9123</v>
      </c>
      <c r="AK629" s="12">
        <v>8</v>
      </c>
      <c r="AL629" s="10" t="s">
        <v>9124</v>
      </c>
      <c r="AM629" s="10"/>
      <c r="AN629" s="10"/>
      <c r="AO629" s="10"/>
      <c r="AP629" s="10"/>
      <c r="AQ629" s="10"/>
      <c r="AR629" s="10"/>
      <c r="AS629" s="10">
        <v>1</v>
      </c>
      <c r="AT629" s="10"/>
      <c r="AU629" s="10"/>
      <c r="AV629" s="10"/>
      <c r="AW629" s="10"/>
      <c r="AX629" s="10"/>
      <c r="AY629" s="10"/>
      <c r="AZ629" s="10"/>
      <c r="BA629" s="10">
        <v>1</v>
      </c>
      <c r="BB629" s="10"/>
      <c r="BC629" s="10"/>
      <c r="BD629" s="10"/>
      <c r="BE629" s="10"/>
      <c r="BF629" s="10">
        <v>1</v>
      </c>
      <c r="BG629" s="10"/>
      <c r="BH629" s="10"/>
      <c r="BI629" s="10">
        <v>1</v>
      </c>
      <c r="BJ629" s="10"/>
      <c r="BK629" s="10"/>
      <c r="BL629" s="10">
        <v>1</v>
      </c>
      <c r="BM629" s="10">
        <v>1</v>
      </c>
      <c r="BN629" s="10"/>
      <c r="BO629" s="10"/>
      <c r="BP629" s="10"/>
      <c r="BQ629" s="10"/>
      <c r="BR629" s="10"/>
      <c r="BS629" s="10"/>
      <c r="BT629" s="10"/>
      <c r="BU629" s="10"/>
      <c r="BV629" s="10"/>
      <c r="BW629" s="10"/>
      <c r="BX629" s="10">
        <v>1</v>
      </c>
      <c r="BY629" s="10">
        <v>1</v>
      </c>
      <c r="BZ629" s="10"/>
      <c r="CA629" s="10"/>
      <c r="CB629" s="10"/>
      <c r="CC629" s="10"/>
      <c r="CD629" s="10"/>
      <c r="CE629" s="10"/>
      <c r="CF629" s="10"/>
      <c r="CG629" s="10"/>
      <c r="CH629" s="10"/>
      <c r="CI629" s="10"/>
      <c r="CJ629" s="10"/>
      <c r="CK629" s="10"/>
      <c r="CL629" s="10"/>
      <c r="CM629" s="10"/>
      <c r="CN629" s="10"/>
      <c r="CO629" s="10"/>
      <c r="CP629" s="10" t="s">
        <v>1652</v>
      </c>
      <c r="CQ629" s="10" t="s">
        <v>286</v>
      </c>
      <c r="CR629" s="13">
        <v>1</v>
      </c>
      <c r="CS629" s="10"/>
      <c r="CT629" s="10">
        <v>1</v>
      </c>
      <c r="CU629" s="10"/>
      <c r="CV629" s="10"/>
      <c r="CW629" s="10"/>
      <c r="CX629" s="10" t="s">
        <v>287</v>
      </c>
      <c r="CY629" s="10" t="s">
        <v>287</v>
      </c>
      <c r="CZ629" s="10" t="s">
        <v>288</v>
      </c>
      <c r="DA629" s="10" t="s">
        <v>289</v>
      </c>
      <c r="DB629" s="10" t="s">
        <v>290</v>
      </c>
      <c r="DC629" s="10" t="s">
        <v>283</v>
      </c>
      <c r="DD629" s="13" t="s">
        <v>9125</v>
      </c>
      <c r="DE629" s="10" t="s">
        <v>4976</v>
      </c>
      <c r="DF629" s="10" t="s">
        <v>283</v>
      </c>
      <c r="DG629" s="10" t="s">
        <v>283</v>
      </c>
      <c r="DH629" s="10" t="s">
        <v>283</v>
      </c>
      <c r="DI629" s="10" t="s">
        <v>283</v>
      </c>
      <c r="DJ629" s="10" t="s">
        <v>283</v>
      </c>
      <c r="DK629" s="10" t="s">
        <v>283</v>
      </c>
      <c r="DL629" s="13" t="s">
        <v>9126</v>
      </c>
      <c r="DM629" s="13" t="s">
        <v>86</v>
      </c>
      <c r="DN629" s="14"/>
      <c r="DO629" s="14"/>
      <c r="DP629" s="14"/>
      <c r="DQ629" s="14"/>
      <c r="DR629" s="14"/>
      <c r="DS629" s="14"/>
      <c r="DT629" s="14"/>
      <c r="DU629" s="14"/>
      <c r="DV629" s="14"/>
      <c r="DW629" s="14"/>
      <c r="DX629" s="14"/>
      <c r="DY629" s="14"/>
      <c r="DZ629" s="14"/>
      <c r="EA629" s="14"/>
      <c r="EB629" s="14"/>
      <c r="EC629" s="14"/>
      <c r="ED629" s="14"/>
      <c r="EE629" s="14"/>
      <c r="EF629" s="14"/>
      <c r="EG629" s="14"/>
      <c r="EH629" s="14"/>
      <c r="EI629" s="14"/>
      <c r="EJ629" s="14"/>
      <c r="EK629" s="14"/>
      <c r="EL629" s="14"/>
      <c r="EM629" s="14"/>
      <c r="EN629" s="14"/>
      <c r="EO629" s="14"/>
      <c r="EP629" s="14"/>
      <c r="EQ629" s="15">
        <v>1</v>
      </c>
      <c r="ER629" s="10" t="s">
        <v>9127</v>
      </c>
      <c r="ES629" s="10" t="s">
        <v>283</v>
      </c>
      <c r="ET629" s="10"/>
      <c r="EU629" s="10"/>
      <c r="EV629" s="10"/>
      <c r="EW629" s="10"/>
      <c r="EX629" s="10"/>
      <c r="EY629" s="10"/>
      <c r="EZ629" s="10"/>
      <c r="FA629" s="10"/>
      <c r="FB629" s="10"/>
      <c r="FC629" s="10"/>
      <c r="FD629" s="10"/>
      <c r="FE629" s="10"/>
      <c r="FF629" s="10"/>
      <c r="FG629" s="10"/>
      <c r="FH629" s="10"/>
      <c r="FI629" s="10"/>
      <c r="FJ629" s="10"/>
      <c r="FK629" s="10"/>
      <c r="FL629" s="10"/>
      <c r="FM629" s="10" t="s">
        <v>9128</v>
      </c>
      <c r="FN629" s="10" t="s">
        <v>166</v>
      </c>
      <c r="FO629" s="10"/>
      <c r="FP629" s="10"/>
      <c r="FQ629" s="10"/>
      <c r="FR629" s="10"/>
      <c r="FS629" s="10"/>
      <c r="FT629" s="10"/>
      <c r="FU629" s="13">
        <v>1</v>
      </c>
      <c r="FV629" s="10"/>
      <c r="FW629" s="10"/>
      <c r="FX629" s="10"/>
      <c r="FY629" s="10"/>
      <c r="FZ629" s="10"/>
      <c r="GA629" s="10"/>
      <c r="GB629" s="10"/>
      <c r="GC629" s="10"/>
      <c r="GD629" s="10"/>
      <c r="GE629" s="10"/>
      <c r="GF629" s="10"/>
      <c r="GG629" s="10"/>
      <c r="GH629" s="10"/>
      <c r="GI629" s="10"/>
      <c r="GJ629" s="10"/>
      <c r="GK629" s="10"/>
      <c r="GL629" s="10"/>
      <c r="GM629" s="10"/>
      <c r="GN629" s="10"/>
      <c r="GO629" s="13" t="s">
        <v>9129</v>
      </c>
      <c r="GP629" s="10" t="s">
        <v>283</v>
      </c>
      <c r="GQ629" s="10" t="s">
        <v>283</v>
      </c>
      <c r="GR629" s="10" t="s">
        <v>283</v>
      </c>
      <c r="GS629" s="10" t="s">
        <v>283</v>
      </c>
      <c r="GT629" s="10" t="s">
        <v>283</v>
      </c>
      <c r="GU629" s="10" t="s">
        <v>283</v>
      </c>
      <c r="GV629" s="10" t="s">
        <v>283</v>
      </c>
      <c r="GW629" s="10" t="s">
        <v>283</v>
      </c>
      <c r="GX629" s="10" t="s">
        <v>283</v>
      </c>
      <c r="GY629" s="10" t="s">
        <v>283</v>
      </c>
      <c r="GZ629" s="10" t="s">
        <v>283</v>
      </c>
      <c r="HA629" s="10" t="s">
        <v>283</v>
      </c>
      <c r="HB629" s="10" t="s">
        <v>283</v>
      </c>
      <c r="HC629" s="10" t="s">
        <v>283</v>
      </c>
      <c r="HD629" s="10" t="s">
        <v>1625</v>
      </c>
      <c r="HE629" s="10"/>
      <c r="HF629" s="10"/>
      <c r="HG629" s="10"/>
      <c r="HH629" s="10"/>
      <c r="HI629" s="10"/>
      <c r="HJ629" s="10"/>
      <c r="HK629" s="10"/>
      <c r="HL629" s="10"/>
      <c r="HM629" s="10"/>
      <c r="HN629" s="10"/>
      <c r="HO629" s="10"/>
      <c r="HP629" s="10"/>
      <c r="HQ629" s="10"/>
      <c r="HR629" s="10">
        <v>1</v>
      </c>
      <c r="HS629" s="10"/>
      <c r="HT629" s="10"/>
      <c r="HU629" s="10"/>
      <c r="HV629" s="10"/>
      <c r="HW629" s="10"/>
      <c r="HX629" s="10"/>
      <c r="HY629" s="10"/>
      <c r="HZ629" s="10"/>
      <c r="IA629" s="10"/>
      <c r="IB629" s="10"/>
      <c r="IC629" s="10"/>
      <c r="ID629" s="10"/>
      <c r="IE629" s="10"/>
      <c r="IF629" s="10"/>
      <c r="IG629" s="10"/>
      <c r="IH629" s="10"/>
      <c r="II629" s="10"/>
      <c r="IJ629" s="10"/>
      <c r="IK629" s="10"/>
      <c r="IL629" s="10"/>
      <c r="IM629" s="10"/>
      <c r="IN629" s="10"/>
      <c r="IO629" s="10"/>
      <c r="IP629" s="10"/>
      <c r="IQ629" s="10"/>
      <c r="IR629" s="10"/>
      <c r="IS629" s="10"/>
      <c r="IT629" s="10">
        <v>1</v>
      </c>
      <c r="IU629" s="13" t="s">
        <v>3164</v>
      </c>
      <c r="IV629" s="10" t="s">
        <v>283</v>
      </c>
      <c r="IW629" s="10" t="s">
        <v>283</v>
      </c>
      <c r="IX629" s="10" t="s">
        <v>264</v>
      </c>
      <c r="IY629" s="10"/>
      <c r="IZ629" s="10"/>
      <c r="JA629" s="10"/>
      <c r="JB629" s="10"/>
      <c r="JC629" s="10"/>
      <c r="JD629" s="10"/>
      <c r="JE629" s="10"/>
      <c r="JF629" s="10"/>
      <c r="JG629" s="10"/>
      <c r="JH629" s="10"/>
      <c r="JI629" s="10"/>
      <c r="JJ629" s="10"/>
      <c r="JK629" s="10"/>
      <c r="JL629" s="10"/>
      <c r="JM629" s="10"/>
      <c r="JN629" s="10"/>
      <c r="JO629" s="10"/>
      <c r="JP629" s="10">
        <v>1</v>
      </c>
      <c r="JQ629" s="10"/>
      <c r="JR629" s="10"/>
      <c r="JS629" s="10"/>
      <c r="JT629" s="10"/>
      <c r="JU629" s="10"/>
      <c r="JV629" s="10" t="s">
        <v>287</v>
      </c>
      <c r="JW629" s="10" t="s">
        <v>283</v>
      </c>
      <c r="JX629" s="10" t="s">
        <v>283</v>
      </c>
      <c r="JY629" s="10" t="s">
        <v>283</v>
      </c>
      <c r="JZ629" s="10"/>
    </row>
    <row r="630" spans="1:286" ht="15.75" customHeight="1">
      <c r="A630" s="44" t="s">
        <v>9130</v>
      </c>
      <c r="B630" s="59">
        <v>44335</v>
      </c>
      <c r="C630" s="44" t="s">
        <v>9131</v>
      </c>
      <c r="D630" s="10">
        <v>1</v>
      </c>
      <c r="E630" s="11">
        <v>44030</v>
      </c>
      <c r="F630" s="10" t="s">
        <v>302</v>
      </c>
      <c r="G630" s="10" t="s">
        <v>323</v>
      </c>
      <c r="H630" s="44" t="s">
        <v>359</v>
      </c>
      <c r="I630" s="44" t="s">
        <v>8653</v>
      </c>
      <c r="J630" s="10" t="s">
        <v>280</v>
      </c>
      <c r="K630" s="44" t="s">
        <v>9132</v>
      </c>
      <c r="L630" s="44"/>
      <c r="M630" s="44">
        <v>1</v>
      </c>
      <c r="N630" s="44">
        <v>1</v>
      </c>
      <c r="O630" s="44"/>
      <c r="P630" s="10">
        <v>1</v>
      </c>
      <c r="Q630" s="44"/>
      <c r="R630" s="44"/>
      <c r="S630" s="44"/>
      <c r="T630" s="44">
        <v>1</v>
      </c>
      <c r="U630" s="44"/>
      <c r="V630" s="44"/>
      <c r="W630" s="44"/>
      <c r="X630" s="44"/>
      <c r="Y630" s="44"/>
      <c r="Z630" s="44"/>
      <c r="AA630" s="44"/>
      <c r="AB630" s="44" t="s">
        <v>9133</v>
      </c>
      <c r="AC630" s="87" t="s">
        <v>9134</v>
      </c>
      <c r="AD630" s="10" t="s">
        <v>283</v>
      </c>
      <c r="AE630" s="11">
        <v>44168</v>
      </c>
      <c r="AF630" s="11">
        <v>44334</v>
      </c>
      <c r="AG630" s="10">
        <f t="shared" si="136"/>
        <v>166</v>
      </c>
      <c r="AH630" s="10">
        <f t="shared" si="133"/>
        <v>304</v>
      </c>
      <c r="AI630" s="10">
        <f t="shared" si="108"/>
        <v>305</v>
      </c>
      <c r="AJ630" s="10" t="s">
        <v>9135</v>
      </c>
      <c r="AK630" s="12">
        <v>4</v>
      </c>
      <c r="AL630" s="10" t="s">
        <v>9136</v>
      </c>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v>1</v>
      </c>
      <c r="BK630" s="10"/>
      <c r="BL630" s="10"/>
      <c r="BM630" s="10"/>
      <c r="BN630" s="10"/>
      <c r="BO630" s="10"/>
      <c r="BP630" s="10"/>
      <c r="BQ630" s="10"/>
      <c r="BR630" s="10"/>
      <c r="BS630" s="10"/>
      <c r="BT630" s="10"/>
      <c r="BU630" s="10"/>
      <c r="BV630" s="10"/>
      <c r="BW630" s="10">
        <v>1</v>
      </c>
      <c r="BX630" s="10"/>
      <c r="BY630" s="10">
        <v>1</v>
      </c>
      <c r="BZ630" s="10"/>
      <c r="CA630" s="10"/>
      <c r="CB630" s="10"/>
      <c r="CC630" s="10"/>
      <c r="CD630" s="10"/>
      <c r="CE630" s="10"/>
      <c r="CF630" s="10"/>
      <c r="CG630" s="10"/>
      <c r="CH630" s="10"/>
      <c r="CI630" s="10"/>
      <c r="CJ630" s="10"/>
      <c r="CK630" s="10"/>
      <c r="CL630" s="10"/>
      <c r="CM630" s="10"/>
      <c r="CN630" s="10"/>
      <c r="CO630" s="10">
        <v>1</v>
      </c>
      <c r="CP630" s="10" t="s">
        <v>509</v>
      </c>
      <c r="CQ630" s="10" t="s">
        <v>286</v>
      </c>
      <c r="CR630" s="13">
        <v>1</v>
      </c>
      <c r="CS630" s="13">
        <v>1</v>
      </c>
      <c r="CT630" s="10"/>
      <c r="CU630" s="10"/>
      <c r="CV630" s="10"/>
      <c r="CW630" s="10"/>
      <c r="CX630" s="10" t="s">
        <v>287</v>
      </c>
      <c r="CY630" s="10" t="s">
        <v>287</v>
      </c>
      <c r="CZ630" s="10" t="s">
        <v>288</v>
      </c>
      <c r="DA630" s="10" t="s">
        <v>289</v>
      </c>
      <c r="DB630" s="10" t="s">
        <v>309</v>
      </c>
      <c r="DC630" s="13" t="s">
        <v>9137</v>
      </c>
      <c r="DD630" s="10" t="s">
        <v>9138</v>
      </c>
      <c r="DE630" s="10" t="s">
        <v>283</v>
      </c>
      <c r="DF630" s="10" t="s">
        <v>283</v>
      </c>
      <c r="DG630" s="10" t="s">
        <v>283</v>
      </c>
      <c r="DH630" s="10" t="s">
        <v>283</v>
      </c>
      <c r="DI630" s="10" t="s">
        <v>283</v>
      </c>
      <c r="DJ630" s="10" t="s">
        <v>283</v>
      </c>
      <c r="DK630" s="10" t="s">
        <v>283</v>
      </c>
      <c r="DL630" s="10" t="s">
        <v>283</v>
      </c>
      <c r="DM630" s="10" t="s">
        <v>283</v>
      </c>
      <c r="DN630" s="15"/>
      <c r="DO630" s="15"/>
      <c r="DP630" s="15"/>
      <c r="DQ630" s="15"/>
      <c r="DR630" s="15"/>
      <c r="DS630" s="15"/>
      <c r="DT630" s="15"/>
      <c r="DU630" s="15"/>
      <c r="DV630" s="15"/>
      <c r="DW630" s="15"/>
      <c r="DX630" s="15"/>
      <c r="DY630" s="15"/>
      <c r="DZ630" s="15"/>
      <c r="EA630" s="15"/>
      <c r="EB630" s="15"/>
      <c r="EC630" s="15"/>
      <c r="ED630" s="15"/>
      <c r="EE630" s="15"/>
      <c r="EF630" s="15"/>
      <c r="EG630" s="15"/>
      <c r="EH630" s="15"/>
      <c r="EI630" s="15"/>
      <c r="EJ630" s="15"/>
      <c r="EK630" s="15"/>
      <c r="EL630" s="15"/>
      <c r="EM630" s="15"/>
      <c r="EN630" s="15"/>
      <c r="EO630" s="15"/>
      <c r="EP630" s="15"/>
      <c r="EQ630" s="15"/>
      <c r="ER630" s="10" t="s">
        <v>283</v>
      </c>
      <c r="ES630" s="10" t="s">
        <v>283</v>
      </c>
      <c r="ET630" s="10"/>
      <c r="EU630" s="10"/>
      <c r="EV630" s="10"/>
      <c r="EW630" s="10"/>
      <c r="EX630" s="10"/>
      <c r="EY630" s="10"/>
      <c r="EZ630" s="10"/>
      <c r="FA630" s="10"/>
      <c r="FB630" s="10"/>
      <c r="FC630" s="10"/>
      <c r="FD630" s="10"/>
      <c r="FE630" s="10"/>
      <c r="FF630" s="10"/>
      <c r="FG630" s="10"/>
      <c r="FH630" s="10"/>
      <c r="FI630" s="10"/>
      <c r="FJ630" s="10"/>
      <c r="FK630" s="10"/>
      <c r="FL630" s="10"/>
      <c r="FM630" s="13" t="s">
        <v>9139</v>
      </c>
      <c r="FN630" s="10" t="s">
        <v>3557</v>
      </c>
      <c r="FO630" s="10"/>
      <c r="FP630" s="10"/>
      <c r="FQ630" s="10"/>
      <c r="FR630" s="10">
        <v>1</v>
      </c>
      <c r="FS630" s="10"/>
      <c r="FT630" s="10"/>
      <c r="FU630" s="13">
        <v>1</v>
      </c>
      <c r="FV630" s="10"/>
      <c r="FW630" s="10"/>
      <c r="FX630" s="10"/>
      <c r="FY630" s="10"/>
      <c r="FZ630" s="10"/>
      <c r="GA630" s="10"/>
      <c r="GB630" s="10"/>
      <c r="GC630" s="10"/>
      <c r="GD630" s="10"/>
      <c r="GE630" s="10"/>
      <c r="GF630" s="10"/>
      <c r="GG630" s="10"/>
      <c r="GH630" s="10"/>
      <c r="GI630" s="10"/>
      <c r="GJ630" s="10"/>
      <c r="GK630" s="10"/>
      <c r="GL630" s="10"/>
      <c r="GM630" s="10"/>
      <c r="GN630" s="10"/>
      <c r="GO630" s="13" t="s">
        <v>9140</v>
      </c>
      <c r="GP630" s="13" t="s">
        <v>9141</v>
      </c>
      <c r="GQ630" s="13" t="s">
        <v>9142</v>
      </c>
      <c r="GR630" s="13" t="s">
        <v>9143</v>
      </c>
      <c r="GS630" s="13" t="s">
        <v>9144</v>
      </c>
      <c r="GT630" s="13" t="s">
        <v>9145</v>
      </c>
      <c r="GU630" s="13" t="s">
        <v>9146</v>
      </c>
      <c r="GV630" s="10" t="s">
        <v>283</v>
      </c>
      <c r="GW630" s="10" t="s">
        <v>283</v>
      </c>
      <c r="GX630" s="10" t="s">
        <v>283</v>
      </c>
      <c r="GY630" s="10" t="s">
        <v>283</v>
      </c>
      <c r="GZ630" s="10" t="s">
        <v>283</v>
      </c>
      <c r="HA630" s="10" t="s">
        <v>283</v>
      </c>
      <c r="HB630" s="10" t="s">
        <v>283</v>
      </c>
      <c r="HC630" s="10" t="s">
        <v>283</v>
      </c>
      <c r="HD630" s="10" t="s">
        <v>9147</v>
      </c>
      <c r="HE630" s="10"/>
      <c r="HF630" s="10"/>
      <c r="HG630" s="10"/>
      <c r="HH630" s="10"/>
      <c r="HI630" s="10"/>
      <c r="HJ630" s="10"/>
      <c r="HK630" s="10"/>
      <c r="HL630" s="10"/>
      <c r="HM630" s="10">
        <v>1</v>
      </c>
      <c r="HN630" s="10"/>
      <c r="HO630" s="10"/>
      <c r="HP630" s="10"/>
      <c r="HQ630" s="10">
        <v>1</v>
      </c>
      <c r="HR630" s="10">
        <v>1</v>
      </c>
      <c r="HS630" s="10"/>
      <c r="HT630" s="10"/>
      <c r="HU630" s="10"/>
      <c r="HV630" s="10"/>
      <c r="HW630" s="10"/>
      <c r="HX630" s="10"/>
      <c r="HY630" s="10"/>
      <c r="HZ630" s="10"/>
      <c r="IA630" s="10"/>
      <c r="IB630" s="10"/>
      <c r="IC630" s="10"/>
      <c r="ID630" s="10"/>
      <c r="IE630" s="10"/>
      <c r="IF630" s="10"/>
      <c r="IG630" s="10"/>
      <c r="IH630" s="10"/>
      <c r="II630" s="10"/>
      <c r="IJ630" s="10"/>
      <c r="IK630" s="10"/>
      <c r="IL630" s="10"/>
      <c r="IM630" s="10"/>
      <c r="IN630" s="10"/>
      <c r="IO630" s="10"/>
      <c r="IP630" s="10"/>
      <c r="IQ630" s="10">
        <v>1</v>
      </c>
      <c r="IR630" s="10"/>
      <c r="IS630" s="10"/>
      <c r="IT630" s="10">
        <v>1</v>
      </c>
      <c r="IU630" s="13" t="s">
        <v>3164</v>
      </c>
      <c r="IV630" s="10" t="s">
        <v>283</v>
      </c>
      <c r="IW630" s="10" t="s">
        <v>283</v>
      </c>
      <c r="IX630" s="10" t="s">
        <v>264</v>
      </c>
      <c r="IY630" s="10"/>
      <c r="IZ630" s="10"/>
      <c r="JA630" s="10"/>
      <c r="JB630" s="10"/>
      <c r="JC630" s="10"/>
      <c r="JD630" s="10"/>
      <c r="JE630" s="10"/>
      <c r="JF630" s="10"/>
      <c r="JG630" s="10"/>
      <c r="JH630" s="10"/>
      <c r="JI630" s="10"/>
      <c r="JJ630" s="10"/>
      <c r="JK630" s="10"/>
      <c r="JL630" s="10"/>
      <c r="JM630" s="10"/>
      <c r="JN630" s="10"/>
      <c r="JO630" s="10"/>
      <c r="JP630" s="10">
        <v>1</v>
      </c>
      <c r="JQ630" s="10"/>
      <c r="JR630" s="10"/>
      <c r="JS630" s="10"/>
      <c r="JT630" s="10"/>
      <c r="JU630" s="10"/>
      <c r="JV630" s="10" t="s">
        <v>287</v>
      </c>
      <c r="JW630" s="10" t="s">
        <v>283</v>
      </c>
      <c r="JX630" s="10" t="s">
        <v>283</v>
      </c>
      <c r="JY630" s="10" t="s">
        <v>283</v>
      </c>
      <c r="JZ630" s="10"/>
    </row>
    <row r="631" spans="1:286" ht="15.75" customHeight="1">
      <c r="A631" s="44" t="s">
        <v>9148</v>
      </c>
      <c r="B631" s="59">
        <v>44340</v>
      </c>
      <c r="C631" s="44" t="s">
        <v>9149</v>
      </c>
      <c r="D631" s="10">
        <v>1</v>
      </c>
      <c r="E631" s="11">
        <v>44089</v>
      </c>
      <c r="F631" s="10" t="s">
        <v>302</v>
      </c>
      <c r="G631" s="10" t="s">
        <v>323</v>
      </c>
      <c r="H631" s="44" t="s">
        <v>4129</v>
      </c>
      <c r="I631" s="44" t="s">
        <v>360</v>
      </c>
      <c r="J631" s="10" t="s">
        <v>280</v>
      </c>
      <c r="K631" s="44" t="s">
        <v>8849</v>
      </c>
      <c r="L631" s="44"/>
      <c r="M631" s="44">
        <v>1</v>
      </c>
      <c r="N631" s="44"/>
      <c r="O631" s="44"/>
      <c r="P631" s="44"/>
      <c r="Q631" s="44"/>
      <c r="R631" s="10">
        <v>1</v>
      </c>
      <c r="S631" s="44"/>
      <c r="T631" s="44"/>
      <c r="U631" s="44"/>
      <c r="V631" s="44"/>
      <c r="W631" s="44"/>
      <c r="X631" s="44"/>
      <c r="Y631" s="44"/>
      <c r="Z631" s="44"/>
      <c r="AA631" s="44"/>
      <c r="AB631" s="44" t="s">
        <v>9150</v>
      </c>
      <c r="AC631" s="87" t="s">
        <v>9151</v>
      </c>
      <c r="AD631" s="10" t="s">
        <v>283</v>
      </c>
      <c r="AE631" s="11">
        <v>44104</v>
      </c>
      <c r="AF631" s="11">
        <v>44302</v>
      </c>
      <c r="AG631" s="10">
        <f t="shared" si="136"/>
        <v>198</v>
      </c>
      <c r="AH631" s="10">
        <f t="shared" si="133"/>
        <v>213</v>
      </c>
      <c r="AI631" s="10">
        <f t="shared" si="108"/>
        <v>251</v>
      </c>
      <c r="AJ631" s="10" t="s">
        <v>2062</v>
      </c>
      <c r="AK631" s="12">
        <v>1</v>
      </c>
      <c r="AL631" s="10" t="s">
        <v>347</v>
      </c>
      <c r="AM631" s="10">
        <v>1</v>
      </c>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c r="CG631" s="10"/>
      <c r="CH631" s="10"/>
      <c r="CI631" s="10"/>
      <c r="CJ631" s="10"/>
      <c r="CK631" s="10"/>
      <c r="CL631" s="10"/>
      <c r="CM631" s="10"/>
      <c r="CN631" s="10"/>
      <c r="CO631" s="10"/>
      <c r="CP631" s="10" t="s">
        <v>89</v>
      </c>
      <c r="CQ631" s="10" t="s">
        <v>286</v>
      </c>
      <c r="CR631" s="10">
        <v>1</v>
      </c>
      <c r="CS631" s="10"/>
      <c r="CT631" s="10"/>
      <c r="CU631" s="10"/>
      <c r="CV631" s="10"/>
      <c r="CW631" s="10"/>
      <c r="CX631" s="10" t="s">
        <v>287</v>
      </c>
      <c r="CY631" s="10" t="s">
        <v>287</v>
      </c>
      <c r="CZ631" s="10" t="s">
        <v>12</v>
      </c>
      <c r="DA631" s="10" t="s">
        <v>289</v>
      </c>
      <c r="DB631" s="10" t="s">
        <v>309</v>
      </c>
      <c r="DC631" s="13" t="s">
        <v>9152</v>
      </c>
      <c r="DD631" s="51" t="s">
        <v>9153</v>
      </c>
      <c r="DE631" s="27" t="s">
        <v>9154</v>
      </c>
      <c r="DF631" s="27" t="s">
        <v>9155</v>
      </c>
      <c r="DG631" s="48" t="s">
        <v>283</v>
      </c>
      <c r="DH631" s="48" t="s">
        <v>283</v>
      </c>
      <c r="DI631" s="48" t="s">
        <v>283</v>
      </c>
      <c r="DJ631" s="48" t="s">
        <v>283</v>
      </c>
      <c r="DK631" s="48" t="s">
        <v>283</v>
      </c>
      <c r="DL631" s="27" t="s">
        <v>9156</v>
      </c>
      <c r="DM631" s="10" t="s">
        <v>4146</v>
      </c>
      <c r="DN631" s="15"/>
      <c r="DO631" s="15"/>
      <c r="DP631" s="15"/>
      <c r="DQ631" s="15"/>
      <c r="DR631" s="15"/>
      <c r="DS631" s="15">
        <v>1</v>
      </c>
      <c r="DT631" s="15"/>
      <c r="DU631" s="15">
        <v>1</v>
      </c>
      <c r="DV631" s="15"/>
      <c r="DW631" s="15"/>
      <c r="DX631" s="15"/>
      <c r="DY631" s="15"/>
      <c r="DZ631" s="15"/>
      <c r="EA631" s="15"/>
      <c r="EB631" s="15"/>
      <c r="EC631" s="15"/>
      <c r="ED631" s="15"/>
      <c r="EE631" s="15"/>
      <c r="EF631" s="15"/>
      <c r="EG631" s="15"/>
      <c r="EH631" s="15"/>
      <c r="EI631" s="15"/>
      <c r="EJ631" s="15"/>
      <c r="EK631" s="15"/>
      <c r="EL631" s="15"/>
      <c r="EM631" s="15"/>
      <c r="EN631" s="15"/>
      <c r="EO631" s="15"/>
      <c r="EP631" s="15"/>
      <c r="EQ631" s="15"/>
      <c r="ER631" s="10" t="s">
        <v>2053</v>
      </c>
      <c r="ES631" s="10" t="s">
        <v>2053</v>
      </c>
      <c r="ET631" s="10"/>
      <c r="EU631" s="10"/>
      <c r="EV631" s="10"/>
      <c r="EW631" s="10"/>
      <c r="EX631" s="10"/>
      <c r="EY631" s="10"/>
      <c r="EZ631" s="10"/>
      <c r="FA631" s="10"/>
      <c r="FB631" s="10"/>
      <c r="FC631" s="10"/>
      <c r="FD631" s="10"/>
      <c r="FE631" s="10">
        <v>1</v>
      </c>
      <c r="FF631" s="10"/>
      <c r="FG631" s="10"/>
      <c r="FH631" s="10"/>
      <c r="FI631" s="10"/>
      <c r="FJ631" s="10"/>
      <c r="FK631" s="10"/>
      <c r="FL631" s="10"/>
      <c r="FM631" s="10" t="s">
        <v>283</v>
      </c>
      <c r="FN631" s="10" t="s">
        <v>283</v>
      </c>
      <c r="FO631" s="10"/>
      <c r="FP631" s="10"/>
      <c r="FQ631" s="10"/>
      <c r="FR631" s="10"/>
      <c r="FS631" s="10"/>
      <c r="FT631" s="10"/>
      <c r="FU631" s="10"/>
      <c r="FV631" s="10"/>
      <c r="FW631" s="10"/>
      <c r="FX631" s="10"/>
      <c r="FY631" s="10"/>
      <c r="FZ631" s="10"/>
      <c r="GA631" s="10"/>
      <c r="GB631" s="10"/>
      <c r="GC631" s="10"/>
      <c r="GD631" s="10"/>
      <c r="GE631" s="10"/>
      <c r="GF631" s="10"/>
      <c r="GG631" s="10"/>
      <c r="GH631" s="10"/>
      <c r="GI631" s="10"/>
      <c r="GJ631" s="10"/>
      <c r="GK631" s="10"/>
      <c r="GL631" s="10"/>
      <c r="GM631" s="10"/>
      <c r="GN631" s="10"/>
      <c r="GO631" s="13" t="s">
        <v>9157</v>
      </c>
      <c r="GP631" s="13" t="s">
        <v>9158</v>
      </c>
      <c r="GQ631" s="10" t="s">
        <v>283</v>
      </c>
      <c r="GR631" s="10" t="s">
        <v>283</v>
      </c>
      <c r="GS631" s="10" t="s">
        <v>283</v>
      </c>
      <c r="GT631" s="10" t="s">
        <v>283</v>
      </c>
      <c r="GU631" s="10" t="s">
        <v>283</v>
      </c>
      <c r="GV631" s="10" t="s">
        <v>283</v>
      </c>
      <c r="GW631" s="10" t="s">
        <v>283</v>
      </c>
      <c r="GX631" s="10" t="s">
        <v>283</v>
      </c>
      <c r="GY631" s="10" t="s">
        <v>283</v>
      </c>
      <c r="GZ631" s="10" t="s">
        <v>283</v>
      </c>
      <c r="HA631" s="10" t="s">
        <v>283</v>
      </c>
      <c r="HB631" s="10" t="s">
        <v>283</v>
      </c>
      <c r="HC631" s="10" t="s">
        <v>283</v>
      </c>
      <c r="HD631" s="10" t="s">
        <v>212</v>
      </c>
      <c r="HE631" s="10"/>
      <c r="HF631" s="10"/>
      <c r="HG631" s="10"/>
      <c r="HH631" s="10"/>
      <c r="HI631" s="10"/>
      <c r="HJ631" s="10"/>
      <c r="HK631" s="10"/>
      <c r="HL631" s="10"/>
      <c r="HM631" s="10"/>
      <c r="HN631" s="10"/>
      <c r="HO631" s="10"/>
      <c r="HP631" s="10">
        <v>1</v>
      </c>
      <c r="HQ631" s="10"/>
      <c r="HR631" s="10"/>
      <c r="HS631" s="10"/>
      <c r="HT631" s="10"/>
      <c r="HU631" s="10"/>
      <c r="HV631" s="10"/>
      <c r="HW631" s="10"/>
      <c r="HX631" s="10"/>
      <c r="HY631" s="10"/>
      <c r="HZ631" s="10"/>
      <c r="IA631" s="10"/>
      <c r="IB631" s="10"/>
      <c r="IC631" s="10"/>
      <c r="ID631" s="10"/>
      <c r="IE631" s="10"/>
      <c r="IF631" s="10"/>
      <c r="IG631" s="10"/>
      <c r="IH631" s="10"/>
      <c r="II631" s="10"/>
      <c r="IJ631" s="10"/>
      <c r="IK631" s="10"/>
      <c r="IL631" s="10"/>
      <c r="IM631" s="10"/>
      <c r="IN631" s="10"/>
      <c r="IO631" s="10"/>
      <c r="IP631" s="10"/>
      <c r="IQ631" s="10"/>
      <c r="IR631" s="10"/>
      <c r="IS631" s="10"/>
      <c r="IT631" s="10"/>
      <c r="IU631" s="13" t="s">
        <v>434</v>
      </c>
      <c r="IV631" s="10" t="s">
        <v>283</v>
      </c>
      <c r="IW631" s="10" t="s">
        <v>283</v>
      </c>
      <c r="IX631" s="10" t="s">
        <v>264</v>
      </c>
      <c r="IY631" s="10"/>
      <c r="IZ631" s="10"/>
      <c r="JA631" s="10"/>
      <c r="JB631" s="10"/>
      <c r="JC631" s="10"/>
      <c r="JD631" s="10"/>
      <c r="JE631" s="10"/>
      <c r="JF631" s="10"/>
      <c r="JG631" s="10"/>
      <c r="JH631" s="10"/>
      <c r="JI631" s="10"/>
      <c r="JJ631" s="10"/>
      <c r="JK631" s="10"/>
      <c r="JL631" s="10"/>
      <c r="JM631" s="10"/>
      <c r="JN631" s="10"/>
      <c r="JO631" s="10"/>
      <c r="JP631" s="10">
        <v>1</v>
      </c>
      <c r="JQ631" s="10"/>
      <c r="JR631" s="10"/>
      <c r="JS631" s="10"/>
      <c r="JT631" s="10"/>
      <c r="JU631" s="10"/>
      <c r="JV631" s="10" t="s">
        <v>287</v>
      </c>
      <c r="JW631" s="10" t="s">
        <v>283</v>
      </c>
      <c r="JX631" s="10" t="s">
        <v>283</v>
      </c>
      <c r="JY631" s="10" t="s">
        <v>283</v>
      </c>
      <c r="JZ631" s="10"/>
    </row>
    <row r="632" spans="1:286" ht="15.75" customHeight="1">
      <c r="A632" s="44" t="s">
        <v>9159</v>
      </c>
      <c r="B632" s="59">
        <v>44344</v>
      </c>
      <c r="C632" s="44" t="s">
        <v>9160</v>
      </c>
      <c r="D632" s="10">
        <v>1</v>
      </c>
      <c r="E632" s="11">
        <v>43659</v>
      </c>
      <c r="F632" s="10">
        <v>42</v>
      </c>
      <c r="G632" s="10" t="s">
        <v>323</v>
      </c>
      <c r="H632" s="44" t="s">
        <v>2455</v>
      </c>
      <c r="I632" s="44" t="s">
        <v>9161</v>
      </c>
      <c r="J632" s="10" t="s">
        <v>280</v>
      </c>
      <c r="K632" s="44" t="s">
        <v>9162</v>
      </c>
      <c r="L632" s="44"/>
      <c r="M632" s="44">
        <v>1</v>
      </c>
      <c r="N632" s="44"/>
      <c r="O632" s="44"/>
      <c r="P632" s="44"/>
      <c r="Q632" s="44"/>
      <c r="R632" s="10">
        <v>1</v>
      </c>
      <c r="S632" s="44"/>
      <c r="T632" s="44"/>
      <c r="U632" s="44"/>
      <c r="V632" s="44"/>
      <c r="W632" s="44"/>
      <c r="X632" s="44"/>
      <c r="Y632" s="44"/>
      <c r="Z632" s="44"/>
      <c r="AA632" s="44"/>
      <c r="AB632" s="44" t="s">
        <v>9163</v>
      </c>
      <c r="AC632" s="87" t="s">
        <v>9164</v>
      </c>
      <c r="AD632" s="10" t="s">
        <v>283</v>
      </c>
      <c r="AE632" s="11">
        <v>43725</v>
      </c>
      <c r="AF632" s="11">
        <v>44321</v>
      </c>
      <c r="AG632" s="10">
        <f t="shared" si="136"/>
        <v>596</v>
      </c>
      <c r="AH632" s="10">
        <f t="shared" si="133"/>
        <v>662</v>
      </c>
      <c r="AI632" s="10">
        <f t="shared" si="108"/>
        <v>685</v>
      </c>
      <c r="AJ632" s="10" t="s">
        <v>2246</v>
      </c>
      <c r="AK632" s="12">
        <v>1</v>
      </c>
      <c r="AL632" s="10" t="s">
        <v>2326</v>
      </c>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v>1</v>
      </c>
      <c r="CA632" s="10"/>
      <c r="CB632" s="10"/>
      <c r="CC632" s="10"/>
      <c r="CD632" s="10"/>
      <c r="CE632" s="10"/>
      <c r="CF632" s="10"/>
      <c r="CG632" s="10"/>
      <c r="CH632" s="10"/>
      <c r="CI632" s="10"/>
      <c r="CJ632" s="10"/>
      <c r="CK632" s="10"/>
      <c r="CL632" s="10"/>
      <c r="CM632" s="10"/>
      <c r="CN632" s="10"/>
      <c r="CO632" s="10"/>
      <c r="CP632" s="10" t="s">
        <v>90</v>
      </c>
      <c r="CQ632" s="10" t="s">
        <v>286</v>
      </c>
      <c r="CR632" s="10"/>
      <c r="CS632" s="10">
        <v>1</v>
      </c>
      <c r="CT632" s="10"/>
      <c r="CU632" s="10"/>
      <c r="CV632" s="10"/>
      <c r="CW632" s="10"/>
      <c r="CX632" s="10" t="s">
        <v>287</v>
      </c>
      <c r="CY632" s="10" t="s">
        <v>287</v>
      </c>
      <c r="CZ632" s="10" t="s">
        <v>12</v>
      </c>
      <c r="DA632" s="10" t="s">
        <v>289</v>
      </c>
      <c r="DB632" s="10" t="s">
        <v>9165</v>
      </c>
      <c r="DC632" s="10" t="s">
        <v>283</v>
      </c>
      <c r="DD632" s="10" t="s">
        <v>7661</v>
      </c>
      <c r="DE632" s="10" t="s">
        <v>9166</v>
      </c>
      <c r="DF632" s="10" t="s">
        <v>9167</v>
      </c>
      <c r="DG632" s="10" t="s">
        <v>283</v>
      </c>
      <c r="DH632" s="10" t="s">
        <v>283</v>
      </c>
      <c r="DI632" s="10" t="s">
        <v>283</v>
      </c>
      <c r="DJ632" s="10" t="s">
        <v>283</v>
      </c>
      <c r="DK632" s="10" t="s">
        <v>283</v>
      </c>
      <c r="DL632" s="13" t="s">
        <v>9168</v>
      </c>
      <c r="DM632" s="13" t="s">
        <v>9169</v>
      </c>
      <c r="DN632" s="14"/>
      <c r="DO632" s="14"/>
      <c r="DP632" s="14"/>
      <c r="DQ632" s="14"/>
      <c r="DR632" s="14"/>
      <c r="DS632" s="14">
        <v>1</v>
      </c>
      <c r="DT632" s="14"/>
      <c r="DU632" s="14"/>
      <c r="DV632" s="14"/>
      <c r="DW632" s="14"/>
      <c r="DX632" s="14"/>
      <c r="DY632" s="14"/>
      <c r="DZ632" s="14"/>
      <c r="EA632" s="14"/>
      <c r="EB632" s="14"/>
      <c r="EC632" s="14"/>
      <c r="ED632" s="14"/>
      <c r="EE632" s="14"/>
      <c r="EF632" s="14"/>
      <c r="EG632" s="14"/>
      <c r="EH632" s="14"/>
      <c r="EI632" s="14"/>
      <c r="EJ632" s="14"/>
      <c r="EK632" s="14"/>
      <c r="EL632" s="14"/>
      <c r="EM632" s="14"/>
      <c r="EN632" s="15">
        <v>1</v>
      </c>
      <c r="EO632" s="14"/>
      <c r="EP632" s="14"/>
      <c r="EQ632" s="14"/>
      <c r="ER632" s="10" t="s">
        <v>283</v>
      </c>
      <c r="ES632" s="10" t="s">
        <v>283</v>
      </c>
      <c r="ET632" s="10"/>
      <c r="EU632" s="10"/>
      <c r="EV632" s="10"/>
      <c r="EW632" s="10"/>
      <c r="EX632" s="10"/>
      <c r="EY632" s="10"/>
      <c r="EZ632" s="10"/>
      <c r="FA632" s="10"/>
      <c r="FB632" s="10"/>
      <c r="FC632" s="10"/>
      <c r="FD632" s="10"/>
      <c r="FE632" s="10"/>
      <c r="FF632" s="10"/>
      <c r="FG632" s="10"/>
      <c r="FH632" s="10"/>
      <c r="FI632" s="10"/>
      <c r="FJ632" s="10"/>
      <c r="FK632" s="10"/>
      <c r="FL632" s="10"/>
      <c r="FM632" s="13" t="s">
        <v>9170</v>
      </c>
      <c r="FN632" s="13" t="s">
        <v>166</v>
      </c>
      <c r="FO632" s="13"/>
      <c r="FP632" s="13"/>
      <c r="FQ632" s="13"/>
      <c r="FR632" s="13"/>
      <c r="FS632" s="13"/>
      <c r="FT632" s="13"/>
      <c r="FU632" s="13">
        <v>1</v>
      </c>
      <c r="FV632" s="13"/>
      <c r="FW632" s="13"/>
      <c r="FX632" s="13"/>
      <c r="FY632" s="13"/>
      <c r="FZ632" s="13"/>
      <c r="GA632" s="13"/>
      <c r="GB632" s="13"/>
      <c r="GC632" s="13"/>
      <c r="GD632" s="13"/>
      <c r="GE632" s="13"/>
      <c r="GF632" s="13"/>
      <c r="GG632" s="13"/>
      <c r="GH632" s="13"/>
      <c r="GI632" s="13"/>
      <c r="GJ632" s="13"/>
      <c r="GK632" s="13"/>
      <c r="GL632" s="13"/>
      <c r="GM632" s="13"/>
      <c r="GN632" s="13"/>
      <c r="GO632" s="13" t="s">
        <v>9171</v>
      </c>
      <c r="GP632" s="13" t="s">
        <v>9172</v>
      </c>
      <c r="GQ632" s="13" t="s">
        <v>9173</v>
      </c>
      <c r="GR632" s="13" t="s">
        <v>9174</v>
      </c>
      <c r="GS632" s="13" t="s">
        <v>9175</v>
      </c>
      <c r="GT632" s="13" t="s">
        <v>9176</v>
      </c>
      <c r="GU632" s="13" t="s">
        <v>9177</v>
      </c>
      <c r="GV632" s="13" t="s">
        <v>9178</v>
      </c>
      <c r="GW632" s="13" t="s">
        <v>9179</v>
      </c>
      <c r="GX632" s="13" t="s">
        <v>9180</v>
      </c>
      <c r="GY632" s="10" t="s">
        <v>283</v>
      </c>
      <c r="GZ632" s="10" t="s">
        <v>283</v>
      </c>
      <c r="HA632" s="10" t="s">
        <v>283</v>
      </c>
      <c r="HB632" s="10" t="s">
        <v>283</v>
      </c>
      <c r="HC632" s="10" t="s">
        <v>283</v>
      </c>
      <c r="HD632" s="10" t="s">
        <v>2527</v>
      </c>
      <c r="HE632" s="10"/>
      <c r="HF632" s="10"/>
      <c r="HG632" s="10"/>
      <c r="HH632" s="10"/>
      <c r="HI632" s="10"/>
      <c r="HJ632" s="10"/>
      <c r="HK632" s="10"/>
      <c r="HL632" s="10"/>
      <c r="HM632" s="10"/>
      <c r="HN632" s="10"/>
      <c r="HO632" s="10"/>
      <c r="HP632" s="10"/>
      <c r="HQ632" s="10"/>
      <c r="HR632" s="10">
        <v>1</v>
      </c>
      <c r="HS632" s="10"/>
      <c r="HT632" s="10"/>
      <c r="HU632" s="10"/>
      <c r="HV632" s="10"/>
      <c r="HW632" s="10"/>
      <c r="HX632" s="10"/>
      <c r="HY632" s="10"/>
      <c r="HZ632" s="10"/>
      <c r="IA632" s="10">
        <v>1</v>
      </c>
      <c r="IB632" s="10"/>
      <c r="IC632" s="10"/>
      <c r="ID632" s="10"/>
      <c r="IE632" s="10"/>
      <c r="IF632" s="10"/>
      <c r="IG632" s="10"/>
      <c r="IH632" s="10"/>
      <c r="II632" s="10"/>
      <c r="IJ632" s="10"/>
      <c r="IK632" s="10"/>
      <c r="IL632" s="10">
        <v>1</v>
      </c>
      <c r="IM632" s="10"/>
      <c r="IN632" s="10"/>
      <c r="IO632" s="10"/>
      <c r="IP632" s="10"/>
      <c r="IQ632" s="10"/>
      <c r="IR632" s="10"/>
      <c r="IS632" s="10"/>
      <c r="IT632" s="10"/>
      <c r="IU632" s="13" t="s">
        <v>2473</v>
      </c>
      <c r="IV632" s="10" t="s">
        <v>283</v>
      </c>
      <c r="IW632" s="10" t="s">
        <v>283</v>
      </c>
      <c r="IX632" s="10" t="s">
        <v>264</v>
      </c>
      <c r="IY632" s="10"/>
      <c r="IZ632" s="10"/>
      <c r="JA632" s="10"/>
      <c r="JB632" s="10"/>
      <c r="JC632" s="10"/>
      <c r="JD632" s="10"/>
      <c r="JE632" s="10"/>
      <c r="JF632" s="10"/>
      <c r="JG632" s="10"/>
      <c r="JH632" s="10"/>
      <c r="JI632" s="10"/>
      <c r="JJ632" s="10"/>
      <c r="JK632" s="10"/>
      <c r="JL632" s="10"/>
      <c r="JM632" s="10"/>
      <c r="JN632" s="10"/>
      <c r="JO632" s="10"/>
      <c r="JP632" s="10">
        <v>1</v>
      </c>
      <c r="JQ632" s="10"/>
      <c r="JR632" s="10"/>
      <c r="JS632" s="10"/>
      <c r="JT632" s="10"/>
      <c r="JU632" s="10"/>
      <c r="JV632" s="10" t="s">
        <v>287</v>
      </c>
      <c r="JW632" s="10" t="s">
        <v>283</v>
      </c>
      <c r="JX632" s="10" t="s">
        <v>283</v>
      </c>
      <c r="JY632" s="10" t="s">
        <v>283</v>
      </c>
      <c r="JZ632" s="10"/>
    </row>
    <row r="633" spans="1:286" ht="15.75" customHeight="1">
      <c r="A633" s="44" t="s">
        <v>9181</v>
      </c>
      <c r="B633" s="59">
        <v>44343</v>
      </c>
      <c r="C633" s="44" t="s">
        <v>9182</v>
      </c>
      <c r="D633" s="10">
        <v>1</v>
      </c>
      <c r="E633" s="10" t="s">
        <v>302</v>
      </c>
      <c r="F633" s="10" t="s">
        <v>302</v>
      </c>
      <c r="G633" s="10" t="s">
        <v>277</v>
      </c>
      <c r="H633" s="44" t="s">
        <v>359</v>
      </c>
      <c r="I633" s="44" t="s">
        <v>8653</v>
      </c>
      <c r="J633" s="10" t="s">
        <v>280</v>
      </c>
      <c r="K633" s="44" t="s">
        <v>388</v>
      </c>
      <c r="L633" s="44"/>
      <c r="M633" s="44"/>
      <c r="N633" s="44"/>
      <c r="O633" s="44"/>
      <c r="P633" s="44"/>
      <c r="Q633" s="44"/>
      <c r="R633" s="44"/>
      <c r="S633" s="44"/>
      <c r="T633" s="44"/>
      <c r="U633" s="10">
        <v>1</v>
      </c>
      <c r="V633" s="44"/>
      <c r="W633" s="44"/>
      <c r="X633" s="44"/>
      <c r="Y633" s="44"/>
      <c r="Z633" s="44"/>
      <c r="AA633" s="44"/>
      <c r="AB633" s="44" t="s">
        <v>9183</v>
      </c>
      <c r="AC633" s="87" t="s">
        <v>9184</v>
      </c>
      <c r="AD633" s="10" t="s">
        <v>283</v>
      </c>
      <c r="AE633" s="11">
        <v>44168</v>
      </c>
      <c r="AF633" s="11">
        <v>44341</v>
      </c>
      <c r="AG633" s="10">
        <f t="shared" si="136"/>
        <v>173</v>
      </c>
      <c r="AH633" s="10" t="s">
        <v>283</v>
      </c>
      <c r="AI633" s="16" t="e">
        <f t="shared" si="108"/>
        <v>#VALUE!</v>
      </c>
      <c r="AJ633" s="10" t="s">
        <v>9185</v>
      </c>
      <c r="AK633" s="12">
        <v>1</v>
      </c>
      <c r="AL633" s="10" t="s">
        <v>86</v>
      </c>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0"/>
      <c r="BV633" s="10"/>
      <c r="BW633" s="10"/>
      <c r="BX633" s="10"/>
      <c r="BY633" s="10"/>
      <c r="BZ633" s="10"/>
      <c r="CA633" s="10"/>
      <c r="CB633" s="10"/>
      <c r="CC633" s="10"/>
      <c r="CD633" s="10"/>
      <c r="CE633" s="10"/>
      <c r="CF633" s="10"/>
      <c r="CG633" s="10"/>
      <c r="CH633" s="10"/>
      <c r="CI633" s="10"/>
      <c r="CJ633" s="10"/>
      <c r="CK633" s="10"/>
      <c r="CL633" s="10"/>
      <c r="CM633" s="10"/>
      <c r="CN633" s="10"/>
      <c r="CO633" s="10">
        <v>1</v>
      </c>
      <c r="CP633" s="10" t="s">
        <v>89</v>
      </c>
      <c r="CQ633" s="10" t="s">
        <v>286</v>
      </c>
      <c r="CR633" s="10">
        <v>1</v>
      </c>
      <c r="CS633" s="10"/>
      <c r="CT633" s="10"/>
      <c r="CU633" s="10"/>
      <c r="CV633" s="10"/>
      <c r="CW633" s="10"/>
      <c r="CX633" s="10" t="s">
        <v>287</v>
      </c>
      <c r="CY633" s="10" t="s">
        <v>287</v>
      </c>
      <c r="CZ633" s="10" t="s">
        <v>596</v>
      </c>
      <c r="DA633" s="10" t="s">
        <v>158</v>
      </c>
      <c r="DB633" s="10" t="s">
        <v>309</v>
      </c>
      <c r="DC633" s="13" t="s">
        <v>9186</v>
      </c>
      <c r="DD633" s="13" t="s">
        <v>9187</v>
      </c>
      <c r="DE633" s="10" t="s">
        <v>283</v>
      </c>
      <c r="DF633" s="10" t="s">
        <v>283</v>
      </c>
      <c r="DG633" s="10" t="s">
        <v>283</v>
      </c>
      <c r="DH633" s="10" t="s">
        <v>283</v>
      </c>
      <c r="DI633" s="10" t="s">
        <v>283</v>
      </c>
      <c r="DJ633" s="10" t="s">
        <v>283</v>
      </c>
      <c r="DK633" s="10" t="s">
        <v>283</v>
      </c>
      <c r="DL633" s="10" t="s">
        <v>283</v>
      </c>
      <c r="DM633" s="10" t="s">
        <v>283</v>
      </c>
      <c r="DN633" s="15"/>
      <c r="DO633" s="15"/>
      <c r="DP633" s="15"/>
      <c r="DQ633" s="15"/>
      <c r="DR633" s="15"/>
      <c r="DS633" s="15"/>
      <c r="DT633" s="15"/>
      <c r="DU633" s="15"/>
      <c r="DV633" s="15"/>
      <c r="DW633" s="15"/>
      <c r="DX633" s="15"/>
      <c r="DY633" s="15"/>
      <c r="DZ633" s="15"/>
      <c r="EA633" s="15"/>
      <c r="EB633" s="15"/>
      <c r="EC633" s="15"/>
      <c r="ED633" s="15"/>
      <c r="EE633" s="15"/>
      <c r="EF633" s="15"/>
      <c r="EG633" s="15"/>
      <c r="EH633" s="15"/>
      <c r="EI633" s="15"/>
      <c r="EJ633" s="15"/>
      <c r="EK633" s="15"/>
      <c r="EL633" s="15"/>
      <c r="EM633" s="15"/>
      <c r="EN633" s="15"/>
      <c r="EO633" s="15"/>
      <c r="EP633" s="15"/>
      <c r="EQ633" s="15"/>
      <c r="ER633" s="10" t="s">
        <v>9188</v>
      </c>
      <c r="ES633" s="10" t="s">
        <v>158</v>
      </c>
      <c r="ET633" s="10"/>
      <c r="EU633" s="10"/>
      <c r="EV633" s="10"/>
      <c r="EW633" s="10"/>
      <c r="EX633" s="10"/>
      <c r="EY633" s="10"/>
      <c r="EZ633" s="10"/>
      <c r="FA633" s="10"/>
      <c r="FB633" s="10"/>
      <c r="FC633" s="10"/>
      <c r="FD633" s="10"/>
      <c r="FE633" s="10"/>
      <c r="FF633" s="10"/>
      <c r="FG633" s="10"/>
      <c r="FH633" s="10"/>
      <c r="FI633" s="10"/>
      <c r="FJ633" s="10"/>
      <c r="FK633" s="10">
        <v>1</v>
      </c>
      <c r="FL633" s="10"/>
      <c r="FM633" s="10" t="s">
        <v>985</v>
      </c>
      <c r="FN633" s="10" t="s">
        <v>283</v>
      </c>
      <c r="FO633" s="10"/>
      <c r="FP633" s="10"/>
      <c r="FQ633" s="10"/>
      <c r="FR633" s="10"/>
      <c r="FS633" s="10"/>
      <c r="FT633" s="10"/>
      <c r="FU633" s="10"/>
      <c r="FV633" s="10"/>
      <c r="FW633" s="10"/>
      <c r="FX633" s="10"/>
      <c r="FY633" s="10"/>
      <c r="FZ633" s="10"/>
      <c r="GA633" s="10"/>
      <c r="GB633" s="10"/>
      <c r="GC633" s="10"/>
      <c r="GD633" s="10"/>
      <c r="GE633" s="10"/>
      <c r="GF633" s="10"/>
      <c r="GG633" s="10"/>
      <c r="GH633" s="10"/>
      <c r="GI633" s="10"/>
      <c r="GJ633" s="10"/>
      <c r="GK633" s="10"/>
      <c r="GL633" s="10"/>
      <c r="GM633" s="10"/>
      <c r="GN633" s="10"/>
      <c r="GO633" s="13" t="s">
        <v>9189</v>
      </c>
      <c r="GP633" s="13" t="s">
        <v>9190</v>
      </c>
      <c r="GQ633" s="13" t="s">
        <v>9191</v>
      </c>
      <c r="GR633" s="10" t="s">
        <v>283</v>
      </c>
      <c r="GS633" s="10" t="s">
        <v>283</v>
      </c>
      <c r="GT633" s="10" t="s">
        <v>283</v>
      </c>
      <c r="GU633" s="10" t="s">
        <v>283</v>
      </c>
      <c r="GV633" s="10" t="s">
        <v>283</v>
      </c>
      <c r="GW633" s="10" t="s">
        <v>283</v>
      </c>
      <c r="GX633" s="10" t="s">
        <v>283</v>
      </c>
      <c r="GY633" s="10" t="s">
        <v>283</v>
      </c>
      <c r="GZ633" s="10" t="s">
        <v>283</v>
      </c>
      <c r="HA633" s="10" t="s">
        <v>283</v>
      </c>
      <c r="HB633" s="10" t="s">
        <v>283</v>
      </c>
      <c r="HC633" s="10" t="s">
        <v>283</v>
      </c>
      <c r="HD633" s="10" t="s">
        <v>9192</v>
      </c>
      <c r="HE633" s="10"/>
      <c r="HF633" s="10"/>
      <c r="HG633" s="10"/>
      <c r="HH633" s="10"/>
      <c r="HI633" s="10"/>
      <c r="HJ633" s="10"/>
      <c r="HK633" s="10"/>
      <c r="HL633" s="10"/>
      <c r="HM633" s="10"/>
      <c r="HN633" s="10"/>
      <c r="HO633" s="10"/>
      <c r="HP633" s="10"/>
      <c r="HQ633" s="10"/>
      <c r="HR633" s="10"/>
      <c r="HS633" s="10"/>
      <c r="HT633" s="10"/>
      <c r="HU633" s="10"/>
      <c r="HV633" s="10"/>
      <c r="HW633" s="10"/>
      <c r="HX633" s="10"/>
      <c r="HY633" s="10"/>
      <c r="HZ633" s="10"/>
      <c r="IA633" s="10">
        <v>1</v>
      </c>
      <c r="IB633" s="10"/>
      <c r="IC633" s="10"/>
      <c r="ID633" s="10"/>
      <c r="IE633" s="10">
        <v>1</v>
      </c>
      <c r="IF633" s="10"/>
      <c r="IG633" s="10"/>
      <c r="IH633" s="10"/>
      <c r="II633" s="10"/>
      <c r="IJ633" s="10"/>
      <c r="IK633" s="10"/>
      <c r="IL633" s="10"/>
      <c r="IM633" s="10"/>
      <c r="IN633" s="10"/>
      <c r="IO633" s="10"/>
      <c r="IP633" s="10"/>
      <c r="IQ633" s="10"/>
      <c r="IR633" s="10"/>
      <c r="IS633" s="10"/>
      <c r="IT633" s="10"/>
      <c r="IU633" s="13" t="s">
        <v>3164</v>
      </c>
      <c r="IV633" s="10" t="s">
        <v>283</v>
      </c>
      <c r="IW633" s="10" t="s">
        <v>283</v>
      </c>
      <c r="IX633" s="10" t="s">
        <v>264</v>
      </c>
      <c r="IY633" s="10"/>
      <c r="IZ633" s="10"/>
      <c r="JA633" s="10"/>
      <c r="JB633" s="10"/>
      <c r="JC633" s="10"/>
      <c r="JD633" s="10"/>
      <c r="JE633" s="10"/>
      <c r="JF633" s="10"/>
      <c r="JG633" s="10"/>
      <c r="JH633" s="10"/>
      <c r="JI633" s="10"/>
      <c r="JJ633" s="10"/>
      <c r="JK633" s="10"/>
      <c r="JL633" s="10"/>
      <c r="JM633" s="10"/>
      <c r="JN633" s="10"/>
      <c r="JO633" s="10"/>
      <c r="JP633" s="10">
        <v>1</v>
      </c>
      <c r="JQ633" s="10"/>
      <c r="JR633" s="10"/>
      <c r="JS633" s="10"/>
      <c r="JT633" s="10"/>
      <c r="JU633" s="10"/>
      <c r="JV633" s="10" t="s">
        <v>287</v>
      </c>
      <c r="JW633" s="10" t="s">
        <v>283</v>
      </c>
      <c r="JX633" s="10" t="s">
        <v>283</v>
      </c>
      <c r="JY633" s="10" t="s">
        <v>283</v>
      </c>
      <c r="JZ633" s="10"/>
    </row>
    <row r="634" spans="1:286" ht="15.75" customHeight="1">
      <c r="A634" s="44" t="s">
        <v>9193</v>
      </c>
      <c r="B634" s="59">
        <v>44344</v>
      </c>
      <c r="C634" s="44" t="s">
        <v>9194</v>
      </c>
      <c r="D634" s="10">
        <v>1</v>
      </c>
      <c r="E634" s="11">
        <v>44067</v>
      </c>
      <c r="F634" s="10" t="s">
        <v>302</v>
      </c>
      <c r="G634" s="10" t="s">
        <v>277</v>
      </c>
      <c r="H634" s="44" t="s">
        <v>7087</v>
      </c>
      <c r="I634" s="44" t="s">
        <v>8653</v>
      </c>
      <c r="J634" s="10" t="s">
        <v>280</v>
      </c>
      <c r="K634" s="44" t="s">
        <v>9195</v>
      </c>
      <c r="L634" s="44"/>
      <c r="M634" s="44">
        <v>1</v>
      </c>
      <c r="N634" s="44"/>
      <c r="O634" s="44"/>
      <c r="P634" s="44"/>
      <c r="Q634" s="44"/>
      <c r="R634" s="10">
        <v>1</v>
      </c>
      <c r="S634" s="44">
        <v>1</v>
      </c>
      <c r="T634" s="44"/>
      <c r="U634" s="44"/>
      <c r="V634" s="44"/>
      <c r="W634" s="44"/>
      <c r="X634" s="44"/>
      <c r="Y634" s="44"/>
      <c r="Z634" s="44">
        <v>1</v>
      </c>
      <c r="AA634" s="44"/>
      <c r="AB634" s="44" t="s">
        <v>4130</v>
      </c>
      <c r="AC634" s="87" t="s">
        <v>9196</v>
      </c>
      <c r="AD634" s="10" t="s">
        <v>283</v>
      </c>
      <c r="AE634" s="11">
        <v>44071</v>
      </c>
      <c r="AF634" s="11">
        <v>44337</v>
      </c>
      <c r="AG634" s="10">
        <f t="shared" si="136"/>
        <v>266</v>
      </c>
      <c r="AH634" s="10">
        <f t="shared" ref="AH634:AH637" si="137">AF634-E634</f>
        <v>270</v>
      </c>
      <c r="AI634" s="10">
        <f t="shared" si="108"/>
        <v>277</v>
      </c>
      <c r="AJ634" s="10" t="s">
        <v>9197</v>
      </c>
      <c r="AK634" s="12">
        <v>2</v>
      </c>
      <c r="AL634" s="10" t="s">
        <v>9198</v>
      </c>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v>1</v>
      </c>
      <c r="BN634" s="10"/>
      <c r="BO634" s="10"/>
      <c r="BP634" s="10"/>
      <c r="BQ634" s="10"/>
      <c r="BR634" s="10"/>
      <c r="BS634" s="10"/>
      <c r="BT634" s="10"/>
      <c r="BU634" s="10"/>
      <c r="BV634" s="10"/>
      <c r="BW634" s="10"/>
      <c r="BX634" s="10"/>
      <c r="BY634" s="10"/>
      <c r="BZ634" s="10"/>
      <c r="CA634" s="10"/>
      <c r="CB634" s="10"/>
      <c r="CC634" s="10"/>
      <c r="CD634" s="10"/>
      <c r="CE634" s="10"/>
      <c r="CF634" s="10"/>
      <c r="CG634" s="10"/>
      <c r="CH634" s="10"/>
      <c r="CI634" s="10"/>
      <c r="CJ634" s="10"/>
      <c r="CK634" s="10"/>
      <c r="CL634" s="10"/>
      <c r="CM634" s="10"/>
      <c r="CN634" s="10"/>
      <c r="CO634" s="10">
        <v>1</v>
      </c>
      <c r="CP634" s="10" t="s">
        <v>1509</v>
      </c>
      <c r="CQ634" s="10" t="s">
        <v>286</v>
      </c>
      <c r="CR634" s="13">
        <v>1</v>
      </c>
      <c r="CS634" s="10"/>
      <c r="CT634" s="10"/>
      <c r="CU634" s="10"/>
      <c r="CV634" s="10">
        <v>1</v>
      </c>
      <c r="CW634" s="10"/>
      <c r="CX634" s="10" t="s">
        <v>287</v>
      </c>
      <c r="CY634" s="10" t="s">
        <v>287</v>
      </c>
      <c r="CZ634" s="10" t="s">
        <v>288</v>
      </c>
      <c r="DA634" s="10" t="s">
        <v>158</v>
      </c>
      <c r="DB634" s="10" t="s">
        <v>158</v>
      </c>
      <c r="DC634" s="13" t="s">
        <v>283</v>
      </c>
      <c r="DD634" s="13" t="s">
        <v>9199</v>
      </c>
      <c r="DE634" s="10" t="s">
        <v>283</v>
      </c>
      <c r="DF634" s="10" t="s">
        <v>283</v>
      </c>
      <c r="DG634" s="10" t="s">
        <v>283</v>
      </c>
      <c r="DH634" s="10" t="s">
        <v>283</v>
      </c>
      <c r="DI634" s="10" t="s">
        <v>283</v>
      </c>
      <c r="DJ634" s="10" t="s">
        <v>283</v>
      </c>
      <c r="DK634" s="10" t="s">
        <v>283</v>
      </c>
      <c r="DL634" s="13" t="s">
        <v>9200</v>
      </c>
      <c r="DM634" s="13" t="s">
        <v>123</v>
      </c>
      <c r="DN634" s="14"/>
      <c r="DO634" s="14"/>
      <c r="DP634" s="14"/>
      <c r="DQ634" s="14"/>
      <c r="DR634" s="14"/>
      <c r="DS634" s="14"/>
      <c r="DT634" s="14"/>
      <c r="DU634" s="14"/>
      <c r="DV634" s="14"/>
      <c r="DW634" s="14"/>
      <c r="DX634" s="14"/>
      <c r="DY634" s="14"/>
      <c r="DZ634" s="14"/>
      <c r="EA634" s="14">
        <v>1</v>
      </c>
      <c r="EB634" s="14"/>
      <c r="EC634" s="14"/>
      <c r="ED634" s="14"/>
      <c r="EE634" s="14"/>
      <c r="EF634" s="14"/>
      <c r="EG634" s="14"/>
      <c r="EH634" s="14"/>
      <c r="EI634" s="14"/>
      <c r="EJ634" s="14"/>
      <c r="EK634" s="14"/>
      <c r="EL634" s="14"/>
      <c r="EM634" s="14"/>
      <c r="EN634" s="14"/>
      <c r="EO634" s="14"/>
      <c r="EP634" s="14"/>
      <c r="EQ634" s="14"/>
      <c r="ER634" s="10" t="s">
        <v>9201</v>
      </c>
      <c r="ES634" s="10" t="s">
        <v>158</v>
      </c>
      <c r="ET634" s="10"/>
      <c r="EU634" s="10"/>
      <c r="EV634" s="10"/>
      <c r="EW634" s="10"/>
      <c r="EX634" s="10"/>
      <c r="EY634" s="10"/>
      <c r="EZ634" s="10"/>
      <c r="FA634" s="10"/>
      <c r="FB634" s="10"/>
      <c r="FC634" s="10"/>
      <c r="FD634" s="10"/>
      <c r="FE634" s="10"/>
      <c r="FF634" s="10"/>
      <c r="FG634" s="10"/>
      <c r="FH634" s="10"/>
      <c r="FI634" s="10"/>
      <c r="FJ634" s="10"/>
      <c r="FK634" s="10">
        <v>1</v>
      </c>
      <c r="FL634" s="10"/>
      <c r="FM634" s="10" t="s">
        <v>283</v>
      </c>
      <c r="FN634" s="10" t="s">
        <v>283</v>
      </c>
      <c r="FO634" s="10"/>
      <c r="FP634" s="10"/>
      <c r="FQ634" s="10"/>
      <c r="FR634" s="10"/>
      <c r="FS634" s="10"/>
      <c r="FT634" s="10"/>
      <c r="FU634" s="10"/>
      <c r="FV634" s="10"/>
      <c r="FW634" s="10"/>
      <c r="FX634" s="10"/>
      <c r="FY634" s="10"/>
      <c r="FZ634" s="10"/>
      <c r="GA634" s="10"/>
      <c r="GB634" s="10"/>
      <c r="GC634" s="10"/>
      <c r="GD634" s="10"/>
      <c r="GE634" s="10"/>
      <c r="GF634" s="10"/>
      <c r="GG634" s="10"/>
      <c r="GH634" s="10"/>
      <c r="GI634" s="10"/>
      <c r="GJ634" s="10"/>
      <c r="GK634" s="10"/>
      <c r="GL634" s="10"/>
      <c r="GM634" s="10"/>
      <c r="GN634" s="10"/>
      <c r="GO634" s="13" t="s">
        <v>9202</v>
      </c>
      <c r="GP634" s="13" t="s">
        <v>9203</v>
      </c>
      <c r="GQ634" s="13" t="s">
        <v>9204</v>
      </c>
      <c r="GR634" s="10" t="s">
        <v>283</v>
      </c>
      <c r="GS634" s="10" t="s">
        <v>283</v>
      </c>
      <c r="GT634" s="10" t="s">
        <v>283</v>
      </c>
      <c r="GU634" s="10" t="s">
        <v>283</v>
      </c>
      <c r="GV634" s="10" t="s">
        <v>283</v>
      </c>
      <c r="GW634" s="10" t="s">
        <v>283</v>
      </c>
      <c r="GX634" s="10" t="s">
        <v>283</v>
      </c>
      <c r="GY634" s="10" t="s">
        <v>283</v>
      </c>
      <c r="GZ634" s="10" t="s">
        <v>283</v>
      </c>
      <c r="HA634" s="10" t="s">
        <v>283</v>
      </c>
      <c r="HB634" s="10" t="s">
        <v>283</v>
      </c>
      <c r="HC634" s="10" t="s">
        <v>283</v>
      </c>
      <c r="HD634" s="10" t="s">
        <v>9205</v>
      </c>
      <c r="HE634" s="10"/>
      <c r="HF634" s="10"/>
      <c r="HG634" s="10"/>
      <c r="HH634" s="10"/>
      <c r="HI634" s="10"/>
      <c r="HJ634" s="10"/>
      <c r="HK634" s="10"/>
      <c r="HL634" s="10"/>
      <c r="HM634" s="10"/>
      <c r="HN634" s="10">
        <v>1</v>
      </c>
      <c r="HO634" s="10"/>
      <c r="HP634" s="10"/>
      <c r="HQ634" s="10"/>
      <c r="HR634" s="10"/>
      <c r="HS634" s="10"/>
      <c r="HT634" s="10"/>
      <c r="HU634" s="10"/>
      <c r="HV634" s="10"/>
      <c r="HW634" s="10"/>
      <c r="HX634" s="10"/>
      <c r="HY634" s="10"/>
      <c r="HZ634" s="10"/>
      <c r="IA634" s="10"/>
      <c r="IB634" s="10"/>
      <c r="IC634" s="10"/>
      <c r="ID634" s="10"/>
      <c r="IE634" s="10">
        <v>1</v>
      </c>
      <c r="IF634" s="10"/>
      <c r="IG634" s="10"/>
      <c r="IH634" s="10"/>
      <c r="II634" s="10"/>
      <c r="IJ634" s="10"/>
      <c r="IK634" s="10"/>
      <c r="IL634" s="10"/>
      <c r="IM634" s="10"/>
      <c r="IN634" s="10"/>
      <c r="IO634" s="10"/>
      <c r="IP634" s="10"/>
      <c r="IQ634" s="10"/>
      <c r="IR634" s="10"/>
      <c r="IS634" s="10"/>
      <c r="IT634" s="10"/>
      <c r="IU634" s="13" t="s">
        <v>434</v>
      </c>
      <c r="IV634" s="10" t="s">
        <v>283</v>
      </c>
      <c r="IW634" s="10" t="s">
        <v>283</v>
      </c>
      <c r="IX634" s="10" t="s">
        <v>264</v>
      </c>
      <c r="IY634" s="10"/>
      <c r="IZ634" s="10"/>
      <c r="JA634" s="10"/>
      <c r="JB634" s="10"/>
      <c r="JC634" s="10"/>
      <c r="JD634" s="10"/>
      <c r="JE634" s="10"/>
      <c r="JF634" s="10"/>
      <c r="JG634" s="10"/>
      <c r="JH634" s="10"/>
      <c r="JI634" s="10"/>
      <c r="JJ634" s="10"/>
      <c r="JK634" s="10"/>
      <c r="JL634" s="10"/>
      <c r="JM634" s="10"/>
      <c r="JN634" s="10"/>
      <c r="JO634" s="10"/>
      <c r="JP634" s="10">
        <v>1</v>
      </c>
      <c r="JQ634" s="10"/>
      <c r="JR634" s="10"/>
      <c r="JS634" s="10"/>
      <c r="JT634" s="10"/>
      <c r="JU634" s="10"/>
      <c r="JV634" s="10" t="s">
        <v>287</v>
      </c>
      <c r="JW634" s="10" t="s">
        <v>283</v>
      </c>
      <c r="JX634" s="10" t="s">
        <v>283</v>
      </c>
      <c r="JY634" s="10" t="s">
        <v>283</v>
      </c>
      <c r="JZ634" s="10"/>
    </row>
    <row r="635" spans="1:286" ht="15.75" customHeight="1">
      <c r="A635" s="44" t="s">
        <v>9206</v>
      </c>
      <c r="B635" s="59">
        <v>44344</v>
      </c>
      <c r="C635" s="44" t="s">
        <v>9207</v>
      </c>
      <c r="D635" s="10">
        <v>2</v>
      </c>
      <c r="E635" s="11">
        <v>43491</v>
      </c>
      <c r="F635" s="10">
        <v>16.5</v>
      </c>
      <c r="G635" s="10" t="s">
        <v>277</v>
      </c>
      <c r="H635" s="44" t="s">
        <v>9208</v>
      </c>
      <c r="I635" s="44" t="s">
        <v>3519</v>
      </c>
      <c r="J635" s="10" t="s">
        <v>280</v>
      </c>
      <c r="K635" s="44" t="s">
        <v>9209</v>
      </c>
      <c r="L635" s="44"/>
      <c r="M635" s="44">
        <v>1</v>
      </c>
      <c r="N635" s="44"/>
      <c r="O635" s="44">
        <v>1</v>
      </c>
      <c r="P635" s="10">
        <v>1</v>
      </c>
      <c r="Q635" s="44"/>
      <c r="R635" s="44">
        <v>1</v>
      </c>
      <c r="S635" s="44"/>
      <c r="T635" s="44">
        <v>1</v>
      </c>
      <c r="U635" s="44">
        <v>1</v>
      </c>
      <c r="V635" s="44"/>
      <c r="W635" s="44">
        <v>1</v>
      </c>
      <c r="X635" s="44"/>
      <c r="Y635" s="44"/>
      <c r="Z635" s="44">
        <v>1</v>
      </c>
      <c r="AA635" s="44"/>
      <c r="AB635" s="44" t="s">
        <v>9210</v>
      </c>
      <c r="AC635" s="87" t="s">
        <v>9211</v>
      </c>
      <c r="AD635" s="10" t="s">
        <v>283</v>
      </c>
      <c r="AE635" s="11">
        <v>43501</v>
      </c>
      <c r="AF635" s="11">
        <v>44342</v>
      </c>
      <c r="AG635" s="10">
        <f t="shared" si="136"/>
        <v>841</v>
      </c>
      <c r="AH635" s="10">
        <f t="shared" si="137"/>
        <v>851</v>
      </c>
      <c r="AI635" s="10">
        <f t="shared" si="108"/>
        <v>853</v>
      </c>
      <c r="AJ635" s="10" t="s">
        <v>9212</v>
      </c>
      <c r="AK635" s="12">
        <v>2</v>
      </c>
      <c r="AL635" s="10" t="s">
        <v>9213</v>
      </c>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v>1</v>
      </c>
      <c r="BK635" s="10"/>
      <c r="BL635" s="10"/>
      <c r="BM635" s="10"/>
      <c r="BN635" s="10"/>
      <c r="BO635" s="10">
        <v>1</v>
      </c>
      <c r="BP635" s="10"/>
      <c r="BQ635" s="10"/>
      <c r="BR635" s="10"/>
      <c r="BS635" s="10"/>
      <c r="BT635" s="10"/>
      <c r="BU635" s="10"/>
      <c r="BV635" s="10"/>
      <c r="BW635" s="10"/>
      <c r="BX635" s="10"/>
      <c r="BY635" s="10"/>
      <c r="BZ635" s="10"/>
      <c r="CA635" s="10"/>
      <c r="CB635" s="10"/>
      <c r="CC635" s="10"/>
      <c r="CD635" s="10"/>
      <c r="CE635" s="10"/>
      <c r="CF635" s="10"/>
      <c r="CG635" s="10"/>
      <c r="CH635" s="10"/>
      <c r="CI635" s="10"/>
      <c r="CJ635" s="10"/>
      <c r="CK635" s="10"/>
      <c r="CL635" s="10"/>
      <c r="CM635" s="10"/>
      <c r="CN635" s="10"/>
      <c r="CO635" s="10"/>
      <c r="CP635" s="10" t="s">
        <v>89</v>
      </c>
      <c r="CQ635" s="10" t="s">
        <v>286</v>
      </c>
      <c r="CR635" s="10">
        <v>1</v>
      </c>
      <c r="CS635" s="10"/>
      <c r="CT635" s="10"/>
      <c r="CU635" s="10"/>
      <c r="CV635" s="10"/>
      <c r="CW635" s="10"/>
      <c r="CX635" s="10" t="s">
        <v>287</v>
      </c>
      <c r="CY635" s="10" t="s">
        <v>287</v>
      </c>
      <c r="CZ635" s="10" t="s">
        <v>596</v>
      </c>
      <c r="DA635" s="10" t="s">
        <v>158</v>
      </c>
      <c r="DB635" s="10" t="s">
        <v>309</v>
      </c>
      <c r="DC635" s="13" t="s">
        <v>9214</v>
      </c>
      <c r="DD635" s="13" t="s">
        <v>9215</v>
      </c>
      <c r="DE635" s="10" t="s">
        <v>3804</v>
      </c>
      <c r="DF635" s="10" t="s">
        <v>283</v>
      </c>
      <c r="DG635" s="10" t="s">
        <v>283</v>
      </c>
      <c r="DH635" s="10" t="s">
        <v>283</v>
      </c>
      <c r="DI635" s="10" t="s">
        <v>283</v>
      </c>
      <c r="DJ635" s="10" t="s">
        <v>283</v>
      </c>
      <c r="DK635" s="10" t="s">
        <v>283</v>
      </c>
      <c r="DL635" s="10" t="s">
        <v>283</v>
      </c>
      <c r="DM635" s="10" t="s">
        <v>283</v>
      </c>
      <c r="DN635" s="15"/>
      <c r="DO635" s="15"/>
      <c r="DP635" s="15"/>
      <c r="DQ635" s="15"/>
      <c r="DR635" s="15"/>
      <c r="DS635" s="15"/>
      <c r="DT635" s="15"/>
      <c r="DU635" s="15"/>
      <c r="DV635" s="15"/>
      <c r="DW635" s="15"/>
      <c r="DX635" s="15"/>
      <c r="DY635" s="15"/>
      <c r="DZ635" s="15"/>
      <c r="EA635" s="15"/>
      <c r="EB635" s="15"/>
      <c r="EC635" s="15"/>
      <c r="ED635" s="15"/>
      <c r="EE635" s="15"/>
      <c r="EF635" s="15"/>
      <c r="EG635" s="15"/>
      <c r="EH635" s="15"/>
      <c r="EI635" s="15"/>
      <c r="EJ635" s="15"/>
      <c r="EK635" s="15"/>
      <c r="EL635" s="15"/>
      <c r="EM635" s="15"/>
      <c r="EN635" s="15"/>
      <c r="EO635" s="15"/>
      <c r="EP635" s="15"/>
      <c r="EQ635" s="15"/>
      <c r="ER635" s="13" t="s">
        <v>9215</v>
      </c>
      <c r="ES635" s="13" t="s">
        <v>9216</v>
      </c>
      <c r="ET635" s="13"/>
      <c r="EU635" s="13"/>
      <c r="EV635" s="13"/>
      <c r="EW635" s="13"/>
      <c r="EX635" s="13"/>
      <c r="EY635" s="13"/>
      <c r="EZ635" s="13"/>
      <c r="FA635" s="13"/>
      <c r="FB635" s="13"/>
      <c r="FC635" s="13"/>
      <c r="FD635" s="13"/>
      <c r="FE635" s="13"/>
      <c r="FF635" s="13">
        <v>1</v>
      </c>
      <c r="FG635" s="13"/>
      <c r="FH635" s="13"/>
      <c r="FI635" s="13">
        <v>1</v>
      </c>
      <c r="FJ635" s="13"/>
      <c r="FK635" s="13"/>
      <c r="FL635" s="13"/>
      <c r="FM635" s="10" t="s">
        <v>9217</v>
      </c>
      <c r="FN635" s="10" t="s">
        <v>164</v>
      </c>
      <c r="FO635" s="10"/>
      <c r="FP635" s="10"/>
      <c r="FQ635" s="10"/>
      <c r="FR635" s="10"/>
      <c r="FS635" s="10">
        <v>1</v>
      </c>
      <c r="FT635" s="10"/>
      <c r="FU635" s="10"/>
      <c r="FV635" s="10"/>
      <c r="FW635" s="10"/>
      <c r="FX635" s="10"/>
      <c r="FY635" s="10"/>
      <c r="FZ635" s="10"/>
      <c r="GA635" s="10"/>
      <c r="GB635" s="10"/>
      <c r="GC635" s="10"/>
      <c r="GD635" s="10"/>
      <c r="GE635" s="10"/>
      <c r="GF635" s="10"/>
      <c r="GG635" s="10"/>
      <c r="GH635" s="10"/>
      <c r="GI635" s="10"/>
      <c r="GJ635" s="10"/>
      <c r="GK635" s="10"/>
      <c r="GL635" s="10"/>
      <c r="GM635" s="10"/>
      <c r="GN635" s="10"/>
      <c r="GO635" s="13" t="s">
        <v>9218</v>
      </c>
      <c r="GP635" s="13" t="s">
        <v>9219</v>
      </c>
      <c r="GQ635" s="13" t="s">
        <v>9220</v>
      </c>
      <c r="GR635" s="13" t="s">
        <v>9221</v>
      </c>
      <c r="GS635" s="13" t="s">
        <v>9222</v>
      </c>
      <c r="GT635" s="10" t="s">
        <v>283</v>
      </c>
      <c r="GU635" s="10" t="s">
        <v>283</v>
      </c>
      <c r="GV635" s="10" t="s">
        <v>283</v>
      </c>
      <c r="GW635" s="10" t="s">
        <v>283</v>
      </c>
      <c r="GX635" s="10" t="s">
        <v>283</v>
      </c>
      <c r="GY635" s="10" t="s">
        <v>283</v>
      </c>
      <c r="GZ635" s="10" t="s">
        <v>283</v>
      </c>
      <c r="HA635" s="10" t="s">
        <v>283</v>
      </c>
      <c r="HB635" s="10" t="s">
        <v>283</v>
      </c>
      <c r="HC635" s="10" t="s">
        <v>283</v>
      </c>
      <c r="HD635" s="10" t="s">
        <v>9223</v>
      </c>
      <c r="HE635" s="10"/>
      <c r="HF635" s="10"/>
      <c r="HG635" s="10"/>
      <c r="HH635" s="10"/>
      <c r="HI635" s="10"/>
      <c r="HJ635" s="10"/>
      <c r="HK635" s="10"/>
      <c r="HL635" s="10"/>
      <c r="HM635" s="10"/>
      <c r="HN635" s="10"/>
      <c r="HO635" s="10"/>
      <c r="HP635" s="10"/>
      <c r="HQ635" s="10"/>
      <c r="HR635" s="10"/>
      <c r="HS635" s="10"/>
      <c r="HT635" s="10"/>
      <c r="HU635" s="10"/>
      <c r="HV635" s="10"/>
      <c r="HW635" s="10"/>
      <c r="HX635" s="10"/>
      <c r="HY635" s="10"/>
      <c r="HZ635" s="10"/>
      <c r="IA635" s="10">
        <v>1</v>
      </c>
      <c r="IB635" s="10"/>
      <c r="IC635" s="10"/>
      <c r="ID635" s="10"/>
      <c r="IE635" s="10"/>
      <c r="IF635" s="10">
        <v>1</v>
      </c>
      <c r="IG635" s="10"/>
      <c r="IH635" s="10"/>
      <c r="II635" s="10"/>
      <c r="IJ635" s="10"/>
      <c r="IK635" s="10"/>
      <c r="IL635" s="10"/>
      <c r="IM635" s="10"/>
      <c r="IN635" s="10"/>
      <c r="IO635" s="10"/>
      <c r="IP635" s="10"/>
      <c r="IQ635" s="10"/>
      <c r="IR635" s="10"/>
      <c r="IS635" s="10"/>
      <c r="IT635" s="10">
        <v>1</v>
      </c>
      <c r="IU635" s="13" t="s">
        <v>434</v>
      </c>
      <c r="IV635" s="10" t="s">
        <v>283</v>
      </c>
      <c r="IW635" s="10" t="s">
        <v>283</v>
      </c>
      <c r="IX635" s="10" t="s">
        <v>264</v>
      </c>
      <c r="IY635" s="10"/>
      <c r="IZ635" s="10"/>
      <c r="JA635" s="10"/>
      <c r="JB635" s="10"/>
      <c r="JC635" s="10"/>
      <c r="JD635" s="10"/>
      <c r="JE635" s="10"/>
      <c r="JF635" s="10"/>
      <c r="JG635" s="10"/>
      <c r="JH635" s="10"/>
      <c r="JI635" s="10"/>
      <c r="JJ635" s="10"/>
      <c r="JK635" s="10"/>
      <c r="JL635" s="10"/>
      <c r="JM635" s="10"/>
      <c r="JN635" s="10"/>
      <c r="JO635" s="10"/>
      <c r="JP635" s="10">
        <v>1</v>
      </c>
      <c r="JQ635" s="10"/>
      <c r="JR635" s="10"/>
      <c r="JS635" s="10"/>
      <c r="JT635" s="10"/>
      <c r="JU635" s="10"/>
      <c r="JV635" s="10" t="s">
        <v>490</v>
      </c>
      <c r="JW635" s="10" t="s">
        <v>9206</v>
      </c>
      <c r="JX635" s="10" t="s">
        <v>9224</v>
      </c>
      <c r="JY635" s="10" t="s">
        <v>9225</v>
      </c>
      <c r="JZ635" s="10" t="s">
        <v>9226</v>
      </c>
    </row>
    <row r="636" spans="1:286" ht="15.75" customHeight="1">
      <c r="A636" s="44" t="s">
        <v>9227</v>
      </c>
      <c r="B636" s="59">
        <v>44344</v>
      </c>
      <c r="C636" s="44" t="s">
        <v>9228</v>
      </c>
      <c r="D636" s="10">
        <v>1</v>
      </c>
      <c r="E636" s="11">
        <v>43345</v>
      </c>
      <c r="F636" s="10">
        <v>16</v>
      </c>
      <c r="G636" s="10" t="s">
        <v>277</v>
      </c>
      <c r="H636" s="44" t="s">
        <v>9208</v>
      </c>
      <c r="I636" s="44" t="s">
        <v>3519</v>
      </c>
      <c r="J636" s="10" t="s">
        <v>280</v>
      </c>
      <c r="K636" s="44" t="s">
        <v>9229</v>
      </c>
      <c r="L636" s="44"/>
      <c r="M636" s="44">
        <v>1</v>
      </c>
      <c r="N636" s="44"/>
      <c r="O636" s="44">
        <v>1</v>
      </c>
      <c r="P636" s="44">
        <v>1</v>
      </c>
      <c r="Q636" s="44"/>
      <c r="R636" s="44">
        <v>1</v>
      </c>
      <c r="S636" s="44">
        <v>1</v>
      </c>
      <c r="T636" s="44">
        <v>1</v>
      </c>
      <c r="U636" s="44"/>
      <c r="V636" s="44"/>
      <c r="W636" s="44"/>
      <c r="X636" s="44"/>
      <c r="Y636" s="44"/>
      <c r="Z636" s="44">
        <v>1</v>
      </c>
      <c r="AA636" s="44"/>
      <c r="AB636" s="44" t="s">
        <v>9230</v>
      </c>
      <c r="AC636" s="87" t="s">
        <v>9231</v>
      </c>
      <c r="AD636" s="10" t="s">
        <v>283</v>
      </c>
      <c r="AE636" s="11">
        <v>43356</v>
      </c>
      <c r="AF636" s="11">
        <v>44302</v>
      </c>
      <c r="AG636" s="10">
        <f t="shared" si="136"/>
        <v>946</v>
      </c>
      <c r="AH636" s="10">
        <f t="shared" si="137"/>
        <v>957</v>
      </c>
      <c r="AI636" s="10">
        <f t="shared" si="108"/>
        <v>999</v>
      </c>
      <c r="AJ636" s="10" t="s">
        <v>9212</v>
      </c>
      <c r="AK636" s="12">
        <v>2</v>
      </c>
      <c r="AL636" s="10" t="s">
        <v>9213</v>
      </c>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v>1</v>
      </c>
      <c r="BK636" s="10"/>
      <c r="BL636" s="10"/>
      <c r="BM636" s="10"/>
      <c r="BN636" s="10"/>
      <c r="BO636" s="10">
        <v>1</v>
      </c>
      <c r="BP636" s="10"/>
      <c r="BQ636" s="10"/>
      <c r="BR636" s="10"/>
      <c r="BS636" s="10"/>
      <c r="BT636" s="10"/>
      <c r="BU636" s="10"/>
      <c r="BV636" s="10"/>
      <c r="BW636" s="10"/>
      <c r="BX636" s="10"/>
      <c r="BY636" s="10"/>
      <c r="BZ636" s="10"/>
      <c r="CA636" s="10"/>
      <c r="CB636" s="10"/>
      <c r="CC636" s="10"/>
      <c r="CD636" s="10"/>
      <c r="CE636" s="10"/>
      <c r="CF636" s="10"/>
      <c r="CG636" s="10"/>
      <c r="CH636" s="10"/>
      <c r="CI636" s="10"/>
      <c r="CJ636" s="10"/>
      <c r="CK636" s="10"/>
      <c r="CL636" s="10"/>
      <c r="CM636" s="10"/>
      <c r="CN636" s="10"/>
      <c r="CO636" s="10"/>
      <c r="CP636" s="10" t="s">
        <v>89</v>
      </c>
      <c r="CQ636" s="10" t="s">
        <v>286</v>
      </c>
      <c r="CR636" s="10">
        <v>1</v>
      </c>
      <c r="CS636" s="10"/>
      <c r="CT636" s="10"/>
      <c r="CU636" s="10"/>
      <c r="CV636" s="10"/>
      <c r="CW636" s="10"/>
      <c r="CX636" s="10" t="s">
        <v>287</v>
      </c>
      <c r="CY636" s="10" t="s">
        <v>287</v>
      </c>
      <c r="CZ636" s="10" t="s">
        <v>288</v>
      </c>
      <c r="DA636" s="10" t="s">
        <v>158</v>
      </c>
      <c r="DB636" s="10" t="s">
        <v>158</v>
      </c>
      <c r="DC636" s="13" t="s">
        <v>283</v>
      </c>
      <c r="DD636" s="10" t="s">
        <v>9232</v>
      </c>
      <c r="DE636" s="10" t="s">
        <v>283</v>
      </c>
      <c r="DF636" s="10" t="s">
        <v>283</v>
      </c>
      <c r="DG636" s="10" t="s">
        <v>283</v>
      </c>
      <c r="DH636" s="10" t="s">
        <v>283</v>
      </c>
      <c r="DI636" s="10" t="s">
        <v>283</v>
      </c>
      <c r="DJ636" s="10" t="s">
        <v>283</v>
      </c>
      <c r="DK636" s="10" t="s">
        <v>283</v>
      </c>
      <c r="DL636" s="10" t="s">
        <v>283</v>
      </c>
      <c r="DM636" s="10" t="s">
        <v>283</v>
      </c>
      <c r="DN636" s="15"/>
      <c r="DO636" s="15"/>
      <c r="DP636" s="15"/>
      <c r="DQ636" s="15"/>
      <c r="DR636" s="15"/>
      <c r="DS636" s="15"/>
      <c r="DT636" s="15"/>
      <c r="DU636" s="15"/>
      <c r="DV636" s="15"/>
      <c r="DW636" s="15"/>
      <c r="DX636" s="15"/>
      <c r="DY636" s="15"/>
      <c r="DZ636" s="15"/>
      <c r="EA636" s="15"/>
      <c r="EB636" s="15"/>
      <c r="EC636" s="15"/>
      <c r="ED636" s="15"/>
      <c r="EE636" s="15"/>
      <c r="EF636" s="15"/>
      <c r="EG636" s="15"/>
      <c r="EH636" s="15"/>
      <c r="EI636" s="15"/>
      <c r="EJ636" s="15"/>
      <c r="EK636" s="15"/>
      <c r="EL636" s="15"/>
      <c r="EM636" s="15"/>
      <c r="EN636" s="15"/>
      <c r="EO636" s="15"/>
      <c r="EP636" s="15"/>
      <c r="EQ636" s="15"/>
      <c r="ER636" s="13" t="s">
        <v>9233</v>
      </c>
      <c r="ES636" s="13" t="s">
        <v>9234</v>
      </c>
      <c r="ET636" s="13"/>
      <c r="EU636" s="13"/>
      <c r="EV636" s="13"/>
      <c r="EW636" s="13"/>
      <c r="EX636" s="13"/>
      <c r="EY636" s="13"/>
      <c r="EZ636" s="13"/>
      <c r="FA636" s="13"/>
      <c r="FB636" s="13"/>
      <c r="FC636" s="13"/>
      <c r="FD636" s="13"/>
      <c r="FE636" s="13"/>
      <c r="FF636" s="13">
        <v>1</v>
      </c>
      <c r="FG636" s="13"/>
      <c r="FH636" s="13"/>
      <c r="FI636" s="13"/>
      <c r="FJ636" s="13">
        <v>1</v>
      </c>
      <c r="FK636" s="13">
        <v>1</v>
      </c>
      <c r="FL636" s="13"/>
      <c r="FM636" s="27" t="s">
        <v>9235</v>
      </c>
      <c r="FN636" s="27" t="s">
        <v>1516</v>
      </c>
      <c r="FO636" s="27">
        <v>1</v>
      </c>
      <c r="FP636" s="27"/>
      <c r="FQ636" s="27"/>
      <c r="FR636" s="27"/>
      <c r="FS636" s="27"/>
      <c r="FT636" s="27"/>
      <c r="FU636" s="27"/>
      <c r="FV636" s="27"/>
      <c r="FW636" s="27"/>
      <c r="FX636" s="27"/>
      <c r="FY636" s="27"/>
      <c r="FZ636" s="27"/>
      <c r="GA636" s="27"/>
      <c r="GB636" s="27"/>
      <c r="GC636" s="27"/>
      <c r="GD636" s="27"/>
      <c r="GE636" s="27"/>
      <c r="GF636" s="27"/>
      <c r="GG636" s="27"/>
      <c r="GH636" s="27"/>
      <c r="GI636" s="27"/>
      <c r="GJ636" s="27"/>
      <c r="GK636" s="27"/>
      <c r="GL636" s="27"/>
      <c r="GM636" s="27"/>
      <c r="GN636" s="27"/>
      <c r="GO636" s="13" t="s">
        <v>9236</v>
      </c>
      <c r="GP636" s="13" t="s">
        <v>9237</v>
      </c>
      <c r="GQ636" s="13" t="s">
        <v>9238</v>
      </c>
      <c r="GR636" s="10" t="s">
        <v>283</v>
      </c>
      <c r="GS636" s="10" t="s">
        <v>283</v>
      </c>
      <c r="GT636" s="10" t="s">
        <v>283</v>
      </c>
      <c r="GU636" s="10" t="s">
        <v>283</v>
      </c>
      <c r="GV636" s="10" t="s">
        <v>283</v>
      </c>
      <c r="GW636" s="10" t="s">
        <v>283</v>
      </c>
      <c r="GX636" s="10" t="s">
        <v>283</v>
      </c>
      <c r="GY636" s="10" t="s">
        <v>283</v>
      </c>
      <c r="GZ636" s="10" t="s">
        <v>283</v>
      </c>
      <c r="HA636" s="10" t="s">
        <v>283</v>
      </c>
      <c r="HB636" s="10" t="s">
        <v>283</v>
      </c>
      <c r="HC636" s="10" t="s">
        <v>283</v>
      </c>
      <c r="HD636" s="10" t="s">
        <v>242</v>
      </c>
      <c r="HE636" s="10"/>
      <c r="HF636" s="10"/>
      <c r="HG636" s="10"/>
      <c r="HH636" s="10"/>
      <c r="HI636" s="10"/>
      <c r="HJ636" s="10"/>
      <c r="HK636" s="10"/>
      <c r="HL636" s="10"/>
      <c r="HM636" s="10"/>
      <c r="HN636" s="10"/>
      <c r="HO636" s="10"/>
      <c r="HP636" s="10"/>
      <c r="HQ636" s="10"/>
      <c r="HR636" s="10"/>
      <c r="HS636" s="10"/>
      <c r="HT636" s="10"/>
      <c r="HU636" s="10"/>
      <c r="HV636" s="10"/>
      <c r="HW636" s="10"/>
      <c r="HX636" s="10"/>
      <c r="HY636" s="10"/>
      <c r="HZ636" s="10"/>
      <c r="IA636" s="10"/>
      <c r="IB636" s="10"/>
      <c r="IC636" s="10"/>
      <c r="ID636" s="10"/>
      <c r="IE636" s="10"/>
      <c r="IF636" s="10"/>
      <c r="IG636" s="10"/>
      <c r="IH636" s="10"/>
      <c r="II636" s="10"/>
      <c r="IJ636" s="10"/>
      <c r="IK636" s="10"/>
      <c r="IL636" s="10"/>
      <c r="IM636" s="10"/>
      <c r="IN636" s="10"/>
      <c r="IO636" s="10"/>
      <c r="IP636" s="10"/>
      <c r="IQ636" s="10"/>
      <c r="IR636" s="10"/>
      <c r="IS636" s="10"/>
      <c r="IT636" s="10">
        <v>1</v>
      </c>
      <c r="IU636" s="13" t="s">
        <v>434</v>
      </c>
      <c r="IV636" s="10" t="s">
        <v>283</v>
      </c>
      <c r="IW636" s="10" t="s">
        <v>283</v>
      </c>
      <c r="IX636" s="10" t="s">
        <v>264</v>
      </c>
      <c r="IY636" s="10"/>
      <c r="IZ636" s="10"/>
      <c r="JA636" s="10"/>
      <c r="JB636" s="10"/>
      <c r="JC636" s="10"/>
      <c r="JD636" s="10"/>
      <c r="JE636" s="10"/>
      <c r="JF636" s="10"/>
      <c r="JG636" s="10"/>
      <c r="JH636" s="10"/>
      <c r="JI636" s="10"/>
      <c r="JJ636" s="10"/>
      <c r="JK636" s="10"/>
      <c r="JL636" s="10"/>
      <c r="JM636" s="10"/>
      <c r="JN636" s="10"/>
      <c r="JO636" s="10"/>
      <c r="JP636" s="10">
        <v>1</v>
      </c>
      <c r="JQ636" s="10"/>
      <c r="JR636" s="10"/>
      <c r="JS636" s="10"/>
      <c r="JT636" s="10"/>
      <c r="JU636" s="10"/>
      <c r="JV636" s="10" t="s">
        <v>490</v>
      </c>
      <c r="JW636" s="10" t="s">
        <v>9206</v>
      </c>
      <c r="JX636" s="10" t="s">
        <v>9224</v>
      </c>
      <c r="JY636" s="10" t="s">
        <v>283</v>
      </c>
      <c r="JZ636" s="10"/>
    </row>
    <row r="637" spans="1:286" ht="15.75" customHeight="1">
      <c r="A637" s="44" t="s">
        <v>9239</v>
      </c>
      <c r="B637" s="59">
        <v>44349</v>
      </c>
      <c r="C637" s="44" t="s">
        <v>9240</v>
      </c>
      <c r="D637" s="10">
        <v>1</v>
      </c>
      <c r="E637" s="11">
        <v>44129</v>
      </c>
      <c r="F637" s="10" t="s">
        <v>302</v>
      </c>
      <c r="G637" s="10" t="s">
        <v>323</v>
      </c>
      <c r="H637" s="44" t="s">
        <v>4129</v>
      </c>
      <c r="I637" s="44" t="s">
        <v>7656</v>
      </c>
      <c r="J637" s="10" t="s">
        <v>280</v>
      </c>
      <c r="K637" s="44" t="s">
        <v>9241</v>
      </c>
      <c r="L637" s="44"/>
      <c r="M637" s="44">
        <v>1</v>
      </c>
      <c r="N637" s="44"/>
      <c r="O637" s="44"/>
      <c r="P637" s="10">
        <v>1</v>
      </c>
      <c r="Q637" s="44"/>
      <c r="R637" s="44"/>
      <c r="S637" s="44"/>
      <c r="T637" s="44"/>
      <c r="U637" s="44"/>
      <c r="V637" s="44"/>
      <c r="W637" s="44"/>
      <c r="X637" s="44"/>
      <c r="Y637" s="44"/>
      <c r="Z637" s="44"/>
      <c r="AA637" s="44"/>
      <c r="AB637" s="44" t="s">
        <v>9242</v>
      </c>
      <c r="AC637" s="87" t="s">
        <v>9243</v>
      </c>
      <c r="AD637" s="10" t="s">
        <v>283</v>
      </c>
      <c r="AE637" s="11">
        <v>44130</v>
      </c>
      <c r="AF637" s="11">
        <v>44340</v>
      </c>
      <c r="AG637" s="10">
        <f t="shared" si="136"/>
        <v>210</v>
      </c>
      <c r="AH637" s="10">
        <f t="shared" si="137"/>
        <v>211</v>
      </c>
      <c r="AI637" s="10">
        <f t="shared" si="108"/>
        <v>220</v>
      </c>
      <c r="AJ637" s="10" t="s">
        <v>9244</v>
      </c>
      <c r="AK637" s="12">
        <v>1</v>
      </c>
      <c r="AL637" s="10" t="s">
        <v>546</v>
      </c>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c r="BW637" s="10"/>
      <c r="BX637" s="10"/>
      <c r="BY637" s="10">
        <v>1</v>
      </c>
      <c r="BZ637" s="10"/>
      <c r="CA637" s="10"/>
      <c r="CB637" s="10"/>
      <c r="CC637" s="10"/>
      <c r="CD637" s="10"/>
      <c r="CE637" s="10"/>
      <c r="CF637" s="10"/>
      <c r="CG637" s="10"/>
      <c r="CH637" s="10"/>
      <c r="CI637" s="10"/>
      <c r="CJ637" s="10"/>
      <c r="CK637" s="10"/>
      <c r="CL637" s="10"/>
      <c r="CM637" s="10"/>
      <c r="CN637" s="10"/>
      <c r="CO637" s="10"/>
      <c r="CP637" s="10" t="s">
        <v>509</v>
      </c>
      <c r="CQ637" s="10" t="s">
        <v>286</v>
      </c>
      <c r="CR637" s="13">
        <v>1</v>
      </c>
      <c r="CS637" s="13">
        <v>1</v>
      </c>
      <c r="CT637" s="10"/>
      <c r="CU637" s="10"/>
      <c r="CV637" s="10"/>
      <c r="CW637" s="10"/>
      <c r="CX637" s="10" t="s">
        <v>287</v>
      </c>
      <c r="CY637" s="10" t="s">
        <v>287</v>
      </c>
      <c r="CZ637" s="10" t="s">
        <v>288</v>
      </c>
      <c r="DA637" s="10" t="s">
        <v>289</v>
      </c>
      <c r="DB637" s="10" t="s">
        <v>412</v>
      </c>
      <c r="DC637" s="10" t="s">
        <v>283</v>
      </c>
      <c r="DD637" s="13" t="s">
        <v>3437</v>
      </c>
      <c r="DE637" s="10" t="s">
        <v>283</v>
      </c>
      <c r="DF637" s="10" t="s">
        <v>283</v>
      </c>
      <c r="DG637" s="10" t="s">
        <v>283</v>
      </c>
      <c r="DH637" s="10" t="s">
        <v>283</v>
      </c>
      <c r="DI637" s="10" t="s">
        <v>283</v>
      </c>
      <c r="DJ637" s="10" t="s">
        <v>283</v>
      </c>
      <c r="DK637" s="10" t="s">
        <v>283</v>
      </c>
      <c r="DL637" s="10" t="s">
        <v>9245</v>
      </c>
      <c r="DM637" s="10" t="s">
        <v>116</v>
      </c>
      <c r="DN637" s="15"/>
      <c r="DO637" s="15"/>
      <c r="DP637" s="15"/>
      <c r="DQ637" s="15"/>
      <c r="DR637" s="15"/>
      <c r="DS637" s="15"/>
      <c r="DT637" s="14">
        <v>1</v>
      </c>
      <c r="DU637" s="15"/>
      <c r="DV637" s="15"/>
      <c r="DW637" s="15"/>
      <c r="DX637" s="15"/>
      <c r="DY637" s="15"/>
      <c r="DZ637" s="15"/>
      <c r="EA637" s="15"/>
      <c r="EB637" s="15"/>
      <c r="EC637" s="15"/>
      <c r="ED637" s="15"/>
      <c r="EE637" s="15"/>
      <c r="EF637" s="15"/>
      <c r="EG637" s="15"/>
      <c r="EH637" s="15"/>
      <c r="EI637" s="15"/>
      <c r="EJ637" s="15"/>
      <c r="EK637" s="15"/>
      <c r="EL637" s="15"/>
      <c r="EM637" s="15"/>
      <c r="EN637" s="15"/>
      <c r="EO637" s="15"/>
      <c r="EP637" s="15"/>
      <c r="EQ637" s="15"/>
      <c r="ER637" s="13" t="s">
        <v>157</v>
      </c>
      <c r="ES637" s="13" t="s">
        <v>157</v>
      </c>
      <c r="ET637" s="13"/>
      <c r="EU637" s="13"/>
      <c r="EV637" s="13"/>
      <c r="EW637" s="13"/>
      <c r="EX637" s="13"/>
      <c r="EY637" s="13"/>
      <c r="EZ637" s="13"/>
      <c r="FA637" s="13"/>
      <c r="FB637" s="13"/>
      <c r="FC637" s="13"/>
      <c r="FD637" s="13"/>
      <c r="FE637" s="13"/>
      <c r="FF637" s="13"/>
      <c r="FG637" s="13"/>
      <c r="FH637" s="13"/>
      <c r="FI637" s="13"/>
      <c r="FJ637" s="10">
        <v>1</v>
      </c>
      <c r="FK637" s="13"/>
      <c r="FL637" s="13"/>
      <c r="FM637" s="10" t="s">
        <v>9246</v>
      </c>
      <c r="FN637" s="10" t="s">
        <v>166</v>
      </c>
      <c r="FO637" s="10"/>
      <c r="FP637" s="10"/>
      <c r="FQ637" s="10"/>
      <c r="FR637" s="10"/>
      <c r="FS637" s="10"/>
      <c r="FT637" s="10"/>
      <c r="FU637" s="13">
        <v>1</v>
      </c>
      <c r="FV637" s="10"/>
      <c r="FW637" s="10"/>
      <c r="FX637" s="10"/>
      <c r="FY637" s="10"/>
      <c r="FZ637" s="10"/>
      <c r="GA637" s="10"/>
      <c r="GB637" s="10"/>
      <c r="GC637" s="10"/>
      <c r="GD637" s="10"/>
      <c r="GE637" s="10"/>
      <c r="GF637" s="10"/>
      <c r="GG637" s="10"/>
      <c r="GH637" s="10"/>
      <c r="GI637" s="10"/>
      <c r="GJ637" s="10"/>
      <c r="GK637" s="10"/>
      <c r="GL637" s="10"/>
      <c r="GM637" s="10"/>
      <c r="GN637" s="10"/>
      <c r="GO637" s="13" t="s">
        <v>9247</v>
      </c>
      <c r="GP637" s="10" t="s">
        <v>283</v>
      </c>
      <c r="GQ637" s="10" t="s">
        <v>283</v>
      </c>
      <c r="GR637" s="10" t="s">
        <v>283</v>
      </c>
      <c r="GS637" s="10" t="s">
        <v>283</v>
      </c>
      <c r="GT637" s="10" t="s">
        <v>283</v>
      </c>
      <c r="GU637" s="10" t="s">
        <v>283</v>
      </c>
      <c r="GV637" s="10" t="s">
        <v>283</v>
      </c>
      <c r="GW637" s="10" t="s">
        <v>283</v>
      </c>
      <c r="GX637" s="10" t="s">
        <v>283</v>
      </c>
      <c r="GY637" s="10" t="s">
        <v>283</v>
      </c>
      <c r="GZ637" s="10" t="s">
        <v>283</v>
      </c>
      <c r="HA637" s="10" t="s">
        <v>283</v>
      </c>
      <c r="HB637" s="10" t="s">
        <v>283</v>
      </c>
      <c r="HC637" s="10" t="s">
        <v>283</v>
      </c>
      <c r="HD637" s="10" t="s">
        <v>235</v>
      </c>
      <c r="HE637" s="10"/>
      <c r="HF637" s="10"/>
      <c r="HG637" s="10"/>
      <c r="HH637" s="10"/>
      <c r="HI637" s="10"/>
      <c r="HJ637" s="10"/>
      <c r="HK637" s="10"/>
      <c r="HL637" s="10"/>
      <c r="HM637" s="10"/>
      <c r="HN637" s="10"/>
      <c r="HO637" s="10"/>
      <c r="HP637" s="10"/>
      <c r="HQ637" s="10"/>
      <c r="HR637" s="10"/>
      <c r="HS637" s="10"/>
      <c r="HT637" s="10"/>
      <c r="HU637" s="10"/>
      <c r="HV637" s="10"/>
      <c r="HW637" s="10"/>
      <c r="HX637" s="10"/>
      <c r="HY637" s="10"/>
      <c r="HZ637" s="10"/>
      <c r="IA637" s="10"/>
      <c r="IB637" s="10"/>
      <c r="IC637" s="10"/>
      <c r="ID637" s="10"/>
      <c r="IE637" s="10"/>
      <c r="IF637" s="10"/>
      <c r="IG637" s="10"/>
      <c r="IH637" s="10"/>
      <c r="II637" s="10"/>
      <c r="IJ637" s="10"/>
      <c r="IK637" s="10"/>
      <c r="IL637" s="10"/>
      <c r="IM637" s="10">
        <v>1</v>
      </c>
      <c r="IN637" s="10"/>
      <c r="IO637" s="10"/>
      <c r="IP637" s="10"/>
      <c r="IQ637" s="10"/>
      <c r="IR637" s="10"/>
      <c r="IS637" s="10"/>
      <c r="IT637" s="10"/>
      <c r="IU637" s="13" t="s">
        <v>299</v>
      </c>
      <c r="IV637" s="10" t="s">
        <v>283</v>
      </c>
      <c r="IW637" s="10" t="s">
        <v>283</v>
      </c>
      <c r="IX637" s="10" t="s">
        <v>264</v>
      </c>
      <c r="IY637" s="10"/>
      <c r="IZ637" s="10"/>
      <c r="JA637" s="10"/>
      <c r="JB637" s="10"/>
      <c r="JC637" s="10"/>
      <c r="JD637" s="10"/>
      <c r="JE637" s="10"/>
      <c r="JF637" s="10"/>
      <c r="JG637" s="10"/>
      <c r="JH637" s="10"/>
      <c r="JI637" s="10"/>
      <c r="JJ637" s="10"/>
      <c r="JK637" s="10"/>
      <c r="JL637" s="10"/>
      <c r="JM637" s="10"/>
      <c r="JN637" s="10"/>
      <c r="JO637" s="10"/>
      <c r="JP637" s="10">
        <v>1</v>
      </c>
      <c r="JQ637" s="10"/>
      <c r="JR637" s="10"/>
      <c r="JS637" s="10"/>
      <c r="JT637" s="10"/>
      <c r="JU637" s="10"/>
      <c r="JV637" s="10" t="s">
        <v>287</v>
      </c>
      <c r="JW637" s="10" t="s">
        <v>283</v>
      </c>
      <c r="JX637" s="10" t="s">
        <v>283</v>
      </c>
      <c r="JY637" s="10" t="s">
        <v>283</v>
      </c>
      <c r="JZ637" s="10"/>
    </row>
    <row r="638" spans="1:286" ht="15.75" customHeight="1">
      <c r="A638" s="44" t="s">
        <v>9248</v>
      </c>
      <c r="B638" s="59">
        <v>44354</v>
      </c>
      <c r="C638" s="44" t="s">
        <v>9249</v>
      </c>
      <c r="D638" s="10">
        <v>1</v>
      </c>
      <c r="E638" s="11">
        <v>43661</v>
      </c>
      <c r="F638" s="10">
        <v>62</v>
      </c>
      <c r="G638" s="10" t="s">
        <v>277</v>
      </c>
      <c r="H638" s="44" t="s">
        <v>9250</v>
      </c>
      <c r="I638" s="44" t="s">
        <v>9251</v>
      </c>
      <c r="J638" s="10" t="s">
        <v>280</v>
      </c>
      <c r="K638" s="44" t="s">
        <v>344</v>
      </c>
      <c r="L638" s="44"/>
      <c r="M638" s="44"/>
      <c r="N638" s="44"/>
      <c r="O638" s="44"/>
      <c r="P638" s="44"/>
      <c r="Q638" s="44"/>
      <c r="R638" s="10">
        <v>1</v>
      </c>
      <c r="S638" s="44"/>
      <c r="T638" s="44"/>
      <c r="U638" s="44"/>
      <c r="V638" s="44"/>
      <c r="W638" s="44"/>
      <c r="X638" s="44"/>
      <c r="Y638" s="44"/>
      <c r="Z638" s="44"/>
      <c r="AA638" s="44"/>
      <c r="AB638" s="44" t="s">
        <v>9252</v>
      </c>
      <c r="AC638" s="87" t="s">
        <v>9253</v>
      </c>
      <c r="AD638" s="10" t="s">
        <v>283</v>
      </c>
      <c r="AE638" s="11">
        <v>43684</v>
      </c>
      <c r="AF638" s="10" t="s">
        <v>329</v>
      </c>
      <c r="AG638" s="10" t="s">
        <v>329</v>
      </c>
      <c r="AH638" s="10" t="s">
        <v>283</v>
      </c>
      <c r="AI638" s="10">
        <f t="shared" si="108"/>
        <v>693</v>
      </c>
      <c r="AJ638" s="10" t="s">
        <v>9254</v>
      </c>
      <c r="AK638" s="12">
        <v>1</v>
      </c>
      <c r="AL638" s="10" t="s">
        <v>86</v>
      </c>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0"/>
      <c r="CK638" s="10"/>
      <c r="CL638" s="10"/>
      <c r="CM638" s="10"/>
      <c r="CN638" s="10"/>
      <c r="CO638" s="10">
        <v>1</v>
      </c>
      <c r="CP638" s="10" t="s">
        <v>90</v>
      </c>
      <c r="CQ638" s="10" t="s">
        <v>286</v>
      </c>
      <c r="CR638" s="10"/>
      <c r="CS638" s="10">
        <v>1</v>
      </c>
      <c r="CT638" s="10"/>
      <c r="CU638" s="10"/>
      <c r="CV638" s="10"/>
      <c r="CW638" s="10"/>
      <c r="CX638" s="10" t="s">
        <v>283</v>
      </c>
      <c r="CY638" s="10" t="s">
        <v>287</v>
      </c>
      <c r="CZ638" s="10" t="s">
        <v>12</v>
      </c>
      <c r="DA638" s="10" t="s">
        <v>125</v>
      </c>
      <c r="DB638" s="10" t="s">
        <v>309</v>
      </c>
      <c r="DC638" s="13" t="s">
        <v>9255</v>
      </c>
      <c r="DD638" s="13" t="s">
        <v>9256</v>
      </c>
      <c r="DE638" s="13" t="s">
        <v>9257</v>
      </c>
      <c r="DF638" s="10" t="s">
        <v>283</v>
      </c>
      <c r="DG638" s="10" t="s">
        <v>283</v>
      </c>
      <c r="DH638" s="10" t="s">
        <v>283</v>
      </c>
      <c r="DI638" s="10" t="s">
        <v>283</v>
      </c>
      <c r="DJ638" s="10" t="s">
        <v>283</v>
      </c>
      <c r="DK638" s="10" t="s">
        <v>283</v>
      </c>
      <c r="DL638" s="10" t="s">
        <v>283</v>
      </c>
      <c r="DM638" s="10" t="s">
        <v>283</v>
      </c>
      <c r="DN638" s="15"/>
      <c r="DO638" s="15"/>
      <c r="DP638" s="15"/>
      <c r="DQ638" s="15"/>
      <c r="DR638" s="15"/>
      <c r="DS638" s="15"/>
      <c r="DT638" s="15"/>
      <c r="DU638" s="15"/>
      <c r="DV638" s="15"/>
      <c r="DW638" s="15"/>
      <c r="DX638" s="15"/>
      <c r="DY638" s="15"/>
      <c r="DZ638" s="15"/>
      <c r="EA638" s="15"/>
      <c r="EB638" s="15"/>
      <c r="EC638" s="15"/>
      <c r="ED638" s="15"/>
      <c r="EE638" s="15"/>
      <c r="EF638" s="15"/>
      <c r="EG638" s="15"/>
      <c r="EH638" s="15"/>
      <c r="EI638" s="15"/>
      <c r="EJ638" s="15"/>
      <c r="EK638" s="15"/>
      <c r="EL638" s="15"/>
      <c r="EM638" s="15"/>
      <c r="EN638" s="15"/>
      <c r="EO638" s="15"/>
      <c r="EP638" s="15"/>
      <c r="EQ638" s="15"/>
      <c r="ER638" s="10" t="s">
        <v>283</v>
      </c>
      <c r="ES638" s="10" t="s">
        <v>283</v>
      </c>
      <c r="ET638" s="10"/>
      <c r="EU638" s="10"/>
      <c r="EV638" s="10"/>
      <c r="EW638" s="10"/>
      <c r="EX638" s="10"/>
      <c r="EY638" s="10"/>
      <c r="EZ638" s="10"/>
      <c r="FA638" s="10"/>
      <c r="FB638" s="10"/>
      <c r="FC638" s="10"/>
      <c r="FD638" s="10"/>
      <c r="FE638" s="10"/>
      <c r="FF638" s="10"/>
      <c r="FG638" s="10"/>
      <c r="FH638" s="10"/>
      <c r="FI638" s="10"/>
      <c r="FJ638" s="10"/>
      <c r="FK638" s="10"/>
      <c r="FL638" s="10"/>
      <c r="FM638" s="10" t="s">
        <v>283</v>
      </c>
      <c r="FN638" s="10" t="s">
        <v>283</v>
      </c>
      <c r="FO638" s="10"/>
      <c r="FP638" s="10"/>
      <c r="FQ638" s="10"/>
      <c r="FR638" s="10"/>
      <c r="FS638" s="10"/>
      <c r="FT638" s="10"/>
      <c r="FU638" s="10"/>
      <c r="FV638" s="10"/>
      <c r="FW638" s="10"/>
      <c r="FX638" s="10"/>
      <c r="FY638" s="10"/>
      <c r="FZ638" s="10"/>
      <c r="GA638" s="10"/>
      <c r="GB638" s="10"/>
      <c r="GC638" s="10"/>
      <c r="GD638" s="10"/>
      <c r="GE638" s="10"/>
      <c r="GF638" s="10"/>
      <c r="GG638" s="10"/>
      <c r="GH638" s="10"/>
      <c r="GI638" s="10"/>
      <c r="GJ638" s="10"/>
      <c r="GK638" s="10"/>
      <c r="GL638" s="10"/>
      <c r="GM638" s="10"/>
      <c r="GN638" s="10"/>
      <c r="GO638" s="13" t="s">
        <v>9258</v>
      </c>
      <c r="GP638" s="13" t="s">
        <v>9259</v>
      </c>
      <c r="GQ638" s="10" t="s">
        <v>283</v>
      </c>
      <c r="GR638" s="10" t="s">
        <v>283</v>
      </c>
      <c r="GS638" s="10" t="s">
        <v>283</v>
      </c>
      <c r="GT638" s="10" t="s">
        <v>283</v>
      </c>
      <c r="GU638" s="10" t="s">
        <v>283</v>
      </c>
      <c r="GV638" s="10" t="s">
        <v>283</v>
      </c>
      <c r="GW638" s="10" t="s">
        <v>283</v>
      </c>
      <c r="GX638" s="10" t="s">
        <v>283</v>
      </c>
      <c r="GY638" s="10" t="s">
        <v>283</v>
      </c>
      <c r="GZ638" s="10" t="s">
        <v>283</v>
      </c>
      <c r="HA638" s="10" t="s">
        <v>283</v>
      </c>
      <c r="HB638" s="10" t="s">
        <v>283</v>
      </c>
      <c r="HC638" s="10" t="s">
        <v>283</v>
      </c>
      <c r="HD638" s="10" t="s">
        <v>9260</v>
      </c>
      <c r="HE638" s="10"/>
      <c r="HF638" s="10"/>
      <c r="HG638" s="10"/>
      <c r="HH638" s="10"/>
      <c r="HI638" s="10"/>
      <c r="HJ638" s="10"/>
      <c r="HK638" s="10"/>
      <c r="HL638" s="10">
        <v>1</v>
      </c>
      <c r="HM638" s="10"/>
      <c r="HN638" s="10"/>
      <c r="HO638" s="10"/>
      <c r="HP638" s="10"/>
      <c r="HQ638" s="10"/>
      <c r="HR638" s="10"/>
      <c r="HS638" s="10"/>
      <c r="HT638" s="10"/>
      <c r="HU638" s="10"/>
      <c r="HV638" s="10"/>
      <c r="HW638" s="10"/>
      <c r="HX638" s="10"/>
      <c r="HY638" s="10"/>
      <c r="HZ638" s="10"/>
      <c r="IA638" s="10"/>
      <c r="IB638" s="10"/>
      <c r="IC638" s="10"/>
      <c r="ID638" s="10"/>
      <c r="IE638" s="10">
        <v>1</v>
      </c>
      <c r="IF638" s="10"/>
      <c r="IG638" s="10"/>
      <c r="IH638" s="10"/>
      <c r="II638" s="10"/>
      <c r="IJ638" s="10"/>
      <c r="IK638" s="10"/>
      <c r="IL638" s="10"/>
      <c r="IM638" s="10"/>
      <c r="IN638" s="10"/>
      <c r="IO638" s="10"/>
      <c r="IP638" s="10"/>
      <c r="IQ638" s="10"/>
      <c r="IR638" s="10"/>
      <c r="IS638" s="10"/>
      <c r="IT638" s="10"/>
      <c r="IU638" s="13" t="s">
        <v>4857</v>
      </c>
      <c r="IV638" s="10" t="s">
        <v>283</v>
      </c>
      <c r="IW638" s="10" t="s">
        <v>283</v>
      </c>
      <c r="IX638" s="10" t="s">
        <v>264</v>
      </c>
      <c r="IY638" s="10"/>
      <c r="IZ638" s="10"/>
      <c r="JA638" s="10"/>
      <c r="JB638" s="10"/>
      <c r="JC638" s="10"/>
      <c r="JD638" s="10"/>
      <c r="JE638" s="10"/>
      <c r="JF638" s="10"/>
      <c r="JG638" s="10"/>
      <c r="JH638" s="10"/>
      <c r="JI638" s="10"/>
      <c r="JJ638" s="10"/>
      <c r="JK638" s="10"/>
      <c r="JL638" s="10"/>
      <c r="JM638" s="10"/>
      <c r="JN638" s="10"/>
      <c r="JO638" s="10"/>
      <c r="JP638" s="10">
        <v>1</v>
      </c>
      <c r="JQ638" s="10"/>
      <c r="JR638" s="10"/>
      <c r="JS638" s="10"/>
      <c r="JT638" s="10"/>
      <c r="JU638" s="10"/>
      <c r="JV638" s="10" t="s">
        <v>287</v>
      </c>
      <c r="JW638" s="10" t="s">
        <v>283</v>
      </c>
      <c r="JX638" s="10" t="s">
        <v>283</v>
      </c>
      <c r="JY638" s="10" t="s">
        <v>283</v>
      </c>
      <c r="JZ638" s="10"/>
    </row>
    <row r="639" spans="1:286" ht="15.75" customHeight="1">
      <c r="A639" s="44" t="s">
        <v>9261</v>
      </c>
      <c r="B639" s="59">
        <v>44357</v>
      </c>
      <c r="C639" s="44" t="s">
        <v>9262</v>
      </c>
      <c r="D639" s="10">
        <v>1</v>
      </c>
      <c r="E639" s="11">
        <v>44232</v>
      </c>
      <c r="F639" s="10" t="s">
        <v>302</v>
      </c>
      <c r="G639" s="10" t="s">
        <v>323</v>
      </c>
      <c r="H639" s="44" t="s">
        <v>4129</v>
      </c>
      <c r="I639" s="44" t="s">
        <v>360</v>
      </c>
      <c r="J639" s="10" t="s">
        <v>280</v>
      </c>
      <c r="K639" s="44" t="s">
        <v>9263</v>
      </c>
      <c r="L639" s="44"/>
      <c r="M639" s="44"/>
      <c r="N639" s="44">
        <v>1</v>
      </c>
      <c r="O639" s="44"/>
      <c r="P639" s="44">
        <v>1</v>
      </c>
      <c r="Q639" s="44"/>
      <c r="R639" s="10">
        <v>1</v>
      </c>
      <c r="S639" s="44"/>
      <c r="T639" s="44">
        <v>1</v>
      </c>
      <c r="U639" s="44"/>
      <c r="V639" s="44"/>
      <c r="W639" s="44"/>
      <c r="X639" s="44"/>
      <c r="Y639" s="44"/>
      <c r="Z639" s="44"/>
      <c r="AA639" s="44"/>
      <c r="AB639" s="44" t="s">
        <v>9264</v>
      </c>
      <c r="AC639" s="87" t="s">
        <v>9265</v>
      </c>
      <c r="AD639" s="10" t="s">
        <v>283</v>
      </c>
      <c r="AE639" s="11">
        <v>44235</v>
      </c>
      <c r="AF639" s="11">
        <v>44344</v>
      </c>
      <c r="AG639" s="10">
        <f t="shared" ref="AG639:AG763" si="138">AF639-AE639</f>
        <v>109</v>
      </c>
      <c r="AH639" s="10">
        <f t="shared" ref="AH639:AH643" si="139">AF639-E639</f>
        <v>112</v>
      </c>
      <c r="AI639" s="10">
        <f t="shared" si="108"/>
        <v>125</v>
      </c>
      <c r="AJ639" s="10" t="s">
        <v>9266</v>
      </c>
      <c r="AK639" s="12">
        <v>1</v>
      </c>
      <c r="AL639" s="10" t="s">
        <v>7177</v>
      </c>
      <c r="AM639" s="10"/>
      <c r="AN639" s="10"/>
      <c r="AO639" s="10"/>
      <c r="AP639" s="10"/>
      <c r="AQ639" s="10"/>
      <c r="AR639" s="10"/>
      <c r="AS639" s="10"/>
      <c r="AT639" s="10"/>
      <c r="AU639" s="10"/>
      <c r="AV639" s="10"/>
      <c r="AW639" s="10"/>
      <c r="AX639" s="10"/>
      <c r="AY639" s="10"/>
      <c r="AZ639" s="10"/>
      <c r="BA639" s="10"/>
      <c r="BB639" s="10">
        <v>1</v>
      </c>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0"/>
      <c r="CK639" s="10"/>
      <c r="CL639" s="10"/>
      <c r="CM639" s="10"/>
      <c r="CN639" s="10"/>
      <c r="CO639" s="10"/>
      <c r="CP639" s="10" t="s">
        <v>89</v>
      </c>
      <c r="CQ639" s="10" t="s">
        <v>286</v>
      </c>
      <c r="CR639" s="10">
        <v>1</v>
      </c>
      <c r="CS639" s="10"/>
      <c r="CT639" s="10"/>
      <c r="CU639" s="10"/>
      <c r="CV639" s="10"/>
      <c r="CW639" s="10"/>
      <c r="CX639" s="10" t="s">
        <v>287</v>
      </c>
      <c r="CY639" s="10" t="s">
        <v>287</v>
      </c>
      <c r="CZ639" s="10" t="s">
        <v>288</v>
      </c>
      <c r="DA639" s="10" t="s">
        <v>125</v>
      </c>
      <c r="DB639" s="10" t="s">
        <v>309</v>
      </c>
      <c r="DC639" s="13" t="s">
        <v>9267</v>
      </c>
      <c r="DD639" s="13" t="s">
        <v>9268</v>
      </c>
      <c r="DE639" s="13" t="s">
        <v>9269</v>
      </c>
      <c r="DF639" s="13" t="s">
        <v>8067</v>
      </c>
      <c r="DG639" s="10" t="s">
        <v>283</v>
      </c>
      <c r="DH639" s="10" t="s">
        <v>283</v>
      </c>
      <c r="DI639" s="10" t="s">
        <v>283</v>
      </c>
      <c r="DJ639" s="10" t="s">
        <v>283</v>
      </c>
      <c r="DK639" s="10" t="s">
        <v>283</v>
      </c>
      <c r="DL639" s="13" t="s">
        <v>9270</v>
      </c>
      <c r="DM639" s="13" t="s">
        <v>9271</v>
      </c>
      <c r="DN639" s="14"/>
      <c r="DO639" s="14"/>
      <c r="DP639" s="14"/>
      <c r="DQ639" s="14"/>
      <c r="DR639" s="14"/>
      <c r="DS639" s="14">
        <v>1</v>
      </c>
      <c r="DT639" s="14"/>
      <c r="DU639" s="14"/>
      <c r="DV639" s="14"/>
      <c r="DW639" s="14"/>
      <c r="DX639" s="14"/>
      <c r="DY639" s="14"/>
      <c r="DZ639" s="14"/>
      <c r="EA639" s="14"/>
      <c r="EB639" s="14">
        <v>1</v>
      </c>
      <c r="EC639" s="14"/>
      <c r="ED639" s="14"/>
      <c r="EE639" s="14"/>
      <c r="EF639" s="14"/>
      <c r="EG639" s="14"/>
      <c r="EH639" s="14"/>
      <c r="EI639" s="14"/>
      <c r="EJ639" s="14"/>
      <c r="EK639" s="14"/>
      <c r="EL639" s="14"/>
      <c r="EM639" s="14">
        <v>1</v>
      </c>
      <c r="EN639" s="14"/>
      <c r="EO639" s="14"/>
      <c r="EP639" s="14"/>
      <c r="EQ639" s="14"/>
      <c r="ER639" s="10" t="s">
        <v>283</v>
      </c>
      <c r="ES639" s="10" t="s">
        <v>283</v>
      </c>
      <c r="ET639" s="10"/>
      <c r="EU639" s="10"/>
      <c r="EV639" s="10"/>
      <c r="EW639" s="10"/>
      <c r="EX639" s="10"/>
      <c r="EY639" s="10"/>
      <c r="EZ639" s="10"/>
      <c r="FA639" s="10"/>
      <c r="FB639" s="10"/>
      <c r="FC639" s="10"/>
      <c r="FD639" s="10"/>
      <c r="FE639" s="10"/>
      <c r="FF639" s="10"/>
      <c r="FG639" s="10"/>
      <c r="FH639" s="10"/>
      <c r="FI639" s="10"/>
      <c r="FJ639" s="10"/>
      <c r="FK639" s="10"/>
      <c r="FL639" s="10"/>
      <c r="FM639" s="10" t="s">
        <v>283</v>
      </c>
      <c r="FN639" s="10" t="s">
        <v>283</v>
      </c>
      <c r="FO639" s="10"/>
      <c r="FP639" s="10"/>
      <c r="FQ639" s="10"/>
      <c r="FR639" s="10"/>
      <c r="FS639" s="10"/>
      <c r="FT639" s="10"/>
      <c r="FU639" s="10"/>
      <c r="FV639" s="10"/>
      <c r="FW639" s="10"/>
      <c r="FX639" s="10"/>
      <c r="FY639" s="10"/>
      <c r="FZ639" s="10"/>
      <c r="GA639" s="10"/>
      <c r="GB639" s="10"/>
      <c r="GC639" s="10"/>
      <c r="GD639" s="10"/>
      <c r="GE639" s="10"/>
      <c r="GF639" s="10"/>
      <c r="GG639" s="10"/>
      <c r="GH639" s="10"/>
      <c r="GI639" s="10"/>
      <c r="GJ639" s="10"/>
      <c r="GK639" s="10"/>
      <c r="GL639" s="10"/>
      <c r="GM639" s="10"/>
      <c r="GN639" s="10"/>
      <c r="GO639" s="13" t="s">
        <v>9272</v>
      </c>
      <c r="GP639" s="13" t="s">
        <v>9273</v>
      </c>
      <c r="GQ639" s="13" t="s">
        <v>9274</v>
      </c>
      <c r="GR639" s="10" t="s">
        <v>283</v>
      </c>
      <c r="GS639" s="10" t="s">
        <v>283</v>
      </c>
      <c r="GT639" s="10" t="s">
        <v>283</v>
      </c>
      <c r="GU639" s="10" t="s">
        <v>283</v>
      </c>
      <c r="GV639" s="10" t="s">
        <v>283</v>
      </c>
      <c r="GW639" s="10" t="s">
        <v>283</v>
      </c>
      <c r="GX639" s="10" t="s">
        <v>283</v>
      </c>
      <c r="GY639" s="10" t="s">
        <v>283</v>
      </c>
      <c r="GZ639" s="10" t="s">
        <v>283</v>
      </c>
      <c r="HA639" s="10" t="s">
        <v>283</v>
      </c>
      <c r="HB639" s="10" t="s">
        <v>283</v>
      </c>
      <c r="HC639" s="10" t="s">
        <v>283</v>
      </c>
      <c r="HD639" s="10" t="s">
        <v>242</v>
      </c>
      <c r="HE639" s="10"/>
      <c r="HF639" s="10"/>
      <c r="HG639" s="10"/>
      <c r="HH639" s="10"/>
      <c r="HI639" s="10"/>
      <c r="HJ639" s="10"/>
      <c r="HK639" s="10"/>
      <c r="HL639" s="10"/>
      <c r="HM639" s="10"/>
      <c r="HN639" s="10"/>
      <c r="HO639" s="10"/>
      <c r="HP639" s="10"/>
      <c r="HQ639" s="10"/>
      <c r="HR639" s="10"/>
      <c r="HS639" s="10"/>
      <c r="HT639" s="10"/>
      <c r="HU639" s="10"/>
      <c r="HV639" s="10"/>
      <c r="HW639" s="10"/>
      <c r="HX639" s="10"/>
      <c r="HY639" s="10"/>
      <c r="HZ639" s="10"/>
      <c r="IA639" s="10"/>
      <c r="IB639" s="10"/>
      <c r="IC639" s="10"/>
      <c r="ID639" s="10"/>
      <c r="IE639" s="10"/>
      <c r="IF639" s="10"/>
      <c r="IG639" s="10"/>
      <c r="IH639" s="10"/>
      <c r="II639" s="10"/>
      <c r="IJ639" s="10"/>
      <c r="IK639" s="10"/>
      <c r="IL639" s="10"/>
      <c r="IM639" s="10"/>
      <c r="IN639" s="10"/>
      <c r="IO639" s="10"/>
      <c r="IP639" s="10"/>
      <c r="IQ639" s="10"/>
      <c r="IR639" s="10"/>
      <c r="IS639" s="10"/>
      <c r="IT639" s="10">
        <v>1</v>
      </c>
      <c r="IU639" s="13" t="s">
        <v>434</v>
      </c>
      <c r="IV639" s="10" t="s">
        <v>283</v>
      </c>
      <c r="IW639" s="10" t="s">
        <v>283</v>
      </c>
      <c r="IX639" s="10" t="s">
        <v>264</v>
      </c>
      <c r="IY639" s="10"/>
      <c r="IZ639" s="10"/>
      <c r="JA639" s="10"/>
      <c r="JB639" s="10"/>
      <c r="JC639" s="10"/>
      <c r="JD639" s="10"/>
      <c r="JE639" s="10"/>
      <c r="JF639" s="10"/>
      <c r="JG639" s="10"/>
      <c r="JH639" s="10"/>
      <c r="JI639" s="10"/>
      <c r="JJ639" s="10"/>
      <c r="JK639" s="10"/>
      <c r="JL639" s="10"/>
      <c r="JM639" s="10"/>
      <c r="JN639" s="10"/>
      <c r="JO639" s="10"/>
      <c r="JP639" s="10">
        <v>1</v>
      </c>
      <c r="JQ639" s="10"/>
      <c r="JR639" s="10"/>
      <c r="JS639" s="10"/>
      <c r="JT639" s="10"/>
      <c r="JU639" s="10"/>
      <c r="JV639" s="10" t="s">
        <v>287</v>
      </c>
      <c r="JW639" s="10" t="s">
        <v>283</v>
      </c>
      <c r="JX639" s="10" t="s">
        <v>283</v>
      </c>
      <c r="JY639" s="10" t="s">
        <v>283</v>
      </c>
      <c r="JZ639" s="10"/>
    </row>
    <row r="640" spans="1:286" ht="15.75" customHeight="1">
      <c r="A640" s="101" t="s">
        <v>9275</v>
      </c>
      <c r="B640" s="102">
        <v>44371</v>
      </c>
      <c r="C640" s="101" t="s">
        <v>9276</v>
      </c>
      <c r="D640" s="13">
        <v>1</v>
      </c>
      <c r="E640" s="71">
        <v>44202</v>
      </c>
      <c r="F640" s="13">
        <v>26</v>
      </c>
      <c r="G640" s="13" t="s">
        <v>277</v>
      </c>
      <c r="H640" s="101" t="s">
        <v>2060</v>
      </c>
      <c r="I640" s="101" t="s">
        <v>3048</v>
      </c>
      <c r="J640" s="10" t="s">
        <v>280</v>
      </c>
      <c r="K640" s="101" t="s">
        <v>606</v>
      </c>
      <c r="M640" s="13">
        <v>1</v>
      </c>
      <c r="AB640" s="101" t="s">
        <v>9277</v>
      </c>
      <c r="AC640" s="103" t="s">
        <v>9278</v>
      </c>
      <c r="AD640" s="10" t="s">
        <v>283</v>
      </c>
      <c r="AE640" s="71">
        <v>44207</v>
      </c>
      <c r="AF640" s="71">
        <v>44369</v>
      </c>
      <c r="AG640" s="10">
        <f t="shared" si="138"/>
        <v>162</v>
      </c>
      <c r="AH640" s="10">
        <f t="shared" si="139"/>
        <v>167</v>
      </c>
      <c r="AI640" s="10">
        <f t="shared" si="108"/>
        <v>169</v>
      </c>
      <c r="AJ640" s="13" t="s">
        <v>9279</v>
      </c>
      <c r="AK640" s="13">
        <v>3</v>
      </c>
      <c r="AL640" s="13" t="s">
        <v>9280</v>
      </c>
      <c r="BY640" s="13">
        <v>3</v>
      </c>
      <c r="CP640" s="13" t="s">
        <v>89</v>
      </c>
      <c r="CQ640" s="10" t="s">
        <v>286</v>
      </c>
      <c r="CR640" s="10">
        <v>1</v>
      </c>
      <c r="CS640" s="13"/>
      <c r="CT640" s="13"/>
      <c r="CU640" s="13"/>
      <c r="CV640" s="13"/>
      <c r="CW640" s="13"/>
      <c r="CX640" s="13" t="s">
        <v>287</v>
      </c>
      <c r="CY640" s="13" t="s">
        <v>287</v>
      </c>
      <c r="CZ640" s="13" t="s">
        <v>288</v>
      </c>
      <c r="DB640" s="13" t="s">
        <v>290</v>
      </c>
      <c r="DC640" s="13" t="s">
        <v>283</v>
      </c>
      <c r="DD640" s="13" t="s">
        <v>9281</v>
      </c>
      <c r="DE640" s="13" t="s">
        <v>283</v>
      </c>
      <c r="DF640" s="13" t="s">
        <v>283</v>
      </c>
      <c r="DG640" s="13" t="s">
        <v>283</v>
      </c>
      <c r="DH640" s="13" t="s">
        <v>283</v>
      </c>
      <c r="DI640" s="13" t="s">
        <v>283</v>
      </c>
      <c r="DJ640" s="13" t="s">
        <v>283</v>
      </c>
      <c r="DK640" s="13" t="s">
        <v>283</v>
      </c>
      <c r="DL640" s="13" t="s">
        <v>9282</v>
      </c>
      <c r="DM640" s="13" t="s">
        <v>116</v>
      </c>
      <c r="DN640" s="104"/>
      <c r="DO640" s="104"/>
      <c r="DP640" s="104"/>
      <c r="DQ640" s="104"/>
      <c r="DR640" s="104"/>
      <c r="DS640" s="104"/>
      <c r="DT640" s="14">
        <v>1</v>
      </c>
      <c r="DU640" s="104"/>
      <c r="DV640" s="104"/>
      <c r="DW640" s="104"/>
      <c r="DX640" s="104"/>
      <c r="DY640" s="104"/>
      <c r="DZ640" s="104"/>
      <c r="EA640" s="104"/>
      <c r="EB640" s="104"/>
      <c r="EC640" s="104"/>
      <c r="ED640" s="104"/>
      <c r="EE640" s="104"/>
      <c r="EF640" s="104"/>
      <c r="EG640" s="104"/>
      <c r="EH640" s="104"/>
      <c r="EI640" s="104"/>
      <c r="EJ640" s="104"/>
      <c r="EK640" s="104"/>
      <c r="EL640" s="104"/>
      <c r="EM640" s="104"/>
      <c r="EN640" s="104"/>
      <c r="EO640" s="104"/>
      <c r="EP640" s="104"/>
      <c r="EQ640" s="104"/>
      <c r="ER640" s="13" t="s">
        <v>283</v>
      </c>
      <c r="ES640" s="13" t="s">
        <v>283</v>
      </c>
      <c r="FM640" s="13" t="s">
        <v>283</v>
      </c>
      <c r="FN640" s="13" t="s">
        <v>283</v>
      </c>
      <c r="GO640" s="13" t="s">
        <v>9283</v>
      </c>
      <c r="GP640" s="13" t="s">
        <v>9284</v>
      </c>
      <c r="GQ640" s="13" t="s">
        <v>283</v>
      </c>
      <c r="GR640" s="13" t="s">
        <v>283</v>
      </c>
      <c r="GS640" s="13" t="s">
        <v>283</v>
      </c>
      <c r="GT640" s="13" t="s">
        <v>283</v>
      </c>
      <c r="GU640" s="13" t="s">
        <v>283</v>
      </c>
      <c r="GV640" s="13" t="s">
        <v>283</v>
      </c>
      <c r="GW640" s="13" t="s">
        <v>283</v>
      </c>
      <c r="GX640" s="13" t="s">
        <v>283</v>
      </c>
      <c r="GY640" s="13" t="s">
        <v>283</v>
      </c>
      <c r="GZ640" s="13" t="s">
        <v>283</v>
      </c>
      <c r="HA640" s="13" t="s">
        <v>283</v>
      </c>
      <c r="HB640" s="13" t="s">
        <v>283</v>
      </c>
      <c r="HC640" s="13" t="s">
        <v>283</v>
      </c>
      <c r="HD640" s="13" t="s">
        <v>211</v>
      </c>
      <c r="HO640" s="13">
        <v>1</v>
      </c>
      <c r="JV640" s="13" t="s">
        <v>287</v>
      </c>
      <c r="JW640" s="13" t="s">
        <v>283</v>
      </c>
      <c r="JX640" s="13" t="s">
        <v>283</v>
      </c>
      <c r="JY640" s="13" t="s">
        <v>283</v>
      </c>
    </row>
    <row r="641" spans="1:285" ht="15.75" customHeight="1">
      <c r="A641" s="101" t="s">
        <v>9285</v>
      </c>
      <c r="B641" s="102">
        <v>44375</v>
      </c>
      <c r="C641" s="101" t="s">
        <v>9286</v>
      </c>
      <c r="D641" s="13">
        <v>1</v>
      </c>
      <c r="E641" s="71">
        <v>44156</v>
      </c>
      <c r="F641" s="13">
        <v>54</v>
      </c>
      <c r="G641" s="13" t="s">
        <v>277</v>
      </c>
      <c r="H641" s="101" t="s">
        <v>4847</v>
      </c>
      <c r="I641" s="101" t="s">
        <v>1306</v>
      </c>
      <c r="J641" s="10" t="s">
        <v>280</v>
      </c>
      <c r="K641" s="101" t="s">
        <v>9287</v>
      </c>
      <c r="M641" s="13">
        <v>1</v>
      </c>
      <c r="AB641" s="101" t="s">
        <v>9288</v>
      </c>
      <c r="AC641" s="103" t="s">
        <v>9289</v>
      </c>
      <c r="AD641" s="10" t="s">
        <v>283</v>
      </c>
      <c r="AE641" s="71">
        <v>44162</v>
      </c>
      <c r="AF641" s="71">
        <v>44369</v>
      </c>
      <c r="AG641" s="10">
        <f t="shared" si="138"/>
        <v>207</v>
      </c>
      <c r="AH641" s="10">
        <f t="shared" si="139"/>
        <v>213</v>
      </c>
      <c r="AI641" s="10">
        <f t="shared" si="108"/>
        <v>219</v>
      </c>
      <c r="AJ641" s="13" t="s">
        <v>9290</v>
      </c>
      <c r="AK641" s="13">
        <v>2</v>
      </c>
      <c r="AL641" s="13" t="s">
        <v>9291</v>
      </c>
      <c r="BY641" s="13">
        <v>1</v>
      </c>
      <c r="CO641" s="13">
        <v>1</v>
      </c>
      <c r="CP641" s="13" t="s">
        <v>89</v>
      </c>
      <c r="CQ641" s="10" t="s">
        <v>286</v>
      </c>
      <c r="CR641" s="10">
        <v>1</v>
      </c>
      <c r="CS641" s="13"/>
      <c r="CT641" s="13"/>
      <c r="CU641" s="13"/>
      <c r="CV641" s="13"/>
      <c r="CW641" s="13"/>
      <c r="CX641" s="13" t="s">
        <v>287</v>
      </c>
      <c r="CY641" s="13" t="s">
        <v>287</v>
      </c>
      <c r="CZ641" s="13" t="s">
        <v>288</v>
      </c>
      <c r="DA641" s="10" t="s">
        <v>289</v>
      </c>
      <c r="DB641" s="13" t="s">
        <v>412</v>
      </c>
      <c r="DC641" s="13" t="s">
        <v>283</v>
      </c>
      <c r="DD641" s="13" t="s">
        <v>9292</v>
      </c>
      <c r="DE641" s="13" t="s">
        <v>283</v>
      </c>
      <c r="DF641" s="13" t="s">
        <v>283</v>
      </c>
      <c r="DG641" s="13" t="s">
        <v>283</v>
      </c>
      <c r="DH641" s="13" t="s">
        <v>283</v>
      </c>
      <c r="DI641" s="13" t="s">
        <v>283</v>
      </c>
      <c r="DJ641" s="13" t="s">
        <v>283</v>
      </c>
      <c r="DK641" s="13" t="s">
        <v>283</v>
      </c>
      <c r="DL641" s="13" t="s">
        <v>9293</v>
      </c>
      <c r="DM641" s="13" t="s">
        <v>9294</v>
      </c>
      <c r="DN641" s="104"/>
      <c r="DO641" s="104"/>
      <c r="DP641" s="104"/>
      <c r="DQ641" s="104"/>
      <c r="DR641" s="104"/>
      <c r="DS641" s="104"/>
      <c r="DT641" s="14">
        <v>1</v>
      </c>
      <c r="DU641" s="104"/>
      <c r="DV641" s="104"/>
      <c r="DW641" s="104"/>
      <c r="DX641" s="14">
        <v>1</v>
      </c>
      <c r="DY641" s="104"/>
      <c r="DZ641" s="104"/>
      <c r="EA641" s="104"/>
      <c r="EB641" s="104"/>
      <c r="EC641" s="104"/>
      <c r="ED641" s="104"/>
      <c r="EE641" s="104"/>
      <c r="EF641" s="104"/>
      <c r="EG641" s="104"/>
      <c r="EH641" s="104"/>
      <c r="EI641" s="104"/>
      <c r="EJ641" s="104"/>
      <c r="EK641" s="104"/>
      <c r="EL641" s="104"/>
      <c r="EM641" s="104"/>
      <c r="EN641" s="104"/>
      <c r="EO641" s="104"/>
      <c r="EP641" s="104"/>
      <c r="EQ641" s="104"/>
      <c r="ER641" s="13" t="s">
        <v>9295</v>
      </c>
      <c r="ES641" s="13" t="s">
        <v>9296</v>
      </c>
      <c r="EU641" s="13">
        <v>1</v>
      </c>
      <c r="EZ641" s="13">
        <v>1</v>
      </c>
      <c r="FD641" s="13">
        <v>1</v>
      </c>
      <c r="FM641" s="13" t="s">
        <v>4913</v>
      </c>
      <c r="FN641" s="13" t="s">
        <v>175</v>
      </c>
      <c r="GE641" s="13">
        <v>1</v>
      </c>
      <c r="GO641" s="13" t="s">
        <v>9297</v>
      </c>
      <c r="GP641" s="13" t="s">
        <v>9298</v>
      </c>
      <c r="GQ641" s="13" t="s">
        <v>9299</v>
      </c>
      <c r="GR641" s="13" t="s">
        <v>283</v>
      </c>
      <c r="GS641" s="13" t="s">
        <v>283</v>
      </c>
      <c r="GT641" s="13" t="s">
        <v>283</v>
      </c>
      <c r="GU641" s="13" t="s">
        <v>283</v>
      </c>
      <c r="GV641" s="13" t="s">
        <v>283</v>
      </c>
      <c r="GW641" s="13" t="s">
        <v>283</v>
      </c>
      <c r="GX641" s="13" t="s">
        <v>283</v>
      </c>
      <c r="GY641" s="13" t="s">
        <v>283</v>
      </c>
      <c r="GZ641" s="13" t="s">
        <v>283</v>
      </c>
      <c r="HA641" s="13" t="s">
        <v>283</v>
      </c>
      <c r="HB641" s="13" t="s">
        <v>283</v>
      </c>
      <c r="HC641" s="13" t="s">
        <v>283</v>
      </c>
      <c r="HD641" s="13" t="s">
        <v>9300</v>
      </c>
      <c r="HQ641" s="13">
        <v>1</v>
      </c>
      <c r="II641" s="13">
        <v>1</v>
      </c>
      <c r="IK641" s="13">
        <v>1</v>
      </c>
      <c r="JV641" s="13" t="s">
        <v>287</v>
      </c>
      <c r="JW641" s="13" t="s">
        <v>283</v>
      </c>
      <c r="JX641" s="13" t="s">
        <v>283</v>
      </c>
      <c r="JY641" s="13" t="s">
        <v>283</v>
      </c>
    </row>
    <row r="642" spans="1:285" ht="15.75" customHeight="1">
      <c r="A642" s="101" t="s">
        <v>9301</v>
      </c>
      <c r="B642" s="102">
        <v>44321</v>
      </c>
      <c r="C642" s="101" t="s">
        <v>9302</v>
      </c>
      <c r="D642" s="13">
        <v>1</v>
      </c>
      <c r="E642" s="71">
        <v>44051</v>
      </c>
      <c r="F642" s="13">
        <v>75</v>
      </c>
      <c r="G642" s="13" t="s">
        <v>277</v>
      </c>
      <c r="H642" s="101" t="s">
        <v>5917</v>
      </c>
      <c r="I642" s="101" t="s">
        <v>424</v>
      </c>
      <c r="J642" s="10" t="s">
        <v>280</v>
      </c>
      <c r="K642" s="101" t="s">
        <v>9303</v>
      </c>
      <c r="AB642" s="101" t="s">
        <v>9304</v>
      </c>
      <c r="AC642" s="103" t="s">
        <v>9305</v>
      </c>
      <c r="AD642" s="10" t="s">
        <v>283</v>
      </c>
      <c r="AE642" s="71">
        <v>44141</v>
      </c>
      <c r="AF642" s="71">
        <v>44321</v>
      </c>
      <c r="AG642" s="10">
        <f t="shared" si="138"/>
        <v>180</v>
      </c>
      <c r="AH642" s="10">
        <f t="shared" si="139"/>
        <v>270</v>
      </c>
      <c r="AI642" s="10">
        <f t="shared" si="108"/>
        <v>270</v>
      </c>
      <c r="AJ642" s="13" t="s">
        <v>70</v>
      </c>
      <c r="AK642" s="13">
        <v>1</v>
      </c>
      <c r="AL642" s="13" t="s">
        <v>70</v>
      </c>
      <c r="BY642" s="13">
        <v>1</v>
      </c>
      <c r="CP642" s="13" t="s">
        <v>329</v>
      </c>
      <c r="CQ642" s="13" t="s">
        <v>852</v>
      </c>
      <c r="CR642" s="13"/>
      <c r="CS642" s="13"/>
      <c r="CT642" s="13"/>
      <c r="CU642" s="13"/>
      <c r="CV642" s="13"/>
      <c r="CW642" s="13"/>
      <c r="CX642" s="13" t="s">
        <v>283</v>
      </c>
      <c r="CY642" s="13" t="s">
        <v>287</v>
      </c>
      <c r="CZ642" s="13" t="s">
        <v>12</v>
      </c>
      <c r="DA642" s="10" t="s">
        <v>158</v>
      </c>
      <c r="DB642" s="13" t="s">
        <v>158</v>
      </c>
      <c r="DC642" s="13" t="s">
        <v>283</v>
      </c>
      <c r="DD642" s="13" t="s">
        <v>9306</v>
      </c>
      <c r="DE642" s="13" t="s">
        <v>9307</v>
      </c>
      <c r="DF642" s="13" t="s">
        <v>9308</v>
      </c>
      <c r="DG642" s="13" t="s">
        <v>283</v>
      </c>
      <c r="DH642" s="13" t="s">
        <v>283</v>
      </c>
      <c r="DI642" s="13" t="s">
        <v>283</v>
      </c>
      <c r="DJ642" s="13" t="s">
        <v>283</v>
      </c>
      <c r="DK642" s="13" t="s">
        <v>283</v>
      </c>
      <c r="DL642" s="13" t="s">
        <v>9309</v>
      </c>
      <c r="DM642" s="13" t="s">
        <v>116</v>
      </c>
      <c r="DN642" s="104"/>
      <c r="DO642" s="104"/>
      <c r="DP642" s="104"/>
      <c r="DQ642" s="104"/>
      <c r="DR642" s="104"/>
      <c r="DS642" s="104"/>
      <c r="DT642" s="14">
        <v>1</v>
      </c>
      <c r="DU642" s="104"/>
      <c r="DV642" s="104"/>
      <c r="DW642" s="104"/>
      <c r="DX642" s="104"/>
      <c r="DY642" s="104"/>
      <c r="DZ642" s="104"/>
      <c r="EA642" s="104"/>
      <c r="EB642" s="104"/>
      <c r="EC642" s="104"/>
      <c r="ED642" s="104"/>
      <c r="EE642" s="104"/>
      <c r="EF642" s="104"/>
      <c r="EG642" s="104"/>
      <c r="EH642" s="104"/>
      <c r="EI642" s="104"/>
      <c r="EJ642" s="104"/>
      <c r="EK642" s="104"/>
      <c r="EL642" s="104"/>
      <c r="EM642" s="104"/>
      <c r="EN642" s="104"/>
      <c r="EO642" s="104"/>
      <c r="EP642" s="104"/>
      <c r="EQ642" s="104"/>
      <c r="ER642" s="13" t="s">
        <v>9310</v>
      </c>
      <c r="ES642" s="13" t="s">
        <v>6798</v>
      </c>
      <c r="EZ642" s="13">
        <v>1</v>
      </c>
      <c r="FI642" s="13">
        <v>1</v>
      </c>
      <c r="FM642" s="13" t="s">
        <v>9311</v>
      </c>
      <c r="FN642" s="13" t="s">
        <v>178</v>
      </c>
      <c r="GH642" s="13">
        <v>1</v>
      </c>
      <c r="GO642" s="13" t="s">
        <v>9312</v>
      </c>
      <c r="GP642" s="13" t="s">
        <v>9313</v>
      </c>
      <c r="GQ642" s="13" t="s">
        <v>9314</v>
      </c>
      <c r="GR642" s="13" t="s">
        <v>9315</v>
      </c>
      <c r="GS642" s="13" t="s">
        <v>9316</v>
      </c>
      <c r="GT642" s="13" t="s">
        <v>9317</v>
      </c>
      <c r="GU642" s="13" t="s">
        <v>283</v>
      </c>
      <c r="GV642" s="13" t="s">
        <v>283</v>
      </c>
      <c r="GW642" s="13" t="s">
        <v>283</v>
      </c>
      <c r="GX642" s="13" t="s">
        <v>283</v>
      </c>
      <c r="GY642" s="13" t="s">
        <v>283</v>
      </c>
      <c r="GZ642" s="13" t="s">
        <v>283</v>
      </c>
      <c r="HA642" s="13" t="s">
        <v>283</v>
      </c>
      <c r="HB642" s="13" t="s">
        <v>283</v>
      </c>
      <c r="HC642" s="13" t="s">
        <v>283</v>
      </c>
      <c r="HD642" s="13" t="s">
        <v>9318</v>
      </c>
      <c r="IB642" s="13">
        <v>1</v>
      </c>
      <c r="JV642" s="13" t="s">
        <v>287</v>
      </c>
      <c r="JW642" s="13" t="s">
        <v>283</v>
      </c>
      <c r="JX642" s="13" t="s">
        <v>283</v>
      </c>
      <c r="JY642" s="13" t="s">
        <v>283</v>
      </c>
    </row>
    <row r="643" spans="1:285" ht="15.75" customHeight="1">
      <c r="A643" s="101" t="s">
        <v>9319</v>
      </c>
      <c r="B643" s="102">
        <v>44386</v>
      </c>
      <c r="C643" s="101" t="s">
        <v>9320</v>
      </c>
      <c r="D643" s="13">
        <v>1</v>
      </c>
      <c r="E643" s="71">
        <v>44238</v>
      </c>
      <c r="F643" s="13">
        <v>58</v>
      </c>
      <c r="G643" s="13" t="s">
        <v>277</v>
      </c>
      <c r="H643" s="101" t="s">
        <v>8078</v>
      </c>
      <c r="I643" s="101" t="s">
        <v>8079</v>
      </c>
      <c r="J643" s="10" t="s">
        <v>280</v>
      </c>
      <c r="K643" s="101" t="s">
        <v>9321</v>
      </c>
      <c r="M643" s="13">
        <v>1</v>
      </c>
      <c r="AB643" s="101" t="s">
        <v>9322</v>
      </c>
      <c r="AC643" s="103" t="s">
        <v>9323</v>
      </c>
      <c r="AD643" s="10" t="s">
        <v>283</v>
      </c>
      <c r="AE643" s="71">
        <v>44239</v>
      </c>
      <c r="AF643" s="71">
        <v>44385</v>
      </c>
      <c r="AG643" s="10">
        <f t="shared" si="138"/>
        <v>146</v>
      </c>
      <c r="AH643" s="10">
        <f t="shared" si="139"/>
        <v>147</v>
      </c>
      <c r="AI643" s="10">
        <f t="shared" si="108"/>
        <v>148</v>
      </c>
      <c r="AJ643" s="13" t="s">
        <v>4885</v>
      </c>
      <c r="AK643" s="13">
        <v>1</v>
      </c>
      <c r="AL643" s="13" t="s">
        <v>86</v>
      </c>
      <c r="CO643" s="13">
        <v>1</v>
      </c>
      <c r="CP643" s="13" t="s">
        <v>89</v>
      </c>
      <c r="CQ643" s="10" t="s">
        <v>286</v>
      </c>
      <c r="CR643" s="10">
        <v>1</v>
      </c>
      <c r="CS643" s="13"/>
      <c r="CT643" s="13"/>
      <c r="CU643" s="13"/>
      <c r="CV643" s="13"/>
      <c r="CW643" s="13"/>
      <c r="CX643" s="13" t="s">
        <v>287</v>
      </c>
      <c r="CY643" s="13" t="s">
        <v>287</v>
      </c>
      <c r="CZ643" s="13" t="s">
        <v>12</v>
      </c>
      <c r="DB643" s="13" t="s">
        <v>951</v>
      </c>
      <c r="DC643" s="13" t="s">
        <v>283</v>
      </c>
      <c r="DD643" s="13" t="s">
        <v>9324</v>
      </c>
      <c r="DE643" s="13" t="s">
        <v>9325</v>
      </c>
      <c r="DF643" s="13" t="s">
        <v>622</v>
      </c>
      <c r="DG643" s="13" t="s">
        <v>9326</v>
      </c>
      <c r="DH643" s="13" t="s">
        <v>283</v>
      </c>
      <c r="DI643" s="13" t="s">
        <v>283</v>
      </c>
      <c r="DJ643" s="13" t="s">
        <v>283</v>
      </c>
      <c r="DK643" s="13" t="s">
        <v>283</v>
      </c>
      <c r="DL643" s="13" t="s">
        <v>283</v>
      </c>
      <c r="DM643" s="13" t="s">
        <v>283</v>
      </c>
      <c r="DN643" s="104"/>
      <c r="DO643" s="104"/>
      <c r="DP643" s="104"/>
      <c r="DQ643" s="104"/>
      <c r="DR643" s="104"/>
      <c r="DS643" s="104"/>
      <c r="DT643" s="104"/>
      <c r="DU643" s="104"/>
      <c r="DV643" s="104"/>
      <c r="DW643" s="104"/>
      <c r="DX643" s="104"/>
      <c r="DY643" s="104"/>
      <c r="DZ643" s="104"/>
      <c r="EA643" s="104"/>
      <c r="EB643" s="104"/>
      <c r="EC643" s="104"/>
      <c r="ED643" s="104"/>
      <c r="EE643" s="104"/>
      <c r="EF643" s="104"/>
      <c r="EG643" s="104"/>
      <c r="EH643" s="104"/>
      <c r="EI643" s="104"/>
      <c r="EJ643" s="104"/>
      <c r="EK643" s="104"/>
      <c r="EL643" s="104"/>
      <c r="EM643" s="104"/>
      <c r="EN643" s="104"/>
      <c r="EO643" s="104"/>
      <c r="EP643" s="104"/>
      <c r="EQ643" s="104"/>
      <c r="ER643" s="13" t="s">
        <v>147</v>
      </c>
      <c r="ES643" s="13" t="s">
        <v>147</v>
      </c>
      <c r="EZ643" s="13">
        <v>1</v>
      </c>
      <c r="FM643" s="13" t="s">
        <v>283</v>
      </c>
      <c r="FN643" s="13" t="s">
        <v>283</v>
      </c>
      <c r="GO643" s="13" t="s">
        <v>9327</v>
      </c>
      <c r="GP643" s="13" t="s">
        <v>9328</v>
      </c>
      <c r="GQ643" s="13" t="s">
        <v>9329</v>
      </c>
      <c r="GR643" s="13" t="s">
        <v>283</v>
      </c>
      <c r="GS643" s="13" t="s">
        <v>283</v>
      </c>
      <c r="GT643" s="13" t="s">
        <v>283</v>
      </c>
      <c r="GU643" s="13" t="s">
        <v>283</v>
      </c>
      <c r="GV643" s="13" t="s">
        <v>283</v>
      </c>
      <c r="GW643" s="13" t="s">
        <v>283</v>
      </c>
      <c r="GX643" s="13" t="s">
        <v>283</v>
      </c>
      <c r="GY643" s="13" t="s">
        <v>283</v>
      </c>
      <c r="GZ643" s="13" t="s">
        <v>283</v>
      </c>
      <c r="HA643" s="13" t="s">
        <v>283</v>
      </c>
      <c r="HB643" s="13" t="s">
        <v>283</v>
      </c>
      <c r="HC643" s="13" t="s">
        <v>283</v>
      </c>
      <c r="HD643" s="13" t="s">
        <v>9330</v>
      </c>
      <c r="HI643" s="13">
        <v>1</v>
      </c>
      <c r="HM643" s="13">
        <v>1</v>
      </c>
      <c r="JV643" s="13" t="s">
        <v>287</v>
      </c>
      <c r="JW643" s="13" t="s">
        <v>283</v>
      </c>
      <c r="JX643" s="13" t="s">
        <v>283</v>
      </c>
      <c r="JY643" s="13" t="s">
        <v>283</v>
      </c>
    </row>
    <row r="644" spans="1:285" ht="15.75" customHeight="1">
      <c r="A644" s="101" t="s">
        <v>9331</v>
      </c>
      <c r="B644" s="102">
        <v>44385</v>
      </c>
      <c r="C644" s="101" t="s">
        <v>9332</v>
      </c>
      <c r="D644" s="13">
        <v>1</v>
      </c>
      <c r="E644" s="71">
        <v>43678</v>
      </c>
      <c r="F644" s="13" t="s">
        <v>302</v>
      </c>
      <c r="G644" s="13" t="s">
        <v>277</v>
      </c>
      <c r="H644" s="101" t="s">
        <v>1554</v>
      </c>
      <c r="I644" s="101" t="s">
        <v>1138</v>
      </c>
      <c r="J644" s="10" t="s">
        <v>280</v>
      </c>
      <c r="K644" s="101" t="s">
        <v>9333</v>
      </c>
      <c r="AB644" s="105" t="s">
        <v>9334</v>
      </c>
      <c r="AC644" s="103" t="s">
        <v>9335</v>
      </c>
      <c r="AD644" s="10" t="s">
        <v>283</v>
      </c>
      <c r="AE644" s="71">
        <v>43698</v>
      </c>
      <c r="AF644" s="13" t="s">
        <v>329</v>
      </c>
      <c r="AG644" s="11" t="e">
        <f t="shared" si="138"/>
        <v>#VALUE!</v>
      </c>
      <c r="AH644" s="10" t="s">
        <v>283</v>
      </c>
      <c r="AI644" s="10">
        <f t="shared" si="108"/>
        <v>707</v>
      </c>
      <c r="AJ644" s="13" t="s">
        <v>561</v>
      </c>
      <c r="AK644" s="13">
        <v>1</v>
      </c>
      <c r="AL644" s="13" t="s">
        <v>562</v>
      </c>
      <c r="CB644" s="13">
        <v>1</v>
      </c>
      <c r="CP644" s="13" t="s">
        <v>428</v>
      </c>
      <c r="CQ644" s="10" t="s">
        <v>286</v>
      </c>
      <c r="CR644" s="13"/>
      <c r="CS644" s="13"/>
      <c r="CT644" s="10">
        <v>1</v>
      </c>
      <c r="CU644" s="13"/>
      <c r="CV644" s="13"/>
      <c r="CW644" s="13"/>
      <c r="CX644" s="13" t="s">
        <v>490</v>
      </c>
      <c r="CY644" s="13" t="s">
        <v>287</v>
      </c>
      <c r="CZ644" s="13" t="s">
        <v>288</v>
      </c>
      <c r="DA644" s="10" t="s">
        <v>158</v>
      </c>
      <c r="DB644" s="13" t="s">
        <v>158</v>
      </c>
      <c r="DC644" s="13" t="s">
        <v>283</v>
      </c>
      <c r="DD644" s="13" t="s">
        <v>283</v>
      </c>
      <c r="DE644" s="13" t="s">
        <v>283</v>
      </c>
      <c r="DF644" s="13" t="s">
        <v>283</v>
      </c>
      <c r="DG644" s="13" t="s">
        <v>283</v>
      </c>
      <c r="DH644" s="13" t="s">
        <v>283</v>
      </c>
      <c r="DI644" s="13" t="s">
        <v>283</v>
      </c>
      <c r="DJ644" s="13" t="s">
        <v>283</v>
      </c>
      <c r="DK644" s="13" t="s">
        <v>283</v>
      </c>
      <c r="DL644" s="13" t="s">
        <v>283</v>
      </c>
      <c r="DM644" s="13" t="s">
        <v>283</v>
      </c>
      <c r="DN644" s="104"/>
      <c r="DO644" s="104"/>
      <c r="DP644" s="104"/>
      <c r="DQ644" s="104"/>
      <c r="DR644" s="104"/>
      <c r="DS644" s="104"/>
      <c r="DT644" s="104"/>
      <c r="DU644" s="104"/>
      <c r="DV644" s="104"/>
      <c r="DW644" s="104"/>
      <c r="DX644" s="104"/>
      <c r="DY644" s="104"/>
      <c r="DZ644" s="104"/>
      <c r="EA644" s="104"/>
      <c r="EB644" s="104"/>
      <c r="EC644" s="104"/>
      <c r="ED644" s="104"/>
      <c r="EE644" s="104"/>
      <c r="EF644" s="104"/>
      <c r="EG644" s="104"/>
      <c r="EH644" s="104"/>
      <c r="EI644" s="104"/>
      <c r="EJ644" s="104"/>
      <c r="EK644" s="104"/>
      <c r="EL644" s="104"/>
      <c r="EM644" s="104"/>
      <c r="EN644" s="104"/>
      <c r="EO644" s="104"/>
      <c r="EP644" s="104"/>
      <c r="EQ644" s="104"/>
      <c r="ER644" s="13" t="s">
        <v>9336</v>
      </c>
      <c r="ES644" s="13" t="s">
        <v>1809</v>
      </c>
      <c r="FK644" s="13">
        <v>1</v>
      </c>
      <c r="FL644" s="13">
        <v>1</v>
      </c>
      <c r="FM644" s="13" t="s">
        <v>283</v>
      </c>
      <c r="FN644" s="13" t="s">
        <v>283</v>
      </c>
      <c r="GO644" s="13" t="s">
        <v>9337</v>
      </c>
      <c r="GP644" s="13" t="s">
        <v>283</v>
      </c>
      <c r="GQ644" s="13" t="s">
        <v>283</v>
      </c>
      <c r="GR644" s="13" t="s">
        <v>283</v>
      </c>
      <c r="GS644" s="13" t="s">
        <v>283</v>
      </c>
      <c r="GT644" s="13" t="s">
        <v>283</v>
      </c>
      <c r="GU644" s="13" t="s">
        <v>283</v>
      </c>
      <c r="GV644" s="13" t="s">
        <v>283</v>
      </c>
      <c r="GW644" s="13" t="s">
        <v>283</v>
      </c>
      <c r="GX644" s="13" t="s">
        <v>283</v>
      </c>
      <c r="GY644" s="13" t="s">
        <v>283</v>
      </c>
      <c r="GZ644" s="13" t="s">
        <v>283</v>
      </c>
      <c r="HA644" s="13" t="s">
        <v>283</v>
      </c>
      <c r="HB644" s="13" t="s">
        <v>283</v>
      </c>
      <c r="HC644" s="13" t="s">
        <v>283</v>
      </c>
      <c r="HD644" s="13" t="s">
        <v>9338</v>
      </c>
      <c r="HJ644" s="13">
        <v>1</v>
      </c>
      <c r="JV644" s="13" t="s">
        <v>287</v>
      </c>
      <c r="JW644" s="13" t="s">
        <v>283</v>
      </c>
      <c r="JX644" s="13" t="s">
        <v>283</v>
      </c>
      <c r="JY644" s="13" t="s">
        <v>283</v>
      </c>
    </row>
    <row r="645" spans="1:285" ht="15.75" customHeight="1">
      <c r="A645" s="101" t="s">
        <v>9339</v>
      </c>
      <c r="B645" s="102">
        <v>44392</v>
      </c>
      <c r="C645" s="101" t="s">
        <v>9340</v>
      </c>
      <c r="D645" s="13">
        <v>1</v>
      </c>
      <c r="E645" s="71">
        <v>43768</v>
      </c>
      <c r="F645" s="13">
        <v>90</v>
      </c>
      <c r="G645" s="13" t="s">
        <v>323</v>
      </c>
      <c r="H645" s="101" t="s">
        <v>9341</v>
      </c>
      <c r="I645" s="101" t="s">
        <v>3316</v>
      </c>
      <c r="J645" s="10" t="s">
        <v>280</v>
      </c>
      <c r="K645" s="101" t="s">
        <v>344</v>
      </c>
      <c r="AB645" s="101" t="s">
        <v>9342</v>
      </c>
      <c r="AC645" s="103" t="s">
        <v>9343</v>
      </c>
      <c r="AD645" s="10" t="s">
        <v>283</v>
      </c>
      <c r="AE645" s="71">
        <v>43789</v>
      </c>
      <c r="AF645" s="71">
        <v>44350</v>
      </c>
      <c r="AG645" s="10">
        <f t="shared" si="138"/>
        <v>561</v>
      </c>
      <c r="AH645" s="10">
        <f t="shared" ref="AH645:AH653" si="140">AF645-E645</f>
        <v>582</v>
      </c>
      <c r="AI645" s="10">
        <f t="shared" si="108"/>
        <v>624</v>
      </c>
      <c r="AJ645" s="13" t="s">
        <v>347</v>
      </c>
      <c r="AK645" s="13">
        <v>1</v>
      </c>
      <c r="AL645" s="13" t="s">
        <v>347</v>
      </c>
      <c r="CP645" s="13" t="s">
        <v>89</v>
      </c>
      <c r="CQ645" s="10" t="s">
        <v>286</v>
      </c>
      <c r="CR645" s="10">
        <v>1</v>
      </c>
      <c r="CS645" s="13"/>
      <c r="CT645" s="13"/>
      <c r="CU645" s="13"/>
      <c r="CV645" s="13"/>
      <c r="CW645" s="13"/>
      <c r="CX645" s="13" t="s">
        <v>287</v>
      </c>
      <c r="CY645" s="13" t="s">
        <v>287</v>
      </c>
      <c r="CZ645" s="13" t="s">
        <v>12</v>
      </c>
      <c r="DB645" s="13" t="s">
        <v>309</v>
      </c>
      <c r="DC645" s="13" t="s">
        <v>9344</v>
      </c>
      <c r="DD645" s="13" t="s">
        <v>9345</v>
      </c>
      <c r="DE645" s="13" t="s">
        <v>9346</v>
      </c>
      <c r="DF645" s="13" t="s">
        <v>9347</v>
      </c>
      <c r="DG645" s="13" t="s">
        <v>9348</v>
      </c>
      <c r="DH645" s="13" t="s">
        <v>2462</v>
      </c>
      <c r="DI645" s="13" t="s">
        <v>283</v>
      </c>
      <c r="DJ645" s="13" t="s">
        <v>283</v>
      </c>
      <c r="DK645" s="13" t="s">
        <v>283</v>
      </c>
      <c r="DL645" s="13" t="s">
        <v>9349</v>
      </c>
      <c r="DM645" s="13" t="s">
        <v>9350</v>
      </c>
      <c r="DN645" s="104"/>
      <c r="DO645" s="104"/>
      <c r="DP645" s="104"/>
      <c r="DQ645" s="104"/>
      <c r="DR645" s="104"/>
      <c r="DS645" s="14">
        <v>2</v>
      </c>
      <c r="DT645" s="104"/>
      <c r="DU645" s="104"/>
      <c r="DV645" s="104"/>
      <c r="DW645" s="104"/>
      <c r="DX645" s="14">
        <v>1</v>
      </c>
      <c r="DY645" s="104"/>
      <c r="DZ645" s="104"/>
      <c r="EA645" s="104"/>
      <c r="EB645" s="104"/>
      <c r="EC645" s="104"/>
      <c r="ED645" s="104"/>
      <c r="EE645" s="104"/>
      <c r="EF645" s="14">
        <v>1</v>
      </c>
      <c r="EG645" s="104"/>
      <c r="EH645" s="104"/>
      <c r="EI645" s="104"/>
      <c r="EJ645" s="104"/>
      <c r="EK645" s="104"/>
      <c r="EL645" s="104"/>
      <c r="EM645" s="104"/>
      <c r="EN645" s="104"/>
      <c r="EO645" s="104"/>
      <c r="EP645" s="104"/>
      <c r="EQ645" s="104"/>
      <c r="ER645" s="13" t="s">
        <v>9351</v>
      </c>
      <c r="ES645" s="13" t="s">
        <v>1464</v>
      </c>
      <c r="EZ645" s="13">
        <v>1</v>
      </c>
      <c r="FJ645" s="13">
        <v>1</v>
      </c>
      <c r="FM645" s="13" t="s">
        <v>283</v>
      </c>
      <c r="FN645" s="13" t="s">
        <v>283</v>
      </c>
      <c r="GO645" s="13" t="s">
        <v>9352</v>
      </c>
      <c r="GP645" s="13" t="s">
        <v>283</v>
      </c>
      <c r="GQ645" s="13" t="s">
        <v>283</v>
      </c>
      <c r="GR645" s="13" t="s">
        <v>283</v>
      </c>
      <c r="GS645" s="13" t="s">
        <v>283</v>
      </c>
      <c r="GT645" s="13" t="s">
        <v>283</v>
      </c>
      <c r="GU645" s="13" t="s">
        <v>283</v>
      </c>
      <c r="GV645" s="13" t="s">
        <v>283</v>
      </c>
      <c r="GW645" s="13" t="s">
        <v>283</v>
      </c>
      <c r="GX645" s="13" t="s">
        <v>283</v>
      </c>
      <c r="GY645" s="13" t="s">
        <v>283</v>
      </c>
      <c r="GZ645" s="13" t="s">
        <v>283</v>
      </c>
      <c r="HA645" s="13" t="s">
        <v>283</v>
      </c>
      <c r="HB645" s="13" t="s">
        <v>283</v>
      </c>
      <c r="HC645" s="13" t="s">
        <v>283</v>
      </c>
      <c r="HD645" s="13" t="s">
        <v>9353</v>
      </c>
      <c r="HL645" s="13">
        <v>1</v>
      </c>
      <c r="HP645" s="13">
        <v>1</v>
      </c>
      <c r="HR645" s="13">
        <v>1</v>
      </c>
      <c r="JV645" s="13" t="s">
        <v>287</v>
      </c>
      <c r="JW645" s="13" t="s">
        <v>283</v>
      </c>
      <c r="JX645" s="13" t="s">
        <v>283</v>
      </c>
      <c r="JY645" s="13" t="s">
        <v>283</v>
      </c>
    </row>
    <row r="646" spans="1:285" ht="15.75" customHeight="1">
      <c r="A646" s="101" t="s">
        <v>9354</v>
      </c>
      <c r="B646" s="102">
        <v>44391</v>
      </c>
      <c r="C646" s="101" t="s">
        <v>9355</v>
      </c>
      <c r="D646" s="13">
        <v>1</v>
      </c>
      <c r="E646" s="71">
        <v>44160</v>
      </c>
      <c r="F646" s="13">
        <v>50</v>
      </c>
      <c r="G646" s="13" t="s">
        <v>277</v>
      </c>
      <c r="H646" s="101" t="s">
        <v>1647</v>
      </c>
      <c r="I646" s="101" t="s">
        <v>9356</v>
      </c>
      <c r="J646" s="10" t="s">
        <v>280</v>
      </c>
      <c r="K646" s="101" t="s">
        <v>9357</v>
      </c>
      <c r="AB646" s="101" t="s">
        <v>3961</v>
      </c>
      <c r="AC646" s="103" t="s">
        <v>9358</v>
      </c>
      <c r="AD646" s="10" t="s">
        <v>283</v>
      </c>
      <c r="AE646" s="71">
        <v>44166</v>
      </c>
      <c r="AF646" s="71">
        <v>44390</v>
      </c>
      <c r="AG646" s="10">
        <f t="shared" si="138"/>
        <v>224</v>
      </c>
      <c r="AH646" s="10">
        <f t="shared" si="140"/>
        <v>230</v>
      </c>
      <c r="AI646" s="10">
        <f t="shared" si="108"/>
        <v>231</v>
      </c>
      <c r="AJ646" s="13" t="s">
        <v>1905</v>
      </c>
      <c r="AK646" s="13">
        <v>1</v>
      </c>
      <c r="AL646" s="13" t="s">
        <v>1906</v>
      </c>
      <c r="BX646" s="13">
        <v>1</v>
      </c>
      <c r="CP646" s="13" t="s">
        <v>428</v>
      </c>
      <c r="CQ646" s="10" t="s">
        <v>286</v>
      </c>
      <c r="CR646" s="13"/>
      <c r="CS646" s="13"/>
      <c r="CT646" s="13">
        <v>1</v>
      </c>
      <c r="CU646" s="13"/>
      <c r="CV646" s="13"/>
      <c r="CW646" s="13"/>
      <c r="CX646" s="13" t="s">
        <v>287</v>
      </c>
      <c r="CY646" s="13" t="s">
        <v>287</v>
      </c>
      <c r="CZ646" s="13" t="s">
        <v>12</v>
      </c>
      <c r="DB646" s="13" t="s">
        <v>290</v>
      </c>
      <c r="DC646" s="13" t="s">
        <v>283</v>
      </c>
      <c r="DD646" s="13" t="s">
        <v>9324</v>
      </c>
      <c r="DE646" s="13" t="s">
        <v>4502</v>
      </c>
      <c r="DF646" s="13" t="s">
        <v>283</v>
      </c>
      <c r="DG646" s="13" t="s">
        <v>283</v>
      </c>
      <c r="DH646" s="13" t="s">
        <v>283</v>
      </c>
      <c r="DI646" s="13" t="s">
        <v>283</v>
      </c>
      <c r="DJ646" s="13" t="s">
        <v>283</v>
      </c>
      <c r="DK646" s="13" t="s">
        <v>283</v>
      </c>
      <c r="DL646" s="13" t="s">
        <v>283</v>
      </c>
      <c r="DM646" s="13" t="s">
        <v>283</v>
      </c>
      <c r="DN646" s="104"/>
      <c r="DO646" s="104"/>
      <c r="DP646" s="104"/>
      <c r="DQ646" s="104"/>
      <c r="DR646" s="104"/>
      <c r="DS646" s="104"/>
      <c r="DT646" s="104"/>
      <c r="DU646" s="104"/>
      <c r="DV646" s="104"/>
      <c r="DW646" s="104"/>
      <c r="DX646" s="104"/>
      <c r="DY646" s="104"/>
      <c r="DZ646" s="104"/>
      <c r="EA646" s="104"/>
      <c r="EB646" s="104"/>
      <c r="EC646" s="104"/>
      <c r="ED646" s="104"/>
      <c r="EE646" s="104"/>
      <c r="EF646" s="104"/>
      <c r="EG646" s="104"/>
      <c r="EH646" s="104"/>
      <c r="EI646" s="104"/>
      <c r="EJ646" s="104"/>
      <c r="EK646" s="104"/>
      <c r="EL646" s="104"/>
      <c r="EM646" s="104"/>
      <c r="EN646" s="104"/>
      <c r="EO646" s="104"/>
      <c r="EP646" s="104"/>
      <c r="EQ646" s="104"/>
      <c r="ER646" s="13" t="s">
        <v>283</v>
      </c>
      <c r="ES646" s="13" t="s">
        <v>283</v>
      </c>
      <c r="FM646" s="13" t="s">
        <v>283</v>
      </c>
      <c r="FN646" s="13" t="s">
        <v>283</v>
      </c>
      <c r="GO646" s="13" t="s">
        <v>9359</v>
      </c>
      <c r="GP646" s="13" t="s">
        <v>9360</v>
      </c>
      <c r="GQ646" s="13" t="s">
        <v>9361</v>
      </c>
      <c r="GR646" s="13" t="s">
        <v>283</v>
      </c>
      <c r="GS646" s="13" t="s">
        <v>283</v>
      </c>
      <c r="GT646" s="13" t="s">
        <v>283</v>
      </c>
      <c r="GU646" s="13" t="s">
        <v>283</v>
      </c>
      <c r="GV646" s="13" t="s">
        <v>283</v>
      </c>
      <c r="GW646" s="13" t="s">
        <v>283</v>
      </c>
      <c r="GX646" s="13" t="s">
        <v>283</v>
      </c>
      <c r="GY646" s="13" t="s">
        <v>283</v>
      </c>
      <c r="GZ646" s="13" t="s">
        <v>283</v>
      </c>
      <c r="HA646" s="13" t="s">
        <v>283</v>
      </c>
      <c r="HB646" s="13" t="s">
        <v>283</v>
      </c>
      <c r="HC646" s="13" t="s">
        <v>283</v>
      </c>
      <c r="HD646" s="13" t="s">
        <v>242</v>
      </c>
      <c r="IT646" s="13">
        <v>1</v>
      </c>
      <c r="JV646" s="13" t="s">
        <v>287</v>
      </c>
      <c r="JW646" s="13" t="s">
        <v>283</v>
      </c>
      <c r="JX646" s="13" t="s">
        <v>283</v>
      </c>
      <c r="JY646" s="13" t="s">
        <v>283</v>
      </c>
    </row>
    <row r="647" spans="1:285" ht="15.75" customHeight="1">
      <c r="A647" s="101" t="s">
        <v>9362</v>
      </c>
      <c r="B647" s="102">
        <v>44393</v>
      </c>
      <c r="C647" s="101" t="s">
        <v>9363</v>
      </c>
      <c r="D647" s="13">
        <v>1</v>
      </c>
      <c r="E647" s="71">
        <v>43618</v>
      </c>
      <c r="F647" s="13">
        <v>35</v>
      </c>
      <c r="G647" s="13" t="s">
        <v>277</v>
      </c>
      <c r="H647" s="101" t="s">
        <v>6323</v>
      </c>
      <c r="I647" s="101" t="s">
        <v>8704</v>
      </c>
      <c r="J647" s="10" t="s">
        <v>280</v>
      </c>
      <c r="K647" s="101" t="s">
        <v>9364</v>
      </c>
      <c r="M647" s="13">
        <v>1</v>
      </c>
      <c r="AB647" s="101" t="s">
        <v>9365</v>
      </c>
      <c r="AC647" s="103" t="s">
        <v>9366</v>
      </c>
      <c r="AD647" s="10" t="s">
        <v>283</v>
      </c>
      <c r="AE647" s="71">
        <v>43620</v>
      </c>
      <c r="AF647" s="71">
        <v>44383</v>
      </c>
      <c r="AG647" s="10">
        <f t="shared" si="138"/>
        <v>763</v>
      </c>
      <c r="AH647" s="10">
        <f t="shared" si="140"/>
        <v>765</v>
      </c>
      <c r="AI647" s="10">
        <f t="shared" si="108"/>
        <v>775</v>
      </c>
      <c r="AJ647" s="13" t="s">
        <v>77</v>
      </c>
      <c r="AK647" s="13">
        <v>1</v>
      </c>
      <c r="AL647" s="13" t="s">
        <v>77</v>
      </c>
      <c r="CF647" s="13">
        <v>1</v>
      </c>
      <c r="CP647" s="13" t="s">
        <v>90</v>
      </c>
      <c r="CQ647" s="10" t="s">
        <v>286</v>
      </c>
      <c r="CR647" s="13"/>
      <c r="CS647" s="10">
        <v>1</v>
      </c>
      <c r="CT647" s="13"/>
      <c r="CU647" s="13"/>
      <c r="CV647" s="13"/>
      <c r="CW647" s="13"/>
      <c r="CX647" s="13" t="s">
        <v>287</v>
      </c>
      <c r="CY647" s="13" t="s">
        <v>287</v>
      </c>
      <c r="CZ647" s="13" t="s">
        <v>620</v>
      </c>
      <c r="DA647" s="10" t="s">
        <v>289</v>
      </c>
      <c r="DB647" s="13" t="s">
        <v>309</v>
      </c>
      <c r="DC647" s="13" t="s">
        <v>9367</v>
      </c>
      <c r="DD647" s="13" t="s">
        <v>9368</v>
      </c>
      <c r="DE647" s="13" t="s">
        <v>9369</v>
      </c>
      <c r="DF647" s="13" t="s">
        <v>283</v>
      </c>
      <c r="DG647" s="13" t="s">
        <v>283</v>
      </c>
      <c r="DH647" s="13" t="s">
        <v>283</v>
      </c>
      <c r="DI647" s="13" t="s">
        <v>283</v>
      </c>
      <c r="DJ647" s="13" t="s">
        <v>283</v>
      </c>
      <c r="DK647" s="13" t="s">
        <v>283</v>
      </c>
      <c r="DL647" s="13" t="s">
        <v>283</v>
      </c>
      <c r="DM647" s="13" t="s">
        <v>283</v>
      </c>
      <c r="DN647" s="104"/>
      <c r="DO647" s="104"/>
      <c r="DP647" s="104"/>
      <c r="DQ647" s="104"/>
      <c r="DR647" s="104"/>
      <c r="DS647" s="104"/>
      <c r="DT647" s="104"/>
      <c r="DU647" s="104"/>
      <c r="DV647" s="104"/>
      <c r="DW647" s="104"/>
      <c r="DX647" s="104"/>
      <c r="DY647" s="104"/>
      <c r="DZ647" s="104"/>
      <c r="EA647" s="104"/>
      <c r="EB647" s="104"/>
      <c r="EC647" s="104"/>
      <c r="ED647" s="104"/>
      <c r="EE647" s="104"/>
      <c r="EF647" s="104"/>
      <c r="EG647" s="104"/>
      <c r="EH647" s="104"/>
      <c r="EI647" s="104"/>
      <c r="EJ647" s="104"/>
      <c r="EK647" s="104"/>
      <c r="EL647" s="104"/>
      <c r="EM647" s="104"/>
      <c r="EN647" s="104"/>
      <c r="EO647" s="104"/>
      <c r="EP647" s="104"/>
      <c r="EQ647" s="104"/>
      <c r="ER647" s="13" t="s">
        <v>283</v>
      </c>
      <c r="ES647" s="13" t="s">
        <v>283</v>
      </c>
      <c r="FM647" s="13" t="s">
        <v>9370</v>
      </c>
      <c r="FN647" s="13" t="s">
        <v>2621</v>
      </c>
      <c r="FU647" s="13">
        <v>1</v>
      </c>
      <c r="GJ647" s="13">
        <v>1</v>
      </c>
      <c r="GO647" s="13" t="s">
        <v>9371</v>
      </c>
      <c r="GP647" s="13" t="s">
        <v>9372</v>
      </c>
      <c r="GQ647" s="13" t="s">
        <v>9373</v>
      </c>
      <c r="GR647" s="13" t="s">
        <v>283</v>
      </c>
      <c r="GS647" s="13" t="s">
        <v>283</v>
      </c>
      <c r="GT647" s="13" t="s">
        <v>283</v>
      </c>
      <c r="GU647" s="13" t="s">
        <v>283</v>
      </c>
      <c r="GV647" s="13" t="s">
        <v>283</v>
      </c>
      <c r="GW647" s="13" t="s">
        <v>283</v>
      </c>
      <c r="GX647" s="13" t="s">
        <v>283</v>
      </c>
      <c r="GY647" s="13" t="s">
        <v>283</v>
      </c>
      <c r="GZ647" s="13" t="s">
        <v>283</v>
      </c>
      <c r="HA647" s="13" t="s">
        <v>283</v>
      </c>
      <c r="HB647" s="13" t="s">
        <v>283</v>
      </c>
      <c r="HC647" s="13" t="s">
        <v>283</v>
      </c>
      <c r="HD647" s="13" t="s">
        <v>227</v>
      </c>
      <c r="IE647" s="13">
        <v>1</v>
      </c>
      <c r="JV647" s="13" t="s">
        <v>287</v>
      </c>
      <c r="JW647" s="13" t="s">
        <v>283</v>
      </c>
      <c r="JX647" s="13" t="s">
        <v>283</v>
      </c>
      <c r="JY647" s="13" t="s">
        <v>283</v>
      </c>
    </row>
    <row r="648" spans="1:285" ht="15.75" customHeight="1">
      <c r="A648" s="101" t="s">
        <v>9374</v>
      </c>
      <c r="B648" s="102">
        <v>44397</v>
      </c>
      <c r="C648" s="101" t="s">
        <v>9375</v>
      </c>
      <c r="D648" s="13">
        <v>1</v>
      </c>
      <c r="E648" s="71">
        <v>44041</v>
      </c>
      <c r="F648" s="13">
        <v>32</v>
      </c>
      <c r="G648" s="13" t="s">
        <v>323</v>
      </c>
      <c r="H648" s="101" t="s">
        <v>977</v>
      </c>
      <c r="I648" s="101" t="s">
        <v>978</v>
      </c>
      <c r="J648" s="10" t="s">
        <v>280</v>
      </c>
      <c r="K648" s="101" t="s">
        <v>9376</v>
      </c>
      <c r="AB648" s="105" t="s">
        <v>9377</v>
      </c>
      <c r="AC648" s="103" t="s">
        <v>9378</v>
      </c>
      <c r="AD648" s="10" t="s">
        <v>283</v>
      </c>
      <c r="AE648" s="71">
        <v>44050</v>
      </c>
      <c r="AF648" s="71">
        <v>44386</v>
      </c>
      <c r="AG648" s="10">
        <f t="shared" si="138"/>
        <v>336</v>
      </c>
      <c r="AH648" s="10">
        <f t="shared" si="140"/>
        <v>345</v>
      </c>
      <c r="AI648" s="10">
        <f t="shared" si="108"/>
        <v>356</v>
      </c>
      <c r="AJ648" s="13" t="s">
        <v>9379</v>
      </c>
      <c r="AK648" s="13">
        <v>1</v>
      </c>
      <c r="AL648" s="13" t="s">
        <v>55</v>
      </c>
      <c r="BJ648" s="13">
        <v>1</v>
      </c>
      <c r="CP648" s="13" t="s">
        <v>89</v>
      </c>
      <c r="CQ648" s="10" t="s">
        <v>286</v>
      </c>
      <c r="CR648" s="10">
        <v>1</v>
      </c>
      <c r="CS648" s="13"/>
      <c r="CT648" s="13"/>
      <c r="CU648" s="13"/>
      <c r="CV648" s="13"/>
      <c r="CW648" s="13"/>
      <c r="CX648" s="13" t="s">
        <v>287</v>
      </c>
      <c r="CY648" s="13" t="s">
        <v>287</v>
      </c>
      <c r="CZ648" s="13" t="s">
        <v>12</v>
      </c>
      <c r="DB648" s="13" t="s">
        <v>309</v>
      </c>
      <c r="DC648" s="13" t="s">
        <v>9380</v>
      </c>
      <c r="DD648" s="13" t="s">
        <v>9381</v>
      </c>
      <c r="DE648" s="13" t="s">
        <v>9382</v>
      </c>
      <c r="DF648" s="13" t="s">
        <v>9383</v>
      </c>
      <c r="DG648" s="13" t="s">
        <v>9384</v>
      </c>
      <c r="DH648" s="13" t="s">
        <v>283</v>
      </c>
      <c r="DI648" s="13" t="s">
        <v>283</v>
      </c>
      <c r="DJ648" s="13" t="s">
        <v>283</v>
      </c>
      <c r="DK648" s="13" t="s">
        <v>283</v>
      </c>
      <c r="DL648" s="13" t="s">
        <v>9385</v>
      </c>
      <c r="DM648" s="13" t="s">
        <v>9386</v>
      </c>
      <c r="DN648" s="104"/>
      <c r="DO648" s="104"/>
      <c r="DP648" s="104"/>
      <c r="DQ648" s="104"/>
      <c r="DR648" s="104"/>
      <c r="DS648" s="104"/>
      <c r="DT648" s="104"/>
      <c r="DU648" s="104"/>
      <c r="DV648" s="14">
        <v>1</v>
      </c>
      <c r="DW648" s="104"/>
      <c r="DX648" s="104"/>
      <c r="DY648" s="104"/>
      <c r="DZ648" s="104"/>
      <c r="EA648" s="104"/>
      <c r="EB648" s="104"/>
      <c r="EC648" s="104"/>
      <c r="ED648" s="104"/>
      <c r="EE648" s="104"/>
      <c r="EF648" s="104"/>
      <c r="EG648" s="104"/>
      <c r="EH648" s="104"/>
      <c r="EI648" s="104"/>
      <c r="EJ648" s="14">
        <v>1</v>
      </c>
      <c r="EK648" s="104"/>
      <c r="EL648" s="104"/>
      <c r="EM648" s="104"/>
      <c r="EN648" s="104"/>
      <c r="EO648" s="104"/>
      <c r="EP648" s="104"/>
      <c r="EQ648" s="104"/>
      <c r="ER648" s="13" t="s">
        <v>9387</v>
      </c>
      <c r="ES648" s="13" t="s">
        <v>283</v>
      </c>
      <c r="FM648" s="13" t="s">
        <v>283</v>
      </c>
      <c r="FN648" s="13" t="s">
        <v>283</v>
      </c>
      <c r="GO648" s="13" t="s">
        <v>9388</v>
      </c>
      <c r="GP648" s="13" t="s">
        <v>9389</v>
      </c>
      <c r="GQ648" s="13" t="s">
        <v>9390</v>
      </c>
      <c r="GR648" s="13" t="s">
        <v>9391</v>
      </c>
      <c r="GS648" s="13" t="s">
        <v>9392</v>
      </c>
      <c r="GT648" s="13" t="s">
        <v>9393</v>
      </c>
      <c r="GU648" s="13" t="s">
        <v>9394</v>
      </c>
      <c r="GV648" s="13" t="s">
        <v>9395</v>
      </c>
      <c r="GW648" s="13" t="s">
        <v>9396</v>
      </c>
      <c r="GX648" s="13" t="s">
        <v>283</v>
      </c>
      <c r="GY648" s="13" t="s">
        <v>283</v>
      </c>
      <c r="GZ648" s="13" t="s">
        <v>283</v>
      </c>
      <c r="HA648" s="13" t="s">
        <v>283</v>
      </c>
      <c r="HB648" s="13" t="s">
        <v>283</v>
      </c>
      <c r="HC648" s="13" t="s">
        <v>283</v>
      </c>
      <c r="HD648" s="13" t="s">
        <v>9397</v>
      </c>
      <c r="HM648" s="13">
        <v>1</v>
      </c>
      <c r="HP648" s="13">
        <v>1</v>
      </c>
      <c r="HQ648" s="13">
        <v>1</v>
      </c>
      <c r="HR648" s="13">
        <v>1</v>
      </c>
      <c r="IA648" s="13">
        <v>1</v>
      </c>
      <c r="IK648" s="13">
        <v>1</v>
      </c>
      <c r="JV648" s="13" t="s">
        <v>287</v>
      </c>
      <c r="JW648" s="13" t="s">
        <v>283</v>
      </c>
      <c r="JX648" s="13" t="s">
        <v>283</v>
      </c>
      <c r="JY648" s="13" t="s">
        <v>283</v>
      </c>
    </row>
    <row r="649" spans="1:285" ht="15.75" customHeight="1">
      <c r="A649" s="101" t="s">
        <v>9398</v>
      </c>
      <c r="B649" s="102">
        <v>44397</v>
      </c>
      <c r="C649" s="101" t="s">
        <v>9399</v>
      </c>
      <c r="D649" s="13">
        <v>1</v>
      </c>
      <c r="E649" s="71">
        <v>44151</v>
      </c>
      <c r="F649" s="13" t="s">
        <v>302</v>
      </c>
      <c r="G649" s="13" t="s">
        <v>277</v>
      </c>
      <c r="H649" s="101" t="s">
        <v>9400</v>
      </c>
      <c r="I649" s="101" t="s">
        <v>9401</v>
      </c>
      <c r="J649" s="10" t="s">
        <v>280</v>
      </c>
      <c r="K649" s="101" t="s">
        <v>9402</v>
      </c>
      <c r="AB649" s="101" t="s">
        <v>9403</v>
      </c>
      <c r="AC649" s="103" t="s">
        <v>9404</v>
      </c>
      <c r="AD649" s="10" t="s">
        <v>283</v>
      </c>
      <c r="AE649" s="71">
        <v>44160</v>
      </c>
      <c r="AF649" s="71">
        <v>44396</v>
      </c>
      <c r="AG649" s="10">
        <f t="shared" si="138"/>
        <v>236</v>
      </c>
      <c r="AH649" s="10">
        <f t="shared" si="140"/>
        <v>245</v>
      </c>
      <c r="AI649" s="10">
        <f t="shared" si="108"/>
        <v>246</v>
      </c>
      <c r="AJ649" s="13" t="s">
        <v>9405</v>
      </c>
      <c r="AK649" s="13">
        <v>1</v>
      </c>
      <c r="AL649" s="13" t="s">
        <v>581</v>
      </c>
      <c r="BL649" s="13">
        <v>1</v>
      </c>
      <c r="CP649" s="13" t="s">
        <v>89</v>
      </c>
      <c r="CQ649" s="10" t="s">
        <v>286</v>
      </c>
      <c r="CR649" s="10">
        <v>1</v>
      </c>
      <c r="CS649" s="13"/>
      <c r="CT649" s="13"/>
      <c r="CU649" s="13"/>
      <c r="CV649" s="13"/>
      <c r="CW649" s="13"/>
      <c r="CX649" s="13" t="s">
        <v>287</v>
      </c>
      <c r="CY649" s="13" t="s">
        <v>287</v>
      </c>
      <c r="CZ649" s="13" t="s">
        <v>329</v>
      </c>
      <c r="DA649" s="13" t="s">
        <v>5333</v>
      </c>
      <c r="DB649" s="13" t="s">
        <v>5333</v>
      </c>
      <c r="DC649" s="13" t="s">
        <v>283</v>
      </c>
      <c r="DD649" s="13" t="s">
        <v>3804</v>
      </c>
      <c r="DE649" s="13" t="s">
        <v>9406</v>
      </c>
      <c r="DF649" s="13" t="s">
        <v>283</v>
      </c>
      <c r="DG649" s="13" t="s">
        <v>283</v>
      </c>
      <c r="DH649" s="13" t="s">
        <v>283</v>
      </c>
      <c r="DI649" s="13" t="s">
        <v>283</v>
      </c>
      <c r="DJ649" s="13" t="s">
        <v>283</v>
      </c>
      <c r="DK649" s="13" t="s">
        <v>283</v>
      </c>
      <c r="DL649" s="13" t="s">
        <v>283</v>
      </c>
      <c r="DM649" s="13" t="s">
        <v>283</v>
      </c>
      <c r="DN649" s="104"/>
      <c r="DO649" s="104"/>
      <c r="DP649" s="104"/>
      <c r="DQ649" s="104"/>
      <c r="DR649" s="104"/>
      <c r="DS649" s="104"/>
      <c r="DT649" s="104"/>
      <c r="DU649" s="104"/>
      <c r="DV649" s="104"/>
      <c r="DW649" s="104"/>
      <c r="DX649" s="104"/>
      <c r="DY649" s="104"/>
      <c r="DZ649" s="104"/>
      <c r="EA649" s="104"/>
      <c r="EB649" s="104"/>
      <c r="EC649" s="104"/>
      <c r="ED649" s="104"/>
      <c r="EE649" s="104"/>
      <c r="EF649" s="104"/>
      <c r="EG649" s="104"/>
      <c r="EH649" s="104"/>
      <c r="EI649" s="104"/>
      <c r="EJ649" s="104"/>
      <c r="EK649" s="104"/>
      <c r="EL649" s="104"/>
      <c r="EM649" s="104"/>
      <c r="EN649" s="104"/>
      <c r="EO649" s="104"/>
      <c r="EP649" s="104"/>
      <c r="EQ649" s="104"/>
      <c r="ER649" s="13" t="s">
        <v>283</v>
      </c>
      <c r="ES649" s="13" t="s">
        <v>283</v>
      </c>
      <c r="FM649" s="13" t="s">
        <v>283</v>
      </c>
      <c r="FN649" s="13" t="s">
        <v>283</v>
      </c>
      <c r="GO649" s="13" t="s">
        <v>9407</v>
      </c>
      <c r="GP649" s="13" t="s">
        <v>9408</v>
      </c>
      <c r="GQ649" s="13" t="s">
        <v>9409</v>
      </c>
      <c r="GR649" s="13" t="s">
        <v>283</v>
      </c>
      <c r="GS649" s="13" t="s">
        <v>283</v>
      </c>
      <c r="GT649" s="13" t="s">
        <v>283</v>
      </c>
      <c r="GU649" s="13" t="s">
        <v>283</v>
      </c>
      <c r="GV649" s="13" t="s">
        <v>283</v>
      </c>
      <c r="GW649" s="13" t="s">
        <v>283</v>
      </c>
      <c r="GX649" s="13" t="s">
        <v>283</v>
      </c>
      <c r="GY649" s="13" t="s">
        <v>283</v>
      </c>
      <c r="GZ649" s="13" t="s">
        <v>283</v>
      </c>
      <c r="HA649" s="13" t="s">
        <v>283</v>
      </c>
      <c r="HB649" s="13" t="s">
        <v>283</v>
      </c>
      <c r="HC649" s="13" t="s">
        <v>283</v>
      </c>
      <c r="HD649" s="13" t="s">
        <v>9410</v>
      </c>
      <c r="IG649" s="13">
        <v>1</v>
      </c>
      <c r="JV649" s="13" t="s">
        <v>287</v>
      </c>
      <c r="JW649" s="13" t="s">
        <v>283</v>
      </c>
      <c r="JX649" s="13" t="s">
        <v>283</v>
      </c>
      <c r="JY649" s="13" t="s">
        <v>283</v>
      </c>
    </row>
    <row r="650" spans="1:285" ht="15.75" customHeight="1">
      <c r="A650" s="101" t="s">
        <v>9411</v>
      </c>
      <c r="B650" s="102">
        <v>44406</v>
      </c>
      <c r="C650" s="101" t="s">
        <v>9412</v>
      </c>
      <c r="D650" s="13">
        <v>1</v>
      </c>
      <c r="E650" s="71">
        <v>43922</v>
      </c>
      <c r="F650" s="13">
        <v>23</v>
      </c>
      <c r="G650" s="13" t="s">
        <v>323</v>
      </c>
      <c r="H650" s="101" t="s">
        <v>9413</v>
      </c>
      <c r="I650" s="101" t="s">
        <v>3519</v>
      </c>
      <c r="J650" s="10" t="s">
        <v>280</v>
      </c>
      <c r="K650" s="101" t="s">
        <v>9414</v>
      </c>
      <c r="AB650" s="105" t="s">
        <v>9415</v>
      </c>
      <c r="AC650" s="103" t="s">
        <v>9416</v>
      </c>
      <c r="AD650" s="10" t="s">
        <v>283</v>
      </c>
      <c r="AE650" s="71">
        <v>43937</v>
      </c>
      <c r="AF650" s="71">
        <v>44370</v>
      </c>
      <c r="AG650" s="10">
        <f t="shared" si="138"/>
        <v>433</v>
      </c>
      <c r="AH650" s="10">
        <f t="shared" si="140"/>
        <v>448</v>
      </c>
      <c r="AI650" s="10">
        <f t="shared" si="108"/>
        <v>484</v>
      </c>
      <c r="AJ650" s="13" t="s">
        <v>7596</v>
      </c>
      <c r="AK650" s="13">
        <v>1</v>
      </c>
      <c r="AL650" s="13" t="s">
        <v>9417</v>
      </c>
      <c r="AW650" s="13">
        <v>1</v>
      </c>
      <c r="CP650" s="13" t="s">
        <v>428</v>
      </c>
      <c r="CQ650" s="10" t="s">
        <v>286</v>
      </c>
      <c r="CR650" s="13"/>
      <c r="CS650" s="13"/>
      <c r="CT650" s="13">
        <v>1</v>
      </c>
      <c r="CV650" s="13"/>
      <c r="CW650" s="13"/>
      <c r="CX650" s="13" t="s">
        <v>490</v>
      </c>
      <c r="CY650" s="13" t="s">
        <v>287</v>
      </c>
      <c r="CZ650" s="13" t="s">
        <v>288</v>
      </c>
      <c r="DA650" s="13" t="s">
        <v>158</v>
      </c>
      <c r="DB650" s="13" t="s">
        <v>158</v>
      </c>
      <c r="DC650" s="13" t="s">
        <v>283</v>
      </c>
      <c r="DD650" s="13" t="s">
        <v>7597</v>
      </c>
      <c r="DE650" s="13" t="s">
        <v>283</v>
      </c>
      <c r="DF650" s="13" t="s">
        <v>283</v>
      </c>
      <c r="DG650" s="13" t="s">
        <v>283</v>
      </c>
      <c r="DH650" s="13" t="s">
        <v>283</v>
      </c>
      <c r="DI650" s="13" t="s">
        <v>283</v>
      </c>
      <c r="DJ650" s="13" t="s">
        <v>283</v>
      </c>
      <c r="DK650" s="13" t="s">
        <v>283</v>
      </c>
      <c r="DL650" s="13" t="s">
        <v>283</v>
      </c>
      <c r="DM650" s="13" t="s">
        <v>283</v>
      </c>
      <c r="DN650" s="104"/>
      <c r="DO650" s="104"/>
      <c r="DP650" s="104"/>
      <c r="DQ650" s="104"/>
      <c r="DR650" s="104"/>
      <c r="DS650" s="104"/>
      <c r="DT650" s="104"/>
      <c r="DU650" s="104"/>
      <c r="DV650" s="104"/>
      <c r="DW650" s="104"/>
      <c r="DX650" s="104"/>
      <c r="DY650" s="104"/>
      <c r="DZ650" s="104"/>
      <c r="EA650" s="104"/>
      <c r="EB650" s="104"/>
      <c r="EC650" s="104"/>
      <c r="ED650" s="104"/>
      <c r="EE650" s="104"/>
      <c r="EF650" s="104"/>
      <c r="EG650" s="104"/>
      <c r="EH650" s="104"/>
      <c r="EI650" s="104"/>
      <c r="EJ650" s="104"/>
      <c r="EK650" s="104"/>
      <c r="EL650" s="104"/>
      <c r="EM650" s="104"/>
      <c r="EN650" s="104"/>
      <c r="EO650" s="104"/>
      <c r="EP650" s="104"/>
      <c r="EQ650" s="104"/>
      <c r="ER650" s="13" t="s">
        <v>147</v>
      </c>
      <c r="ES650" s="13" t="s">
        <v>147</v>
      </c>
      <c r="EZ650" s="13">
        <v>1</v>
      </c>
      <c r="FM650" s="13" t="s">
        <v>283</v>
      </c>
      <c r="FN650" s="13" t="s">
        <v>283</v>
      </c>
      <c r="GO650" s="13" t="s">
        <v>9418</v>
      </c>
      <c r="GP650" s="13" t="s">
        <v>9419</v>
      </c>
      <c r="GQ650" s="13" t="s">
        <v>9420</v>
      </c>
      <c r="GR650" s="13" t="s">
        <v>283</v>
      </c>
      <c r="GS650" s="13" t="s">
        <v>283</v>
      </c>
      <c r="GT650" s="13" t="s">
        <v>283</v>
      </c>
      <c r="GU650" s="13" t="s">
        <v>283</v>
      </c>
      <c r="GV650" s="13" t="s">
        <v>283</v>
      </c>
      <c r="GW650" s="13" t="s">
        <v>283</v>
      </c>
      <c r="GX650" s="13" t="s">
        <v>283</v>
      </c>
      <c r="GY650" s="13" t="s">
        <v>283</v>
      </c>
      <c r="GZ650" s="13" t="s">
        <v>283</v>
      </c>
      <c r="HA650" s="13" t="s">
        <v>283</v>
      </c>
      <c r="HB650" s="13" t="s">
        <v>283</v>
      </c>
      <c r="HC650" s="13" t="s">
        <v>283</v>
      </c>
      <c r="HD650" s="13" t="s">
        <v>9421</v>
      </c>
      <c r="HQ650" s="13">
        <v>1</v>
      </c>
      <c r="IE650" s="13">
        <v>1</v>
      </c>
      <c r="JV650" s="13" t="s">
        <v>287</v>
      </c>
      <c r="JW650" s="13" t="s">
        <v>283</v>
      </c>
      <c r="JX650" s="13" t="s">
        <v>283</v>
      </c>
      <c r="JY650" s="13" t="s">
        <v>283</v>
      </c>
    </row>
    <row r="651" spans="1:285" ht="15.75">
      <c r="A651" s="101" t="s">
        <v>9422</v>
      </c>
      <c r="B651" s="102">
        <v>44407</v>
      </c>
      <c r="C651" s="101" t="s">
        <v>9423</v>
      </c>
      <c r="D651" s="13">
        <v>1</v>
      </c>
      <c r="E651" s="71">
        <v>44276</v>
      </c>
      <c r="F651" s="13" t="s">
        <v>302</v>
      </c>
      <c r="G651" s="13" t="s">
        <v>277</v>
      </c>
      <c r="H651" s="101" t="s">
        <v>4882</v>
      </c>
      <c r="I651" s="101" t="s">
        <v>719</v>
      </c>
      <c r="J651" s="10" t="s">
        <v>280</v>
      </c>
      <c r="K651" s="101" t="s">
        <v>9424</v>
      </c>
      <c r="M651" s="13">
        <v>1</v>
      </c>
      <c r="AB651" s="101" t="s">
        <v>9425</v>
      </c>
      <c r="AC651" s="103" t="s">
        <v>9426</v>
      </c>
      <c r="AD651" s="10" t="s">
        <v>283</v>
      </c>
      <c r="AE651" s="71">
        <v>44278</v>
      </c>
      <c r="AF651" s="71">
        <v>44406</v>
      </c>
      <c r="AG651" s="10">
        <f t="shared" si="138"/>
        <v>128</v>
      </c>
      <c r="AH651" s="10">
        <f t="shared" si="140"/>
        <v>130</v>
      </c>
      <c r="AI651" s="10">
        <f t="shared" si="108"/>
        <v>131</v>
      </c>
      <c r="AJ651" s="13" t="s">
        <v>4885</v>
      </c>
      <c r="AK651" s="13">
        <v>1</v>
      </c>
      <c r="AL651" s="13" t="s">
        <v>86</v>
      </c>
      <c r="CO651" s="13">
        <v>1</v>
      </c>
      <c r="CP651" s="13" t="s">
        <v>89</v>
      </c>
      <c r="CQ651" s="10" t="s">
        <v>286</v>
      </c>
      <c r="CR651" s="10">
        <v>1</v>
      </c>
      <c r="CS651" s="13"/>
      <c r="CT651" s="13"/>
      <c r="CU651" s="13"/>
      <c r="CV651" s="13"/>
      <c r="CW651" s="13"/>
      <c r="CX651" s="13" t="s">
        <v>287</v>
      </c>
      <c r="CY651" s="13" t="s">
        <v>287</v>
      </c>
      <c r="CZ651" s="13" t="s">
        <v>288</v>
      </c>
      <c r="DA651" s="13" t="s">
        <v>158</v>
      </c>
      <c r="DB651" s="13" t="s">
        <v>158</v>
      </c>
      <c r="DC651" s="13" t="s">
        <v>283</v>
      </c>
      <c r="DD651" s="13" t="s">
        <v>5758</v>
      </c>
      <c r="DE651" s="13" t="s">
        <v>283</v>
      </c>
      <c r="DF651" s="13" t="s">
        <v>283</v>
      </c>
      <c r="DG651" s="13" t="s">
        <v>283</v>
      </c>
      <c r="DH651" s="13" t="s">
        <v>283</v>
      </c>
      <c r="DI651" s="13" t="s">
        <v>283</v>
      </c>
      <c r="DJ651" s="13" t="s">
        <v>283</v>
      </c>
      <c r="DK651" s="13" t="s">
        <v>283</v>
      </c>
      <c r="DL651" s="13" t="s">
        <v>283</v>
      </c>
      <c r="DM651" s="13" t="s">
        <v>283</v>
      </c>
      <c r="DN651" s="104"/>
      <c r="DO651" s="104"/>
      <c r="DP651" s="104"/>
      <c r="DQ651" s="104"/>
      <c r="DR651" s="104"/>
      <c r="DS651" s="104"/>
      <c r="DT651" s="104"/>
      <c r="DU651" s="104"/>
      <c r="DV651" s="104"/>
      <c r="DW651" s="104"/>
      <c r="DX651" s="104"/>
      <c r="DY651" s="104"/>
      <c r="DZ651" s="104"/>
      <c r="EA651" s="104"/>
      <c r="EB651" s="104"/>
      <c r="EC651" s="104"/>
      <c r="ED651" s="104"/>
      <c r="EE651" s="104"/>
      <c r="EF651" s="104"/>
      <c r="EG651" s="104"/>
      <c r="EH651" s="104"/>
      <c r="EI651" s="104"/>
      <c r="EJ651" s="104"/>
      <c r="EK651" s="104"/>
      <c r="EL651" s="104"/>
      <c r="EM651" s="104"/>
      <c r="EN651" s="104"/>
      <c r="EO651" s="104"/>
      <c r="EP651" s="104"/>
      <c r="EQ651" s="104"/>
      <c r="ER651" s="13" t="s">
        <v>9427</v>
      </c>
      <c r="ES651" s="13" t="s">
        <v>2383</v>
      </c>
      <c r="EU651" s="13">
        <v>1</v>
      </c>
      <c r="EZ651" s="13">
        <v>1</v>
      </c>
      <c r="FM651" s="13" t="s">
        <v>9428</v>
      </c>
      <c r="FN651" s="13" t="s">
        <v>161</v>
      </c>
      <c r="FO651" s="13">
        <v>1</v>
      </c>
      <c r="GO651" s="13" t="s">
        <v>9429</v>
      </c>
      <c r="GP651" s="13" t="s">
        <v>283</v>
      </c>
      <c r="GQ651" s="13" t="s">
        <v>283</v>
      </c>
      <c r="GR651" s="13" t="s">
        <v>283</v>
      </c>
      <c r="GS651" s="13" t="s">
        <v>283</v>
      </c>
      <c r="GT651" s="13" t="s">
        <v>283</v>
      </c>
      <c r="GU651" s="13" t="s">
        <v>283</v>
      </c>
      <c r="GV651" s="13" t="s">
        <v>283</v>
      </c>
      <c r="GW651" s="13" t="s">
        <v>283</v>
      </c>
      <c r="GX651" s="13" t="s">
        <v>283</v>
      </c>
      <c r="GY651" s="13" t="s">
        <v>283</v>
      </c>
      <c r="GZ651" s="13" t="s">
        <v>283</v>
      </c>
      <c r="HA651" s="13" t="s">
        <v>283</v>
      </c>
      <c r="HB651" s="13" t="s">
        <v>283</v>
      </c>
      <c r="HC651" s="13" t="s">
        <v>283</v>
      </c>
      <c r="HD651" s="13" t="s">
        <v>9430</v>
      </c>
      <c r="HJ651" s="13">
        <v>1</v>
      </c>
      <c r="JV651" s="13" t="s">
        <v>287</v>
      </c>
      <c r="JW651" s="13" t="s">
        <v>283</v>
      </c>
      <c r="JX651" s="13" t="s">
        <v>283</v>
      </c>
      <c r="JY651" s="13" t="s">
        <v>283</v>
      </c>
    </row>
    <row r="652" spans="1:285" ht="15.75">
      <c r="A652" s="101" t="s">
        <v>9431</v>
      </c>
      <c r="B652" s="102">
        <v>44419</v>
      </c>
      <c r="C652" s="101" t="s">
        <v>9432</v>
      </c>
      <c r="D652" s="13">
        <v>1</v>
      </c>
      <c r="E652" s="71">
        <v>42990</v>
      </c>
      <c r="F652" s="13">
        <v>30</v>
      </c>
      <c r="G652" s="13" t="s">
        <v>323</v>
      </c>
      <c r="H652" s="101" t="s">
        <v>718</v>
      </c>
      <c r="I652" s="101" t="s">
        <v>9433</v>
      </c>
      <c r="J652" s="10" t="s">
        <v>280</v>
      </c>
      <c r="K652" s="101" t="s">
        <v>9434</v>
      </c>
      <c r="M652" s="13">
        <v>1</v>
      </c>
      <c r="AB652" s="101" t="s">
        <v>9435</v>
      </c>
      <c r="AC652" s="103" t="s">
        <v>9436</v>
      </c>
      <c r="AD652" s="10" t="s">
        <v>283</v>
      </c>
      <c r="AE652" s="71">
        <v>43053</v>
      </c>
      <c r="AF652" s="71">
        <v>44405</v>
      </c>
      <c r="AG652" s="10">
        <f t="shared" si="138"/>
        <v>1352</v>
      </c>
      <c r="AH652" s="10">
        <f t="shared" si="140"/>
        <v>1415</v>
      </c>
      <c r="AI652" s="10">
        <f t="shared" si="108"/>
        <v>1429</v>
      </c>
      <c r="AJ652" s="13" t="s">
        <v>77</v>
      </c>
      <c r="AK652" s="13">
        <v>1</v>
      </c>
      <c r="AL652" s="13" t="s">
        <v>77</v>
      </c>
      <c r="CF652" s="13">
        <v>1</v>
      </c>
      <c r="CP652" s="13" t="s">
        <v>90</v>
      </c>
      <c r="CQ652" s="10" t="s">
        <v>286</v>
      </c>
      <c r="CR652" s="13"/>
      <c r="CS652" s="10">
        <v>1</v>
      </c>
      <c r="CT652" s="13"/>
      <c r="CU652" s="13"/>
      <c r="CV652" s="13"/>
      <c r="CW652" s="13"/>
      <c r="CX652" s="13" t="s">
        <v>287</v>
      </c>
      <c r="CY652" s="13" t="s">
        <v>287</v>
      </c>
      <c r="CZ652" s="13" t="s">
        <v>596</v>
      </c>
      <c r="DB652" s="13" t="s">
        <v>309</v>
      </c>
      <c r="DC652" s="13" t="s">
        <v>9437</v>
      </c>
      <c r="DD652" s="13" t="s">
        <v>8691</v>
      </c>
      <c r="DE652" s="13" t="s">
        <v>9438</v>
      </c>
      <c r="DF652" s="13" t="s">
        <v>283</v>
      </c>
      <c r="DG652" s="13" t="s">
        <v>283</v>
      </c>
      <c r="DH652" s="13" t="s">
        <v>283</v>
      </c>
      <c r="DI652" s="13" t="s">
        <v>283</v>
      </c>
      <c r="DJ652" s="13" t="s">
        <v>283</v>
      </c>
      <c r="DK652" s="13" t="s">
        <v>283</v>
      </c>
      <c r="DL652" s="13" t="s">
        <v>9439</v>
      </c>
      <c r="DM652" s="13" t="s">
        <v>9440</v>
      </c>
      <c r="DN652" s="104"/>
      <c r="DO652" s="104"/>
      <c r="DP652" s="104"/>
      <c r="DQ652" s="104"/>
      <c r="DR652" s="104"/>
      <c r="DS652" s="14">
        <v>2</v>
      </c>
      <c r="DT652" s="104"/>
      <c r="DU652" s="104"/>
      <c r="DV652" s="104"/>
      <c r="DW652" s="104"/>
      <c r="DX652" s="104"/>
      <c r="DY652" s="104"/>
      <c r="DZ652" s="104"/>
      <c r="EA652" s="104"/>
      <c r="EB652" s="104"/>
      <c r="EC652" s="104"/>
      <c r="ED652" s="104"/>
      <c r="EE652" s="104"/>
      <c r="EF652" s="104"/>
      <c r="EG652" s="104"/>
      <c r="EH652" s="104"/>
      <c r="EI652" s="104"/>
      <c r="EJ652" s="104"/>
      <c r="EK652" s="104"/>
      <c r="EL652" s="104"/>
      <c r="EM652" s="104"/>
      <c r="EN652" s="104"/>
      <c r="EO652" s="104"/>
      <c r="EP652" s="104"/>
      <c r="EQ652" s="104"/>
      <c r="ER652" s="13" t="s">
        <v>283</v>
      </c>
      <c r="ES652" s="13" t="s">
        <v>283</v>
      </c>
      <c r="FM652" s="13" t="s">
        <v>283</v>
      </c>
      <c r="FN652" s="13" t="s">
        <v>283</v>
      </c>
      <c r="GO652" s="13" t="s">
        <v>9441</v>
      </c>
      <c r="GP652" s="13" t="s">
        <v>9442</v>
      </c>
      <c r="GQ652" s="13" t="s">
        <v>283</v>
      </c>
      <c r="GR652" s="13" t="s">
        <v>283</v>
      </c>
      <c r="GS652" s="13" t="s">
        <v>283</v>
      </c>
      <c r="GT652" s="13" t="s">
        <v>283</v>
      </c>
      <c r="GU652" s="13" t="s">
        <v>283</v>
      </c>
      <c r="GV652" s="13" t="s">
        <v>283</v>
      </c>
      <c r="GW652" s="13" t="s">
        <v>283</v>
      </c>
      <c r="GX652" s="13" t="s">
        <v>283</v>
      </c>
      <c r="GY652" s="13" t="s">
        <v>283</v>
      </c>
      <c r="GZ652" s="13" t="s">
        <v>283</v>
      </c>
      <c r="HA652" s="13" t="s">
        <v>283</v>
      </c>
      <c r="HB652" s="13" t="s">
        <v>283</v>
      </c>
      <c r="HC652" s="13" t="s">
        <v>283</v>
      </c>
      <c r="HD652" s="13" t="s">
        <v>9443</v>
      </c>
      <c r="IP652" s="13">
        <v>1</v>
      </c>
      <c r="JV652" s="13" t="s">
        <v>287</v>
      </c>
      <c r="JW652" s="13" t="s">
        <v>283</v>
      </c>
      <c r="JX652" s="13" t="s">
        <v>283</v>
      </c>
      <c r="JY652" s="13" t="s">
        <v>283</v>
      </c>
    </row>
    <row r="653" spans="1:285" ht="15.75">
      <c r="A653" s="101" t="s">
        <v>9444</v>
      </c>
      <c r="B653" s="102">
        <v>44419</v>
      </c>
      <c r="C653" s="101" t="s">
        <v>9445</v>
      </c>
      <c r="D653" s="13">
        <v>1</v>
      </c>
      <c r="E653" s="71">
        <v>43812</v>
      </c>
      <c r="F653" s="13" t="s">
        <v>302</v>
      </c>
      <c r="G653" s="13" t="s">
        <v>323</v>
      </c>
      <c r="H653" s="101" t="s">
        <v>9446</v>
      </c>
      <c r="I653" s="101" t="s">
        <v>9447</v>
      </c>
      <c r="J653" s="10" t="s">
        <v>280</v>
      </c>
      <c r="K653" s="101" t="s">
        <v>9448</v>
      </c>
      <c r="M653" s="13">
        <v>1</v>
      </c>
      <c r="AB653" s="105" t="s">
        <v>9449</v>
      </c>
      <c r="AC653" s="103" t="s">
        <v>9450</v>
      </c>
      <c r="AD653" s="10" t="s">
        <v>283</v>
      </c>
      <c r="AE653" s="13" t="s">
        <v>329</v>
      </c>
      <c r="AF653" s="71">
        <v>44419</v>
      </c>
      <c r="AG653" s="11" t="e">
        <f t="shared" si="138"/>
        <v>#VALUE!</v>
      </c>
      <c r="AH653" s="10">
        <f t="shared" si="140"/>
        <v>607</v>
      </c>
      <c r="AI653" s="10">
        <f t="shared" si="108"/>
        <v>607</v>
      </c>
      <c r="AJ653" s="13" t="s">
        <v>993</v>
      </c>
      <c r="AK653" s="13">
        <v>1</v>
      </c>
      <c r="AL653" s="13" t="s">
        <v>70</v>
      </c>
      <c r="BY653" s="13">
        <v>1</v>
      </c>
      <c r="CP653" s="13" t="s">
        <v>329</v>
      </c>
      <c r="CQ653" s="13" t="s">
        <v>852</v>
      </c>
      <c r="CR653" s="13"/>
      <c r="CS653" s="13"/>
      <c r="CT653" s="13"/>
      <c r="CU653" s="13"/>
      <c r="CV653" s="13"/>
      <c r="CW653" s="13"/>
      <c r="CX653" s="13" t="s">
        <v>283</v>
      </c>
      <c r="CY653" s="13" t="s">
        <v>287</v>
      </c>
      <c r="CZ653" s="13" t="s">
        <v>288</v>
      </c>
      <c r="DB653" s="13" t="s">
        <v>412</v>
      </c>
      <c r="DC653" s="13" t="s">
        <v>283</v>
      </c>
      <c r="DD653" s="13" t="s">
        <v>5790</v>
      </c>
      <c r="DE653" s="13" t="s">
        <v>283</v>
      </c>
      <c r="DF653" s="13" t="s">
        <v>283</v>
      </c>
      <c r="DG653" s="13" t="s">
        <v>283</v>
      </c>
      <c r="DH653" s="13" t="s">
        <v>283</v>
      </c>
      <c r="DI653" s="13" t="s">
        <v>283</v>
      </c>
      <c r="DJ653" s="13" t="s">
        <v>283</v>
      </c>
      <c r="DK653" s="13" t="s">
        <v>283</v>
      </c>
      <c r="DL653" s="13" t="s">
        <v>9451</v>
      </c>
      <c r="DM653" s="13" t="s">
        <v>86</v>
      </c>
      <c r="DN653" s="104"/>
      <c r="DO653" s="104"/>
      <c r="DP653" s="104"/>
      <c r="DQ653" s="104"/>
      <c r="DR653" s="104"/>
      <c r="DS653" s="104"/>
      <c r="DT653" s="104"/>
      <c r="DU653" s="104"/>
      <c r="DV653" s="104"/>
      <c r="DW653" s="104"/>
      <c r="DX653" s="104"/>
      <c r="DY653" s="104"/>
      <c r="DZ653" s="104"/>
      <c r="EA653" s="104"/>
      <c r="EB653" s="104"/>
      <c r="EC653" s="104"/>
      <c r="ED653" s="104"/>
      <c r="EE653" s="104"/>
      <c r="EF653" s="104"/>
      <c r="EG653" s="104"/>
      <c r="EH653" s="104"/>
      <c r="EI653" s="104"/>
      <c r="EJ653" s="104"/>
      <c r="EK653" s="104"/>
      <c r="EL653" s="104"/>
      <c r="EM653" s="104"/>
      <c r="EN653" s="104"/>
      <c r="EO653" s="104"/>
      <c r="EP653" s="104"/>
      <c r="EQ653" s="14">
        <v>1</v>
      </c>
      <c r="ER653" s="13" t="s">
        <v>86</v>
      </c>
      <c r="ES653" s="13" t="s">
        <v>86</v>
      </c>
      <c r="FL653" s="13">
        <v>1</v>
      </c>
      <c r="FM653" s="13" t="s">
        <v>9452</v>
      </c>
      <c r="FN653" s="13" t="s">
        <v>166</v>
      </c>
      <c r="FU653" s="13">
        <v>1</v>
      </c>
      <c r="GO653" s="13" t="s">
        <v>9453</v>
      </c>
      <c r="GP653" s="13" t="s">
        <v>9454</v>
      </c>
      <c r="GQ653" s="13" t="s">
        <v>9455</v>
      </c>
      <c r="GR653" s="13" t="s">
        <v>9456</v>
      </c>
      <c r="GS653" s="13" t="s">
        <v>9457</v>
      </c>
      <c r="GT653" s="13" t="s">
        <v>283</v>
      </c>
      <c r="GU653" s="13" t="s">
        <v>283</v>
      </c>
      <c r="GV653" s="13" t="s">
        <v>283</v>
      </c>
      <c r="GW653" s="13" t="s">
        <v>283</v>
      </c>
      <c r="GX653" s="13" t="s">
        <v>283</v>
      </c>
      <c r="GY653" s="13" t="s">
        <v>283</v>
      </c>
      <c r="GZ653" s="13" t="s">
        <v>283</v>
      </c>
      <c r="HA653" s="13" t="s">
        <v>283</v>
      </c>
      <c r="HB653" s="13" t="s">
        <v>283</v>
      </c>
      <c r="HC653" s="13" t="s">
        <v>283</v>
      </c>
      <c r="HD653" s="13" t="s">
        <v>5299</v>
      </c>
      <c r="IK653" s="13">
        <v>1</v>
      </c>
      <c r="IP653" s="13">
        <v>1</v>
      </c>
      <c r="JV653" s="13" t="s">
        <v>287</v>
      </c>
      <c r="JW653" s="13" t="s">
        <v>283</v>
      </c>
      <c r="JX653" s="13" t="s">
        <v>283</v>
      </c>
      <c r="JY653" s="13" t="s">
        <v>283</v>
      </c>
    </row>
    <row r="654" spans="1:285" ht="15.75">
      <c r="A654" s="101" t="s">
        <v>9458</v>
      </c>
      <c r="B654" s="102">
        <v>44424</v>
      </c>
      <c r="C654" s="101" t="s">
        <v>9459</v>
      </c>
      <c r="D654" s="13">
        <v>1</v>
      </c>
      <c r="E654" s="71">
        <v>44221</v>
      </c>
      <c r="F654" s="13" t="s">
        <v>302</v>
      </c>
      <c r="G654" s="13" t="s">
        <v>323</v>
      </c>
      <c r="H654" s="101" t="s">
        <v>947</v>
      </c>
      <c r="I654" s="101" t="s">
        <v>9460</v>
      </c>
      <c r="J654" s="10" t="s">
        <v>280</v>
      </c>
      <c r="K654" s="101" t="s">
        <v>9461</v>
      </c>
      <c r="M654" s="13">
        <v>1</v>
      </c>
      <c r="AB654" s="101" t="s">
        <v>9462</v>
      </c>
      <c r="AC654" s="103" t="s">
        <v>9463</v>
      </c>
      <c r="AD654" s="10" t="s">
        <v>283</v>
      </c>
      <c r="AE654" s="71">
        <v>44224</v>
      </c>
      <c r="AF654" s="13" t="s">
        <v>329</v>
      </c>
      <c r="AG654" s="11" t="e">
        <f t="shared" si="138"/>
        <v>#VALUE!</v>
      </c>
      <c r="AH654" s="10" t="s">
        <v>283</v>
      </c>
      <c r="AI654" s="10">
        <f t="shared" si="108"/>
        <v>203</v>
      </c>
      <c r="AJ654" s="13" t="s">
        <v>993</v>
      </c>
      <c r="AK654" s="13">
        <v>1</v>
      </c>
      <c r="AL654" s="13" t="s">
        <v>70</v>
      </c>
      <c r="BY654" s="13">
        <v>1</v>
      </c>
      <c r="CP654" s="13" t="s">
        <v>90</v>
      </c>
      <c r="CQ654" s="10" t="s">
        <v>286</v>
      </c>
      <c r="CR654" s="13"/>
      <c r="CS654" s="10">
        <v>1</v>
      </c>
      <c r="CT654" s="13"/>
      <c r="CU654" s="13"/>
      <c r="CV654" s="13"/>
      <c r="CW654" s="13"/>
      <c r="CX654" s="13" t="s">
        <v>287</v>
      </c>
      <c r="CY654" s="13" t="s">
        <v>287</v>
      </c>
      <c r="CZ654" s="13" t="s">
        <v>288</v>
      </c>
      <c r="DA654" s="13" t="s">
        <v>158</v>
      </c>
      <c r="DB654" s="13" t="s">
        <v>158</v>
      </c>
      <c r="DC654" s="13" t="s">
        <v>283</v>
      </c>
      <c r="DD654" s="13" t="s">
        <v>5790</v>
      </c>
      <c r="DE654" s="13" t="s">
        <v>283</v>
      </c>
      <c r="DF654" s="13" t="s">
        <v>283</v>
      </c>
      <c r="DG654" s="13" t="s">
        <v>283</v>
      </c>
      <c r="DH654" s="13" t="s">
        <v>283</v>
      </c>
      <c r="DI654" s="13" t="s">
        <v>283</v>
      </c>
      <c r="DJ654" s="13" t="s">
        <v>283</v>
      </c>
      <c r="DK654" s="13" t="s">
        <v>283</v>
      </c>
      <c r="DL654" s="13" t="s">
        <v>283</v>
      </c>
      <c r="DM654" s="13" t="s">
        <v>283</v>
      </c>
      <c r="DN654" s="104"/>
      <c r="DO654" s="104"/>
      <c r="DP654" s="104"/>
      <c r="DQ654" s="104"/>
      <c r="DR654" s="104"/>
      <c r="DS654" s="104"/>
      <c r="DT654" s="104"/>
      <c r="DU654" s="104"/>
      <c r="DV654" s="104"/>
      <c r="DW654" s="104"/>
      <c r="DX654" s="104"/>
      <c r="DY654" s="104"/>
      <c r="DZ654" s="104"/>
      <c r="EA654" s="104"/>
      <c r="EB654" s="104"/>
      <c r="EC654" s="104"/>
      <c r="ED654" s="104"/>
      <c r="EE654" s="104"/>
      <c r="EF654" s="104"/>
      <c r="EG654" s="104"/>
      <c r="EH654" s="104"/>
      <c r="EI654" s="104"/>
      <c r="EJ654" s="104"/>
      <c r="EK654" s="104"/>
      <c r="EL654" s="104"/>
      <c r="EM654" s="104"/>
      <c r="EN654" s="104"/>
      <c r="EO654" s="104"/>
      <c r="EP654" s="104"/>
      <c r="EQ654" s="104"/>
      <c r="ER654" s="13" t="s">
        <v>283</v>
      </c>
      <c r="ES654" s="13" t="s">
        <v>283</v>
      </c>
      <c r="FM654" s="13" t="s">
        <v>9464</v>
      </c>
      <c r="FN654" s="13" t="s">
        <v>283</v>
      </c>
      <c r="GO654" s="13" t="s">
        <v>9465</v>
      </c>
      <c r="GP654" s="13" t="s">
        <v>283</v>
      </c>
      <c r="GQ654" s="13" t="s">
        <v>283</v>
      </c>
      <c r="GR654" s="13" t="s">
        <v>283</v>
      </c>
      <c r="GS654" s="13" t="s">
        <v>283</v>
      </c>
      <c r="GT654" s="13" t="s">
        <v>283</v>
      </c>
      <c r="GU654" s="13" t="s">
        <v>283</v>
      </c>
      <c r="GV654" s="13" t="s">
        <v>283</v>
      </c>
      <c r="GW654" s="13" t="s">
        <v>283</v>
      </c>
      <c r="GX654" s="13" t="s">
        <v>283</v>
      </c>
      <c r="GY654" s="13" t="s">
        <v>283</v>
      </c>
      <c r="GZ654" s="13" t="s">
        <v>283</v>
      </c>
      <c r="HA654" s="13" t="s">
        <v>283</v>
      </c>
      <c r="HB654" s="13" t="s">
        <v>283</v>
      </c>
      <c r="HC654" s="13" t="s">
        <v>283</v>
      </c>
      <c r="HD654" s="13" t="s">
        <v>235</v>
      </c>
      <c r="IM654" s="13">
        <v>1</v>
      </c>
      <c r="JV654" s="13" t="s">
        <v>287</v>
      </c>
      <c r="JW654" s="13" t="s">
        <v>283</v>
      </c>
      <c r="JX654" s="13" t="s">
        <v>283</v>
      </c>
      <c r="JY654" s="13" t="s">
        <v>283</v>
      </c>
    </row>
    <row r="655" spans="1:285" ht="15.75">
      <c r="A655" s="101" t="s">
        <v>9466</v>
      </c>
      <c r="B655" s="102">
        <v>44425</v>
      </c>
      <c r="C655" s="101" t="s">
        <v>9467</v>
      </c>
      <c r="D655" s="13">
        <v>1</v>
      </c>
      <c r="E655" s="71">
        <v>44107</v>
      </c>
      <c r="F655" s="13" t="s">
        <v>302</v>
      </c>
      <c r="G655" s="13" t="s">
        <v>323</v>
      </c>
      <c r="H655" s="101" t="s">
        <v>6430</v>
      </c>
      <c r="I655" s="101" t="s">
        <v>5481</v>
      </c>
      <c r="J655" s="10" t="s">
        <v>280</v>
      </c>
      <c r="K655" s="101" t="s">
        <v>916</v>
      </c>
      <c r="N655" s="13">
        <v>1</v>
      </c>
      <c r="AB655" s="101" t="s">
        <v>6534</v>
      </c>
      <c r="AC655" s="103" t="s">
        <v>9468</v>
      </c>
      <c r="AD655" s="10" t="s">
        <v>283</v>
      </c>
      <c r="AE655" s="71">
        <v>44260</v>
      </c>
      <c r="AF655" s="71">
        <v>44420</v>
      </c>
      <c r="AG655" s="10">
        <f t="shared" si="138"/>
        <v>160</v>
      </c>
      <c r="AH655" s="10">
        <f t="shared" ref="AH655:AH658" si="141">AF655-E655</f>
        <v>313</v>
      </c>
      <c r="AI655" s="10">
        <f t="shared" si="108"/>
        <v>318</v>
      </c>
      <c r="AJ655" s="13" t="s">
        <v>9469</v>
      </c>
      <c r="AK655" s="13">
        <v>1</v>
      </c>
      <c r="AL655" s="13" t="s">
        <v>581</v>
      </c>
      <c r="BL655" s="13">
        <v>1</v>
      </c>
      <c r="CP655" s="13" t="s">
        <v>89</v>
      </c>
      <c r="CQ655" s="10" t="s">
        <v>286</v>
      </c>
      <c r="CR655" s="10">
        <v>1</v>
      </c>
      <c r="CS655" s="13"/>
      <c r="CT655" s="13"/>
      <c r="CU655" s="13"/>
      <c r="CV655" s="13"/>
      <c r="CW655" s="13"/>
      <c r="CX655" s="13" t="s">
        <v>287</v>
      </c>
      <c r="CY655" s="13" t="s">
        <v>490</v>
      </c>
      <c r="CZ655" s="13" t="s">
        <v>12</v>
      </c>
      <c r="DB655" s="13" t="s">
        <v>309</v>
      </c>
      <c r="DC655" s="13" t="s">
        <v>9470</v>
      </c>
      <c r="DD655" s="13" t="s">
        <v>3267</v>
      </c>
      <c r="DE655" s="13" t="s">
        <v>9471</v>
      </c>
      <c r="DF655" s="13" t="s">
        <v>9472</v>
      </c>
      <c r="DG655" s="13" t="s">
        <v>779</v>
      </c>
      <c r="DH655" s="13" t="s">
        <v>283</v>
      </c>
      <c r="DI655" s="13" t="s">
        <v>283</v>
      </c>
      <c r="DJ655" s="13" t="s">
        <v>283</v>
      </c>
      <c r="DK655" s="13" t="s">
        <v>283</v>
      </c>
      <c r="DL655" s="13" t="s">
        <v>9473</v>
      </c>
      <c r="DM655" s="13" t="s">
        <v>9474</v>
      </c>
      <c r="DN655" s="104"/>
      <c r="DO655" s="104"/>
      <c r="DP655" s="104"/>
      <c r="DQ655" s="104"/>
      <c r="DR655" s="104"/>
      <c r="DS655" s="14">
        <v>1</v>
      </c>
      <c r="DT655" s="14">
        <v>1</v>
      </c>
      <c r="DU655" s="104"/>
      <c r="DV655" s="104"/>
      <c r="DW655" s="104"/>
      <c r="DX655" s="104"/>
      <c r="DY655" s="104"/>
      <c r="DZ655" s="104"/>
      <c r="EA655" s="104"/>
      <c r="EB655" s="104"/>
      <c r="EC655" s="104"/>
      <c r="ED655" s="104"/>
      <c r="EE655" s="104"/>
      <c r="EF655" s="104"/>
      <c r="EG655" s="104"/>
      <c r="EH655" s="14">
        <v>1</v>
      </c>
      <c r="EI655" s="104"/>
      <c r="EJ655" s="104"/>
      <c r="EK655" s="104"/>
      <c r="EL655" s="104"/>
      <c r="EM655" s="104"/>
      <c r="EN655" s="104"/>
      <c r="EO655" s="104"/>
      <c r="EP655" s="104"/>
      <c r="EQ655" s="104"/>
      <c r="ER655" s="13" t="s">
        <v>283</v>
      </c>
      <c r="ES655" s="13" t="s">
        <v>283</v>
      </c>
      <c r="FM655" s="13" t="s">
        <v>6475</v>
      </c>
      <c r="FN655" s="13" t="s">
        <v>8</v>
      </c>
      <c r="GO655" s="13" t="s">
        <v>9475</v>
      </c>
      <c r="GP655" s="13" t="s">
        <v>9476</v>
      </c>
      <c r="GQ655" s="13" t="s">
        <v>9477</v>
      </c>
      <c r="GR655" s="13" t="s">
        <v>9478</v>
      </c>
      <c r="GS655" s="13" t="s">
        <v>9479</v>
      </c>
      <c r="GT655" s="13" t="s">
        <v>283</v>
      </c>
      <c r="GU655" s="13" t="s">
        <v>283</v>
      </c>
      <c r="GV655" s="13" t="s">
        <v>283</v>
      </c>
      <c r="GW655" s="13" t="s">
        <v>283</v>
      </c>
      <c r="GX655" s="13" t="s">
        <v>283</v>
      </c>
      <c r="GY655" s="13" t="s">
        <v>283</v>
      </c>
      <c r="GZ655" s="13" t="s">
        <v>283</v>
      </c>
      <c r="HA655" s="13" t="s">
        <v>283</v>
      </c>
      <c r="HB655" s="13" t="s">
        <v>283</v>
      </c>
      <c r="HC655" s="13" t="s">
        <v>283</v>
      </c>
      <c r="HD655" s="13" t="s">
        <v>223</v>
      </c>
      <c r="IA655" s="13">
        <v>1</v>
      </c>
      <c r="JV655" s="13" t="s">
        <v>287</v>
      </c>
      <c r="JW655" s="13" t="s">
        <v>283</v>
      </c>
      <c r="JX655" s="13" t="s">
        <v>283</v>
      </c>
      <c r="JY655" s="13" t="s">
        <v>283</v>
      </c>
    </row>
    <row r="656" spans="1:285" ht="15.75">
      <c r="A656" s="101" t="s">
        <v>9480</v>
      </c>
      <c r="B656" s="102">
        <v>44410</v>
      </c>
      <c r="C656" s="101" t="s">
        <v>9481</v>
      </c>
      <c r="D656" s="13">
        <v>1</v>
      </c>
      <c r="E656" s="71">
        <v>43972</v>
      </c>
      <c r="F656" s="13">
        <v>84</v>
      </c>
      <c r="G656" s="13" t="s">
        <v>277</v>
      </c>
      <c r="H656" s="101" t="s">
        <v>9482</v>
      </c>
      <c r="I656" s="101" t="s">
        <v>1686</v>
      </c>
      <c r="J656" s="10" t="s">
        <v>280</v>
      </c>
      <c r="K656" s="101" t="s">
        <v>344</v>
      </c>
      <c r="AB656" s="101" t="s">
        <v>9483</v>
      </c>
      <c r="AC656" s="103" t="s">
        <v>9484</v>
      </c>
      <c r="AD656" s="10" t="s">
        <v>283</v>
      </c>
      <c r="AE656" s="71">
        <v>43980</v>
      </c>
      <c r="AF656" s="71">
        <v>44410</v>
      </c>
      <c r="AG656" s="10">
        <f t="shared" si="138"/>
        <v>430</v>
      </c>
      <c r="AH656" s="10">
        <f t="shared" si="141"/>
        <v>438</v>
      </c>
      <c r="AI656" s="10">
        <f t="shared" si="108"/>
        <v>438</v>
      </c>
      <c r="AJ656" s="13" t="s">
        <v>9485</v>
      </c>
      <c r="AK656" s="13">
        <v>1</v>
      </c>
      <c r="AL656" s="13" t="s">
        <v>86</v>
      </c>
      <c r="CO656" s="13">
        <v>1</v>
      </c>
      <c r="CP656" s="13" t="s">
        <v>89</v>
      </c>
      <c r="CQ656" s="10" t="s">
        <v>286</v>
      </c>
      <c r="CR656" s="10">
        <v>1</v>
      </c>
      <c r="CS656" s="13"/>
      <c r="CT656" s="13"/>
      <c r="CU656" s="13"/>
      <c r="CV656" s="13"/>
      <c r="CW656" s="13"/>
      <c r="CX656" s="13" t="s">
        <v>287</v>
      </c>
      <c r="CY656" s="13" t="s">
        <v>287</v>
      </c>
      <c r="CZ656" s="13" t="s">
        <v>12</v>
      </c>
      <c r="DB656" s="13" t="s">
        <v>309</v>
      </c>
      <c r="DC656" s="13" t="s">
        <v>9486</v>
      </c>
      <c r="DD656" s="13" t="s">
        <v>9487</v>
      </c>
      <c r="DE656" s="13" t="s">
        <v>2820</v>
      </c>
      <c r="DF656" s="39" t="s">
        <v>9488</v>
      </c>
      <c r="DG656" s="39" t="s">
        <v>623</v>
      </c>
      <c r="DH656" s="13" t="s">
        <v>283</v>
      </c>
      <c r="DI656" s="13" t="s">
        <v>283</v>
      </c>
      <c r="DJ656" s="13" t="s">
        <v>283</v>
      </c>
      <c r="DK656" s="13" t="s">
        <v>283</v>
      </c>
      <c r="DL656" s="13" t="s">
        <v>9489</v>
      </c>
      <c r="DM656" s="13" t="s">
        <v>9490</v>
      </c>
      <c r="DN656" s="104"/>
      <c r="DO656" s="104"/>
      <c r="DP656" s="104"/>
      <c r="DQ656" s="104"/>
      <c r="DR656" s="104"/>
      <c r="DS656" s="14">
        <v>1</v>
      </c>
      <c r="DT656" s="104"/>
      <c r="DU656" s="104"/>
      <c r="DV656" s="104"/>
      <c r="DW656" s="104"/>
      <c r="DX656" s="104"/>
      <c r="DY656" s="104"/>
      <c r="DZ656" s="104"/>
      <c r="EA656" s="104"/>
      <c r="EB656" s="104"/>
      <c r="EC656" s="104"/>
      <c r="ED656" s="104"/>
      <c r="EE656" s="104"/>
      <c r="EF656" s="104"/>
      <c r="EG656" s="104"/>
      <c r="EH656" s="14">
        <v>1</v>
      </c>
      <c r="EI656" s="104"/>
      <c r="EJ656" s="104"/>
      <c r="EK656" s="104"/>
      <c r="EL656" s="104"/>
      <c r="EM656" s="104"/>
      <c r="EN656" s="104"/>
      <c r="EO656" s="104"/>
      <c r="EP656" s="104"/>
      <c r="EQ656" s="104"/>
      <c r="ER656" s="13" t="s">
        <v>283</v>
      </c>
      <c r="ES656" s="13" t="s">
        <v>283</v>
      </c>
      <c r="FM656" s="13" t="s">
        <v>283</v>
      </c>
      <c r="FN656" s="13" t="s">
        <v>283</v>
      </c>
      <c r="GO656" s="13" t="s">
        <v>9491</v>
      </c>
      <c r="GP656" s="13" t="s">
        <v>9492</v>
      </c>
      <c r="GQ656" s="13" t="s">
        <v>283</v>
      </c>
      <c r="GR656" s="13" t="s">
        <v>283</v>
      </c>
      <c r="GS656" s="13" t="s">
        <v>283</v>
      </c>
      <c r="GT656" s="13" t="s">
        <v>283</v>
      </c>
      <c r="GU656" s="13" t="s">
        <v>283</v>
      </c>
      <c r="GV656" s="13" t="s">
        <v>283</v>
      </c>
      <c r="GW656" s="13" t="s">
        <v>283</v>
      </c>
      <c r="GX656" s="13" t="s">
        <v>283</v>
      </c>
      <c r="GY656" s="13" t="s">
        <v>283</v>
      </c>
      <c r="GZ656" s="13" t="s">
        <v>283</v>
      </c>
      <c r="HA656" s="13" t="s">
        <v>283</v>
      </c>
      <c r="HB656" s="13" t="s">
        <v>283</v>
      </c>
      <c r="HC656" s="13" t="s">
        <v>283</v>
      </c>
      <c r="HD656" s="13" t="s">
        <v>9493</v>
      </c>
      <c r="HM656" s="13">
        <v>1</v>
      </c>
      <c r="HQ656" s="13">
        <v>1</v>
      </c>
      <c r="HR656" s="13">
        <v>1</v>
      </c>
      <c r="IE656" s="13">
        <v>1</v>
      </c>
      <c r="JV656" s="13" t="s">
        <v>287</v>
      </c>
      <c r="JW656" s="13" t="s">
        <v>283</v>
      </c>
      <c r="JX656" s="13" t="s">
        <v>283</v>
      </c>
      <c r="JY656" s="13" t="s">
        <v>283</v>
      </c>
    </row>
    <row r="657" spans="1:285" ht="15.75">
      <c r="A657" s="101" t="s">
        <v>9494</v>
      </c>
      <c r="B657" s="102">
        <v>44434</v>
      </c>
      <c r="C657" s="101" t="s">
        <v>9495</v>
      </c>
      <c r="D657" s="13">
        <v>1</v>
      </c>
      <c r="E657" s="71">
        <v>44214</v>
      </c>
      <c r="F657" s="13" t="s">
        <v>302</v>
      </c>
      <c r="G657" s="13" t="s">
        <v>277</v>
      </c>
      <c r="H657" s="101" t="s">
        <v>4129</v>
      </c>
      <c r="I657" s="101" t="s">
        <v>7656</v>
      </c>
      <c r="J657" s="10" t="s">
        <v>280</v>
      </c>
      <c r="K657" s="101" t="s">
        <v>9496</v>
      </c>
      <c r="M657" s="13">
        <v>1</v>
      </c>
      <c r="AB657" s="101" t="s">
        <v>9242</v>
      </c>
      <c r="AC657" s="103" t="s">
        <v>9497</v>
      </c>
      <c r="AD657" s="10" t="s">
        <v>283</v>
      </c>
      <c r="AE657" s="71">
        <v>44215</v>
      </c>
      <c r="AF657" s="71">
        <v>44398</v>
      </c>
      <c r="AG657" s="10">
        <f t="shared" si="138"/>
        <v>183</v>
      </c>
      <c r="AH657" s="10">
        <f t="shared" si="141"/>
        <v>184</v>
      </c>
      <c r="AI657" s="10">
        <f t="shared" si="108"/>
        <v>220</v>
      </c>
      <c r="AJ657" s="13" t="s">
        <v>9498</v>
      </c>
      <c r="AK657" s="13">
        <v>4</v>
      </c>
      <c r="AL657" s="13" t="s">
        <v>9499</v>
      </c>
      <c r="BL657" s="13">
        <v>1</v>
      </c>
      <c r="BO657" s="13">
        <v>1</v>
      </c>
      <c r="BY657" s="13">
        <v>2</v>
      </c>
      <c r="CP657" s="13" t="s">
        <v>89</v>
      </c>
      <c r="CQ657" s="10" t="s">
        <v>286</v>
      </c>
      <c r="CR657" s="10">
        <v>1</v>
      </c>
      <c r="CS657" s="13"/>
      <c r="CT657" s="13"/>
      <c r="CU657" s="13"/>
      <c r="CV657" s="13"/>
      <c r="CW657" s="13"/>
      <c r="CX657" s="13" t="s">
        <v>287</v>
      </c>
      <c r="CY657" s="13" t="s">
        <v>287</v>
      </c>
      <c r="CZ657" s="13" t="s">
        <v>288</v>
      </c>
      <c r="DB657" s="13" t="s">
        <v>951</v>
      </c>
      <c r="DC657" s="13" t="s">
        <v>283</v>
      </c>
      <c r="DD657" s="13" t="s">
        <v>9500</v>
      </c>
      <c r="DE657" s="13" t="s">
        <v>283</v>
      </c>
      <c r="DF657" s="13" t="s">
        <v>283</v>
      </c>
      <c r="DG657" s="13" t="s">
        <v>283</v>
      </c>
      <c r="DH657" s="13" t="s">
        <v>283</v>
      </c>
      <c r="DI657" s="13" t="s">
        <v>283</v>
      </c>
      <c r="DJ657" s="13" t="s">
        <v>283</v>
      </c>
      <c r="DK657" s="13" t="s">
        <v>283</v>
      </c>
      <c r="DL657" s="13" t="s">
        <v>9501</v>
      </c>
      <c r="DM657" s="13" t="s">
        <v>283</v>
      </c>
      <c r="DN657" s="104"/>
      <c r="DO657" s="104"/>
      <c r="DP657" s="104"/>
      <c r="DQ657" s="104"/>
      <c r="DR657" s="104"/>
      <c r="DS657" s="104"/>
      <c r="DT657" s="104"/>
      <c r="DU657" s="104"/>
      <c r="DV657" s="104"/>
      <c r="DW657" s="104"/>
      <c r="DX657" s="104"/>
      <c r="DY657" s="104"/>
      <c r="DZ657" s="104"/>
      <c r="EA657" s="104"/>
      <c r="EB657" s="104"/>
      <c r="EC657" s="104"/>
      <c r="ED657" s="104"/>
      <c r="EE657" s="104"/>
      <c r="EF657" s="104"/>
      <c r="EG657" s="104"/>
      <c r="EH657" s="104"/>
      <c r="EI657" s="104"/>
      <c r="EJ657" s="104"/>
      <c r="EK657" s="104"/>
      <c r="EL657" s="104"/>
      <c r="EM657" s="104"/>
      <c r="EN657" s="104"/>
      <c r="EO657" s="104"/>
      <c r="EP657" s="104"/>
      <c r="EQ657" s="104"/>
      <c r="ER657" s="13" t="s">
        <v>283</v>
      </c>
      <c r="ES657" s="13" t="s">
        <v>283</v>
      </c>
      <c r="FM657" s="13" t="s">
        <v>283</v>
      </c>
      <c r="GO657" s="13" t="s">
        <v>9502</v>
      </c>
      <c r="GP657" s="13" t="s">
        <v>283</v>
      </c>
      <c r="GQ657" s="13" t="s">
        <v>283</v>
      </c>
      <c r="GR657" s="13" t="s">
        <v>283</v>
      </c>
      <c r="GS657" s="13" t="s">
        <v>283</v>
      </c>
      <c r="GT657" s="13" t="s">
        <v>283</v>
      </c>
      <c r="GU657" s="13" t="s">
        <v>283</v>
      </c>
      <c r="GV657" s="13" t="s">
        <v>283</v>
      </c>
      <c r="GW657" s="13" t="s">
        <v>283</v>
      </c>
      <c r="GX657" s="13" t="s">
        <v>283</v>
      </c>
      <c r="GY657" s="13" t="s">
        <v>283</v>
      </c>
      <c r="GZ657" s="13" t="s">
        <v>283</v>
      </c>
      <c r="HA657" s="13" t="s">
        <v>283</v>
      </c>
      <c r="HB657" s="13" t="s">
        <v>283</v>
      </c>
      <c r="HC657" s="13" t="s">
        <v>283</v>
      </c>
      <c r="HD657" s="13" t="s">
        <v>9318</v>
      </c>
      <c r="IB657" s="13">
        <v>1</v>
      </c>
      <c r="JV657" s="13" t="s">
        <v>287</v>
      </c>
      <c r="JW657" s="13" t="s">
        <v>283</v>
      </c>
      <c r="JX657" s="13" t="s">
        <v>283</v>
      </c>
      <c r="JY657" s="13" t="s">
        <v>283</v>
      </c>
    </row>
    <row r="658" spans="1:285" ht="15.75">
      <c r="A658" s="101" t="s">
        <v>9503</v>
      </c>
      <c r="B658" s="102">
        <v>44445</v>
      </c>
      <c r="C658" s="101" t="s">
        <v>9504</v>
      </c>
      <c r="D658" s="13">
        <v>1</v>
      </c>
      <c r="E658" s="71">
        <v>44249</v>
      </c>
      <c r="F658" s="13" t="s">
        <v>302</v>
      </c>
      <c r="G658" s="13" t="s">
        <v>277</v>
      </c>
      <c r="H658" s="101" t="s">
        <v>4129</v>
      </c>
      <c r="I658" s="101" t="s">
        <v>7656</v>
      </c>
      <c r="J658" s="10" t="s">
        <v>280</v>
      </c>
      <c r="K658" s="101" t="s">
        <v>9505</v>
      </c>
      <c r="AB658" s="105" t="s">
        <v>9506</v>
      </c>
      <c r="AC658" s="103" t="s">
        <v>9507</v>
      </c>
      <c r="AD658" s="10" t="s">
        <v>283</v>
      </c>
      <c r="AE658" s="71">
        <v>44250</v>
      </c>
      <c r="AF658" s="71">
        <v>44421</v>
      </c>
      <c r="AG658" s="10">
        <f t="shared" si="138"/>
        <v>171</v>
      </c>
      <c r="AH658" s="10">
        <f t="shared" si="141"/>
        <v>172</v>
      </c>
      <c r="AI658" s="10">
        <f t="shared" si="108"/>
        <v>196</v>
      </c>
      <c r="AJ658" s="13" t="s">
        <v>4885</v>
      </c>
      <c r="AK658" s="13">
        <v>1</v>
      </c>
      <c r="AL658" s="13" t="s">
        <v>86</v>
      </c>
      <c r="CO658" s="13">
        <v>1</v>
      </c>
      <c r="CP658" s="13" t="s">
        <v>89</v>
      </c>
      <c r="CQ658" s="10" t="s">
        <v>286</v>
      </c>
      <c r="CR658" s="10">
        <v>1</v>
      </c>
      <c r="CS658" s="13"/>
      <c r="CT658" s="13"/>
      <c r="CU658" s="13"/>
      <c r="CV658" s="13"/>
      <c r="CW658" s="13"/>
      <c r="CX658" s="13" t="s">
        <v>287</v>
      </c>
      <c r="CY658" s="13" t="s">
        <v>287</v>
      </c>
      <c r="CZ658" s="13" t="s">
        <v>288</v>
      </c>
      <c r="DA658" s="13" t="s">
        <v>158</v>
      </c>
      <c r="DB658" s="13" t="s">
        <v>158</v>
      </c>
      <c r="DC658" s="13" t="s">
        <v>283</v>
      </c>
      <c r="DD658" s="13" t="s">
        <v>3849</v>
      </c>
      <c r="DE658" s="13" t="s">
        <v>283</v>
      </c>
      <c r="DF658" s="13" t="s">
        <v>283</v>
      </c>
      <c r="DG658" s="13" t="s">
        <v>283</v>
      </c>
      <c r="DH658" s="13" t="s">
        <v>283</v>
      </c>
      <c r="DI658" s="13" t="s">
        <v>283</v>
      </c>
      <c r="DJ658" s="13" t="s">
        <v>283</v>
      </c>
      <c r="DK658" s="13" t="s">
        <v>283</v>
      </c>
      <c r="DL658" s="13" t="s">
        <v>283</v>
      </c>
      <c r="DM658" s="13" t="s">
        <v>283</v>
      </c>
      <c r="DN658" s="104"/>
      <c r="DO658" s="104"/>
      <c r="DP658" s="104"/>
      <c r="DQ658" s="104"/>
      <c r="DR658" s="104"/>
      <c r="DS658" s="104"/>
      <c r="DT658" s="104"/>
      <c r="DU658" s="104"/>
      <c r="DV658" s="104"/>
      <c r="DW658" s="104"/>
      <c r="DX658" s="104"/>
      <c r="DY658" s="104"/>
      <c r="DZ658" s="104"/>
      <c r="EA658" s="104"/>
      <c r="EB658" s="104"/>
      <c r="EC658" s="104"/>
      <c r="ED658" s="104"/>
      <c r="EE658" s="104"/>
      <c r="EF658" s="104"/>
      <c r="EG658" s="104"/>
      <c r="EH658" s="104"/>
      <c r="EI658" s="104"/>
      <c r="EJ658" s="104"/>
      <c r="EK658" s="104"/>
      <c r="EL658" s="104"/>
      <c r="EM658" s="104"/>
      <c r="EN658" s="104"/>
      <c r="EO658" s="104"/>
      <c r="EP658" s="104"/>
      <c r="EQ658" s="104"/>
      <c r="ER658" s="13" t="s">
        <v>9427</v>
      </c>
      <c r="ES658" s="13" t="s">
        <v>2383</v>
      </c>
      <c r="EU658" s="13">
        <v>1</v>
      </c>
      <c r="EZ658" s="13">
        <v>1</v>
      </c>
      <c r="FM658" s="13" t="s">
        <v>283</v>
      </c>
      <c r="FN658" s="13" t="s">
        <v>283</v>
      </c>
      <c r="GO658" s="13" t="s">
        <v>9508</v>
      </c>
      <c r="GP658" s="13" t="s">
        <v>9509</v>
      </c>
      <c r="GQ658" s="13" t="s">
        <v>9510</v>
      </c>
      <c r="GR658" s="13" t="s">
        <v>283</v>
      </c>
      <c r="GS658" s="13" t="s">
        <v>283</v>
      </c>
      <c r="GT658" s="13" t="s">
        <v>283</v>
      </c>
      <c r="GU658" s="13" t="s">
        <v>283</v>
      </c>
      <c r="GV658" s="13" t="s">
        <v>283</v>
      </c>
      <c r="GW658" s="13" t="s">
        <v>283</v>
      </c>
      <c r="GX658" s="13" t="s">
        <v>283</v>
      </c>
      <c r="GY658" s="13" t="s">
        <v>283</v>
      </c>
      <c r="GZ658" s="13" t="s">
        <v>283</v>
      </c>
      <c r="HA658" s="13" t="s">
        <v>283</v>
      </c>
      <c r="HB658" s="13" t="s">
        <v>283</v>
      </c>
      <c r="HC658" s="13" t="s">
        <v>283</v>
      </c>
      <c r="HD658" s="13" t="s">
        <v>9511</v>
      </c>
      <c r="HO658" s="13">
        <v>1</v>
      </c>
      <c r="IP658" s="13">
        <v>1</v>
      </c>
      <c r="JV658" s="13" t="s">
        <v>287</v>
      </c>
      <c r="JW658" s="13" t="s">
        <v>283</v>
      </c>
      <c r="JX658" s="13" t="s">
        <v>283</v>
      </c>
      <c r="JY658" s="13" t="s">
        <v>283</v>
      </c>
    </row>
    <row r="659" spans="1:285" ht="15.75">
      <c r="A659" s="101" t="s">
        <v>9512</v>
      </c>
      <c r="B659" s="102">
        <v>44449</v>
      </c>
      <c r="C659" s="101" t="s">
        <v>9513</v>
      </c>
      <c r="D659" s="13">
        <v>1</v>
      </c>
      <c r="E659" s="71">
        <v>44072</v>
      </c>
      <c r="F659" s="13" t="s">
        <v>302</v>
      </c>
      <c r="G659" s="13" t="s">
        <v>323</v>
      </c>
      <c r="H659" s="101" t="s">
        <v>947</v>
      </c>
      <c r="I659" s="101" t="s">
        <v>9460</v>
      </c>
      <c r="J659" s="10" t="s">
        <v>280</v>
      </c>
      <c r="K659" s="101" t="s">
        <v>9514</v>
      </c>
      <c r="AB659" s="101" t="s">
        <v>9515</v>
      </c>
      <c r="AC659" s="103" t="s">
        <v>9516</v>
      </c>
      <c r="AD659" s="10" t="s">
        <v>283</v>
      </c>
      <c r="AE659" s="71">
        <v>44076</v>
      </c>
      <c r="AF659" s="13" t="s">
        <v>329</v>
      </c>
      <c r="AG659" s="11" t="e">
        <f t="shared" si="138"/>
        <v>#VALUE!</v>
      </c>
      <c r="AH659" s="10" t="s">
        <v>283</v>
      </c>
      <c r="AI659" s="10">
        <f t="shared" si="108"/>
        <v>377</v>
      </c>
      <c r="AJ659" s="13" t="s">
        <v>77</v>
      </c>
      <c r="AK659" s="13">
        <v>1</v>
      </c>
      <c r="AL659" s="13" t="s">
        <v>77</v>
      </c>
      <c r="CF659" s="13">
        <v>1</v>
      </c>
      <c r="CP659" s="13" t="s">
        <v>90</v>
      </c>
      <c r="CQ659" s="10" t="s">
        <v>286</v>
      </c>
      <c r="CR659" s="13"/>
      <c r="CS659" s="10">
        <v>1</v>
      </c>
      <c r="CT659" s="13"/>
      <c r="CU659" s="13"/>
      <c r="CV659" s="13"/>
      <c r="CW659" s="13"/>
      <c r="CX659" s="13" t="s">
        <v>283</v>
      </c>
      <c r="CY659" s="13" t="s">
        <v>287</v>
      </c>
      <c r="CZ659" s="13" t="s">
        <v>329</v>
      </c>
      <c r="DA659" s="13" t="s">
        <v>5333</v>
      </c>
      <c r="DB659" s="13" t="s">
        <v>5333</v>
      </c>
      <c r="DC659" s="13" t="s">
        <v>283</v>
      </c>
      <c r="DD659" s="13" t="s">
        <v>3804</v>
      </c>
      <c r="DE659" s="13" t="s">
        <v>9517</v>
      </c>
      <c r="DF659" s="13" t="s">
        <v>283</v>
      </c>
      <c r="DG659" s="13" t="s">
        <v>283</v>
      </c>
      <c r="DH659" s="13" t="s">
        <v>283</v>
      </c>
      <c r="DI659" s="13" t="s">
        <v>283</v>
      </c>
      <c r="DJ659" s="13" t="s">
        <v>283</v>
      </c>
      <c r="DK659" s="13" t="s">
        <v>283</v>
      </c>
      <c r="DL659" s="13" t="s">
        <v>283</v>
      </c>
      <c r="DM659" s="13" t="s">
        <v>283</v>
      </c>
      <c r="DN659" s="104"/>
      <c r="DO659" s="104"/>
      <c r="DP659" s="104"/>
      <c r="DQ659" s="104"/>
      <c r="DR659" s="104"/>
      <c r="DS659" s="104"/>
      <c r="DT659" s="104"/>
      <c r="DU659" s="104"/>
      <c r="DV659" s="104"/>
      <c r="DW659" s="104"/>
      <c r="DX659" s="104"/>
      <c r="DY659" s="104"/>
      <c r="DZ659" s="104"/>
      <c r="EA659" s="104"/>
      <c r="EB659" s="104"/>
      <c r="EC659" s="104"/>
      <c r="ED659" s="104"/>
      <c r="EE659" s="104"/>
      <c r="EF659" s="104"/>
      <c r="EG659" s="104"/>
      <c r="EH659" s="104"/>
      <c r="EI659" s="104"/>
      <c r="EJ659" s="104"/>
      <c r="EK659" s="104"/>
      <c r="EL659" s="104"/>
      <c r="EM659" s="104"/>
      <c r="EN659" s="104"/>
      <c r="EO659" s="104"/>
      <c r="EP659" s="104"/>
      <c r="EQ659" s="104"/>
      <c r="ER659" s="13" t="s">
        <v>283</v>
      </c>
      <c r="ES659" s="13" t="s">
        <v>283</v>
      </c>
      <c r="FM659" s="13" t="s">
        <v>283</v>
      </c>
      <c r="FN659" s="13" t="s">
        <v>283</v>
      </c>
      <c r="GO659" s="13" t="s">
        <v>9518</v>
      </c>
      <c r="GP659" s="13" t="s">
        <v>9519</v>
      </c>
      <c r="GQ659" s="13" t="s">
        <v>9520</v>
      </c>
      <c r="GR659" s="13" t="s">
        <v>283</v>
      </c>
      <c r="GS659" s="13" t="s">
        <v>283</v>
      </c>
      <c r="GT659" s="13" t="s">
        <v>283</v>
      </c>
      <c r="GU659" s="13" t="s">
        <v>283</v>
      </c>
      <c r="GV659" s="13" t="s">
        <v>283</v>
      </c>
      <c r="GW659" s="13" t="s">
        <v>283</v>
      </c>
      <c r="GX659" s="13" t="s">
        <v>283</v>
      </c>
      <c r="GY659" s="13" t="s">
        <v>283</v>
      </c>
      <c r="GZ659" s="13" t="s">
        <v>283</v>
      </c>
      <c r="HA659" s="13" t="s">
        <v>283</v>
      </c>
      <c r="HB659" s="13" t="s">
        <v>283</v>
      </c>
      <c r="HC659" s="13" t="s">
        <v>283</v>
      </c>
      <c r="HD659" s="13" t="s">
        <v>211</v>
      </c>
      <c r="HO659" s="13">
        <v>1</v>
      </c>
      <c r="JV659" s="13" t="s">
        <v>287</v>
      </c>
      <c r="JW659" s="13" t="s">
        <v>283</v>
      </c>
      <c r="JX659" s="13" t="s">
        <v>283</v>
      </c>
      <c r="JY659" s="13" t="s">
        <v>283</v>
      </c>
    </row>
    <row r="660" spans="1:285" ht="15.75">
      <c r="A660" s="101" t="s">
        <v>9521</v>
      </c>
      <c r="B660" s="102">
        <v>44462</v>
      </c>
      <c r="C660" s="101" t="s">
        <v>9522</v>
      </c>
      <c r="D660" s="13">
        <v>1</v>
      </c>
      <c r="E660" s="71">
        <v>42552</v>
      </c>
      <c r="F660" s="13">
        <v>20</v>
      </c>
      <c r="G660" s="13" t="s">
        <v>323</v>
      </c>
      <c r="H660" s="101" t="s">
        <v>7075</v>
      </c>
      <c r="I660" s="101" t="s">
        <v>766</v>
      </c>
      <c r="J660" s="10" t="s">
        <v>280</v>
      </c>
      <c r="K660" s="101" t="s">
        <v>388</v>
      </c>
      <c r="AB660" s="105" t="s">
        <v>9523</v>
      </c>
      <c r="AC660" s="103" t="s">
        <v>9524</v>
      </c>
      <c r="AD660" s="10" t="s">
        <v>283</v>
      </c>
      <c r="AE660" s="71">
        <v>43257</v>
      </c>
      <c r="AF660" s="71">
        <v>44399</v>
      </c>
      <c r="AG660" s="10">
        <f t="shared" si="138"/>
        <v>1142</v>
      </c>
      <c r="AH660" s="10">
        <f t="shared" ref="AH660:AH662" si="142">AF660-E660</f>
        <v>1847</v>
      </c>
      <c r="AI660" s="10">
        <f t="shared" si="108"/>
        <v>1910</v>
      </c>
      <c r="AJ660" s="13" t="s">
        <v>80</v>
      </c>
      <c r="AK660" s="13">
        <v>1</v>
      </c>
      <c r="AL660" s="13" t="s">
        <v>80</v>
      </c>
      <c r="CI660" s="13">
        <v>1</v>
      </c>
      <c r="CP660" s="13" t="s">
        <v>90</v>
      </c>
      <c r="CQ660" s="10" t="s">
        <v>286</v>
      </c>
      <c r="CR660" s="13"/>
      <c r="CS660" s="10">
        <v>1</v>
      </c>
      <c r="CT660" s="13"/>
      <c r="CU660" s="13"/>
      <c r="CV660" s="13"/>
      <c r="CW660" s="13"/>
      <c r="CX660" s="13" t="s">
        <v>283</v>
      </c>
      <c r="CY660" s="13" t="s">
        <v>287</v>
      </c>
      <c r="CZ660" s="13" t="s">
        <v>288</v>
      </c>
      <c r="DB660" s="13" t="s">
        <v>309</v>
      </c>
      <c r="DC660" s="13" t="s">
        <v>9525</v>
      </c>
      <c r="DD660" s="13" t="s">
        <v>9526</v>
      </c>
      <c r="DE660" s="69" t="s">
        <v>9527</v>
      </c>
      <c r="DF660" s="69" t="s">
        <v>9528</v>
      </c>
      <c r="DG660" s="13" t="s">
        <v>283</v>
      </c>
      <c r="DH660" s="13" t="s">
        <v>283</v>
      </c>
      <c r="DI660" s="13" t="s">
        <v>283</v>
      </c>
      <c r="DJ660" s="13" t="s">
        <v>283</v>
      </c>
      <c r="DK660" s="13" t="s">
        <v>283</v>
      </c>
      <c r="DL660" s="13" t="s">
        <v>283</v>
      </c>
      <c r="DM660" s="13" t="s">
        <v>283</v>
      </c>
      <c r="DN660" s="104"/>
      <c r="DO660" s="104"/>
      <c r="DP660" s="104"/>
      <c r="DQ660" s="104"/>
      <c r="DR660" s="104"/>
      <c r="DS660" s="104"/>
      <c r="DT660" s="104"/>
      <c r="DU660" s="104"/>
      <c r="DV660" s="104"/>
      <c r="DW660" s="104"/>
      <c r="DX660" s="104"/>
      <c r="DY660" s="104"/>
      <c r="DZ660" s="104"/>
      <c r="EA660" s="104"/>
      <c r="EB660" s="104"/>
      <c r="EC660" s="104"/>
      <c r="ED660" s="104"/>
      <c r="EE660" s="104"/>
      <c r="EF660" s="104"/>
      <c r="EG660" s="104"/>
      <c r="EH660" s="104"/>
      <c r="EI660" s="104"/>
      <c r="EJ660" s="104"/>
      <c r="EK660" s="104"/>
      <c r="EL660" s="104"/>
      <c r="EM660" s="104"/>
      <c r="EN660" s="104"/>
      <c r="EO660" s="104"/>
      <c r="EP660" s="104"/>
      <c r="EQ660" s="104"/>
      <c r="ER660" s="13" t="s">
        <v>283</v>
      </c>
      <c r="ES660" s="13" t="s">
        <v>283</v>
      </c>
      <c r="FM660" s="13" t="s">
        <v>184</v>
      </c>
      <c r="FN660" s="13" t="s">
        <v>184</v>
      </c>
      <c r="GN660" s="13">
        <v>1</v>
      </c>
      <c r="GO660" s="13" t="s">
        <v>9529</v>
      </c>
      <c r="GP660" s="13" t="s">
        <v>9530</v>
      </c>
      <c r="GQ660" s="13" t="s">
        <v>9531</v>
      </c>
      <c r="GR660" s="13" t="s">
        <v>283</v>
      </c>
      <c r="GS660" s="13" t="s">
        <v>283</v>
      </c>
      <c r="GT660" s="13" t="s">
        <v>283</v>
      </c>
      <c r="GU660" s="13" t="s">
        <v>283</v>
      </c>
      <c r="GV660" s="13" t="s">
        <v>283</v>
      </c>
      <c r="GW660" s="13" t="s">
        <v>283</v>
      </c>
      <c r="GX660" s="13" t="s">
        <v>283</v>
      </c>
      <c r="GY660" s="13" t="s">
        <v>283</v>
      </c>
      <c r="GZ660" s="13" t="s">
        <v>283</v>
      </c>
      <c r="HA660" s="13" t="s">
        <v>283</v>
      </c>
      <c r="HB660" s="13" t="s">
        <v>283</v>
      </c>
      <c r="HC660" s="13" t="s">
        <v>283</v>
      </c>
      <c r="HD660" s="13" t="s">
        <v>845</v>
      </c>
      <c r="HJ660" s="13">
        <v>1</v>
      </c>
      <c r="IA660" s="13">
        <v>1</v>
      </c>
      <c r="JV660" s="13" t="s">
        <v>287</v>
      </c>
      <c r="JW660" s="13" t="s">
        <v>283</v>
      </c>
      <c r="JX660" s="13" t="s">
        <v>283</v>
      </c>
      <c r="JY660" s="13" t="s">
        <v>283</v>
      </c>
    </row>
    <row r="661" spans="1:285" ht="15.75">
      <c r="A661" s="101" t="s">
        <v>9532</v>
      </c>
      <c r="B661" s="102">
        <v>44466</v>
      </c>
      <c r="C661" s="101" t="s">
        <v>9533</v>
      </c>
      <c r="D661" s="13">
        <v>1</v>
      </c>
      <c r="E661" s="71">
        <v>43704</v>
      </c>
      <c r="F661" s="13" t="s">
        <v>302</v>
      </c>
      <c r="G661" s="13" t="s">
        <v>323</v>
      </c>
      <c r="H661" s="101" t="s">
        <v>616</v>
      </c>
      <c r="I661" s="101" t="s">
        <v>617</v>
      </c>
      <c r="J661" s="10" t="s">
        <v>280</v>
      </c>
      <c r="K661" s="101" t="s">
        <v>9534</v>
      </c>
      <c r="V661" s="13">
        <v>1</v>
      </c>
      <c r="AB661" s="101" t="s">
        <v>9535</v>
      </c>
      <c r="AC661" s="103" t="s">
        <v>9536</v>
      </c>
      <c r="AD661" s="10" t="s">
        <v>283</v>
      </c>
      <c r="AE661" s="71">
        <v>43720</v>
      </c>
      <c r="AF661" s="71">
        <v>44462</v>
      </c>
      <c r="AG661" s="10">
        <f t="shared" si="138"/>
        <v>742</v>
      </c>
      <c r="AH661" s="10">
        <f t="shared" si="142"/>
        <v>758</v>
      </c>
      <c r="AI661" s="10">
        <f t="shared" si="108"/>
        <v>762</v>
      </c>
      <c r="AJ661" s="13" t="s">
        <v>86</v>
      </c>
      <c r="AK661" s="13">
        <v>1</v>
      </c>
      <c r="AL661" s="13" t="s">
        <v>86</v>
      </c>
      <c r="CO661" s="13">
        <v>1</v>
      </c>
      <c r="CP661" s="13" t="s">
        <v>329</v>
      </c>
      <c r="CQ661" s="13" t="s">
        <v>852</v>
      </c>
      <c r="CR661" s="13"/>
      <c r="CS661" s="13"/>
      <c r="CT661" s="13"/>
      <c r="CU661" s="13"/>
      <c r="CV661" s="13"/>
      <c r="CW661" s="13"/>
      <c r="CX661" s="13" t="s">
        <v>283</v>
      </c>
      <c r="CY661" s="13" t="s">
        <v>287</v>
      </c>
      <c r="CZ661" s="13" t="s">
        <v>288</v>
      </c>
      <c r="DA661" s="13" t="s">
        <v>158</v>
      </c>
      <c r="DB661" s="13" t="s">
        <v>158</v>
      </c>
      <c r="DC661" s="13" t="s">
        <v>283</v>
      </c>
      <c r="DD661" s="13" t="s">
        <v>283</v>
      </c>
      <c r="DE661" s="13" t="s">
        <v>283</v>
      </c>
      <c r="DF661" s="13" t="s">
        <v>283</v>
      </c>
      <c r="DG661" s="13" t="s">
        <v>283</v>
      </c>
      <c r="DH661" s="13" t="s">
        <v>283</v>
      </c>
      <c r="DI661" s="13" t="s">
        <v>283</v>
      </c>
      <c r="DJ661" s="13" t="s">
        <v>283</v>
      </c>
      <c r="DK661" s="13" t="s">
        <v>283</v>
      </c>
      <c r="DL661" s="13" t="s">
        <v>283</v>
      </c>
      <c r="DM661" s="13" t="s">
        <v>283</v>
      </c>
      <c r="DN661" s="104"/>
      <c r="DO661" s="104"/>
      <c r="DP661" s="104"/>
      <c r="DQ661" s="104"/>
      <c r="DR661" s="104"/>
      <c r="DS661" s="104"/>
      <c r="DT661" s="104"/>
      <c r="DU661" s="104"/>
      <c r="DV661" s="104"/>
      <c r="DW661" s="104"/>
      <c r="DX661" s="104"/>
      <c r="DY661" s="104"/>
      <c r="DZ661" s="104"/>
      <c r="EA661" s="104"/>
      <c r="EB661" s="104"/>
      <c r="EC661" s="104"/>
      <c r="ED661" s="104"/>
      <c r="EE661" s="104"/>
      <c r="EF661" s="104"/>
      <c r="EG661" s="104"/>
      <c r="EH661" s="104"/>
      <c r="EI661" s="104"/>
      <c r="EJ661" s="104"/>
      <c r="EK661" s="104"/>
      <c r="EL661" s="104"/>
      <c r="EM661" s="104"/>
      <c r="EN661" s="104"/>
      <c r="EO661" s="104"/>
      <c r="EP661" s="104"/>
      <c r="EQ661" s="104"/>
      <c r="ER661" s="13" t="s">
        <v>9537</v>
      </c>
      <c r="ES661" s="13" t="s">
        <v>880</v>
      </c>
      <c r="EZ661" s="13">
        <v>1</v>
      </c>
      <c r="FK661" s="13">
        <v>1</v>
      </c>
      <c r="FM661" s="13" t="s">
        <v>283</v>
      </c>
      <c r="FN661" s="13" t="s">
        <v>283</v>
      </c>
      <c r="GO661" s="13" t="s">
        <v>9538</v>
      </c>
      <c r="GP661" s="13" t="s">
        <v>9539</v>
      </c>
      <c r="GQ661" s="13" t="s">
        <v>9540</v>
      </c>
      <c r="GR661" s="13" t="s">
        <v>9541</v>
      </c>
      <c r="GS661" s="13" t="s">
        <v>9542</v>
      </c>
      <c r="GT661" s="13" t="s">
        <v>9543</v>
      </c>
      <c r="GU661" s="13" t="s">
        <v>9544</v>
      </c>
      <c r="GV661" s="13" t="s">
        <v>9545</v>
      </c>
      <c r="GW661" s="13" t="s">
        <v>283</v>
      </c>
      <c r="GX661" s="13" t="s">
        <v>283</v>
      </c>
      <c r="GY661" s="13" t="s">
        <v>283</v>
      </c>
      <c r="GZ661" s="13" t="s">
        <v>283</v>
      </c>
      <c r="HA661" s="13" t="s">
        <v>283</v>
      </c>
      <c r="HB661" s="13" t="s">
        <v>283</v>
      </c>
      <c r="HC661" s="13" t="s">
        <v>283</v>
      </c>
      <c r="HD661" s="13" t="s">
        <v>9546</v>
      </c>
      <c r="HJ661" s="13">
        <v>1</v>
      </c>
      <c r="IE661" s="13">
        <v>1</v>
      </c>
      <c r="IK661" s="13">
        <v>1</v>
      </c>
      <c r="JV661" s="13" t="s">
        <v>287</v>
      </c>
      <c r="JW661" s="13" t="s">
        <v>283</v>
      </c>
      <c r="JX661" s="13" t="s">
        <v>283</v>
      </c>
      <c r="JY661" s="13" t="s">
        <v>283</v>
      </c>
    </row>
    <row r="662" spans="1:285" ht="15.75">
      <c r="A662" s="101" t="s">
        <v>9547</v>
      </c>
      <c r="B662" s="102">
        <v>44473</v>
      </c>
      <c r="C662" s="101" t="s">
        <v>9548</v>
      </c>
      <c r="D662" s="13">
        <v>1</v>
      </c>
      <c r="E662" s="71">
        <v>43593</v>
      </c>
      <c r="F662" s="13" t="s">
        <v>302</v>
      </c>
      <c r="G662" s="13" t="s">
        <v>323</v>
      </c>
      <c r="H662" s="101" t="s">
        <v>616</v>
      </c>
      <c r="I662" s="101" t="s">
        <v>617</v>
      </c>
      <c r="J662" s="10" t="s">
        <v>280</v>
      </c>
      <c r="K662" s="101" t="s">
        <v>8596</v>
      </c>
      <c r="AB662" s="101" t="s">
        <v>9549</v>
      </c>
      <c r="AC662" s="103" t="s">
        <v>9550</v>
      </c>
      <c r="AD662" s="10" t="s">
        <v>283</v>
      </c>
      <c r="AE662" s="71">
        <v>43608</v>
      </c>
      <c r="AF662" s="71">
        <v>44469</v>
      </c>
      <c r="AG662" s="10">
        <f t="shared" si="138"/>
        <v>861</v>
      </c>
      <c r="AH662" s="10">
        <f t="shared" si="142"/>
        <v>876</v>
      </c>
      <c r="AI662" s="10">
        <f t="shared" si="108"/>
        <v>880</v>
      </c>
      <c r="AJ662" s="13" t="s">
        <v>9551</v>
      </c>
      <c r="AK662" s="13">
        <v>2</v>
      </c>
      <c r="AL662" s="13" t="s">
        <v>9551</v>
      </c>
      <c r="BE662" s="13">
        <v>1</v>
      </c>
      <c r="BM662" s="13">
        <v>1</v>
      </c>
      <c r="CP662" s="13" t="s">
        <v>89</v>
      </c>
      <c r="CQ662" s="10" t="s">
        <v>286</v>
      </c>
      <c r="CR662" s="10">
        <v>1</v>
      </c>
      <c r="CS662" s="13"/>
      <c r="CT662" s="13"/>
      <c r="CU662" s="13"/>
      <c r="CV662" s="13"/>
      <c r="CW662" s="13"/>
      <c r="CX662" s="13" t="s">
        <v>287</v>
      </c>
      <c r="CY662" s="13" t="s">
        <v>287</v>
      </c>
      <c r="CZ662" s="13" t="s">
        <v>288</v>
      </c>
      <c r="DA662" s="13" t="s">
        <v>621</v>
      </c>
      <c r="DB662" s="13" t="s">
        <v>621</v>
      </c>
      <c r="DC662" s="13" t="s">
        <v>283</v>
      </c>
      <c r="DD662" s="13" t="s">
        <v>283</v>
      </c>
      <c r="DE662" s="13" t="s">
        <v>283</v>
      </c>
      <c r="DF662" s="13" t="s">
        <v>283</v>
      </c>
      <c r="DG662" s="13" t="s">
        <v>283</v>
      </c>
      <c r="DH662" s="13" t="s">
        <v>283</v>
      </c>
      <c r="DI662" s="13" t="s">
        <v>283</v>
      </c>
      <c r="DJ662" s="13" t="s">
        <v>283</v>
      </c>
      <c r="DK662" s="13" t="s">
        <v>283</v>
      </c>
      <c r="DL662" s="13" t="s">
        <v>9552</v>
      </c>
      <c r="DM662" s="13" t="s">
        <v>117</v>
      </c>
      <c r="DN662" s="104"/>
      <c r="DO662" s="104"/>
      <c r="DP662" s="104"/>
      <c r="DQ662" s="104"/>
      <c r="DR662" s="104"/>
      <c r="DS662" s="104"/>
      <c r="DT662" s="104"/>
      <c r="DU662" s="14">
        <v>1</v>
      </c>
      <c r="DV662" s="104"/>
      <c r="DW662" s="104"/>
      <c r="DX662" s="104"/>
      <c r="DY662" s="104"/>
      <c r="DZ662" s="104"/>
      <c r="EA662" s="104"/>
      <c r="EB662" s="104"/>
      <c r="EC662" s="104"/>
      <c r="ED662" s="104"/>
      <c r="EE662" s="104"/>
      <c r="EF662" s="104"/>
      <c r="EG662" s="104"/>
      <c r="EH662" s="104"/>
      <c r="EI662" s="104"/>
      <c r="EJ662" s="104"/>
      <c r="EK662" s="104"/>
      <c r="EL662" s="104"/>
      <c r="EM662" s="104"/>
      <c r="EN662" s="104"/>
      <c r="EO662" s="104"/>
      <c r="EP662" s="104"/>
      <c r="EQ662" s="104"/>
      <c r="ER662" s="13" t="s">
        <v>6954</v>
      </c>
      <c r="ES662" s="13" t="s">
        <v>1786</v>
      </c>
      <c r="FH662" s="13">
        <v>1</v>
      </c>
      <c r="FM662" s="13" t="s">
        <v>9553</v>
      </c>
      <c r="FN662" s="13" t="s">
        <v>179</v>
      </c>
      <c r="GI662" s="13">
        <v>1</v>
      </c>
      <c r="GO662" s="13" t="s">
        <v>9554</v>
      </c>
      <c r="GP662" s="13" t="s">
        <v>9555</v>
      </c>
      <c r="GQ662" s="13" t="s">
        <v>9556</v>
      </c>
      <c r="GR662" s="13" t="s">
        <v>9557</v>
      </c>
      <c r="GS662" s="13" t="s">
        <v>9558</v>
      </c>
      <c r="GT662" s="13" t="s">
        <v>9559</v>
      </c>
      <c r="GU662" s="13" t="s">
        <v>9560</v>
      </c>
      <c r="GV662" s="13" t="s">
        <v>9561</v>
      </c>
      <c r="GW662" s="13" t="s">
        <v>9562</v>
      </c>
      <c r="GX662" s="13" t="s">
        <v>283</v>
      </c>
      <c r="GY662" s="13" t="s">
        <v>283</v>
      </c>
      <c r="GZ662" s="13" t="s">
        <v>283</v>
      </c>
      <c r="HA662" s="13" t="s">
        <v>283</v>
      </c>
      <c r="HB662" s="13" t="s">
        <v>283</v>
      </c>
      <c r="HC662" s="13" t="s">
        <v>283</v>
      </c>
      <c r="HD662" s="13" t="s">
        <v>9563</v>
      </c>
      <c r="HJ662" s="13">
        <v>1</v>
      </c>
      <c r="IK662" s="13">
        <v>1</v>
      </c>
      <c r="JV662" s="13" t="s">
        <v>287</v>
      </c>
      <c r="JW662" s="13" t="s">
        <v>283</v>
      </c>
      <c r="JX662" s="13" t="s">
        <v>283</v>
      </c>
      <c r="JY662" s="13" t="s">
        <v>283</v>
      </c>
    </row>
    <row r="663" spans="1:285" ht="15.75">
      <c r="A663" s="101" t="s">
        <v>9564</v>
      </c>
      <c r="B663" s="102">
        <v>44473</v>
      </c>
      <c r="C663" s="101" t="s">
        <v>9565</v>
      </c>
      <c r="D663" s="13">
        <v>1</v>
      </c>
      <c r="E663" s="10" t="s">
        <v>302</v>
      </c>
      <c r="F663" s="13">
        <v>39</v>
      </c>
      <c r="G663" s="13" t="s">
        <v>323</v>
      </c>
      <c r="H663" s="101" t="s">
        <v>6504</v>
      </c>
      <c r="I663" s="101" t="s">
        <v>2645</v>
      </c>
      <c r="J663" s="10" t="s">
        <v>280</v>
      </c>
      <c r="K663" s="101" t="s">
        <v>9566</v>
      </c>
      <c r="AB663" s="105" t="s">
        <v>9567</v>
      </c>
      <c r="AC663" s="103" t="s">
        <v>9568</v>
      </c>
      <c r="AD663" s="10" t="s">
        <v>283</v>
      </c>
      <c r="AE663" s="71">
        <v>41583</v>
      </c>
      <c r="AF663" s="71">
        <v>44267</v>
      </c>
      <c r="AG663" s="10">
        <f t="shared" si="138"/>
        <v>2684</v>
      </c>
      <c r="AH663" s="10" t="s">
        <v>283</v>
      </c>
      <c r="AI663" s="60" t="e">
        <f t="shared" si="108"/>
        <v>#VALUE!</v>
      </c>
      <c r="AJ663" s="13" t="s">
        <v>2023</v>
      </c>
      <c r="AK663" s="13">
        <v>1</v>
      </c>
      <c r="AL663" s="13" t="s">
        <v>364</v>
      </c>
      <c r="BK663" s="13">
        <v>1</v>
      </c>
      <c r="CP663" s="13" t="s">
        <v>90</v>
      </c>
      <c r="CQ663" s="10" t="s">
        <v>286</v>
      </c>
      <c r="CR663" s="13"/>
      <c r="CS663" s="10">
        <v>1</v>
      </c>
      <c r="CT663" s="13"/>
      <c r="CU663" s="13"/>
      <c r="CV663" s="13"/>
      <c r="CW663" s="13"/>
      <c r="CX663" s="13" t="s">
        <v>287</v>
      </c>
      <c r="CY663" s="13" t="s">
        <v>287</v>
      </c>
      <c r="CZ663" s="13" t="s">
        <v>12</v>
      </c>
      <c r="DA663" s="13" t="s">
        <v>158</v>
      </c>
      <c r="DB663" s="13" t="s">
        <v>309</v>
      </c>
      <c r="DC663" s="13" t="s">
        <v>9569</v>
      </c>
      <c r="DD663" s="13" t="s">
        <v>9570</v>
      </c>
      <c r="DE663" s="13" t="s">
        <v>623</v>
      </c>
      <c r="DF663" s="13" t="s">
        <v>283</v>
      </c>
      <c r="DG663" s="13" t="s">
        <v>283</v>
      </c>
      <c r="DH663" s="13" t="s">
        <v>283</v>
      </c>
      <c r="DI663" s="13" t="s">
        <v>283</v>
      </c>
      <c r="DJ663" s="13" t="s">
        <v>283</v>
      </c>
      <c r="DK663" s="13" t="s">
        <v>283</v>
      </c>
      <c r="DL663" s="13" t="s">
        <v>283</v>
      </c>
      <c r="DM663" s="13" t="s">
        <v>283</v>
      </c>
      <c r="DN663" s="104"/>
      <c r="DO663" s="104"/>
      <c r="DP663" s="104"/>
      <c r="DQ663" s="104"/>
      <c r="DR663" s="104"/>
      <c r="DS663" s="104"/>
      <c r="DT663" s="104"/>
      <c r="DU663" s="104"/>
      <c r="DV663" s="104"/>
      <c r="DW663" s="104"/>
      <c r="DX663" s="104"/>
      <c r="DY663" s="104"/>
      <c r="DZ663" s="104"/>
      <c r="EA663" s="104"/>
      <c r="EB663" s="104"/>
      <c r="EC663" s="104"/>
      <c r="ED663" s="104"/>
      <c r="EE663" s="104"/>
      <c r="EF663" s="104"/>
      <c r="EG663" s="104"/>
      <c r="EH663" s="104"/>
      <c r="EI663" s="104"/>
      <c r="EJ663" s="104"/>
      <c r="EK663" s="104"/>
      <c r="EL663" s="104"/>
      <c r="EM663" s="104"/>
      <c r="EN663" s="104"/>
      <c r="EO663" s="104"/>
      <c r="EP663" s="104"/>
      <c r="EQ663" s="104"/>
      <c r="ER663" s="13" t="s">
        <v>283</v>
      </c>
      <c r="ES663" s="13" t="s">
        <v>283</v>
      </c>
      <c r="FM663" s="13" t="s">
        <v>283</v>
      </c>
      <c r="FN663" s="13" t="s">
        <v>283</v>
      </c>
      <c r="GO663" s="13" t="s">
        <v>9571</v>
      </c>
      <c r="GP663" s="13" t="s">
        <v>9572</v>
      </c>
      <c r="GQ663" s="13" t="s">
        <v>9573</v>
      </c>
      <c r="GR663" s="13" t="s">
        <v>283</v>
      </c>
      <c r="GS663" s="13" t="s">
        <v>283</v>
      </c>
      <c r="GT663" s="13" t="s">
        <v>283</v>
      </c>
      <c r="GU663" s="13" t="s">
        <v>283</v>
      </c>
      <c r="GV663" s="13" t="s">
        <v>283</v>
      </c>
      <c r="GW663" s="13" t="s">
        <v>283</v>
      </c>
      <c r="GX663" s="13" t="s">
        <v>283</v>
      </c>
      <c r="GY663" s="13" t="s">
        <v>283</v>
      </c>
      <c r="GZ663" s="13" t="s">
        <v>283</v>
      </c>
      <c r="HA663" s="13" t="s">
        <v>283</v>
      </c>
      <c r="HB663" s="13" t="s">
        <v>283</v>
      </c>
      <c r="HC663" s="13" t="s">
        <v>283</v>
      </c>
      <c r="HD663" s="13" t="s">
        <v>9574</v>
      </c>
      <c r="HR663" s="13">
        <v>1</v>
      </c>
      <c r="IA663" s="13">
        <v>1</v>
      </c>
      <c r="IP663" s="13">
        <v>1</v>
      </c>
      <c r="JV663" s="13" t="s">
        <v>287</v>
      </c>
      <c r="JW663" s="13" t="s">
        <v>283</v>
      </c>
      <c r="JX663" s="13" t="s">
        <v>283</v>
      </c>
      <c r="JY663" s="13" t="s">
        <v>283</v>
      </c>
    </row>
    <row r="664" spans="1:285" ht="15.75">
      <c r="A664" s="101" t="s">
        <v>9575</v>
      </c>
      <c r="B664" s="102">
        <v>44481</v>
      </c>
      <c r="C664" s="101" t="s">
        <v>9576</v>
      </c>
      <c r="D664" s="13">
        <v>1</v>
      </c>
      <c r="E664" s="71">
        <v>44037</v>
      </c>
      <c r="F664" s="13">
        <v>87</v>
      </c>
      <c r="G664" s="13" t="s">
        <v>277</v>
      </c>
      <c r="H664" s="101" t="s">
        <v>8078</v>
      </c>
      <c r="I664" s="101" t="s">
        <v>8079</v>
      </c>
      <c r="J664" s="10" t="s">
        <v>280</v>
      </c>
      <c r="K664" s="101" t="s">
        <v>344</v>
      </c>
      <c r="AB664" s="105" t="s">
        <v>9577</v>
      </c>
      <c r="AC664" s="103" t="s">
        <v>9578</v>
      </c>
      <c r="AD664" s="10" t="s">
        <v>283</v>
      </c>
      <c r="AE664" s="71">
        <v>44039</v>
      </c>
      <c r="AF664" s="71">
        <v>44476</v>
      </c>
      <c r="AG664" s="10">
        <f t="shared" si="138"/>
        <v>437</v>
      </c>
      <c r="AH664" s="10">
        <f t="shared" ref="AH664:AH673" si="143">AF664-E664</f>
        <v>439</v>
      </c>
      <c r="AI664" s="10">
        <f t="shared" si="108"/>
        <v>444</v>
      </c>
      <c r="AJ664" s="13" t="s">
        <v>3113</v>
      </c>
      <c r="AK664" s="13">
        <v>1</v>
      </c>
      <c r="AL664" s="13" t="s">
        <v>347</v>
      </c>
      <c r="AM664" s="13">
        <v>1</v>
      </c>
      <c r="CP664" s="13" t="s">
        <v>89</v>
      </c>
      <c r="CQ664" s="10" t="s">
        <v>286</v>
      </c>
      <c r="CR664" s="10">
        <v>1</v>
      </c>
      <c r="CS664" s="13"/>
      <c r="CT664" s="13"/>
      <c r="CU664" s="13"/>
      <c r="CV664" s="13"/>
      <c r="CW664" s="13"/>
      <c r="CX664" s="13" t="s">
        <v>287</v>
      </c>
      <c r="CY664" s="13" t="s">
        <v>287</v>
      </c>
      <c r="CZ664" s="13" t="s">
        <v>12</v>
      </c>
      <c r="DA664" s="13" t="s">
        <v>136</v>
      </c>
      <c r="DB664" s="13" t="s">
        <v>309</v>
      </c>
      <c r="DC664" s="13" t="s">
        <v>9579</v>
      </c>
      <c r="DD664" s="13" t="s">
        <v>9580</v>
      </c>
      <c r="DE664" s="13" t="s">
        <v>9581</v>
      </c>
      <c r="DF664" s="13" t="s">
        <v>9582</v>
      </c>
      <c r="DG664" s="13" t="s">
        <v>9583</v>
      </c>
      <c r="DH664" s="13" t="s">
        <v>283</v>
      </c>
      <c r="DI664" s="13" t="s">
        <v>283</v>
      </c>
      <c r="DJ664" s="13" t="s">
        <v>283</v>
      </c>
      <c r="DK664" s="13" t="s">
        <v>283</v>
      </c>
      <c r="DL664" s="13" t="s">
        <v>9584</v>
      </c>
      <c r="DM664" s="13" t="s">
        <v>9585</v>
      </c>
      <c r="DN664" s="104"/>
      <c r="DO664" s="104"/>
      <c r="DP664" s="104"/>
      <c r="DQ664" s="104"/>
      <c r="DR664" s="104"/>
      <c r="DS664" s="14">
        <v>1</v>
      </c>
      <c r="DT664" s="104"/>
      <c r="DU664" s="104"/>
      <c r="DV664" s="104"/>
      <c r="DW664" s="104"/>
      <c r="DX664" s="104"/>
      <c r="DY664" s="104"/>
      <c r="DZ664" s="104"/>
      <c r="EA664" s="104"/>
      <c r="EB664" s="104"/>
      <c r="EC664" s="14">
        <v>1</v>
      </c>
      <c r="ED664" s="104"/>
      <c r="EE664" s="104"/>
      <c r="EF664" s="104"/>
      <c r="EG664" s="104"/>
      <c r="EH664" s="104"/>
      <c r="EI664" s="104"/>
      <c r="EJ664" s="104"/>
      <c r="EK664" s="104"/>
      <c r="EL664" s="104"/>
      <c r="EM664" s="104"/>
      <c r="EN664" s="104"/>
      <c r="EO664" s="104"/>
      <c r="EP664" s="104"/>
      <c r="EQ664" s="104"/>
      <c r="ER664" s="13" t="s">
        <v>283</v>
      </c>
      <c r="ES664" s="13" t="s">
        <v>283</v>
      </c>
      <c r="FM664" s="13" t="s">
        <v>283</v>
      </c>
      <c r="FN664" s="13" t="s">
        <v>283</v>
      </c>
      <c r="GO664" s="13" t="s">
        <v>9586</v>
      </c>
      <c r="GP664" s="13" t="s">
        <v>9587</v>
      </c>
      <c r="GQ664" s="13" t="s">
        <v>9588</v>
      </c>
      <c r="GR664" s="13" t="s">
        <v>283</v>
      </c>
      <c r="GS664" s="13" t="s">
        <v>283</v>
      </c>
      <c r="GT664" s="13" t="s">
        <v>283</v>
      </c>
      <c r="GU664" s="13" t="s">
        <v>283</v>
      </c>
      <c r="GV664" s="13" t="s">
        <v>283</v>
      </c>
      <c r="GW664" s="13" t="s">
        <v>283</v>
      </c>
      <c r="GX664" s="13" t="s">
        <v>283</v>
      </c>
      <c r="GY664" s="13" t="s">
        <v>283</v>
      </c>
      <c r="GZ664" s="13" t="s">
        <v>283</v>
      </c>
      <c r="HA664" s="13" t="s">
        <v>283</v>
      </c>
      <c r="HB664" s="13" t="s">
        <v>283</v>
      </c>
      <c r="HC664" s="13" t="s">
        <v>283</v>
      </c>
      <c r="HD664" s="13" t="s">
        <v>9589</v>
      </c>
      <c r="HR664" s="13">
        <v>1</v>
      </c>
      <c r="IB664" s="13">
        <v>1</v>
      </c>
      <c r="IL664" s="13">
        <v>1</v>
      </c>
      <c r="JV664" s="13" t="s">
        <v>287</v>
      </c>
      <c r="JW664" s="13" t="s">
        <v>283</v>
      </c>
      <c r="JX664" s="13" t="s">
        <v>283</v>
      </c>
      <c r="JY664" s="13" t="s">
        <v>283</v>
      </c>
    </row>
    <row r="665" spans="1:285" ht="15.75">
      <c r="A665" s="101" t="s">
        <v>9590</v>
      </c>
      <c r="B665" s="102">
        <v>44487</v>
      </c>
      <c r="C665" s="101" t="s">
        <v>9591</v>
      </c>
      <c r="D665" s="13">
        <v>1</v>
      </c>
      <c r="E665" s="71">
        <v>44288</v>
      </c>
      <c r="F665" s="13" t="s">
        <v>302</v>
      </c>
      <c r="G665" s="13" t="s">
        <v>323</v>
      </c>
      <c r="H665" s="101" t="s">
        <v>4909</v>
      </c>
      <c r="I665" s="101" t="s">
        <v>8653</v>
      </c>
      <c r="J665" s="10" t="s">
        <v>280</v>
      </c>
      <c r="K665" s="101" t="s">
        <v>344</v>
      </c>
      <c r="AB665" s="101" t="s">
        <v>9592</v>
      </c>
      <c r="AC665" s="103" t="s">
        <v>9593</v>
      </c>
      <c r="AD665" s="10" t="s">
        <v>283</v>
      </c>
      <c r="AE665" s="71">
        <v>44295</v>
      </c>
      <c r="AF665" s="71">
        <v>44483</v>
      </c>
      <c r="AG665" s="10">
        <f t="shared" si="138"/>
        <v>188</v>
      </c>
      <c r="AH665" s="10">
        <f t="shared" si="143"/>
        <v>195</v>
      </c>
      <c r="AI665" s="10">
        <f t="shared" si="108"/>
        <v>199</v>
      </c>
      <c r="AJ665" s="13" t="s">
        <v>9594</v>
      </c>
      <c r="AK665" s="13">
        <v>1</v>
      </c>
      <c r="AL665" s="13" t="s">
        <v>9595</v>
      </c>
      <c r="BV665" s="13">
        <v>1</v>
      </c>
      <c r="CP665" s="13" t="s">
        <v>89</v>
      </c>
      <c r="CQ665" s="10" t="s">
        <v>286</v>
      </c>
      <c r="CR665" s="10">
        <v>1</v>
      </c>
      <c r="CS665" s="13"/>
      <c r="CT665" s="13"/>
      <c r="CU665" s="13"/>
      <c r="CV665" s="13"/>
      <c r="CW665" s="13"/>
      <c r="CX665" s="13" t="s">
        <v>287</v>
      </c>
      <c r="CY665" s="13" t="s">
        <v>287</v>
      </c>
      <c r="CZ665" s="13" t="s">
        <v>12</v>
      </c>
      <c r="DA665" s="13" t="s">
        <v>621</v>
      </c>
      <c r="DB665" s="13" t="s">
        <v>621</v>
      </c>
      <c r="DC665" s="13" t="s">
        <v>283</v>
      </c>
      <c r="DD665" s="13" t="s">
        <v>283</v>
      </c>
      <c r="DE665" s="13" t="s">
        <v>283</v>
      </c>
      <c r="DF665" s="13" t="s">
        <v>283</v>
      </c>
      <c r="DG665" s="13" t="s">
        <v>283</v>
      </c>
      <c r="DH665" s="13" t="s">
        <v>283</v>
      </c>
      <c r="DI665" s="13" t="s">
        <v>283</v>
      </c>
      <c r="DJ665" s="13" t="s">
        <v>283</v>
      </c>
      <c r="DK665" s="13" t="s">
        <v>283</v>
      </c>
      <c r="DL665" s="13" t="s">
        <v>9596</v>
      </c>
      <c r="DM665" s="13" t="s">
        <v>114</v>
      </c>
      <c r="DN665" s="104"/>
      <c r="DO665" s="104"/>
      <c r="DP665" s="104"/>
      <c r="DQ665" s="104"/>
      <c r="DR665" s="14">
        <v>1</v>
      </c>
      <c r="DS665" s="104"/>
      <c r="DT665" s="104"/>
      <c r="DU665" s="104"/>
      <c r="DV665" s="104"/>
      <c r="DW665" s="104"/>
      <c r="DX665" s="104"/>
      <c r="DY665" s="104"/>
      <c r="DZ665" s="104"/>
      <c r="EA665" s="104"/>
      <c r="EB665" s="104"/>
      <c r="EC665" s="104"/>
      <c r="ED665" s="104"/>
      <c r="EE665" s="104"/>
      <c r="EF665" s="104"/>
      <c r="EG665" s="104"/>
      <c r="EH665" s="104"/>
      <c r="EI665" s="104"/>
      <c r="EJ665" s="104"/>
      <c r="EK665" s="104"/>
      <c r="EL665" s="104"/>
      <c r="EM665" s="104"/>
      <c r="EN665" s="104"/>
      <c r="EO665" s="104"/>
      <c r="EP665" s="104"/>
      <c r="EQ665" s="104"/>
      <c r="ER665" s="13" t="s">
        <v>283</v>
      </c>
      <c r="ES665" s="13" t="s">
        <v>283</v>
      </c>
      <c r="FM665" s="13" t="s">
        <v>283</v>
      </c>
      <c r="FN665" s="13" t="s">
        <v>283</v>
      </c>
      <c r="GO665" s="13" t="s">
        <v>9597</v>
      </c>
      <c r="GP665" s="13" t="s">
        <v>9598</v>
      </c>
      <c r="GQ665" s="13" t="s">
        <v>283</v>
      </c>
      <c r="GR665" s="13" t="s">
        <v>283</v>
      </c>
      <c r="GS665" s="13" t="s">
        <v>283</v>
      </c>
      <c r="GT665" s="13" t="s">
        <v>283</v>
      </c>
      <c r="GU665" s="13" t="s">
        <v>283</v>
      </c>
      <c r="GV665" s="13" t="s">
        <v>283</v>
      </c>
      <c r="GW665" s="13" t="s">
        <v>283</v>
      </c>
      <c r="GX665" s="13" t="s">
        <v>283</v>
      </c>
      <c r="GY665" s="13" t="s">
        <v>283</v>
      </c>
      <c r="GZ665" s="13" t="s">
        <v>283</v>
      </c>
      <c r="HA665" s="13" t="s">
        <v>283</v>
      </c>
      <c r="HB665" s="13" t="s">
        <v>283</v>
      </c>
      <c r="HC665" s="13" t="s">
        <v>283</v>
      </c>
      <c r="HD665" s="13" t="s">
        <v>9599</v>
      </c>
      <c r="HP665" s="13">
        <v>1</v>
      </c>
      <c r="IB665" s="13">
        <v>1</v>
      </c>
      <c r="IO665" s="13">
        <v>1</v>
      </c>
      <c r="JV665" s="13" t="s">
        <v>287</v>
      </c>
      <c r="JW665" s="13" t="s">
        <v>283</v>
      </c>
      <c r="JX665" s="13" t="s">
        <v>283</v>
      </c>
      <c r="JY665" s="13" t="s">
        <v>283</v>
      </c>
    </row>
    <row r="666" spans="1:285" ht="15.75">
      <c r="A666" s="101" t="s">
        <v>9600</v>
      </c>
      <c r="B666" s="102">
        <v>44484</v>
      </c>
      <c r="C666" s="101" t="s">
        <v>9601</v>
      </c>
      <c r="D666" s="13">
        <v>1</v>
      </c>
      <c r="E666" s="71">
        <v>44041</v>
      </c>
      <c r="F666" s="13" t="s">
        <v>302</v>
      </c>
      <c r="G666" s="13" t="s">
        <v>323</v>
      </c>
      <c r="H666" s="101" t="s">
        <v>616</v>
      </c>
      <c r="I666" s="101" t="s">
        <v>617</v>
      </c>
      <c r="J666" s="10" t="s">
        <v>280</v>
      </c>
      <c r="K666" s="101" t="s">
        <v>9602</v>
      </c>
      <c r="AB666" s="105" t="s">
        <v>9603</v>
      </c>
      <c r="AC666" s="103" t="s">
        <v>9604</v>
      </c>
      <c r="AD666" s="10" t="s">
        <v>283</v>
      </c>
      <c r="AE666" s="71">
        <v>44083</v>
      </c>
      <c r="AF666" s="71">
        <v>44473</v>
      </c>
      <c r="AG666" s="10">
        <f t="shared" si="138"/>
        <v>390</v>
      </c>
      <c r="AH666" s="10">
        <f t="shared" si="143"/>
        <v>432</v>
      </c>
      <c r="AI666" s="10">
        <f t="shared" si="108"/>
        <v>443</v>
      </c>
      <c r="AJ666" s="13" t="s">
        <v>9605</v>
      </c>
      <c r="AK666" s="13">
        <v>1</v>
      </c>
      <c r="AL666" s="13" t="s">
        <v>581</v>
      </c>
      <c r="BL666" s="13">
        <v>1</v>
      </c>
      <c r="CP666" s="13" t="s">
        <v>89</v>
      </c>
      <c r="CQ666" s="10" t="s">
        <v>286</v>
      </c>
      <c r="CR666" s="10">
        <v>1</v>
      </c>
      <c r="CS666" s="13"/>
      <c r="CT666" s="13"/>
      <c r="CU666" s="13"/>
      <c r="CV666" s="13"/>
      <c r="CW666" s="13"/>
      <c r="CX666" s="13" t="s">
        <v>287</v>
      </c>
      <c r="CY666" s="13" t="s">
        <v>287</v>
      </c>
      <c r="CZ666" s="13" t="s">
        <v>288</v>
      </c>
      <c r="DA666" s="13" t="s">
        <v>158</v>
      </c>
      <c r="DB666" s="13" t="s">
        <v>158</v>
      </c>
      <c r="DC666" s="13" t="s">
        <v>283</v>
      </c>
      <c r="DD666" s="13" t="s">
        <v>283</v>
      </c>
      <c r="DE666" s="13" t="s">
        <v>283</v>
      </c>
      <c r="DF666" s="13" t="s">
        <v>283</v>
      </c>
      <c r="DG666" s="13" t="s">
        <v>283</v>
      </c>
      <c r="DH666" s="13" t="s">
        <v>283</v>
      </c>
      <c r="DI666" s="13" t="s">
        <v>283</v>
      </c>
      <c r="DJ666" s="13" t="s">
        <v>283</v>
      </c>
      <c r="DK666" s="13" t="s">
        <v>283</v>
      </c>
      <c r="DL666" s="13" t="s">
        <v>9606</v>
      </c>
      <c r="DM666" s="13" t="s">
        <v>283</v>
      </c>
      <c r="DN666" s="104"/>
      <c r="DO666" s="104"/>
      <c r="DP666" s="104"/>
      <c r="DQ666" s="104"/>
      <c r="DR666" s="104"/>
      <c r="DS666" s="104"/>
      <c r="DT666" s="104"/>
      <c r="DU666" s="104"/>
      <c r="DV666" s="104"/>
      <c r="DW666" s="104"/>
      <c r="DX666" s="104"/>
      <c r="DY666" s="104"/>
      <c r="DZ666" s="104"/>
      <c r="EA666" s="104"/>
      <c r="EB666" s="104"/>
      <c r="EC666" s="104"/>
      <c r="ED666" s="104"/>
      <c r="EE666" s="104"/>
      <c r="EF666" s="104"/>
      <c r="EG666" s="104"/>
      <c r="EH666" s="104"/>
      <c r="EI666" s="104"/>
      <c r="EJ666" s="104"/>
      <c r="EK666" s="104"/>
      <c r="EL666" s="104"/>
      <c r="EM666" s="104"/>
      <c r="EN666" s="104"/>
      <c r="EO666" s="104"/>
      <c r="EP666" s="104"/>
      <c r="EQ666" s="104"/>
      <c r="ER666" s="13" t="s">
        <v>9607</v>
      </c>
      <c r="ES666" s="13" t="s">
        <v>9608</v>
      </c>
      <c r="FH666" s="13">
        <v>1</v>
      </c>
      <c r="FK666" s="13">
        <v>1</v>
      </c>
      <c r="FM666" s="13" t="s">
        <v>9609</v>
      </c>
      <c r="FN666" s="13" t="s">
        <v>12</v>
      </c>
      <c r="GC666" s="13">
        <v>1</v>
      </c>
      <c r="GO666" s="13" t="s">
        <v>9610</v>
      </c>
      <c r="GP666" s="13" t="s">
        <v>9611</v>
      </c>
      <c r="GQ666" s="13" t="s">
        <v>9612</v>
      </c>
      <c r="GR666" s="13" t="s">
        <v>9613</v>
      </c>
      <c r="GS666" s="13" t="s">
        <v>9614</v>
      </c>
      <c r="GT666" s="13" t="s">
        <v>9615</v>
      </c>
      <c r="GU666" s="13" t="s">
        <v>9616</v>
      </c>
      <c r="GV666" s="13" t="s">
        <v>9617</v>
      </c>
      <c r="GW666" s="13" t="s">
        <v>283</v>
      </c>
      <c r="GX666" s="13" t="s">
        <v>283</v>
      </c>
      <c r="GY666" s="13" t="s">
        <v>283</v>
      </c>
      <c r="GZ666" s="13" t="s">
        <v>283</v>
      </c>
      <c r="HA666" s="13" t="s">
        <v>283</v>
      </c>
      <c r="HB666" s="13" t="s">
        <v>283</v>
      </c>
      <c r="HC666" s="13" t="s">
        <v>283</v>
      </c>
      <c r="HD666" s="13" t="s">
        <v>9618</v>
      </c>
      <c r="HO666" s="13">
        <v>1</v>
      </c>
      <c r="HQ666" s="13">
        <v>1</v>
      </c>
      <c r="IC666" s="13">
        <v>1</v>
      </c>
      <c r="IK666" s="13">
        <v>1</v>
      </c>
      <c r="IN666" s="13">
        <v>1</v>
      </c>
      <c r="JV666" s="13" t="s">
        <v>287</v>
      </c>
      <c r="JW666" s="13" t="s">
        <v>283</v>
      </c>
      <c r="JX666" s="13" t="s">
        <v>283</v>
      </c>
      <c r="JY666" s="13" t="s">
        <v>283</v>
      </c>
    </row>
    <row r="667" spans="1:285" ht="15.75">
      <c r="A667" s="101" t="s">
        <v>9619</v>
      </c>
      <c r="B667" s="102">
        <v>44491</v>
      </c>
      <c r="C667" s="101" t="s">
        <v>9620</v>
      </c>
      <c r="D667" s="13">
        <v>1</v>
      </c>
      <c r="E667" s="71">
        <v>43177</v>
      </c>
      <c r="F667" s="13">
        <v>26</v>
      </c>
      <c r="G667" s="13" t="s">
        <v>323</v>
      </c>
      <c r="H667" s="101" t="s">
        <v>2323</v>
      </c>
      <c r="I667" s="101" t="s">
        <v>2078</v>
      </c>
      <c r="J667" s="10" t="s">
        <v>280</v>
      </c>
      <c r="K667" s="101" t="s">
        <v>9621</v>
      </c>
      <c r="M667" s="13">
        <v>1</v>
      </c>
      <c r="AB667" s="105" t="s">
        <v>9622</v>
      </c>
      <c r="AC667" s="103" t="s">
        <v>9623</v>
      </c>
      <c r="AD667" s="10" t="s">
        <v>283</v>
      </c>
      <c r="AE667" s="71">
        <v>43185</v>
      </c>
      <c r="AF667" s="71">
        <v>44488</v>
      </c>
      <c r="AG667" s="10">
        <f t="shared" si="138"/>
        <v>1303</v>
      </c>
      <c r="AH667" s="10">
        <f t="shared" si="143"/>
        <v>1311</v>
      </c>
      <c r="AI667" s="10">
        <f t="shared" si="108"/>
        <v>1314</v>
      </c>
      <c r="AJ667" s="13" t="s">
        <v>9624</v>
      </c>
      <c r="AK667" s="13">
        <v>1</v>
      </c>
      <c r="AL667" s="13" t="s">
        <v>2326</v>
      </c>
      <c r="BZ667" s="13">
        <v>1</v>
      </c>
      <c r="CP667" s="13" t="s">
        <v>90</v>
      </c>
      <c r="CQ667" s="10" t="s">
        <v>286</v>
      </c>
      <c r="CR667" s="13"/>
      <c r="CS667" s="10">
        <v>1</v>
      </c>
      <c r="CT667" s="13"/>
      <c r="CU667" s="13"/>
      <c r="CV667" s="13"/>
      <c r="CW667" s="13"/>
      <c r="CX667" s="13" t="s">
        <v>287</v>
      </c>
      <c r="CY667" s="13" t="s">
        <v>287</v>
      </c>
      <c r="CZ667" s="13" t="s">
        <v>620</v>
      </c>
      <c r="DB667" s="13" t="s">
        <v>309</v>
      </c>
      <c r="DC667" s="13" t="s">
        <v>9625</v>
      </c>
      <c r="DD667" s="13" t="s">
        <v>9626</v>
      </c>
      <c r="DE667" s="13" t="s">
        <v>283</v>
      </c>
      <c r="DF667" s="13" t="s">
        <v>283</v>
      </c>
      <c r="DG667" s="13" t="s">
        <v>283</v>
      </c>
      <c r="DH667" s="13" t="s">
        <v>283</v>
      </c>
      <c r="DI667" s="13" t="s">
        <v>283</v>
      </c>
      <c r="DJ667" s="13" t="s">
        <v>283</v>
      </c>
      <c r="DK667" s="13" t="s">
        <v>283</v>
      </c>
      <c r="DL667" s="13" t="s">
        <v>283</v>
      </c>
      <c r="DM667" s="13" t="s">
        <v>283</v>
      </c>
      <c r="DN667" s="104"/>
      <c r="DO667" s="104"/>
      <c r="DP667" s="104"/>
      <c r="DQ667" s="104"/>
      <c r="DR667" s="104"/>
      <c r="DS667" s="104"/>
      <c r="DT667" s="104"/>
      <c r="DU667" s="104"/>
      <c r="DV667" s="104"/>
      <c r="DW667" s="104"/>
      <c r="DX667" s="104"/>
      <c r="DY667" s="104"/>
      <c r="DZ667" s="104"/>
      <c r="EA667" s="104"/>
      <c r="EB667" s="104"/>
      <c r="EC667" s="104"/>
      <c r="ED667" s="104"/>
      <c r="EE667" s="104"/>
      <c r="EF667" s="104"/>
      <c r="EG667" s="104"/>
      <c r="EH667" s="104"/>
      <c r="EI667" s="104"/>
      <c r="EJ667" s="104"/>
      <c r="EK667" s="104"/>
      <c r="EL667" s="104"/>
      <c r="EM667" s="104"/>
      <c r="EN667" s="104"/>
      <c r="EO667" s="104"/>
      <c r="EP667" s="104"/>
      <c r="EQ667" s="104"/>
      <c r="ER667" s="13" t="s">
        <v>283</v>
      </c>
      <c r="ES667" s="13" t="s">
        <v>283</v>
      </c>
      <c r="FM667" s="13" t="s">
        <v>180</v>
      </c>
      <c r="FN667" s="13" t="s">
        <v>180</v>
      </c>
      <c r="GJ667" s="13">
        <v>1</v>
      </c>
      <c r="GO667" s="13" t="s">
        <v>9627</v>
      </c>
      <c r="GP667" s="13" t="s">
        <v>9628</v>
      </c>
      <c r="GQ667" s="13" t="s">
        <v>9629</v>
      </c>
      <c r="GR667" s="13" t="s">
        <v>9630</v>
      </c>
      <c r="GS667" s="13" t="s">
        <v>9631</v>
      </c>
      <c r="GT667" s="13" t="s">
        <v>9632</v>
      </c>
      <c r="GU667" s="13" t="s">
        <v>9633</v>
      </c>
      <c r="GV667" s="13" t="s">
        <v>283</v>
      </c>
      <c r="GW667" s="13" t="s">
        <v>283</v>
      </c>
      <c r="GX667" s="13" t="s">
        <v>283</v>
      </c>
      <c r="GY667" s="13" t="s">
        <v>283</v>
      </c>
      <c r="GZ667" s="13" t="s">
        <v>283</v>
      </c>
      <c r="HA667" s="13" t="s">
        <v>283</v>
      </c>
      <c r="HB667" s="13" t="s">
        <v>283</v>
      </c>
      <c r="HC667" s="13" t="s">
        <v>283</v>
      </c>
      <c r="HD667" s="13" t="s">
        <v>9634</v>
      </c>
      <c r="HQ667" s="13">
        <v>1</v>
      </c>
      <c r="HR667" s="13">
        <v>1</v>
      </c>
      <c r="ID667" s="13">
        <v>1</v>
      </c>
      <c r="JV667" s="13" t="s">
        <v>287</v>
      </c>
      <c r="JW667" s="13" t="s">
        <v>283</v>
      </c>
      <c r="JX667" s="13" t="s">
        <v>283</v>
      </c>
      <c r="JY667" s="13" t="s">
        <v>283</v>
      </c>
    </row>
    <row r="668" spans="1:285" ht="15.75">
      <c r="A668" s="101" t="s">
        <v>9635</v>
      </c>
      <c r="B668" s="102">
        <v>44495</v>
      </c>
      <c r="C668" s="101" t="s">
        <v>9636</v>
      </c>
      <c r="D668" s="13">
        <v>1</v>
      </c>
      <c r="E668" s="71">
        <v>44220</v>
      </c>
      <c r="F668" s="13">
        <v>29</v>
      </c>
      <c r="G668" s="13" t="s">
        <v>323</v>
      </c>
      <c r="H668" s="101" t="s">
        <v>1647</v>
      </c>
      <c r="I668" s="101" t="s">
        <v>9356</v>
      </c>
      <c r="J668" s="10" t="s">
        <v>280</v>
      </c>
      <c r="K668" s="101" t="s">
        <v>9637</v>
      </c>
      <c r="AB668" s="101" t="s">
        <v>3961</v>
      </c>
      <c r="AC668" s="103" t="s">
        <v>9638</v>
      </c>
      <c r="AD668" s="10" t="s">
        <v>283</v>
      </c>
      <c r="AE668" s="71">
        <v>44223</v>
      </c>
      <c r="AF668" s="71">
        <v>44491</v>
      </c>
      <c r="AG668" s="10">
        <f t="shared" si="138"/>
        <v>268</v>
      </c>
      <c r="AH668" s="10">
        <f t="shared" si="143"/>
        <v>271</v>
      </c>
      <c r="AI668" s="10">
        <f t="shared" si="108"/>
        <v>275</v>
      </c>
      <c r="AJ668" s="13" t="s">
        <v>1905</v>
      </c>
      <c r="AK668" s="13">
        <v>1</v>
      </c>
      <c r="AL668" s="13" t="s">
        <v>1906</v>
      </c>
      <c r="BX668" s="13">
        <v>1</v>
      </c>
      <c r="CP668" s="13" t="s">
        <v>428</v>
      </c>
      <c r="CQ668" s="10" t="s">
        <v>286</v>
      </c>
      <c r="CR668" s="13"/>
      <c r="CS668" s="13"/>
      <c r="CT668" s="13">
        <v>1</v>
      </c>
      <c r="CU668" s="13"/>
      <c r="CV668" s="13"/>
      <c r="CW668" s="13"/>
      <c r="CX668" s="13" t="s">
        <v>287</v>
      </c>
      <c r="CY668" s="13" t="s">
        <v>287</v>
      </c>
      <c r="CZ668" s="13" t="s">
        <v>12</v>
      </c>
      <c r="DA668" s="13" t="s">
        <v>158</v>
      </c>
      <c r="DB668" s="13" t="s">
        <v>158</v>
      </c>
      <c r="DC668" s="13" t="s">
        <v>283</v>
      </c>
      <c r="DD668" s="13" t="s">
        <v>582</v>
      </c>
      <c r="DE668" s="13" t="s">
        <v>4502</v>
      </c>
      <c r="DF668" s="13" t="s">
        <v>283</v>
      </c>
      <c r="DG668" s="13" t="s">
        <v>283</v>
      </c>
      <c r="DH668" s="13" t="s">
        <v>283</v>
      </c>
      <c r="DI668" s="13" t="s">
        <v>283</v>
      </c>
      <c r="DJ668" s="13" t="s">
        <v>283</v>
      </c>
      <c r="DK668" s="13" t="s">
        <v>283</v>
      </c>
      <c r="DL668" s="13" t="s">
        <v>283</v>
      </c>
      <c r="DM668" s="13" t="s">
        <v>283</v>
      </c>
      <c r="DN668" s="104"/>
      <c r="DO668" s="104"/>
      <c r="DP668" s="104"/>
      <c r="DQ668" s="104"/>
      <c r="DR668" s="104"/>
      <c r="DS668" s="104"/>
      <c r="DT668" s="104"/>
      <c r="DU668" s="104"/>
      <c r="DV668" s="104"/>
      <c r="DW668" s="104"/>
      <c r="DX668" s="104"/>
      <c r="DY668" s="104"/>
      <c r="DZ668" s="104"/>
      <c r="EA668" s="104"/>
      <c r="EB668" s="104"/>
      <c r="EC668" s="104"/>
      <c r="ED668" s="104"/>
      <c r="EE668" s="104"/>
      <c r="EF668" s="104"/>
      <c r="EG668" s="104"/>
      <c r="EH668" s="104"/>
      <c r="EI668" s="104"/>
      <c r="EJ668" s="104"/>
      <c r="EK668" s="104"/>
      <c r="EL668" s="104"/>
      <c r="EM668" s="104"/>
      <c r="EN668" s="104"/>
      <c r="EO668" s="104"/>
      <c r="EP668" s="104"/>
      <c r="EQ668" s="104"/>
      <c r="ER668" s="13" t="s">
        <v>283</v>
      </c>
      <c r="ES668" s="13" t="s">
        <v>283</v>
      </c>
      <c r="FM668" s="13" t="s">
        <v>283</v>
      </c>
      <c r="FN668" s="13" t="s">
        <v>283</v>
      </c>
      <c r="GO668" s="13" t="s">
        <v>9639</v>
      </c>
      <c r="GP668" s="13" t="s">
        <v>9640</v>
      </c>
      <c r="GQ668" s="13" t="s">
        <v>9641</v>
      </c>
      <c r="GR668" s="13" t="s">
        <v>283</v>
      </c>
      <c r="GS668" s="13" t="s">
        <v>283</v>
      </c>
      <c r="GT668" s="13" t="s">
        <v>283</v>
      </c>
      <c r="GU668" s="13" t="s">
        <v>283</v>
      </c>
      <c r="GV668" s="13" t="s">
        <v>283</v>
      </c>
      <c r="GW668" s="13" t="s">
        <v>283</v>
      </c>
      <c r="GX668" s="13" t="s">
        <v>283</v>
      </c>
      <c r="GY668" s="13" t="s">
        <v>283</v>
      </c>
      <c r="GZ668" s="13" t="s">
        <v>283</v>
      </c>
      <c r="HA668" s="13" t="s">
        <v>283</v>
      </c>
      <c r="HB668" s="13" t="s">
        <v>283</v>
      </c>
      <c r="HC668" s="13" t="s">
        <v>283</v>
      </c>
      <c r="HD668" s="13" t="s">
        <v>9642</v>
      </c>
      <c r="HQ668" s="13">
        <v>1</v>
      </c>
      <c r="IT668" s="13">
        <v>1</v>
      </c>
      <c r="JV668" s="13" t="s">
        <v>287</v>
      </c>
      <c r="JW668" s="13" t="s">
        <v>283</v>
      </c>
      <c r="JX668" s="13" t="s">
        <v>283</v>
      </c>
      <c r="JY668" s="13" t="s">
        <v>283</v>
      </c>
    </row>
    <row r="669" spans="1:285" ht="15.75">
      <c r="A669" s="101" t="s">
        <v>9643</v>
      </c>
      <c r="B669" s="102">
        <v>44495</v>
      </c>
      <c r="C669" s="101" t="s">
        <v>9644</v>
      </c>
      <c r="D669" s="13">
        <v>1</v>
      </c>
      <c r="E669" s="71">
        <v>44362</v>
      </c>
      <c r="F669" s="13" t="s">
        <v>302</v>
      </c>
      <c r="G669" s="13" t="s">
        <v>323</v>
      </c>
      <c r="H669" s="101" t="s">
        <v>9645</v>
      </c>
      <c r="I669" s="101" t="s">
        <v>375</v>
      </c>
      <c r="J669" s="10" t="s">
        <v>280</v>
      </c>
      <c r="K669" s="101" t="s">
        <v>8849</v>
      </c>
      <c r="M669" s="13">
        <v>1</v>
      </c>
      <c r="AB669" s="101" t="s">
        <v>9646</v>
      </c>
      <c r="AC669" s="103" t="s">
        <v>9647</v>
      </c>
      <c r="AD669" s="10" t="s">
        <v>283</v>
      </c>
      <c r="AE669" s="71">
        <v>44371</v>
      </c>
      <c r="AF669" s="71">
        <v>44495</v>
      </c>
      <c r="AG669" s="10">
        <f t="shared" si="138"/>
        <v>124</v>
      </c>
      <c r="AH669" s="10">
        <f t="shared" si="143"/>
        <v>133</v>
      </c>
      <c r="AI669" s="10">
        <f t="shared" si="108"/>
        <v>133</v>
      </c>
      <c r="AJ669" s="13" t="s">
        <v>9648</v>
      </c>
      <c r="AK669" s="13">
        <v>1</v>
      </c>
      <c r="AL669" s="13" t="s">
        <v>347</v>
      </c>
      <c r="AM669" s="13">
        <v>1</v>
      </c>
      <c r="CP669" s="13" t="s">
        <v>89</v>
      </c>
      <c r="CQ669" s="10" t="s">
        <v>286</v>
      </c>
      <c r="CR669" s="10">
        <v>1</v>
      </c>
      <c r="CS669" s="13"/>
      <c r="CT669" s="13"/>
      <c r="CU669" s="13"/>
      <c r="CV669" s="13"/>
      <c r="CW669" s="13"/>
      <c r="CX669" s="13" t="s">
        <v>287</v>
      </c>
      <c r="CY669" s="13" t="s">
        <v>287</v>
      </c>
      <c r="CZ669" s="13" t="s">
        <v>12</v>
      </c>
      <c r="DA669" s="13" t="s">
        <v>621</v>
      </c>
      <c r="DB669" s="13" t="s">
        <v>621</v>
      </c>
      <c r="DC669" s="13" t="s">
        <v>283</v>
      </c>
      <c r="DD669" s="13" t="s">
        <v>5800</v>
      </c>
      <c r="DE669" s="13" t="s">
        <v>1008</v>
      </c>
      <c r="DF669" s="13" t="s">
        <v>283</v>
      </c>
      <c r="DG669" s="13" t="s">
        <v>283</v>
      </c>
      <c r="DH669" s="13" t="s">
        <v>283</v>
      </c>
      <c r="DI669" s="13" t="s">
        <v>283</v>
      </c>
      <c r="DJ669" s="13" t="s">
        <v>283</v>
      </c>
      <c r="DK669" s="13" t="s">
        <v>283</v>
      </c>
      <c r="DL669" s="13" t="s">
        <v>283</v>
      </c>
      <c r="DM669" s="13" t="s">
        <v>283</v>
      </c>
      <c r="DN669" s="104"/>
      <c r="DO669" s="104"/>
      <c r="DP669" s="104"/>
      <c r="DQ669" s="104"/>
      <c r="DR669" s="104"/>
      <c r="DS669" s="104"/>
      <c r="DT669" s="104"/>
      <c r="DU669" s="104"/>
      <c r="DV669" s="104"/>
      <c r="DW669" s="104"/>
      <c r="DX669" s="104"/>
      <c r="DY669" s="104"/>
      <c r="DZ669" s="104"/>
      <c r="EA669" s="104"/>
      <c r="EB669" s="104"/>
      <c r="EC669" s="104"/>
      <c r="ED669" s="104"/>
      <c r="EE669" s="104"/>
      <c r="EF669" s="104"/>
      <c r="EG669" s="104"/>
      <c r="EH669" s="104"/>
      <c r="EI669" s="104"/>
      <c r="EJ669" s="104"/>
      <c r="EK669" s="104"/>
      <c r="EL669" s="104"/>
      <c r="EM669" s="104"/>
      <c r="EN669" s="104"/>
      <c r="EO669" s="104"/>
      <c r="EP669" s="104"/>
      <c r="EQ669" s="104"/>
      <c r="ER669" s="13" t="s">
        <v>283</v>
      </c>
      <c r="ES669" s="13" t="s">
        <v>283</v>
      </c>
      <c r="FM669" s="13" t="s">
        <v>283</v>
      </c>
      <c r="FN669" s="13" t="s">
        <v>283</v>
      </c>
      <c r="GO669" s="13" t="s">
        <v>9649</v>
      </c>
      <c r="GP669" s="13" t="s">
        <v>9650</v>
      </c>
      <c r="GQ669" s="13" t="s">
        <v>283</v>
      </c>
      <c r="GR669" s="13" t="s">
        <v>283</v>
      </c>
      <c r="GS669" s="13" t="s">
        <v>283</v>
      </c>
      <c r="GT669" s="13" t="s">
        <v>283</v>
      </c>
      <c r="GU669" s="13" t="s">
        <v>283</v>
      </c>
      <c r="GV669" s="13" t="s">
        <v>283</v>
      </c>
      <c r="GW669" s="13" t="s">
        <v>283</v>
      </c>
      <c r="GX669" s="13" t="s">
        <v>283</v>
      </c>
      <c r="GY669" s="13" t="s">
        <v>283</v>
      </c>
      <c r="GZ669" s="13" t="s">
        <v>283</v>
      </c>
      <c r="HA669" s="13" t="s">
        <v>283</v>
      </c>
      <c r="HB669" s="13" t="s">
        <v>283</v>
      </c>
      <c r="HC669" s="13" t="s">
        <v>283</v>
      </c>
      <c r="HD669" s="13" t="s">
        <v>9651</v>
      </c>
      <c r="IB669" s="13">
        <v>1</v>
      </c>
      <c r="IO669" s="13">
        <v>1</v>
      </c>
      <c r="JV669" s="13" t="s">
        <v>287</v>
      </c>
      <c r="JW669" s="13" t="s">
        <v>283</v>
      </c>
      <c r="JX669" s="13" t="s">
        <v>283</v>
      </c>
      <c r="JY669" s="13" t="s">
        <v>283</v>
      </c>
    </row>
    <row r="670" spans="1:285" ht="15.75">
      <c r="A670" s="101" t="s">
        <v>9652</v>
      </c>
      <c r="B670" s="102">
        <v>44490</v>
      </c>
      <c r="C670" s="101" t="s">
        <v>9653</v>
      </c>
      <c r="D670" s="13">
        <v>1</v>
      </c>
      <c r="E670" s="71">
        <v>43387</v>
      </c>
      <c r="F670" s="13">
        <v>28</v>
      </c>
      <c r="G670" s="13" t="s">
        <v>323</v>
      </c>
      <c r="H670" s="101" t="s">
        <v>9654</v>
      </c>
      <c r="I670" s="101" t="s">
        <v>9655</v>
      </c>
      <c r="J670" s="10" t="s">
        <v>280</v>
      </c>
      <c r="K670" s="101" t="s">
        <v>9656</v>
      </c>
      <c r="M670" s="13">
        <v>1</v>
      </c>
      <c r="AB670" s="105" t="s">
        <v>9657</v>
      </c>
      <c r="AC670" s="103" t="s">
        <v>9658</v>
      </c>
      <c r="AD670" s="10" t="s">
        <v>283</v>
      </c>
      <c r="AE670" s="71">
        <v>43389</v>
      </c>
      <c r="AF670" s="71">
        <v>44489</v>
      </c>
      <c r="AG670" s="10">
        <f t="shared" si="138"/>
        <v>1100</v>
      </c>
      <c r="AH670" s="10">
        <f t="shared" si="143"/>
        <v>1102</v>
      </c>
      <c r="AI670" s="10">
        <f t="shared" si="108"/>
        <v>1103</v>
      </c>
      <c r="AJ670" s="13" t="s">
        <v>86</v>
      </c>
      <c r="AK670" s="13">
        <v>1</v>
      </c>
      <c r="AL670" s="13" t="s">
        <v>86</v>
      </c>
      <c r="CO670" s="13">
        <v>1</v>
      </c>
      <c r="CP670" s="13" t="s">
        <v>329</v>
      </c>
      <c r="CQ670" s="13" t="s">
        <v>852</v>
      </c>
      <c r="CR670" s="13"/>
      <c r="CS670" s="13"/>
      <c r="CT670" s="13"/>
      <c r="CU670" s="13"/>
      <c r="CV670" s="13"/>
      <c r="CW670" s="13"/>
      <c r="CX670" s="13" t="s">
        <v>287</v>
      </c>
      <c r="CY670" s="13" t="s">
        <v>287</v>
      </c>
      <c r="CZ670" s="13" t="s">
        <v>288</v>
      </c>
      <c r="DB670" s="13" t="s">
        <v>412</v>
      </c>
      <c r="DC670" s="13" t="s">
        <v>283</v>
      </c>
      <c r="DD670" s="13" t="s">
        <v>9626</v>
      </c>
      <c r="DE670" s="13" t="s">
        <v>283</v>
      </c>
      <c r="DF670" s="13" t="s">
        <v>283</v>
      </c>
      <c r="DG670" s="13" t="s">
        <v>283</v>
      </c>
      <c r="DH670" s="13" t="s">
        <v>283</v>
      </c>
      <c r="DI670" s="13" t="s">
        <v>283</v>
      </c>
      <c r="DJ670" s="13" t="s">
        <v>283</v>
      </c>
      <c r="DK670" s="13" t="s">
        <v>283</v>
      </c>
      <c r="DL670" s="13" t="s">
        <v>86</v>
      </c>
      <c r="DM670" s="13" t="s">
        <v>86</v>
      </c>
      <c r="DN670" s="104"/>
      <c r="DO670" s="104"/>
      <c r="DP670" s="104"/>
      <c r="DQ670" s="104"/>
      <c r="DR670" s="104"/>
      <c r="DS670" s="104"/>
      <c r="DT670" s="104"/>
      <c r="DU670" s="104"/>
      <c r="DV670" s="104"/>
      <c r="DW670" s="104"/>
      <c r="DX670" s="104"/>
      <c r="DY670" s="104"/>
      <c r="DZ670" s="104"/>
      <c r="EA670" s="104"/>
      <c r="EB670" s="104"/>
      <c r="EC670" s="104"/>
      <c r="ED670" s="104"/>
      <c r="EE670" s="104"/>
      <c r="EF670" s="104"/>
      <c r="EG670" s="104"/>
      <c r="EH670" s="104"/>
      <c r="EI670" s="104"/>
      <c r="EJ670" s="104"/>
      <c r="EK670" s="104"/>
      <c r="EL670" s="104"/>
      <c r="EM670" s="104"/>
      <c r="EN670" s="104"/>
      <c r="EO670" s="104"/>
      <c r="EP670" s="104"/>
      <c r="EQ670" s="14">
        <v>1</v>
      </c>
      <c r="ER670" s="13" t="s">
        <v>86</v>
      </c>
      <c r="ES670" s="13" t="s">
        <v>86</v>
      </c>
      <c r="FL670" s="13">
        <v>1</v>
      </c>
      <c r="FM670" s="13" t="s">
        <v>283</v>
      </c>
      <c r="FN670" s="13" t="s">
        <v>283</v>
      </c>
      <c r="GO670" s="13" t="s">
        <v>9659</v>
      </c>
      <c r="GP670" s="13" t="s">
        <v>9660</v>
      </c>
      <c r="GQ670" s="13" t="s">
        <v>9661</v>
      </c>
      <c r="GR670" s="13" t="s">
        <v>9662</v>
      </c>
      <c r="GS670" s="13" t="s">
        <v>9663</v>
      </c>
      <c r="GT670" s="13" t="s">
        <v>9664</v>
      </c>
      <c r="GU670" s="13" t="s">
        <v>283</v>
      </c>
      <c r="GV670" s="13" t="s">
        <v>283</v>
      </c>
      <c r="GW670" s="13" t="s">
        <v>283</v>
      </c>
      <c r="GX670" s="13" t="s">
        <v>283</v>
      </c>
      <c r="GY670" s="13" t="s">
        <v>283</v>
      </c>
      <c r="GZ670" s="13" t="s">
        <v>283</v>
      </c>
      <c r="HA670" s="13" t="s">
        <v>283</v>
      </c>
      <c r="HB670" s="13" t="s">
        <v>283</v>
      </c>
      <c r="HC670" s="13" t="s">
        <v>283</v>
      </c>
      <c r="HD670" s="13" t="s">
        <v>9665</v>
      </c>
      <c r="HY670" s="13">
        <v>1</v>
      </c>
      <c r="IM670" s="13">
        <v>1</v>
      </c>
      <c r="IN670" s="13">
        <v>1</v>
      </c>
      <c r="JV670" s="13" t="s">
        <v>287</v>
      </c>
      <c r="JW670" s="13" t="s">
        <v>283</v>
      </c>
      <c r="JX670" s="13" t="s">
        <v>283</v>
      </c>
      <c r="JY670" s="13" t="s">
        <v>283</v>
      </c>
    </row>
    <row r="671" spans="1:285" ht="15.75">
      <c r="A671" s="101" t="s">
        <v>9666</v>
      </c>
      <c r="B671" s="102">
        <v>44509</v>
      </c>
      <c r="C671" s="101" t="s">
        <v>9667</v>
      </c>
      <c r="D671" s="13">
        <v>1</v>
      </c>
      <c r="E671" s="71">
        <v>43962</v>
      </c>
      <c r="F671" s="13">
        <v>69</v>
      </c>
      <c r="G671" s="13" t="s">
        <v>277</v>
      </c>
      <c r="H671" s="101" t="s">
        <v>9668</v>
      </c>
      <c r="I671" s="101" t="s">
        <v>3519</v>
      </c>
      <c r="J671" s="10" t="s">
        <v>280</v>
      </c>
      <c r="K671" s="101" t="s">
        <v>9669</v>
      </c>
      <c r="M671" s="13">
        <v>1</v>
      </c>
      <c r="AB671" s="105" t="s">
        <v>9670</v>
      </c>
      <c r="AC671" s="103" t="s">
        <v>9671</v>
      </c>
      <c r="AD671" s="10" t="s">
        <v>283</v>
      </c>
      <c r="AE671" s="71">
        <v>43972</v>
      </c>
      <c r="AF671" s="71">
        <v>44315</v>
      </c>
      <c r="AG671" s="10">
        <f t="shared" si="138"/>
        <v>343</v>
      </c>
      <c r="AH671" s="10">
        <f t="shared" si="143"/>
        <v>353</v>
      </c>
      <c r="AI671" s="10">
        <f t="shared" si="108"/>
        <v>547</v>
      </c>
      <c r="AJ671" s="13" t="s">
        <v>9672</v>
      </c>
      <c r="AK671" s="13">
        <v>1</v>
      </c>
      <c r="AL671" s="13" t="s">
        <v>489</v>
      </c>
      <c r="BP671" s="13">
        <v>1</v>
      </c>
      <c r="CP671" s="13" t="s">
        <v>89</v>
      </c>
      <c r="CQ671" s="10" t="s">
        <v>286</v>
      </c>
      <c r="CR671" s="10">
        <v>1</v>
      </c>
      <c r="CS671" s="13"/>
      <c r="CT671" s="13"/>
      <c r="CU671" s="13"/>
      <c r="CV671" s="13"/>
      <c r="CW671" s="13"/>
      <c r="CX671" s="13" t="s">
        <v>287</v>
      </c>
      <c r="CY671" s="13" t="s">
        <v>287</v>
      </c>
      <c r="CZ671" s="13" t="s">
        <v>12</v>
      </c>
      <c r="DA671" s="10" t="s">
        <v>289</v>
      </c>
      <c r="DB671" s="13" t="s">
        <v>309</v>
      </c>
      <c r="DC671" s="13" t="s">
        <v>9673</v>
      </c>
      <c r="DD671" s="13" t="s">
        <v>4042</v>
      </c>
      <c r="DE671" s="13" t="s">
        <v>9674</v>
      </c>
      <c r="DF671" s="13" t="s">
        <v>9675</v>
      </c>
      <c r="DG671" s="13" t="s">
        <v>9676</v>
      </c>
      <c r="DH671" s="13" t="s">
        <v>283</v>
      </c>
      <c r="DI671" s="13" t="s">
        <v>283</v>
      </c>
      <c r="DJ671" s="13" t="s">
        <v>283</v>
      </c>
      <c r="DK671" s="13" t="s">
        <v>283</v>
      </c>
      <c r="DL671" s="13" t="s">
        <v>9677</v>
      </c>
      <c r="DM671" s="13" t="s">
        <v>839</v>
      </c>
      <c r="DN671" s="104"/>
      <c r="DO671" s="104"/>
      <c r="DP671" s="104"/>
      <c r="DQ671" s="104"/>
      <c r="DR671" s="104"/>
      <c r="DS671" s="14">
        <v>1</v>
      </c>
      <c r="DT671" s="104"/>
      <c r="DU671" s="104"/>
      <c r="DV671" s="104"/>
      <c r="DW671" s="104"/>
      <c r="DX671" s="104"/>
      <c r="DY671" s="104"/>
      <c r="DZ671" s="104"/>
      <c r="EA671" s="104"/>
      <c r="EB671" s="104"/>
      <c r="EC671" s="104"/>
      <c r="ED671" s="104"/>
      <c r="EE671" s="104"/>
      <c r="EF671" s="14">
        <v>1</v>
      </c>
      <c r="EG671" s="104"/>
      <c r="EH671" s="104"/>
      <c r="EI671" s="104"/>
      <c r="EJ671" s="104"/>
      <c r="EK671" s="104"/>
      <c r="EL671" s="104"/>
      <c r="EM671" s="104"/>
      <c r="EN671" s="104"/>
      <c r="EO671" s="104"/>
      <c r="EP671" s="104"/>
      <c r="EQ671" s="104"/>
      <c r="ER671" s="13" t="s">
        <v>283</v>
      </c>
      <c r="ES671" s="13" t="s">
        <v>283</v>
      </c>
      <c r="FM671" s="13" t="s">
        <v>283</v>
      </c>
      <c r="FN671" s="13" t="s">
        <v>283</v>
      </c>
      <c r="GO671" s="13" t="s">
        <v>9678</v>
      </c>
      <c r="GP671" s="13" t="s">
        <v>9679</v>
      </c>
      <c r="GQ671" s="13" t="s">
        <v>283</v>
      </c>
      <c r="GR671" s="13" t="s">
        <v>283</v>
      </c>
      <c r="GS671" s="13" t="s">
        <v>283</v>
      </c>
      <c r="GT671" s="13" t="s">
        <v>283</v>
      </c>
      <c r="GU671" s="13" t="s">
        <v>283</v>
      </c>
      <c r="GV671" s="13" t="s">
        <v>283</v>
      </c>
      <c r="GW671" s="13" t="s">
        <v>283</v>
      </c>
      <c r="GX671" s="13" t="s">
        <v>283</v>
      </c>
      <c r="GY671" s="13" t="s">
        <v>283</v>
      </c>
      <c r="GZ671" s="13" t="s">
        <v>283</v>
      </c>
      <c r="HA671" s="13" t="s">
        <v>283</v>
      </c>
      <c r="HB671" s="13" t="s">
        <v>283</v>
      </c>
      <c r="HC671" s="13" t="s">
        <v>283</v>
      </c>
      <c r="HD671" s="13" t="s">
        <v>4964</v>
      </c>
      <c r="HR671" s="13">
        <v>1</v>
      </c>
      <c r="IK671" s="13">
        <v>1</v>
      </c>
      <c r="JV671" s="13" t="s">
        <v>287</v>
      </c>
      <c r="JW671" s="13" t="s">
        <v>283</v>
      </c>
      <c r="JX671" s="13" t="s">
        <v>283</v>
      </c>
      <c r="JY671" s="13" t="s">
        <v>283</v>
      </c>
    </row>
    <row r="672" spans="1:285" ht="15.75">
      <c r="A672" s="101" t="s">
        <v>9680</v>
      </c>
      <c r="B672" s="102">
        <v>44510</v>
      </c>
      <c r="C672" s="101" t="s">
        <v>9681</v>
      </c>
      <c r="D672" s="13">
        <v>1</v>
      </c>
      <c r="E672" s="71">
        <v>44344</v>
      </c>
      <c r="F672" s="13">
        <v>43</v>
      </c>
      <c r="G672" s="13" t="s">
        <v>323</v>
      </c>
      <c r="H672" s="101" t="s">
        <v>887</v>
      </c>
      <c r="I672" s="101" t="s">
        <v>3419</v>
      </c>
      <c r="J672" s="10" t="s">
        <v>280</v>
      </c>
      <c r="K672" s="101" t="s">
        <v>606</v>
      </c>
      <c r="M672" s="13">
        <v>1</v>
      </c>
      <c r="AB672" s="101" t="s">
        <v>9682</v>
      </c>
      <c r="AC672" s="103" t="s">
        <v>9683</v>
      </c>
      <c r="AD672" s="10" t="s">
        <v>283</v>
      </c>
      <c r="AE672" s="71">
        <v>44350</v>
      </c>
      <c r="AF672" s="71">
        <v>44510</v>
      </c>
      <c r="AG672" s="10">
        <f t="shared" si="138"/>
        <v>160</v>
      </c>
      <c r="AH672" s="10">
        <f t="shared" si="143"/>
        <v>166</v>
      </c>
      <c r="AI672" s="10">
        <f t="shared" si="108"/>
        <v>166</v>
      </c>
      <c r="AJ672" s="13" t="s">
        <v>9684</v>
      </c>
      <c r="AK672" s="13">
        <v>1</v>
      </c>
      <c r="AL672" s="13" t="s">
        <v>9685</v>
      </c>
      <c r="CO672" s="13">
        <v>1</v>
      </c>
      <c r="CP672" s="13" t="s">
        <v>90</v>
      </c>
      <c r="CQ672" s="10" t="s">
        <v>286</v>
      </c>
      <c r="CR672" s="13"/>
      <c r="CS672" s="10">
        <v>1</v>
      </c>
      <c r="CT672" s="13"/>
      <c r="CU672" s="13"/>
      <c r="CV672" s="13"/>
      <c r="CW672" s="13"/>
      <c r="CX672" s="13" t="s">
        <v>287</v>
      </c>
      <c r="CY672" s="13" t="s">
        <v>287</v>
      </c>
      <c r="CZ672" s="13" t="s">
        <v>288</v>
      </c>
      <c r="DA672" s="13" t="s">
        <v>158</v>
      </c>
      <c r="DB672" s="13" t="s">
        <v>412</v>
      </c>
      <c r="DC672" s="13" t="s">
        <v>283</v>
      </c>
      <c r="DD672" s="13" t="s">
        <v>510</v>
      </c>
      <c r="DE672" s="13" t="s">
        <v>9686</v>
      </c>
      <c r="DF672" s="13" t="s">
        <v>283</v>
      </c>
      <c r="DG672" s="13" t="s">
        <v>283</v>
      </c>
      <c r="DH672" s="13" t="s">
        <v>283</v>
      </c>
      <c r="DI672" s="13" t="s">
        <v>283</v>
      </c>
      <c r="DJ672" s="13" t="s">
        <v>283</v>
      </c>
      <c r="DK672" s="13" t="s">
        <v>283</v>
      </c>
      <c r="DL672" s="13" t="s">
        <v>283</v>
      </c>
      <c r="DM672" s="13" t="s">
        <v>283</v>
      </c>
      <c r="DN672" s="104"/>
      <c r="DO672" s="104"/>
      <c r="DP672" s="104"/>
      <c r="DQ672" s="104"/>
      <c r="DR672" s="104"/>
      <c r="DS672" s="104"/>
      <c r="DT672" s="104"/>
      <c r="DU672" s="104"/>
      <c r="DV672" s="104"/>
      <c r="DW672" s="104"/>
      <c r="DX672" s="104"/>
      <c r="DY672" s="104"/>
      <c r="DZ672" s="104"/>
      <c r="EA672" s="104"/>
      <c r="EB672" s="104"/>
      <c r="EC672" s="104"/>
      <c r="ED672" s="104"/>
      <c r="EE672" s="104"/>
      <c r="EF672" s="104"/>
      <c r="EG672" s="104"/>
      <c r="EH672" s="104"/>
      <c r="EI672" s="104"/>
      <c r="EJ672" s="104"/>
      <c r="EK672" s="104"/>
      <c r="EL672" s="104"/>
      <c r="EM672" s="104"/>
      <c r="EN672" s="104"/>
      <c r="EO672" s="104"/>
      <c r="EP672" s="104"/>
      <c r="EQ672" s="104"/>
      <c r="ER672" s="13" t="s">
        <v>283</v>
      </c>
      <c r="ES672" s="13" t="s">
        <v>283</v>
      </c>
      <c r="FM672" s="13" t="s">
        <v>9687</v>
      </c>
      <c r="FN672" s="13" t="s">
        <v>166</v>
      </c>
      <c r="FU672" s="13">
        <v>1</v>
      </c>
      <c r="GO672" s="13" t="s">
        <v>9688</v>
      </c>
      <c r="GP672" s="13" t="s">
        <v>9689</v>
      </c>
      <c r="GQ672" s="13" t="s">
        <v>283</v>
      </c>
      <c r="GR672" s="13" t="s">
        <v>283</v>
      </c>
      <c r="GS672" s="13" t="s">
        <v>283</v>
      </c>
      <c r="GT672" s="13" t="s">
        <v>283</v>
      </c>
      <c r="GU672" s="13" t="s">
        <v>283</v>
      </c>
      <c r="GV672" s="13" t="s">
        <v>283</v>
      </c>
      <c r="GW672" s="13" t="s">
        <v>283</v>
      </c>
      <c r="GX672" s="13" t="s">
        <v>283</v>
      </c>
      <c r="GY672" s="13" t="s">
        <v>283</v>
      </c>
      <c r="GZ672" s="13" t="s">
        <v>283</v>
      </c>
      <c r="HA672" s="13" t="s">
        <v>283</v>
      </c>
      <c r="HB672" s="13" t="s">
        <v>283</v>
      </c>
      <c r="HC672" s="13" t="s">
        <v>283</v>
      </c>
      <c r="HD672" s="13" t="s">
        <v>9690</v>
      </c>
      <c r="HQ672" s="13">
        <v>1</v>
      </c>
      <c r="HR672" s="13">
        <v>1</v>
      </c>
      <c r="JV672" s="13" t="s">
        <v>287</v>
      </c>
      <c r="JW672" s="13" t="s">
        <v>283</v>
      </c>
      <c r="JX672" s="13" t="s">
        <v>283</v>
      </c>
      <c r="JY672" s="13" t="s">
        <v>283</v>
      </c>
    </row>
    <row r="673" spans="1:285" ht="15.75">
      <c r="A673" s="101" t="s">
        <v>9691</v>
      </c>
      <c r="B673" s="102">
        <v>44510</v>
      </c>
      <c r="C673" s="101" t="s">
        <v>9692</v>
      </c>
      <c r="D673" s="13">
        <v>1</v>
      </c>
      <c r="E673" s="71">
        <v>43808</v>
      </c>
      <c r="F673" s="13">
        <v>20</v>
      </c>
      <c r="G673" s="13" t="s">
        <v>323</v>
      </c>
      <c r="H673" s="101" t="s">
        <v>9693</v>
      </c>
      <c r="I673" s="101" t="s">
        <v>9694</v>
      </c>
      <c r="J673" s="10" t="s">
        <v>280</v>
      </c>
      <c r="K673" s="101" t="s">
        <v>9695</v>
      </c>
      <c r="S673" s="13">
        <v>1</v>
      </c>
      <c r="Z673" s="13">
        <v>1</v>
      </c>
      <c r="AA673" s="13">
        <v>1</v>
      </c>
      <c r="AB673" s="101" t="s">
        <v>9696</v>
      </c>
      <c r="AC673" s="103" t="s">
        <v>9697</v>
      </c>
      <c r="AD673" s="10" t="s">
        <v>283</v>
      </c>
      <c r="AE673" s="71">
        <v>43815</v>
      </c>
      <c r="AF673" s="71">
        <v>44502</v>
      </c>
      <c r="AG673" s="10">
        <f t="shared" si="138"/>
        <v>687</v>
      </c>
      <c r="AH673" s="10">
        <f t="shared" si="143"/>
        <v>694</v>
      </c>
      <c r="AI673" s="10">
        <f t="shared" si="108"/>
        <v>702</v>
      </c>
      <c r="AJ673" s="13" t="s">
        <v>581</v>
      </c>
      <c r="AK673" s="13">
        <v>1</v>
      </c>
      <c r="AL673" s="13" t="s">
        <v>581</v>
      </c>
      <c r="BL673" s="13">
        <v>1</v>
      </c>
      <c r="CP673" s="13" t="s">
        <v>89</v>
      </c>
      <c r="CQ673" s="10" t="s">
        <v>286</v>
      </c>
      <c r="CR673" s="10">
        <v>1</v>
      </c>
      <c r="CS673" s="13"/>
      <c r="CT673" s="13"/>
      <c r="CU673" s="13"/>
      <c r="CV673" s="13"/>
      <c r="CW673" s="13"/>
      <c r="CX673" s="13" t="s">
        <v>287</v>
      </c>
      <c r="CY673" s="13" t="s">
        <v>287</v>
      </c>
      <c r="CZ673" s="13" t="s">
        <v>9698</v>
      </c>
      <c r="DA673" s="13" t="s">
        <v>158</v>
      </c>
      <c r="DB673" s="13" t="s">
        <v>158</v>
      </c>
      <c r="DC673" s="13" t="s">
        <v>283</v>
      </c>
      <c r="DD673" s="13" t="s">
        <v>9699</v>
      </c>
      <c r="DE673" s="13" t="s">
        <v>9699</v>
      </c>
      <c r="DF673" s="13" t="s">
        <v>283</v>
      </c>
      <c r="DG673" s="13" t="s">
        <v>283</v>
      </c>
      <c r="DH673" s="13" t="s">
        <v>283</v>
      </c>
      <c r="DI673" s="13" t="s">
        <v>283</v>
      </c>
      <c r="DJ673" s="13" t="s">
        <v>283</v>
      </c>
      <c r="DK673" s="13" t="s">
        <v>283</v>
      </c>
      <c r="DL673" s="13" t="s">
        <v>283</v>
      </c>
      <c r="DM673" s="13" t="s">
        <v>283</v>
      </c>
      <c r="DN673" s="104"/>
      <c r="DO673" s="104"/>
      <c r="DP673" s="104"/>
      <c r="DQ673" s="104"/>
      <c r="DR673" s="104"/>
      <c r="DS673" s="104"/>
      <c r="DT673" s="104"/>
      <c r="DU673" s="104"/>
      <c r="DV673" s="104"/>
      <c r="DW673" s="104"/>
      <c r="DX673" s="104"/>
      <c r="DY673" s="104"/>
      <c r="DZ673" s="104"/>
      <c r="EA673" s="104"/>
      <c r="EB673" s="104"/>
      <c r="EC673" s="104"/>
      <c r="ED673" s="104"/>
      <c r="EE673" s="104"/>
      <c r="EF673" s="104"/>
      <c r="EG673" s="104"/>
      <c r="EH673" s="104"/>
      <c r="EI673" s="104"/>
      <c r="EJ673" s="104"/>
      <c r="EK673" s="104"/>
      <c r="EL673" s="104"/>
      <c r="EM673" s="104"/>
      <c r="EN673" s="104"/>
      <c r="EO673" s="104"/>
      <c r="EP673" s="104"/>
      <c r="EQ673" s="104"/>
      <c r="ER673" s="13" t="s">
        <v>9700</v>
      </c>
      <c r="ES673" s="13" t="s">
        <v>9701</v>
      </c>
      <c r="EV673" s="13">
        <v>1</v>
      </c>
      <c r="FK673" s="13">
        <v>1</v>
      </c>
      <c r="FM673" s="13" t="s">
        <v>184</v>
      </c>
      <c r="FN673" s="13" t="s">
        <v>184</v>
      </c>
      <c r="GN673" s="13">
        <v>1</v>
      </c>
      <c r="GO673" s="13" t="s">
        <v>9702</v>
      </c>
      <c r="GP673" s="13" t="s">
        <v>9703</v>
      </c>
      <c r="GQ673" s="13" t="s">
        <v>9704</v>
      </c>
      <c r="GR673" s="13" t="s">
        <v>283</v>
      </c>
      <c r="GS673" s="13" t="s">
        <v>283</v>
      </c>
      <c r="GT673" s="13" t="s">
        <v>283</v>
      </c>
      <c r="GU673" s="13" t="s">
        <v>283</v>
      </c>
      <c r="GV673" s="13" t="s">
        <v>283</v>
      </c>
      <c r="GW673" s="13" t="s">
        <v>283</v>
      </c>
      <c r="GX673" s="13" t="s">
        <v>283</v>
      </c>
      <c r="GY673" s="13" t="s">
        <v>283</v>
      </c>
      <c r="GZ673" s="13" t="s">
        <v>283</v>
      </c>
      <c r="HA673" s="13" t="s">
        <v>283</v>
      </c>
      <c r="HB673" s="13" t="s">
        <v>283</v>
      </c>
      <c r="HC673" s="13" t="s">
        <v>283</v>
      </c>
      <c r="HD673" s="13" t="s">
        <v>232</v>
      </c>
      <c r="IJ673" s="13">
        <v>1</v>
      </c>
      <c r="JV673" s="13" t="s">
        <v>287</v>
      </c>
      <c r="JW673" s="13" t="s">
        <v>283</v>
      </c>
      <c r="JX673" s="13" t="s">
        <v>283</v>
      </c>
      <c r="JY673" s="13" t="s">
        <v>283</v>
      </c>
    </row>
    <row r="674" spans="1:285" ht="15.75">
      <c r="A674" s="101" t="s">
        <v>9705</v>
      </c>
      <c r="B674" s="102">
        <v>44516</v>
      </c>
      <c r="C674" s="101" t="s">
        <v>9706</v>
      </c>
      <c r="D674" s="13">
        <v>1</v>
      </c>
      <c r="E674" s="71">
        <v>43503</v>
      </c>
      <c r="F674" s="13">
        <v>56</v>
      </c>
      <c r="G674" s="13" t="s">
        <v>277</v>
      </c>
      <c r="H674" s="101" t="s">
        <v>9250</v>
      </c>
      <c r="I674" s="101" t="s">
        <v>9707</v>
      </c>
      <c r="J674" s="10" t="s">
        <v>280</v>
      </c>
      <c r="K674" s="101" t="s">
        <v>9708</v>
      </c>
      <c r="M674" s="13">
        <v>1</v>
      </c>
      <c r="AB674" s="101" t="s">
        <v>9709</v>
      </c>
      <c r="AC674" s="103" t="s">
        <v>9710</v>
      </c>
      <c r="AD674" s="10" t="s">
        <v>283</v>
      </c>
      <c r="AE674" s="71">
        <v>43515</v>
      </c>
      <c r="AF674" s="13" t="s">
        <v>329</v>
      </c>
      <c r="AG674" s="11" t="e">
        <f t="shared" si="138"/>
        <v>#VALUE!</v>
      </c>
      <c r="AH674" s="10" t="s">
        <v>283</v>
      </c>
      <c r="AI674" s="10">
        <f t="shared" si="108"/>
        <v>1013</v>
      </c>
      <c r="AJ674" s="13" t="s">
        <v>3813</v>
      </c>
      <c r="AK674" s="13">
        <v>1</v>
      </c>
      <c r="AL674" s="13" t="s">
        <v>489</v>
      </c>
      <c r="BP674" s="13">
        <v>1</v>
      </c>
      <c r="CP674" s="13" t="s">
        <v>89</v>
      </c>
      <c r="CQ674" s="10" t="s">
        <v>286</v>
      </c>
      <c r="CR674" s="10">
        <v>1</v>
      </c>
      <c r="CS674" s="13"/>
      <c r="CT674" s="13"/>
      <c r="CU674" s="13"/>
      <c r="CV674" s="13"/>
      <c r="CW674" s="13"/>
      <c r="CX674" s="13" t="s">
        <v>287</v>
      </c>
      <c r="CY674" s="13" t="s">
        <v>287</v>
      </c>
      <c r="CZ674" s="13" t="s">
        <v>12</v>
      </c>
      <c r="DB674" s="13" t="s">
        <v>309</v>
      </c>
      <c r="DC674" s="13" t="s">
        <v>9711</v>
      </c>
      <c r="DD674" s="13" t="s">
        <v>9712</v>
      </c>
      <c r="DE674" s="69" t="s">
        <v>4759</v>
      </c>
      <c r="DF674" s="13" t="s">
        <v>9713</v>
      </c>
      <c r="DG674" s="13" t="s">
        <v>283</v>
      </c>
      <c r="DH674" s="13" t="s">
        <v>283</v>
      </c>
      <c r="DI674" s="13" t="s">
        <v>283</v>
      </c>
      <c r="DJ674" s="13" t="s">
        <v>283</v>
      </c>
      <c r="DK674" s="13" t="s">
        <v>283</v>
      </c>
      <c r="DL674" s="13" t="s">
        <v>283</v>
      </c>
      <c r="DM674" s="13" t="s">
        <v>283</v>
      </c>
      <c r="DN674" s="104"/>
      <c r="DO674" s="104"/>
      <c r="DP674" s="104"/>
      <c r="DQ674" s="104"/>
      <c r="DR674" s="104"/>
      <c r="DS674" s="104"/>
      <c r="DT674" s="104"/>
      <c r="DU674" s="104"/>
      <c r="DV674" s="104"/>
      <c r="DW674" s="104"/>
      <c r="DX674" s="104"/>
      <c r="DY674" s="104"/>
      <c r="DZ674" s="104"/>
      <c r="EA674" s="104"/>
      <c r="EB674" s="104"/>
      <c r="EC674" s="104"/>
      <c r="ED674" s="104"/>
      <c r="EE674" s="104"/>
      <c r="EF674" s="104"/>
      <c r="EG674" s="104"/>
      <c r="EH674" s="104"/>
      <c r="EI674" s="104"/>
      <c r="EJ674" s="104"/>
      <c r="EK674" s="104"/>
      <c r="EL674" s="104"/>
      <c r="EM674" s="104"/>
      <c r="EN674" s="104"/>
      <c r="EO674" s="104"/>
      <c r="EP674" s="104"/>
      <c r="EQ674" s="104"/>
      <c r="ER674" s="13" t="s">
        <v>283</v>
      </c>
      <c r="ES674" s="13" t="s">
        <v>283</v>
      </c>
      <c r="FM674" s="13" t="s">
        <v>283</v>
      </c>
      <c r="FN674" s="13" t="s">
        <v>283</v>
      </c>
      <c r="GO674" s="13" t="s">
        <v>9714</v>
      </c>
      <c r="GP674" s="13" t="s">
        <v>283</v>
      </c>
      <c r="GQ674" s="13" t="s">
        <v>283</v>
      </c>
      <c r="GR674" s="13" t="s">
        <v>283</v>
      </c>
      <c r="GS674" s="13" t="s">
        <v>283</v>
      </c>
      <c r="GT674" s="13" t="s">
        <v>283</v>
      </c>
      <c r="GU674" s="13" t="s">
        <v>283</v>
      </c>
      <c r="GV674" s="13" t="s">
        <v>283</v>
      </c>
      <c r="GW674" s="13" t="s">
        <v>283</v>
      </c>
      <c r="GX674" s="13" t="s">
        <v>283</v>
      </c>
      <c r="GY674" s="13" t="s">
        <v>283</v>
      </c>
      <c r="GZ674" s="13" t="s">
        <v>283</v>
      </c>
      <c r="HA674" s="13" t="s">
        <v>283</v>
      </c>
      <c r="HB674" s="13" t="s">
        <v>283</v>
      </c>
      <c r="HC674" s="13" t="s">
        <v>283</v>
      </c>
      <c r="HD674" s="13" t="s">
        <v>9715</v>
      </c>
      <c r="IC674" s="13">
        <v>1</v>
      </c>
      <c r="JV674" s="13" t="s">
        <v>287</v>
      </c>
      <c r="JW674" s="13" t="s">
        <v>283</v>
      </c>
      <c r="JX674" s="13" t="s">
        <v>283</v>
      </c>
      <c r="JY674" s="13" t="s">
        <v>283</v>
      </c>
    </row>
    <row r="675" spans="1:285" ht="15.75">
      <c r="A675" s="101" t="s">
        <v>9716</v>
      </c>
      <c r="B675" s="102">
        <v>44522</v>
      </c>
      <c r="C675" s="101" t="s">
        <v>9717</v>
      </c>
      <c r="D675" s="13">
        <v>1</v>
      </c>
      <c r="E675" s="71">
        <v>44282</v>
      </c>
      <c r="F675" s="13">
        <v>42</v>
      </c>
      <c r="G675" s="13" t="s">
        <v>277</v>
      </c>
      <c r="H675" s="101" t="s">
        <v>6142</v>
      </c>
      <c r="I675" s="101" t="s">
        <v>360</v>
      </c>
      <c r="J675" s="10" t="s">
        <v>280</v>
      </c>
      <c r="K675" s="101" t="s">
        <v>9009</v>
      </c>
      <c r="M675" s="13">
        <v>1</v>
      </c>
      <c r="AB675" s="105" t="s">
        <v>9718</v>
      </c>
      <c r="AC675" s="103" t="s">
        <v>9719</v>
      </c>
      <c r="AD675" s="10" t="s">
        <v>283</v>
      </c>
      <c r="AE675" s="71">
        <v>44377</v>
      </c>
      <c r="AF675" s="71">
        <v>44491</v>
      </c>
      <c r="AG675" s="10">
        <f t="shared" si="138"/>
        <v>114</v>
      </c>
      <c r="AH675" s="10">
        <f t="shared" ref="AH675:AH683" si="144">AF675-E675</f>
        <v>209</v>
      </c>
      <c r="AI675" s="10">
        <f t="shared" si="108"/>
        <v>240</v>
      </c>
      <c r="AJ675" s="13" t="s">
        <v>619</v>
      </c>
      <c r="AK675" s="13">
        <v>1</v>
      </c>
      <c r="AL675" s="13" t="s">
        <v>70</v>
      </c>
      <c r="BY675" s="13">
        <v>1</v>
      </c>
      <c r="CP675" s="13" t="s">
        <v>89</v>
      </c>
      <c r="CQ675" s="10" t="s">
        <v>286</v>
      </c>
      <c r="CR675" s="10">
        <v>1</v>
      </c>
      <c r="CS675" s="13"/>
      <c r="CT675" s="13"/>
      <c r="CU675" s="13"/>
      <c r="CV675" s="13"/>
      <c r="CW675" s="13"/>
      <c r="CX675" s="13" t="s">
        <v>287</v>
      </c>
      <c r="CY675" s="13" t="s">
        <v>287</v>
      </c>
      <c r="CZ675" s="13" t="s">
        <v>288</v>
      </c>
      <c r="DA675" s="10" t="s">
        <v>289</v>
      </c>
      <c r="DB675" s="13" t="s">
        <v>412</v>
      </c>
      <c r="DC675" s="13" t="s">
        <v>283</v>
      </c>
      <c r="DD675" s="13" t="s">
        <v>9720</v>
      </c>
      <c r="DE675" s="13" t="s">
        <v>283</v>
      </c>
      <c r="DF675" s="13" t="s">
        <v>283</v>
      </c>
      <c r="DG675" s="13" t="s">
        <v>283</v>
      </c>
      <c r="DH675" s="13" t="s">
        <v>283</v>
      </c>
      <c r="DI675" s="13" t="s">
        <v>283</v>
      </c>
      <c r="DJ675" s="13" t="s">
        <v>283</v>
      </c>
      <c r="DK675" s="13" t="s">
        <v>283</v>
      </c>
      <c r="DL675" s="13" t="s">
        <v>9721</v>
      </c>
      <c r="DM675" s="13" t="s">
        <v>116</v>
      </c>
      <c r="DN675" s="104"/>
      <c r="DO675" s="104"/>
      <c r="DP675" s="104"/>
      <c r="DQ675" s="104"/>
      <c r="DR675" s="104"/>
      <c r="DS675" s="104"/>
      <c r="DT675" s="14">
        <v>1</v>
      </c>
      <c r="DU675" s="104"/>
      <c r="DV675" s="104"/>
      <c r="DW675" s="104"/>
      <c r="DX675" s="104"/>
      <c r="DY675" s="104"/>
      <c r="DZ675" s="104"/>
      <c r="EA675" s="104"/>
      <c r="EB675" s="104"/>
      <c r="EC675" s="104"/>
      <c r="ED675" s="104"/>
      <c r="EE675" s="104"/>
      <c r="EF675" s="104"/>
      <c r="EG675" s="104"/>
      <c r="EH675" s="104"/>
      <c r="EI675" s="104"/>
      <c r="EJ675" s="104"/>
      <c r="EK675" s="104"/>
      <c r="EL675" s="104"/>
      <c r="EM675" s="104"/>
      <c r="EN675" s="104"/>
      <c r="EO675" s="104"/>
      <c r="EP675" s="104"/>
      <c r="EQ675" s="104"/>
      <c r="ER675" s="13" t="s">
        <v>283</v>
      </c>
      <c r="ES675" s="13" t="s">
        <v>283</v>
      </c>
      <c r="FM675" s="13" t="s">
        <v>283</v>
      </c>
      <c r="GO675" s="13" t="s">
        <v>9722</v>
      </c>
      <c r="GP675" s="13" t="s">
        <v>283</v>
      </c>
      <c r="GQ675" s="13" t="s">
        <v>283</v>
      </c>
      <c r="GR675" s="13" t="s">
        <v>283</v>
      </c>
      <c r="GS675" s="13" t="s">
        <v>283</v>
      </c>
      <c r="GT675" s="13" t="s">
        <v>283</v>
      </c>
      <c r="GU675" s="13" t="s">
        <v>283</v>
      </c>
      <c r="GV675" s="13" t="s">
        <v>283</v>
      </c>
      <c r="GW675" s="13" t="s">
        <v>283</v>
      </c>
      <c r="GX675" s="13" t="s">
        <v>283</v>
      </c>
      <c r="GY675" s="13" t="s">
        <v>283</v>
      </c>
      <c r="GZ675" s="13" t="s">
        <v>283</v>
      </c>
      <c r="HA675" s="13" t="s">
        <v>283</v>
      </c>
      <c r="HB675" s="13" t="s">
        <v>283</v>
      </c>
      <c r="HC675" s="13" t="s">
        <v>283</v>
      </c>
      <c r="HD675" s="13" t="s">
        <v>227</v>
      </c>
      <c r="IE675" s="13">
        <v>1</v>
      </c>
      <c r="JV675" s="13" t="s">
        <v>287</v>
      </c>
      <c r="JW675" s="13" t="s">
        <v>283</v>
      </c>
      <c r="JX675" s="13" t="s">
        <v>283</v>
      </c>
      <c r="JY675" s="13" t="s">
        <v>283</v>
      </c>
    </row>
    <row r="676" spans="1:285" ht="15.75">
      <c r="A676" s="101" t="s">
        <v>9723</v>
      </c>
      <c r="B676" s="102">
        <v>44523</v>
      </c>
      <c r="C676" s="101" t="s">
        <v>9724</v>
      </c>
      <c r="D676" s="13">
        <v>1</v>
      </c>
      <c r="E676" s="71">
        <v>44250</v>
      </c>
      <c r="F676" s="13">
        <v>33</v>
      </c>
      <c r="G676" s="13" t="s">
        <v>323</v>
      </c>
      <c r="H676" s="101" t="s">
        <v>8515</v>
      </c>
      <c r="I676" s="101" t="s">
        <v>2130</v>
      </c>
      <c r="J676" s="10" t="s">
        <v>280</v>
      </c>
      <c r="K676" s="101" t="s">
        <v>9725</v>
      </c>
      <c r="M676" s="13">
        <v>1</v>
      </c>
      <c r="AB676" s="105" t="s">
        <v>9726</v>
      </c>
      <c r="AC676" s="103" t="s">
        <v>9727</v>
      </c>
      <c r="AD676" s="10" t="s">
        <v>283</v>
      </c>
      <c r="AE676" s="71">
        <v>44253</v>
      </c>
      <c r="AF676" s="71">
        <v>44518</v>
      </c>
      <c r="AG676" s="10">
        <f t="shared" si="138"/>
        <v>265</v>
      </c>
      <c r="AH676" s="10">
        <f t="shared" si="144"/>
        <v>268</v>
      </c>
      <c r="AI676" s="10">
        <f t="shared" si="108"/>
        <v>273</v>
      </c>
      <c r="AJ676" s="13" t="s">
        <v>9728</v>
      </c>
      <c r="AK676" s="13">
        <v>2</v>
      </c>
      <c r="AL676" s="13" t="s">
        <v>9729</v>
      </c>
      <c r="BJ676" s="13">
        <v>1</v>
      </c>
      <c r="BY676" s="13">
        <v>1</v>
      </c>
      <c r="CP676" s="13" t="s">
        <v>89</v>
      </c>
      <c r="CQ676" s="10" t="s">
        <v>286</v>
      </c>
      <c r="CR676" s="10">
        <v>1</v>
      </c>
      <c r="CS676" s="13"/>
      <c r="CT676" s="13"/>
      <c r="CU676" s="13"/>
      <c r="CV676" s="13"/>
      <c r="CW676" s="13"/>
      <c r="CX676" s="13" t="s">
        <v>287</v>
      </c>
      <c r="CY676" s="13" t="s">
        <v>287</v>
      </c>
      <c r="CZ676" s="13" t="s">
        <v>288</v>
      </c>
      <c r="DB676" s="13" t="s">
        <v>412</v>
      </c>
      <c r="DC676" s="13" t="s">
        <v>283</v>
      </c>
      <c r="DD676" s="13" t="s">
        <v>2768</v>
      </c>
      <c r="DE676" s="13" t="s">
        <v>9730</v>
      </c>
      <c r="DF676" s="13" t="s">
        <v>283</v>
      </c>
      <c r="DG676" s="13" t="s">
        <v>283</v>
      </c>
      <c r="DH676" s="13" t="s">
        <v>283</v>
      </c>
      <c r="DI676" s="13" t="s">
        <v>283</v>
      </c>
      <c r="DJ676" s="13" t="s">
        <v>283</v>
      </c>
      <c r="DK676" s="13" t="s">
        <v>283</v>
      </c>
      <c r="DL676" s="13" t="s">
        <v>9731</v>
      </c>
      <c r="DM676" s="13" t="s">
        <v>128</v>
      </c>
      <c r="DN676" s="104"/>
      <c r="DO676" s="104"/>
      <c r="DP676" s="104"/>
      <c r="DQ676" s="104"/>
      <c r="DR676" s="104"/>
      <c r="DS676" s="104"/>
      <c r="DT676" s="104"/>
      <c r="DU676" s="104"/>
      <c r="DV676" s="104"/>
      <c r="DW676" s="104"/>
      <c r="DX676" s="104"/>
      <c r="DY676" s="104"/>
      <c r="DZ676" s="104"/>
      <c r="EA676" s="104"/>
      <c r="EB676" s="104"/>
      <c r="EC676" s="104"/>
      <c r="ED676" s="104"/>
      <c r="EE676" s="104"/>
      <c r="EF676" s="14">
        <v>1</v>
      </c>
      <c r="EG676" s="104"/>
      <c r="EH676" s="104"/>
      <c r="EI676" s="104"/>
      <c r="EJ676" s="104"/>
      <c r="EK676" s="104"/>
      <c r="EL676" s="104"/>
      <c r="EM676" s="104"/>
      <c r="EN676" s="104"/>
      <c r="EO676" s="104"/>
      <c r="EP676" s="104"/>
      <c r="EQ676" s="104"/>
      <c r="ER676" s="13" t="s">
        <v>283</v>
      </c>
      <c r="ES676" s="13" t="s">
        <v>283</v>
      </c>
      <c r="FM676" s="13" t="s">
        <v>9732</v>
      </c>
      <c r="FN676" s="13" t="s">
        <v>166</v>
      </c>
      <c r="FU676" s="13">
        <v>1</v>
      </c>
      <c r="GO676" s="13" t="s">
        <v>9733</v>
      </c>
      <c r="GP676" s="13" t="s">
        <v>9734</v>
      </c>
      <c r="GQ676" s="13" t="s">
        <v>283</v>
      </c>
      <c r="GR676" s="13" t="s">
        <v>283</v>
      </c>
      <c r="GS676" s="13" t="s">
        <v>283</v>
      </c>
      <c r="GT676" s="13" t="s">
        <v>283</v>
      </c>
      <c r="GU676" s="13" t="s">
        <v>283</v>
      </c>
      <c r="GV676" s="13" t="s">
        <v>283</v>
      </c>
      <c r="GW676" s="13" t="s">
        <v>283</v>
      </c>
      <c r="GX676" s="13" t="s">
        <v>283</v>
      </c>
      <c r="GY676" s="13" t="s">
        <v>283</v>
      </c>
      <c r="GZ676" s="13" t="s">
        <v>283</v>
      </c>
      <c r="HA676" s="13" t="s">
        <v>283</v>
      </c>
      <c r="HB676" s="13" t="s">
        <v>283</v>
      </c>
      <c r="HC676" s="13" t="s">
        <v>283</v>
      </c>
      <c r="HD676" s="13" t="s">
        <v>214</v>
      </c>
      <c r="HR676" s="13">
        <v>1</v>
      </c>
      <c r="JV676" s="13" t="s">
        <v>287</v>
      </c>
      <c r="JW676" s="13" t="s">
        <v>283</v>
      </c>
      <c r="JX676" s="13" t="s">
        <v>283</v>
      </c>
      <c r="JY676" s="13" t="s">
        <v>283</v>
      </c>
    </row>
    <row r="677" spans="1:285" ht="15.75">
      <c r="A677" s="101" t="s">
        <v>9735</v>
      </c>
      <c r="B677" s="102">
        <v>44525</v>
      </c>
      <c r="C677" s="101" t="s">
        <v>9736</v>
      </c>
      <c r="D677" s="13">
        <v>1</v>
      </c>
      <c r="E677" s="71">
        <v>44357</v>
      </c>
      <c r="F677" s="13">
        <v>23</v>
      </c>
      <c r="G677" s="13" t="s">
        <v>323</v>
      </c>
      <c r="H677" s="101" t="s">
        <v>452</v>
      </c>
      <c r="I677" s="101" t="s">
        <v>2205</v>
      </c>
      <c r="J677" s="10" t="s">
        <v>280</v>
      </c>
      <c r="K677" s="101" t="s">
        <v>9737</v>
      </c>
      <c r="M677" s="13">
        <v>1</v>
      </c>
      <c r="V677" s="13">
        <v>1</v>
      </c>
      <c r="AB677" s="101" t="s">
        <v>9738</v>
      </c>
      <c r="AC677" s="103" t="s">
        <v>9739</v>
      </c>
      <c r="AD677" s="10" t="s">
        <v>283</v>
      </c>
      <c r="AE677" s="13" t="s">
        <v>329</v>
      </c>
      <c r="AF677" s="71">
        <v>44519</v>
      </c>
      <c r="AG677" s="11" t="e">
        <f t="shared" si="138"/>
        <v>#VALUE!</v>
      </c>
      <c r="AH677" s="10">
        <f t="shared" si="144"/>
        <v>162</v>
      </c>
      <c r="AI677" s="10">
        <f t="shared" si="108"/>
        <v>168</v>
      </c>
      <c r="AJ677" s="13" t="s">
        <v>8317</v>
      </c>
      <c r="AK677" s="13">
        <v>1</v>
      </c>
      <c r="AL677" s="13" t="s">
        <v>347</v>
      </c>
      <c r="AM677" s="13">
        <v>1</v>
      </c>
      <c r="CP677" s="13" t="s">
        <v>89</v>
      </c>
      <c r="CQ677" s="10" t="s">
        <v>286</v>
      </c>
      <c r="CR677" s="10">
        <v>1</v>
      </c>
      <c r="CS677" s="13"/>
      <c r="CT677" s="13"/>
      <c r="CU677" s="13"/>
      <c r="CV677" s="13"/>
      <c r="CW677" s="13"/>
      <c r="CX677" s="13" t="s">
        <v>287</v>
      </c>
      <c r="CY677" s="13" t="s">
        <v>287</v>
      </c>
      <c r="CZ677" s="13" t="s">
        <v>12</v>
      </c>
      <c r="DA677" s="13" t="s">
        <v>158</v>
      </c>
      <c r="DB677" s="13" t="s">
        <v>158</v>
      </c>
      <c r="DC677" s="13" t="s">
        <v>283</v>
      </c>
      <c r="DD677" s="13" t="s">
        <v>9740</v>
      </c>
      <c r="DE677" s="13" t="s">
        <v>283</v>
      </c>
      <c r="DF677" s="13" t="s">
        <v>283</v>
      </c>
      <c r="DG677" s="13" t="s">
        <v>283</v>
      </c>
      <c r="DH677" s="13" t="s">
        <v>283</v>
      </c>
      <c r="DI677" s="13" t="s">
        <v>283</v>
      </c>
      <c r="DJ677" s="13" t="s">
        <v>283</v>
      </c>
      <c r="DK677" s="13" t="s">
        <v>283</v>
      </c>
      <c r="DL677" s="13" t="s">
        <v>283</v>
      </c>
      <c r="DM677" s="13" t="s">
        <v>283</v>
      </c>
      <c r="DN677" s="104"/>
      <c r="DO677" s="104"/>
      <c r="DP677" s="104"/>
      <c r="DQ677" s="104"/>
      <c r="DR677" s="104"/>
      <c r="DS677" s="104"/>
      <c r="DT677" s="104"/>
      <c r="DU677" s="104"/>
      <c r="DV677" s="104"/>
      <c r="DW677" s="104"/>
      <c r="DX677" s="104"/>
      <c r="DY677" s="104"/>
      <c r="DZ677" s="104"/>
      <c r="EA677" s="104"/>
      <c r="EB677" s="104"/>
      <c r="EC677" s="104"/>
      <c r="ED677" s="104"/>
      <c r="EE677" s="104"/>
      <c r="EF677" s="104"/>
      <c r="EG677" s="104"/>
      <c r="EH677" s="104"/>
      <c r="EI677" s="104"/>
      <c r="EJ677" s="104"/>
      <c r="EK677" s="104"/>
      <c r="EL677" s="104"/>
      <c r="EM677" s="104"/>
      <c r="EN677" s="104"/>
      <c r="EO677" s="104"/>
      <c r="EP677" s="104"/>
      <c r="EQ677" s="104"/>
      <c r="ER677" s="13" t="s">
        <v>283</v>
      </c>
      <c r="ES677" s="13" t="s">
        <v>283</v>
      </c>
      <c r="FM677" s="13" t="s">
        <v>283</v>
      </c>
      <c r="FN677" s="13" t="s">
        <v>283</v>
      </c>
      <c r="GO677" s="13" t="s">
        <v>9741</v>
      </c>
      <c r="GP677" s="13" t="s">
        <v>9742</v>
      </c>
      <c r="GQ677" s="13" t="s">
        <v>9743</v>
      </c>
      <c r="GR677" s="13" t="s">
        <v>9744</v>
      </c>
      <c r="GS677" s="13" t="s">
        <v>9745</v>
      </c>
      <c r="GT677" s="13" t="s">
        <v>283</v>
      </c>
      <c r="GU677" s="13" t="s">
        <v>283</v>
      </c>
      <c r="GV677" s="13" t="s">
        <v>283</v>
      </c>
      <c r="GW677" s="13" t="s">
        <v>283</v>
      </c>
      <c r="GX677" s="13" t="s">
        <v>283</v>
      </c>
      <c r="GY677" s="13" t="s">
        <v>283</v>
      </c>
      <c r="GZ677" s="13" t="s">
        <v>283</v>
      </c>
      <c r="HA677" s="13" t="s">
        <v>283</v>
      </c>
      <c r="HB677" s="13" t="s">
        <v>283</v>
      </c>
      <c r="HC677" s="13" t="s">
        <v>283</v>
      </c>
      <c r="HD677" s="13" t="s">
        <v>9599</v>
      </c>
      <c r="HP677" s="13">
        <v>1</v>
      </c>
      <c r="IB677" s="13">
        <v>1</v>
      </c>
      <c r="IO677" s="13">
        <v>1</v>
      </c>
      <c r="JV677" s="13" t="s">
        <v>287</v>
      </c>
      <c r="JW677" s="13" t="s">
        <v>283</v>
      </c>
      <c r="JX677" s="13" t="s">
        <v>283</v>
      </c>
      <c r="JY677" s="13" t="s">
        <v>283</v>
      </c>
    </row>
    <row r="678" spans="1:285" ht="15.75">
      <c r="A678" s="101" t="s">
        <v>9746</v>
      </c>
      <c r="B678" s="102">
        <v>44526</v>
      </c>
      <c r="C678" s="101" t="s">
        <v>9747</v>
      </c>
      <c r="D678" s="13">
        <v>1</v>
      </c>
      <c r="E678" s="71">
        <v>43794</v>
      </c>
      <c r="F678" s="13">
        <v>55</v>
      </c>
      <c r="G678" s="13" t="s">
        <v>277</v>
      </c>
      <c r="H678" s="101" t="s">
        <v>2323</v>
      </c>
      <c r="I678" s="101" t="s">
        <v>2078</v>
      </c>
      <c r="J678" s="10" t="s">
        <v>280</v>
      </c>
      <c r="K678" s="101" t="s">
        <v>9748</v>
      </c>
      <c r="M678" s="13">
        <v>1</v>
      </c>
      <c r="AB678" s="101" t="s">
        <v>9749</v>
      </c>
      <c r="AC678" s="103" t="s">
        <v>9750</v>
      </c>
      <c r="AD678" s="10" t="s">
        <v>283</v>
      </c>
      <c r="AE678" s="71">
        <v>43802</v>
      </c>
      <c r="AF678" s="71">
        <v>44516</v>
      </c>
      <c r="AG678" s="10">
        <f t="shared" si="138"/>
        <v>714</v>
      </c>
      <c r="AH678" s="10">
        <f t="shared" si="144"/>
        <v>722</v>
      </c>
      <c r="AI678" s="10">
        <f t="shared" si="108"/>
        <v>732</v>
      </c>
      <c r="AJ678" s="13" t="s">
        <v>1268</v>
      </c>
      <c r="AK678" s="13">
        <v>1</v>
      </c>
      <c r="AL678" s="13" t="s">
        <v>70</v>
      </c>
      <c r="BY678" s="13">
        <v>1</v>
      </c>
      <c r="CP678" s="13" t="s">
        <v>89</v>
      </c>
      <c r="CQ678" s="10" t="s">
        <v>286</v>
      </c>
      <c r="CR678" s="10">
        <v>1</v>
      </c>
      <c r="CS678" s="13"/>
      <c r="CT678" s="13"/>
      <c r="CU678" s="13"/>
      <c r="CV678" s="13"/>
      <c r="CW678" s="13"/>
      <c r="CX678" s="13" t="s">
        <v>287</v>
      </c>
      <c r="CY678" s="13" t="s">
        <v>287</v>
      </c>
      <c r="CZ678" s="13" t="s">
        <v>596</v>
      </c>
      <c r="DA678" s="10" t="s">
        <v>289</v>
      </c>
      <c r="DB678" s="13" t="s">
        <v>309</v>
      </c>
      <c r="DC678" s="13" t="s">
        <v>9751</v>
      </c>
      <c r="DD678" s="13" t="s">
        <v>9752</v>
      </c>
      <c r="DE678" s="13" t="s">
        <v>9753</v>
      </c>
      <c r="DF678" s="13" t="s">
        <v>283</v>
      </c>
      <c r="DG678" s="13" t="s">
        <v>283</v>
      </c>
      <c r="DH678" s="13" t="s">
        <v>283</v>
      </c>
      <c r="DI678" s="13" t="s">
        <v>283</v>
      </c>
      <c r="DJ678" s="13" t="s">
        <v>283</v>
      </c>
      <c r="DK678" s="13" t="s">
        <v>283</v>
      </c>
      <c r="DL678" s="13" t="s">
        <v>9754</v>
      </c>
      <c r="DM678" s="13" t="s">
        <v>283</v>
      </c>
      <c r="DN678" s="104"/>
      <c r="DO678" s="104"/>
      <c r="DP678" s="104"/>
      <c r="DQ678" s="104"/>
      <c r="DR678" s="104"/>
      <c r="DS678" s="104"/>
      <c r="DT678" s="104"/>
      <c r="DU678" s="104"/>
      <c r="DV678" s="104"/>
      <c r="DW678" s="104"/>
      <c r="DX678" s="104"/>
      <c r="DY678" s="104"/>
      <c r="DZ678" s="104"/>
      <c r="EA678" s="104"/>
      <c r="EB678" s="104"/>
      <c r="EC678" s="104"/>
      <c r="ED678" s="104"/>
      <c r="EE678" s="104"/>
      <c r="EF678" s="104"/>
      <c r="EG678" s="104"/>
      <c r="EH678" s="104"/>
      <c r="EI678" s="104"/>
      <c r="EJ678" s="104"/>
      <c r="EK678" s="104"/>
      <c r="EL678" s="104"/>
      <c r="EM678" s="104"/>
      <c r="EN678" s="104"/>
      <c r="EO678" s="104"/>
      <c r="EP678" s="104"/>
      <c r="EQ678" s="104"/>
      <c r="ER678" s="13" t="s">
        <v>283</v>
      </c>
      <c r="ES678" s="13" t="s">
        <v>283</v>
      </c>
      <c r="FM678" s="13" t="s">
        <v>9609</v>
      </c>
      <c r="FN678" s="13" t="s">
        <v>12</v>
      </c>
      <c r="GC678" s="13">
        <v>1</v>
      </c>
      <c r="GO678" s="13" t="s">
        <v>9755</v>
      </c>
      <c r="GP678" s="13" t="s">
        <v>9756</v>
      </c>
      <c r="GQ678" s="13" t="s">
        <v>9757</v>
      </c>
      <c r="GR678" s="13" t="s">
        <v>283</v>
      </c>
      <c r="GS678" s="13" t="s">
        <v>283</v>
      </c>
      <c r="GT678" s="13" t="s">
        <v>283</v>
      </c>
      <c r="GU678" s="13" t="s">
        <v>283</v>
      </c>
      <c r="GV678" s="13" t="s">
        <v>283</v>
      </c>
      <c r="GW678" s="13" t="s">
        <v>283</v>
      </c>
      <c r="GX678" s="13" t="s">
        <v>283</v>
      </c>
      <c r="GY678" s="13" t="s">
        <v>283</v>
      </c>
      <c r="GZ678" s="13" t="s">
        <v>283</v>
      </c>
      <c r="HA678" s="13" t="s">
        <v>283</v>
      </c>
      <c r="HB678" s="13" t="s">
        <v>283</v>
      </c>
      <c r="HC678" s="13" t="s">
        <v>283</v>
      </c>
      <c r="HD678" s="13" t="s">
        <v>230</v>
      </c>
      <c r="IH678" s="13">
        <v>1</v>
      </c>
      <c r="JV678" s="13" t="s">
        <v>287</v>
      </c>
      <c r="JW678" s="13" t="s">
        <v>283</v>
      </c>
      <c r="JX678" s="13" t="s">
        <v>283</v>
      </c>
      <c r="JY678" s="13" t="s">
        <v>283</v>
      </c>
    </row>
    <row r="679" spans="1:285" ht="15.75">
      <c r="A679" s="101" t="s">
        <v>9758</v>
      </c>
      <c r="B679" s="102">
        <v>44525</v>
      </c>
      <c r="C679" s="101" t="s">
        <v>9759</v>
      </c>
      <c r="D679" s="13">
        <v>2</v>
      </c>
      <c r="E679" s="71">
        <v>43989</v>
      </c>
      <c r="F679" s="13" t="s">
        <v>302</v>
      </c>
      <c r="G679" s="13" t="s">
        <v>9760</v>
      </c>
      <c r="H679" s="101" t="s">
        <v>1875</v>
      </c>
      <c r="I679" s="101" t="s">
        <v>1876</v>
      </c>
      <c r="J679" s="10" t="s">
        <v>280</v>
      </c>
      <c r="K679" s="101" t="s">
        <v>9761</v>
      </c>
      <c r="AB679" s="101" t="s">
        <v>9762</v>
      </c>
      <c r="AC679" s="103" t="s">
        <v>9763</v>
      </c>
      <c r="AD679" s="10" t="s">
        <v>283</v>
      </c>
      <c r="AE679" s="71">
        <v>44174</v>
      </c>
      <c r="AF679" s="71">
        <v>44525</v>
      </c>
      <c r="AG679" s="10">
        <f t="shared" si="138"/>
        <v>351</v>
      </c>
      <c r="AH679" s="10">
        <f t="shared" si="144"/>
        <v>536</v>
      </c>
      <c r="AI679" s="10">
        <f t="shared" si="108"/>
        <v>536</v>
      </c>
      <c r="AJ679" s="13" t="s">
        <v>9764</v>
      </c>
      <c r="AK679" s="13">
        <v>2</v>
      </c>
      <c r="AL679" s="13" t="s">
        <v>9765</v>
      </c>
      <c r="BM679" s="13">
        <v>1</v>
      </c>
      <c r="CO679" s="13">
        <v>1</v>
      </c>
      <c r="CP679" s="13" t="s">
        <v>89</v>
      </c>
      <c r="CQ679" s="10" t="s">
        <v>286</v>
      </c>
      <c r="CR679" s="10">
        <v>1</v>
      </c>
      <c r="CS679" s="13"/>
      <c r="CT679" s="13"/>
      <c r="CU679" s="13"/>
      <c r="CV679" s="13"/>
      <c r="CW679" s="13"/>
      <c r="CX679" s="13" t="s">
        <v>287</v>
      </c>
      <c r="CY679" s="13" t="s">
        <v>287</v>
      </c>
      <c r="CZ679" s="13" t="s">
        <v>9766</v>
      </c>
      <c r="DA679" s="13" t="s">
        <v>158</v>
      </c>
      <c r="DB679" s="13" t="s">
        <v>158</v>
      </c>
      <c r="DC679" s="13" t="s">
        <v>283</v>
      </c>
      <c r="DD679" s="13" t="s">
        <v>3804</v>
      </c>
      <c r="DE679" s="13" t="s">
        <v>9699</v>
      </c>
      <c r="DF679" s="13" t="s">
        <v>283</v>
      </c>
      <c r="DG679" s="13" t="s">
        <v>283</v>
      </c>
      <c r="DH679" s="13" t="s">
        <v>283</v>
      </c>
      <c r="DI679" s="13" t="s">
        <v>283</v>
      </c>
      <c r="DJ679" s="13" t="s">
        <v>283</v>
      </c>
      <c r="DK679" s="13" t="s">
        <v>283</v>
      </c>
      <c r="DL679" s="13" t="s">
        <v>5618</v>
      </c>
      <c r="DM679" s="13" t="s">
        <v>127</v>
      </c>
      <c r="DN679" s="104"/>
      <c r="DO679" s="104"/>
      <c r="DP679" s="104"/>
      <c r="DQ679" s="104"/>
      <c r="DR679" s="104"/>
      <c r="DS679" s="104"/>
      <c r="DT679" s="104"/>
      <c r="DU679" s="104"/>
      <c r="DV679" s="104"/>
      <c r="DW679" s="104"/>
      <c r="DX679" s="104"/>
      <c r="DY679" s="104"/>
      <c r="DZ679" s="104"/>
      <c r="EA679" s="104"/>
      <c r="EB679" s="104"/>
      <c r="EC679" s="104"/>
      <c r="ED679" s="104"/>
      <c r="EE679" s="14">
        <v>1</v>
      </c>
      <c r="EF679" s="104"/>
      <c r="EG679" s="104"/>
      <c r="EH679" s="104"/>
      <c r="EI679" s="104"/>
      <c r="EJ679" s="104"/>
      <c r="EK679" s="104"/>
      <c r="EL679" s="104"/>
      <c r="EM679" s="104"/>
      <c r="EN679" s="104"/>
      <c r="EO679" s="104"/>
      <c r="EP679" s="104"/>
      <c r="EQ679" s="104"/>
      <c r="ER679" s="13" t="s">
        <v>9767</v>
      </c>
      <c r="ES679" s="13" t="s">
        <v>9768</v>
      </c>
      <c r="FH679" s="13">
        <v>1</v>
      </c>
      <c r="FL679" s="13">
        <v>1</v>
      </c>
      <c r="FM679" s="13" t="s">
        <v>9769</v>
      </c>
      <c r="FN679" s="13" t="s">
        <v>9770</v>
      </c>
      <c r="GF679" s="13">
        <v>1</v>
      </c>
      <c r="GO679" s="13" t="s">
        <v>9771</v>
      </c>
      <c r="GP679" s="13" t="s">
        <v>9772</v>
      </c>
      <c r="GQ679" s="13" t="s">
        <v>9773</v>
      </c>
      <c r="GR679" s="13" t="s">
        <v>9774</v>
      </c>
      <c r="GS679" s="13" t="s">
        <v>9775</v>
      </c>
      <c r="GT679" s="13" t="s">
        <v>283</v>
      </c>
      <c r="GU679" s="13" t="s">
        <v>283</v>
      </c>
      <c r="GV679" s="13" t="s">
        <v>283</v>
      </c>
      <c r="GW679" s="13" t="s">
        <v>283</v>
      </c>
      <c r="GX679" s="13" t="s">
        <v>283</v>
      </c>
      <c r="GY679" s="13" t="s">
        <v>283</v>
      </c>
      <c r="GZ679" s="13" t="s">
        <v>283</v>
      </c>
      <c r="HA679" s="13" t="s">
        <v>283</v>
      </c>
      <c r="HB679" s="13" t="s">
        <v>283</v>
      </c>
      <c r="HC679" s="13" t="s">
        <v>283</v>
      </c>
      <c r="HD679" s="13" t="s">
        <v>9776</v>
      </c>
      <c r="IL679" s="13">
        <v>1</v>
      </c>
      <c r="IT679" s="13">
        <v>1</v>
      </c>
      <c r="JV679" s="13" t="s">
        <v>287</v>
      </c>
      <c r="JW679" s="13" t="s">
        <v>283</v>
      </c>
      <c r="JX679" s="13" t="s">
        <v>283</v>
      </c>
      <c r="JY679" s="13" t="s">
        <v>283</v>
      </c>
    </row>
    <row r="680" spans="1:285" ht="15.75">
      <c r="A680" s="101" t="s">
        <v>9777</v>
      </c>
      <c r="B680" s="102">
        <v>44543</v>
      </c>
      <c r="C680" s="101" t="s">
        <v>9778</v>
      </c>
      <c r="D680" s="13">
        <v>1</v>
      </c>
      <c r="E680" s="71">
        <v>43989</v>
      </c>
      <c r="F680" s="13" t="s">
        <v>302</v>
      </c>
      <c r="G680" s="13" t="s">
        <v>277</v>
      </c>
      <c r="H680" s="101" t="s">
        <v>1000</v>
      </c>
      <c r="I680" s="101" t="s">
        <v>8079</v>
      </c>
      <c r="J680" s="10" t="s">
        <v>280</v>
      </c>
      <c r="K680" s="101" t="s">
        <v>344</v>
      </c>
      <c r="AB680" s="105" t="s">
        <v>9779</v>
      </c>
      <c r="AC680" s="103" t="s">
        <v>9780</v>
      </c>
      <c r="AD680" s="10" t="s">
        <v>283</v>
      </c>
      <c r="AE680" s="71">
        <v>43999</v>
      </c>
      <c r="AF680" s="71">
        <v>44536</v>
      </c>
      <c r="AG680" s="10">
        <f t="shared" si="138"/>
        <v>537</v>
      </c>
      <c r="AH680" s="10">
        <f t="shared" si="144"/>
        <v>547</v>
      </c>
      <c r="AI680" s="10">
        <f t="shared" si="108"/>
        <v>554</v>
      </c>
      <c r="AJ680" s="13" t="s">
        <v>9781</v>
      </c>
      <c r="AK680" s="13">
        <v>1</v>
      </c>
      <c r="AL680" s="13" t="s">
        <v>2102</v>
      </c>
      <c r="AO680" s="13">
        <v>1</v>
      </c>
      <c r="CP680" s="13" t="s">
        <v>89</v>
      </c>
      <c r="CQ680" s="10" t="s">
        <v>286</v>
      </c>
      <c r="CR680" s="10">
        <v>1</v>
      </c>
      <c r="CS680" s="13"/>
      <c r="CT680" s="13"/>
      <c r="CU680" s="13"/>
      <c r="CV680" s="13"/>
      <c r="CW680" s="13"/>
      <c r="CX680" s="13" t="s">
        <v>287</v>
      </c>
      <c r="CY680" s="13" t="s">
        <v>287</v>
      </c>
      <c r="CZ680" s="13" t="s">
        <v>12</v>
      </c>
      <c r="DB680" s="13" t="s">
        <v>621</v>
      </c>
      <c r="DC680" s="13" t="s">
        <v>283</v>
      </c>
      <c r="DD680" s="13" t="s">
        <v>283</v>
      </c>
      <c r="DE680" s="13" t="s">
        <v>283</v>
      </c>
      <c r="DF680" s="13" t="s">
        <v>283</v>
      </c>
      <c r="DG680" s="13" t="s">
        <v>283</v>
      </c>
      <c r="DH680" s="13" t="s">
        <v>283</v>
      </c>
      <c r="DI680" s="13" t="s">
        <v>283</v>
      </c>
      <c r="DJ680" s="13" t="s">
        <v>283</v>
      </c>
      <c r="DK680" s="13" t="s">
        <v>283</v>
      </c>
      <c r="DL680" s="13" t="s">
        <v>9782</v>
      </c>
      <c r="DM680" s="13" t="s">
        <v>133</v>
      </c>
      <c r="DN680" s="104"/>
      <c r="DO680" s="104"/>
      <c r="DP680" s="104"/>
      <c r="DQ680" s="104"/>
      <c r="DR680" s="104"/>
      <c r="DS680" s="104"/>
      <c r="DT680" s="104"/>
      <c r="DU680" s="104"/>
      <c r="DV680" s="104"/>
      <c r="DW680" s="104"/>
      <c r="DX680" s="104"/>
      <c r="DY680" s="104"/>
      <c r="DZ680" s="104"/>
      <c r="EA680" s="104"/>
      <c r="EB680" s="104"/>
      <c r="EC680" s="104"/>
      <c r="ED680" s="104"/>
      <c r="EE680" s="104"/>
      <c r="EF680" s="104"/>
      <c r="EG680" s="104"/>
      <c r="EH680" s="104"/>
      <c r="EI680" s="104"/>
      <c r="EJ680" s="104"/>
      <c r="EK680" s="14">
        <v>1</v>
      </c>
      <c r="EL680" s="104"/>
      <c r="EM680" s="104"/>
      <c r="EN680" s="104"/>
      <c r="EO680" s="104"/>
      <c r="EP680" s="104"/>
      <c r="EQ680" s="104"/>
      <c r="ER680" s="13" t="s">
        <v>283</v>
      </c>
      <c r="ES680" s="13" t="s">
        <v>283</v>
      </c>
      <c r="FM680" s="13" t="s">
        <v>283</v>
      </c>
      <c r="FN680" s="13" t="s">
        <v>283</v>
      </c>
      <c r="GO680" s="13" t="s">
        <v>9783</v>
      </c>
      <c r="GP680" s="13" t="s">
        <v>9784</v>
      </c>
      <c r="GQ680" s="13" t="s">
        <v>9785</v>
      </c>
      <c r="GR680" s="13" t="s">
        <v>9786</v>
      </c>
      <c r="GS680" s="13" t="s">
        <v>283</v>
      </c>
      <c r="GT680" s="13" t="s">
        <v>283</v>
      </c>
      <c r="GU680" s="13" t="s">
        <v>283</v>
      </c>
      <c r="GV680" s="13" t="s">
        <v>283</v>
      </c>
      <c r="GW680" s="13" t="s">
        <v>283</v>
      </c>
      <c r="GX680" s="13" t="s">
        <v>283</v>
      </c>
      <c r="GY680" s="13" t="s">
        <v>283</v>
      </c>
      <c r="GZ680" s="13" t="s">
        <v>283</v>
      </c>
      <c r="HA680" s="13" t="s">
        <v>283</v>
      </c>
      <c r="HB680" s="13" t="s">
        <v>283</v>
      </c>
      <c r="HC680" s="13" t="s">
        <v>283</v>
      </c>
      <c r="HD680" s="13" t="s">
        <v>9787</v>
      </c>
      <c r="HM680" s="13">
        <v>1</v>
      </c>
      <c r="IA680" s="13">
        <v>1</v>
      </c>
      <c r="IT680" s="13">
        <v>1</v>
      </c>
      <c r="JV680" s="13" t="s">
        <v>287</v>
      </c>
      <c r="JW680" s="13" t="s">
        <v>283</v>
      </c>
      <c r="JX680" s="13" t="s">
        <v>283</v>
      </c>
      <c r="JY680" s="13" t="s">
        <v>283</v>
      </c>
    </row>
    <row r="681" spans="1:285" ht="15.75">
      <c r="A681" s="101" t="s">
        <v>9788</v>
      </c>
      <c r="B681" s="102">
        <v>44533</v>
      </c>
      <c r="C681" s="101" t="s">
        <v>9789</v>
      </c>
      <c r="D681" s="13">
        <v>1</v>
      </c>
      <c r="E681" s="71">
        <v>43930</v>
      </c>
      <c r="F681" s="13" t="s">
        <v>302</v>
      </c>
      <c r="G681" s="13" t="s">
        <v>323</v>
      </c>
      <c r="H681" s="101" t="s">
        <v>9341</v>
      </c>
      <c r="I681" s="101" t="s">
        <v>3316</v>
      </c>
      <c r="J681" s="10" t="s">
        <v>280</v>
      </c>
      <c r="K681" s="101" t="s">
        <v>9790</v>
      </c>
      <c r="M681" s="13">
        <v>1</v>
      </c>
      <c r="AB681" s="105" t="s">
        <v>9791</v>
      </c>
      <c r="AC681" s="103" t="s">
        <v>9792</v>
      </c>
      <c r="AD681" s="10" t="s">
        <v>283</v>
      </c>
      <c r="AE681" s="71">
        <v>44133</v>
      </c>
      <c r="AF681" s="71">
        <v>44488</v>
      </c>
      <c r="AG681" s="10">
        <f t="shared" si="138"/>
        <v>355</v>
      </c>
      <c r="AH681" s="10">
        <f t="shared" si="144"/>
        <v>558</v>
      </c>
      <c r="AI681" s="10">
        <f t="shared" si="108"/>
        <v>603</v>
      </c>
      <c r="AJ681" s="13" t="s">
        <v>9793</v>
      </c>
      <c r="AK681" s="13">
        <v>3</v>
      </c>
      <c r="AL681" s="13" t="s">
        <v>9765</v>
      </c>
      <c r="BC681" s="13">
        <v>1</v>
      </c>
      <c r="BM681" s="13">
        <v>2</v>
      </c>
      <c r="CP681" s="13" t="s">
        <v>89</v>
      </c>
      <c r="CQ681" s="10" t="s">
        <v>286</v>
      </c>
      <c r="CR681" s="10">
        <v>1</v>
      </c>
      <c r="CS681" s="13"/>
      <c r="CT681" s="13"/>
      <c r="CU681" s="13"/>
      <c r="CV681" s="13"/>
      <c r="CW681" s="13"/>
      <c r="CX681" s="13" t="s">
        <v>287</v>
      </c>
      <c r="CY681" s="13" t="s">
        <v>287</v>
      </c>
      <c r="CZ681" s="13" t="s">
        <v>12</v>
      </c>
      <c r="DA681" s="10" t="s">
        <v>289</v>
      </c>
      <c r="DB681" s="13" t="s">
        <v>309</v>
      </c>
      <c r="DC681" s="13" t="s">
        <v>9794</v>
      </c>
      <c r="DD681" s="13" t="s">
        <v>9795</v>
      </c>
      <c r="DE681" s="13" t="s">
        <v>9796</v>
      </c>
      <c r="DF681" s="13" t="s">
        <v>9797</v>
      </c>
      <c r="DG681" s="13" t="s">
        <v>283</v>
      </c>
      <c r="DH681" s="13" t="s">
        <v>283</v>
      </c>
      <c r="DI681" s="13" t="s">
        <v>283</v>
      </c>
      <c r="DJ681" s="13" t="s">
        <v>283</v>
      </c>
      <c r="DK681" s="13" t="s">
        <v>283</v>
      </c>
      <c r="DL681" s="13" t="s">
        <v>9798</v>
      </c>
      <c r="DM681" s="13" t="s">
        <v>110</v>
      </c>
      <c r="DN681" s="14">
        <v>1</v>
      </c>
      <c r="DO681" s="104"/>
      <c r="DP681" s="104"/>
      <c r="DQ681" s="104"/>
      <c r="DR681" s="104"/>
      <c r="DS681" s="104"/>
      <c r="DT681" s="104"/>
      <c r="DU681" s="104"/>
      <c r="DV681" s="104"/>
      <c r="DW681" s="104"/>
      <c r="DX681" s="104"/>
      <c r="DY681" s="104"/>
      <c r="DZ681" s="104"/>
      <c r="EA681" s="104"/>
      <c r="EB681" s="104"/>
      <c r="EC681" s="104"/>
      <c r="ED681" s="104"/>
      <c r="EE681" s="104"/>
      <c r="EF681" s="104"/>
      <c r="EG681" s="104"/>
      <c r="EH681" s="104"/>
      <c r="EI681" s="104"/>
      <c r="EJ681" s="104"/>
      <c r="EK681" s="104"/>
      <c r="EL681" s="104"/>
      <c r="EM681" s="104"/>
      <c r="EN681" s="104"/>
      <c r="EO681" s="104"/>
      <c r="EP681" s="104"/>
      <c r="EQ681" s="104"/>
      <c r="ER681" s="13" t="s">
        <v>145</v>
      </c>
      <c r="ES681" s="13" t="s">
        <v>145</v>
      </c>
      <c r="EX681" s="13">
        <v>1</v>
      </c>
      <c r="FM681" s="13" t="s">
        <v>283</v>
      </c>
      <c r="FN681" s="13" t="s">
        <v>283</v>
      </c>
      <c r="GO681" s="13" t="s">
        <v>9799</v>
      </c>
      <c r="GP681" s="13" t="s">
        <v>9800</v>
      </c>
      <c r="GQ681" s="13" t="s">
        <v>9801</v>
      </c>
      <c r="GR681" s="13" t="s">
        <v>283</v>
      </c>
      <c r="GS681" s="13" t="s">
        <v>283</v>
      </c>
      <c r="GT681" s="13" t="s">
        <v>283</v>
      </c>
      <c r="GU681" s="13" t="s">
        <v>283</v>
      </c>
      <c r="GV681" s="13" t="s">
        <v>283</v>
      </c>
      <c r="GW681" s="13" t="s">
        <v>283</v>
      </c>
      <c r="GX681" s="13" t="s">
        <v>283</v>
      </c>
      <c r="GY681" s="13" t="s">
        <v>283</v>
      </c>
      <c r="GZ681" s="13" t="s">
        <v>283</v>
      </c>
      <c r="HA681" s="13" t="s">
        <v>283</v>
      </c>
      <c r="HB681" s="13" t="s">
        <v>283</v>
      </c>
      <c r="HC681" s="13" t="s">
        <v>283</v>
      </c>
      <c r="HD681" s="13" t="s">
        <v>9802</v>
      </c>
      <c r="HM681" s="13">
        <v>1</v>
      </c>
      <c r="IJ681" s="13">
        <v>1</v>
      </c>
      <c r="JV681" s="13" t="s">
        <v>287</v>
      </c>
      <c r="JW681" s="13" t="s">
        <v>283</v>
      </c>
      <c r="JX681" s="13" t="s">
        <v>283</v>
      </c>
      <c r="JY681" s="13" t="s">
        <v>283</v>
      </c>
    </row>
    <row r="682" spans="1:285" ht="15.75">
      <c r="A682" s="101" t="s">
        <v>9803</v>
      </c>
      <c r="B682" s="102">
        <v>44552</v>
      </c>
      <c r="C682" s="101" t="s">
        <v>9804</v>
      </c>
      <c r="D682" s="13">
        <v>1</v>
      </c>
      <c r="E682" s="71">
        <v>43260</v>
      </c>
      <c r="F682" s="13">
        <v>32</v>
      </c>
      <c r="G682" s="13" t="s">
        <v>323</v>
      </c>
      <c r="H682" s="101" t="s">
        <v>9805</v>
      </c>
      <c r="I682" s="101" t="s">
        <v>2078</v>
      </c>
      <c r="J682" s="10" t="s">
        <v>280</v>
      </c>
      <c r="K682" s="101" t="s">
        <v>9806</v>
      </c>
      <c r="M682" s="13">
        <v>1</v>
      </c>
      <c r="AB682" s="105" t="s">
        <v>9807</v>
      </c>
      <c r="AC682" s="103" t="s">
        <v>9808</v>
      </c>
      <c r="AD682" s="10" t="s">
        <v>283</v>
      </c>
      <c r="AE682" s="71">
        <v>43264</v>
      </c>
      <c r="AF682" s="71">
        <v>44544</v>
      </c>
      <c r="AG682" s="10">
        <f t="shared" si="138"/>
        <v>1280</v>
      </c>
      <c r="AH682" s="10">
        <f t="shared" si="144"/>
        <v>1284</v>
      </c>
      <c r="AI682" s="10">
        <f t="shared" si="108"/>
        <v>1292</v>
      </c>
      <c r="AJ682" s="13" t="s">
        <v>9809</v>
      </c>
      <c r="AK682" s="13">
        <v>1</v>
      </c>
      <c r="AL682" s="13" t="s">
        <v>2326</v>
      </c>
      <c r="BZ682" s="13">
        <v>1</v>
      </c>
      <c r="CP682" s="13" t="s">
        <v>90</v>
      </c>
      <c r="CQ682" s="10" t="s">
        <v>286</v>
      </c>
      <c r="CR682" s="13"/>
      <c r="CS682" s="10">
        <v>1</v>
      </c>
      <c r="CT682" s="13"/>
      <c r="CU682" s="13"/>
      <c r="CV682" s="13"/>
      <c r="CW682" s="13"/>
      <c r="CX682" s="13" t="s">
        <v>287</v>
      </c>
      <c r="CY682" s="13" t="s">
        <v>287</v>
      </c>
      <c r="CZ682" s="13" t="s">
        <v>620</v>
      </c>
      <c r="DB682" s="13" t="s">
        <v>290</v>
      </c>
      <c r="DC682" s="13" t="s">
        <v>283</v>
      </c>
      <c r="DD682" s="13" t="s">
        <v>9810</v>
      </c>
      <c r="DE682" s="13" t="s">
        <v>283</v>
      </c>
      <c r="DF682" s="13" t="s">
        <v>283</v>
      </c>
      <c r="DG682" s="13" t="s">
        <v>283</v>
      </c>
      <c r="DH682" s="13" t="s">
        <v>283</v>
      </c>
      <c r="DI682" s="13" t="s">
        <v>283</v>
      </c>
      <c r="DJ682" s="13" t="s">
        <v>283</v>
      </c>
      <c r="DK682" s="13" t="s">
        <v>283</v>
      </c>
      <c r="DL682" s="13" t="s">
        <v>283</v>
      </c>
      <c r="DM682" s="13" t="s">
        <v>283</v>
      </c>
      <c r="DN682" s="104"/>
      <c r="DO682" s="104"/>
      <c r="DP682" s="104"/>
      <c r="DQ682" s="104"/>
      <c r="DR682" s="104"/>
      <c r="DS682" s="104"/>
      <c r="DT682" s="104"/>
      <c r="DU682" s="104"/>
      <c r="DV682" s="104"/>
      <c r="DW682" s="104"/>
      <c r="DX682" s="104"/>
      <c r="DY682" s="104"/>
      <c r="DZ682" s="104"/>
      <c r="EA682" s="104"/>
      <c r="EB682" s="104"/>
      <c r="EC682" s="104"/>
      <c r="ED682" s="104"/>
      <c r="EE682" s="104"/>
      <c r="EF682" s="104"/>
      <c r="EG682" s="104"/>
      <c r="EH682" s="104"/>
      <c r="EI682" s="104"/>
      <c r="EJ682" s="104"/>
      <c r="EK682" s="104"/>
      <c r="EL682" s="104"/>
      <c r="EM682" s="104"/>
      <c r="EN682" s="104"/>
      <c r="EO682" s="104"/>
      <c r="EP682" s="104"/>
      <c r="EQ682" s="104"/>
      <c r="ER682" s="13" t="s">
        <v>283</v>
      </c>
      <c r="ES682" s="13" t="s">
        <v>283</v>
      </c>
      <c r="FM682" s="13" t="s">
        <v>180</v>
      </c>
      <c r="FN682" s="13" t="s">
        <v>180</v>
      </c>
      <c r="GJ682" s="13">
        <v>1</v>
      </c>
      <c r="GO682" s="13" t="s">
        <v>9811</v>
      </c>
      <c r="GP682" s="13" t="s">
        <v>9812</v>
      </c>
      <c r="GQ682" s="13" t="s">
        <v>283</v>
      </c>
      <c r="GR682" s="13" t="s">
        <v>283</v>
      </c>
      <c r="GS682" s="13" t="s">
        <v>283</v>
      </c>
      <c r="GT682" s="13" t="s">
        <v>283</v>
      </c>
      <c r="GU682" s="13" t="s">
        <v>283</v>
      </c>
      <c r="GV682" s="13" t="s">
        <v>283</v>
      </c>
      <c r="GW682" s="13" t="s">
        <v>283</v>
      </c>
      <c r="GX682" s="13" t="s">
        <v>283</v>
      </c>
      <c r="GY682" s="13" t="s">
        <v>283</v>
      </c>
      <c r="GZ682" s="13" t="s">
        <v>283</v>
      </c>
      <c r="HA682" s="13" t="s">
        <v>283</v>
      </c>
      <c r="HB682" s="13" t="s">
        <v>283</v>
      </c>
      <c r="HC682" s="13" t="s">
        <v>283</v>
      </c>
      <c r="HD682" s="13" t="s">
        <v>9813</v>
      </c>
      <c r="HN682" s="13">
        <v>1</v>
      </c>
      <c r="HP682" s="13">
        <v>1</v>
      </c>
      <c r="IR682" s="13">
        <v>1</v>
      </c>
      <c r="JV682" s="13" t="s">
        <v>287</v>
      </c>
      <c r="JW682" s="13" t="s">
        <v>283</v>
      </c>
      <c r="JX682" s="13" t="s">
        <v>283</v>
      </c>
      <c r="JY682" s="13" t="s">
        <v>283</v>
      </c>
    </row>
    <row r="683" spans="1:285" ht="15.75">
      <c r="A683" s="101" t="s">
        <v>9814</v>
      </c>
      <c r="B683" s="102">
        <v>44568</v>
      </c>
      <c r="C683" s="101" t="s">
        <v>9815</v>
      </c>
      <c r="D683" s="13">
        <v>1</v>
      </c>
      <c r="E683" s="71">
        <v>43371</v>
      </c>
      <c r="F683" s="13">
        <v>78</v>
      </c>
      <c r="G683" s="13" t="s">
        <v>277</v>
      </c>
      <c r="H683" s="101" t="s">
        <v>8078</v>
      </c>
      <c r="I683" s="101" t="s">
        <v>8079</v>
      </c>
      <c r="J683" s="10" t="s">
        <v>280</v>
      </c>
      <c r="K683" s="101" t="s">
        <v>344</v>
      </c>
      <c r="AB683" s="105" t="s">
        <v>9816</v>
      </c>
      <c r="AC683" s="103" t="s">
        <v>9817</v>
      </c>
      <c r="AD683" s="10" t="s">
        <v>283</v>
      </c>
      <c r="AE683" s="71">
        <v>43376</v>
      </c>
      <c r="AF683" s="71">
        <v>44554</v>
      </c>
      <c r="AG683" s="10">
        <f t="shared" si="138"/>
        <v>1178</v>
      </c>
      <c r="AH683" s="10">
        <f t="shared" si="144"/>
        <v>1183</v>
      </c>
      <c r="AI683" s="10">
        <f t="shared" si="108"/>
        <v>1197</v>
      </c>
      <c r="AJ683" s="13" t="s">
        <v>1380</v>
      </c>
      <c r="AK683" s="13">
        <v>1</v>
      </c>
      <c r="AL683" s="13" t="s">
        <v>1380</v>
      </c>
      <c r="CH683" s="13">
        <v>1</v>
      </c>
      <c r="CP683" s="13" t="s">
        <v>89</v>
      </c>
      <c r="CQ683" s="10" t="s">
        <v>286</v>
      </c>
      <c r="CR683" s="10">
        <v>1</v>
      </c>
      <c r="CS683" s="13"/>
      <c r="CT683" s="13"/>
      <c r="CU683" s="13"/>
      <c r="CV683" s="13"/>
      <c r="CW683" s="13"/>
      <c r="CX683" s="13" t="s">
        <v>287</v>
      </c>
      <c r="CY683" s="13" t="s">
        <v>287</v>
      </c>
      <c r="CZ683" s="13" t="s">
        <v>12</v>
      </c>
      <c r="DB683" s="13" t="s">
        <v>686</v>
      </c>
      <c r="DC683" s="13" t="s">
        <v>283</v>
      </c>
      <c r="DD683" s="13" t="s">
        <v>7749</v>
      </c>
      <c r="DE683" s="13" t="s">
        <v>9818</v>
      </c>
      <c r="DF683" s="13" t="s">
        <v>283</v>
      </c>
      <c r="DG683" s="13" t="s">
        <v>283</v>
      </c>
      <c r="DH683" s="13" t="s">
        <v>283</v>
      </c>
      <c r="DI683" s="13" t="s">
        <v>283</v>
      </c>
      <c r="DJ683" s="13" t="s">
        <v>283</v>
      </c>
      <c r="DK683" s="13" t="s">
        <v>283</v>
      </c>
      <c r="DL683" s="13" t="s">
        <v>9819</v>
      </c>
      <c r="DM683" s="13" t="s">
        <v>839</v>
      </c>
      <c r="DN683" s="104"/>
      <c r="DO683" s="104"/>
      <c r="DP683" s="104"/>
      <c r="DQ683" s="104"/>
      <c r="DR683" s="104"/>
      <c r="DS683" s="14">
        <v>1</v>
      </c>
      <c r="DT683" s="104"/>
      <c r="DU683" s="104"/>
      <c r="DV683" s="104"/>
      <c r="DW683" s="104"/>
      <c r="DX683" s="104"/>
      <c r="DY683" s="104"/>
      <c r="DZ683" s="104"/>
      <c r="EA683" s="104"/>
      <c r="EB683" s="104"/>
      <c r="EC683" s="104"/>
      <c r="ED683" s="104"/>
      <c r="EE683" s="104"/>
      <c r="EF683" s="14">
        <v>1</v>
      </c>
      <c r="EG683" s="104"/>
      <c r="EH683" s="104"/>
      <c r="EI683" s="104"/>
      <c r="EJ683" s="104"/>
      <c r="EK683" s="104"/>
      <c r="EL683" s="104"/>
      <c r="EM683" s="104"/>
      <c r="EN683" s="104"/>
      <c r="EO683" s="104"/>
      <c r="EP683" s="104"/>
      <c r="EQ683" s="104"/>
      <c r="ER683" s="13" t="s">
        <v>283</v>
      </c>
      <c r="ES683" s="13" t="s">
        <v>283</v>
      </c>
      <c r="FM683" s="13" t="s">
        <v>283</v>
      </c>
      <c r="FN683" s="13" t="s">
        <v>283</v>
      </c>
      <c r="GO683" s="13" t="s">
        <v>9820</v>
      </c>
      <c r="GP683" s="13" t="s">
        <v>9821</v>
      </c>
      <c r="GQ683" s="13" t="s">
        <v>9822</v>
      </c>
      <c r="GR683" s="13" t="s">
        <v>283</v>
      </c>
      <c r="GS683" s="13" t="s">
        <v>283</v>
      </c>
      <c r="GT683" s="13" t="s">
        <v>283</v>
      </c>
      <c r="GU683" s="13" t="s">
        <v>283</v>
      </c>
      <c r="GV683" s="13" t="s">
        <v>283</v>
      </c>
      <c r="GW683" s="13" t="s">
        <v>283</v>
      </c>
      <c r="GX683" s="13" t="s">
        <v>283</v>
      </c>
      <c r="GY683" s="13" t="s">
        <v>283</v>
      </c>
      <c r="GZ683" s="13" t="s">
        <v>283</v>
      </c>
      <c r="HA683" s="13" t="s">
        <v>283</v>
      </c>
      <c r="HB683" s="13" t="s">
        <v>283</v>
      </c>
      <c r="HC683" s="13" t="s">
        <v>283</v>
      </c>
      <c r="HD683" s="13" t="s">
        <v>9823</v>
      </c>
      <c r="HM683" s="13">
        <v>1</v>
      </c>
      <c r="IL683" s="13">
        <v>1</v>
      </c>
      <c r="JV683" s="13" t="s">
        <v>287</v>
      </c>
      <c r="JW683" s="13" t="s">
        <v>283</v>
      </c>
      <c r="JX683" s="13" t="s">
        <v>283</v>
      </c>
      <c r="JY683" s="13" t="s">
        <v>283</v>
      </c>
    </row>
    <row r="684" spans="1:285" ht="15.75">
      <c r="A684" s="101" t="s">
        <v>9824</v>
      </c>
      <c r="B684" s="102">
        <v>44575</v>
      </c>
      <c r="C684" s="101" t="s">
        <v>9825</v>
      </c>
      <c r="D684" s="13">
        <v>1</v>
      </c>
      <c r="E684" s="71">
        <v>44362</v>
      </c>
      <c r="F684" s="13" t="s">
        <v>302</v>
      </c>
      <c r="G684" s="13" t="s">
        <v>323</v>
      </c>
      <c r="H684" s="101" t="s">
        <v>9826</v>
      </c>
      <c r="I684" s="101" t="s">
        <v>1306</v>
      </c>
      <c r="J684" s="10" t="s">
        <v>280</v>
      </c>
      <c r="K684" s="101" t="s">
        <v>9827</v>
      </c>
      <c r="R684" s="13">
        <v>1</v>
      </c>
      <c r="S684" s="13">
        <v>1</v>
      </c>
      <c r="T684" s="13">
        <v>1</v>
      </c>
      <c r="Z684" s="13">
        <v>1</v>
      </c>
      <c r="AB684" s="105" t="s">
        <v>9828</v>
      </c>
      <c r="AC684" s="103" t="s">
        <v>9829</v>
      </c>
      <c r="AD684" s="10" t="s">
        <v>283</v>
      </c>
      <c r="AE684" s="13" t="s">
        <v>329</v>
      </c>
      <c r="AF684" s="13" t="s">
        <v>329</v>
      </c>
      <c r="AG684" s="10" t="e">
        <f t="shared" si="138"/>
        <v>#VALUE!</v>
      </c>
      <c r="AH684" s="10" t="s">
        <v>283</v>
      </c>
      <c r="AI684" s="10">
        <f t="shared" si="108"/>
        <v>213</v>
      </c>
      <c r="AJ684" s="13" t="s">
        <v>9830</v>
      </c>
      <c r="AK684" s="13">
        <v>1</v>
      </c>
      <c r="AL684" s="13" t="s">
        <v>4958</v>
      </c>
      <c r="BN684" s="13">
        <v>1</v>
      </c>
      <c r="CP684" s="13" t="s">
        <v>89</v>
      </c>
      <c r="CQ684" s="10" t="s">
        <v>286</v>
      </c>
      <c r="CR684" s="10">
        <v>1</v>
      </c>
      <c r="CS684" s="13"/>
      <c r="CT684" s="13"/>
      <c r="CU684" s="13"/>
      <c r="CV684" s="13"/>
      <c r="CW684" s="13"/>
      <c r="CX684" s="13" t="s">
        <v>287</v>
      </c>
      <c r="CY684" s="13" t="s">
        <v>287</v>
      </c>
      <c r="CZ684" s="13" t="s">
        <v>5523</v>
      </c>
      <c r="DA684" s="13" t="s">
        <v>158</v>
      </c>
      <c r="DB684" s="13" t="s">
        <v>158</v>
      </c>
      <c r="DC684" s="13" t="s">
        <v>283</v>
      </c>
      <c r="DD684" s="13" t="s">
        <v>9699</v>
      </c>
      <c r="DE684" s="13" t="s">
        <v>283</v>
      </c>
      <c r="DF684" s="13" t="s">
        <v>283</v>
      </c>
      <c r="DG684" s="13" t="s">
        <v>283</v>
      </c>
      <c r="DH684" s="13" t="s">
        <v>283</v>
      </c>
      <c r="DI684" s="13" t="s">
        <v>283</v>
      </c>
      <c r="DJ684" s="13" t="s">
        <v>283</v>
      </c>
      <c r="DK684" s="13" t="s">
        <v>283</v>
      </c>
      <c r="DL684" s="13" t="s">
        <v>283</v>
      </c>
      <c r="DM684" s="13" t="s">
        <v>283</v>
      </c>
      <c r="DN684" s="104"/>
      <c r="DO684" s="104"/>
      <c r="DP684" s="104"/>
      <c r="DQ684" s="104"/>
      <c r="DR684" s="104"/>
      <c r="DS684" s="104"/>
      <c r="DT684" s="104"/>
      <c r="DU684" s="104"/>
      <c r="DV684" s="104"/>
      <c r="DW684" s="104"/>
      <c r="DX684" s="104"/>
      <c r="DY684" s="104"/>
      <c r="DZ684" s="104"/>
      <c r="EA684" s="104"/>
      <c r="EB684" s="104"/>
      <c r="EC684" s="104"/>
      <c r="ED684" s="104"/>
      <c r="EE684" s="104"/>
      <c r="EF684" s="104"/>
      <c r="EG684" s="104"/>
      <c r="EH684" s="104"/>
      <c r="EI684" s="104"/>
      <c r="EJ684" s="104"/>
      <c r="EK684" s="104"/>
      <c r="EL684" s="104"/>
      <c r="EM684" s="104"/>
      <c r="EN684" s="104"/>
      <c r="EO684" s="104"/>
      <c r="EP684" s="104"/>
      <c r="EQ684" s="104"/>
      <c r="ER684" s="13" t="s">
        <v>9831</v>
      </c>
      <c r="ES684" s="13" t="s">
        <v>9832</v>
      </c>
      <c r="FL684" s="13">
        <v>1</v>
      </c>
      <c r="FM684" s="13" t="s">
        <v>9609</v>
      </c>
      <c r="FN684" s="13" t="s">
        <v>12</v>
      </c>
      <c r="GC684" s="13">
        <v>1</v>
      </c>
      <c r="GO684" s="13" t="s">
        <v>9833</v>
      </c>
      <c r="GP684" s="13" t="s">
        <v>9834</v>
      </c>
      <c r="GQ684" s="13" t="s">
        <v>283</v>
      </c>
      <c r="GR684" s="13" t="s">
        <v>283</v>
      </c>
      <c r="GS684" s="13" t="s">
        <v>283</v>
      </c>
      <c r="GT684" s="13" t="s">
        <v>283</v>
      </c>
      <c r="GU684" s="13" t="s">
        <v>283</v>
      </c>
      <c r="GV684" s="13" t="s">
        <v>283</v>
      </c>
      <c r="GW684" s="13" t="s">
        <v>283</v>
      </c>
      <c r="GX684" s="13" t="s">
        <v>283</v>
      </c>
      <c r="GY684" s="13" t="s">
        <v>283</v>
      </c>
      <c r="GZ684" s="13" t="s">
        <v>283</v>
      </c>
      <c r="HA684" s="13" t="s">
        <v>283</v>
      </c>
      <c r="HB684" s="13" t="s">
        <v>283</v>
      </c>
      <c r="HC684" s="13" t="s">
        <v>283</v>
      </c>
      <c r="HD684" s="13" t="s">
        <v>1146</v>
      </c>
      <c r="HJ684" s="13">
        <v>1</v>
      </c>
      <c r="JV684" s="13" t="s">
        <v>287</v>
      </c>
      <c r="JW684" s="13" t="s">
        <v>283</v>
      </c>
      <c r="JX684" s="13" t="s">
        <v>283</v>
      </c>
      <c r="JY684" s="13" t="s">
        <v>283</v>
      </c>
    </row>
    <row r="685" spans="1:285" ht="15.75">
      <c r="A685" s="101" t="s">
        <v>9835</v>
      </c>
      <c r="B685" s="102">
        <v>44577</v>
      </c>
      <c r="C685" s="101" t="s">
        <v>9836</v>
      </c>
      <c r="D685" s="13">
        <v>1</v>
      </c>
      <c r="E685" s="71">
        <v>43973</v>
      </c>
      <c r="F685" s="13">
        <v>18</v>
      </c>
      <c r="G685" s="13" t="s">
        <v>323</v>
      </c>
      <c r="H685" s="101" t="s">
        <v>6504</v>
      </c>
      <c r="I685" s="101" t="s">
        <v>2645</v>
      </c>
      <c r="J685" s="10" t="s">
        <v>280</v>
      </c>
      <c r="K685" s="101" t="s">
        <v>9837</v>
      </c>
      <c r="M685" s="13">
        <v>1</v>
      </c>
      <c r="AB685" s="105" t="s">
        <v>9838</v>
      </c>
      <c r="AC685" s="103" t="s">
        <v>9839</v>
      </c>
      <c r="AD685" s="10" t="s">
        <v>283</v>
      </c>
      <c r="AE685" s="71">
        <v>43992</v>
      </c>
      <c r="AF685" s="71">
        <v>44397</v>
      </c>
      <c r="AG685" s="10">
        <f t="shared" si="138"/>
        <v>405</v>
      </c>
      <c r="AH685" s="10">
        <f>AF685-E685</f>
        <v>424</v>
      </c>
      <c r="AI685" s="10">
        <f t="shared" si="108"/>
        <v>604</v>
      </c>
      <c r="AJ685" s="13" t="s">
        <v>9840</v>
      </c>
      <c r="AK685" s="13">
        <v>2</v>
      </c>
      <c r="AL685" s="13" t="s">
        <v>9841</v>
      </c>
      <c r="BY685" s="13">
        <v>1</v>
      </c>
      <c r="CF685" s="13">
        <v>1</v>
      </c>
      <c r="CP685" s="13" t="s">
        <v>90</v>
      </c>
      <c r="CQ685" s="10" t="s">
        <v>286</v>
      </c>
      <c r="CR685" s="13"/>
      <c r="CS685" s="10">
        <v>1</v>
      </c>
      <c r="CT685" s="13"/>
      <c r="CU685" s="13"/>
      <c r="CV685" s="13"/>
      <c r="CW685" s="13"/>
      <c r="CX685" s="13" t="s">
        <v>283</v>
      </c>
      <c r="CY685" s="13" t="s">
        <v>287</v>
      </c>
      <c r="CZ685" s="13" t="s">
        <v>288</v>
      </c>
      <c r="DB685" s="13" t="s">
        <v>412</v>
      </c>
      <c r="DC685" s="13" t="s">
        <v>283</v>
      </c>
      <c r="DD685" s="13" t="s">
        <v>9842</v>
      </c>
      <c r="DE685" s="13" t="s">
        <v>283</v>
      </c>
      <c r="DF685" s="13" t="s">
        <v>283</v>
      </c>
      <c r="DG685" s="13" t="s">
        <v>283</v>
      </c>
      <c r="DH685" s="13" t="s">
        <v>283</v>
      </c>
      <c r="DI685" s="13" t="s">
        <v>283</v>
      </c>
      <c r="DJ685" s="13" t="s">
        <v>283</v>
      </c>
      <c r="DK685" s="13" t="s">
        <v>283</v>
      </c>
      <c r="DL685" s="13" t="s">
        <v>283</v>
      </c>
      <c r="DM685" s="13" t="s">
        <v>283</v>
      </c>
      <c r="DN685" s="104"/>
      <c r="DO685" s="104"/>
      <c r="DP685" s="104"/>
      <c r="DQ685" s="104"/>
      <c r="DR685" s="104"/>
      <c r="DS685" s="104"/>
      <c r="DT685" s="104"/>
      <c r="DU685" s="104"/>
      <c r="DV685" s="104"/>
      <c r="DW685" s="104"/>
      <c r="DX685" s="104"/>
      <c r="DY685" s="104"/>
      <c r="DZ685" s="104"/>
      <c r="EA685" s="104"/>
      <c r="EB685" s="104"/>
      <c r="EC685" s="104"/>
      <c r="ED685" s="104"/>
      <c r="EE685" s="104"/>
      <c r="EF685" s="104"/>
      <c r="EG685" s="104"/>
      <c r="EH685" s="104"/>
      <c r="EI685" s="104"/>
      <c r="EJ685" s="104"/>
      <c r="EK685" s="104"/>
      <c r="EL685" s="104"/>
      <c r="EM685" s="104"/>
      <c r="EN685" s="104"/>
      <c r="EO685" s="104"/>
      <c r="EP685" s="104"/>
      <c r="EQ685" s="104"/>
      <c r="ER685" s="13" t="s">
        <v>9843</v>
      </c>
      <c r="ES685" s="13" t="s">
        <v>9844</v>
      </c>
      <c r="ET685" s="13">
        <v>1</v>
      </c>
      <c r="EV685" s="13">
        <v>1</v>
      </c>
      <c r="FM685" s="13" t="s">
        <v>9845</v>
      </c>
      <c r="GO685" s="13" t="s">
        <v>9846</v>
      </c>
      <c r="GP685" s="13" t="s">
        <v>283</v>
      </c>
      <c r="GQ685" s="13" t="s">
        <v>283</v>
      </c>
      <c r="GR685" s="13" t="s">
        <v>283</v>
      </c>
      <c r="GS685" s="13" t="s">
        <v>283</v>
      </c>
      <c r="GT685" s="13" t="s">
        <v>283</v>
      </c>
      <c r="GU685" s="13" t="s">
        <v>283</v>
      </c>
      <c r="GV685" s="13" t="s">
        <v>283</v>
      </c>
      <c r="GW685" s="13" t="s">
        <v>283</v>
      </c>
      <c r="GX685" s="13" t="s">
        <v>283</v>
      </c>
      <c r="GY685" s="13" t="s">
        <v>283</v>
      </c>
      <c r="GZ685" s="13" t="s">
        <v>283</v>
      </c>
      <c r="HA685" s="13" t="s">
        <v>283</v>
      </c>
      <c r="HB685" s="13" t="s">
        <v>283</v>
      </c>
      <c r="HC685" s="13" t="s">
        <v>283</v>
      </c>
      <c r="HD685" s="13" t="s">
        <v>227</v>
      </c>
      <c r="IE685" s="13">
        <v>1</v>
      </c>
      <c r="JV685" s="13" t="s">
        <v>287</v>
      </c>
      <c r="JW685" s="13" t="s">
        <v>283</v>
      </c>
      <c r="JX685" s="13" t="s">
        <v>283</v>
      </c>
      <c r="JY685" s="13" t="s">
        <v>283</v>
      </c>
    </row>
    <row r="686" spans="1:285" ht="15.75">
      <c r="A686" s="101" t="s">
        <v>9847</v>
      </c>
      <c r="B686" s="102">
        <v>44580</v>
      </c>
      <c r="C686" s="101" t="s">
        <v>9848</v>
      </c>
      <c r="D686" s="13">
        <v>1</v>
      </c>
      <c r="E686" s="71">
        <v>44323</v>
      </c>
      <c r="F686" s="13">
        <v>45</v>
      </c>
      <c r="G686" s="13" t="s">
        <v>277</v>
      </c>
      <c r="H686" s="101" t="s">
        <v>4202</v>
      </c>
      <c r="I686" s="101" t="s">
        <v>453</v>
      </c>
      <c r="J686" s="10" t="s">
        <v>280</v>
      </c>
      <c r="K686" s="101" t="s">
        <v>9849</v>
      </c>
      <c r="M686" s="13">
        <v>1</v>
      </c>
      <c r="AB686" s="101" t="s">
        <v>9850</v>
      </c>
      <c r="AC686" s="103" t="s">
        <v>9851</v>
      </c>
      <c r="AD686" s="10" t="s">
        <v>283</v>
      </c>
      <c r="AE686" s="71">
        <v>44323</v>
      </c>
      <c r="AF686" s="13" t="s">
        <v>329</v>
      </c>
      <c r="AG686" s="11" t="e">
        <f t="shared" si="138"/>
        <v>#VALUE!</v>
      </c>
      <c r="AH686" s="10" t="s">
        <v>283</v>
      </c>
      <c r="AI686" s="10">
        <f t="shared" si="108"/>
        <v>257</v>
      </c>
      <c r="AJ686" s="13" t="s">
        <v>9852</v>
      </c>
      <c r="AK686" s="13">
        <v>3</v>
      </c>
      <c r="AL686" s="13" t="s">
        <v>9853</v>
      </c>
      <c r="BJ686" s="13">
        <v>2</v>
      </c>
      <c r="CD686" s="13">
        <v>1</v>
      </c>
      <c r="CP686" s="13" t="s">
        <v>89</v>
      </c>
      <c r="CQ686" s="10" t="s">
        <v>286</v>
      </c>
      <c r="CR686" s="10">
        <v>1</v>
      </c>
      <c r="CS686" s="13"/>
      <c r="CT686" s="13"/>
      <c r="CU686" s="13"/>
      <c r="CV686" s="13"/>
      <c r="CW686" s="13"/>
      <c r="CX686" s="13" t="s">
        <v>287</v>
      </c>
      <c r="CY686" s="13" t="s">
        <v>287</v>
      </c>
      <c r="CZ686" s="13" t="s">
        <v>12</v>
      </c>
      <c r="DB686" s="13" t="s">
        <v>309</v>
      </c>
      <c r="DC686" s="13" t="s">
        <v>9854</v>
      </c>
      <c r="DD686" s="13" t="s">
        <v>529</v>
      </c>
      <c r="DE686" s="13" t="s">
        <v>283</v>
      </c>
      <c r="DF686" s="13" t="s">
        <v>283</v>
      </c>
      <c r="DG686" s="13" t="s">
        <v>283</v>
      </c>
      <c r="DH686" s="13" t="s">
        <v>283</v>
      </c>
      <c r="DI686" s="13" t="s">
        <v>283</v>
      </c>
      <c r="DJ686" s="13" t="s">
        <v>283</v>
      </c>
      <c r="DK686" s="13" t="s">
        <v>283</v>
      </c>
      <c r="DL686" s="13" t="s">
        <v>283</v>
      </c>
      <c r="DM686" s="13" t="s">
        <v>283</v>
      </c>
      <c r="DN686" s="104"/>
      <c r="DO686" s="104"/>
      <c r="DP686" s="104"/>
      <c r="DQ686" s="104"/>
      <c r="DR686" s="104"/>
      <c r="DS686" s="104"/>
      <c r="DT686" s="104"/>
      <c r="DU686" s="104"/>
      <c r="DV686" s="104"/>
      <c r="DW686" s="104"/>
      <c r="DX686" s="104"/>
      <c r="DY686" s="104"/>
      <c r="DZ686" s="104"/>
      <c r="EA686" s="104"/>
      <c r="EB686" s="104"/>
      <c r="EC686" s="104"/>
      <c r="ED686" s="104"/>
      <c r="EE686" s="104"/>
      <c r="EF686" s="104"/>
      <c r="EG686" s="104"/>
      <c r="EH686" s="104"/>
      <c r="EI686" s="104"/>
      <c r="EJ686" s="104"/>
      <c r="EK686" s="104"/>
      <c r="EL686" s="104"/>
      <c r="EM686" s="104"/>
      <c r="EN686" s="104"/>
      <c r="EO686" s="104"/>
      <c r="EP686" s="104"/>
      <c r="EQ686" s="104"/>
      <c r="ER686" s="13" t="s">
        <v>283</v>
      </c>
      <c r="ES686" s="13" t="s">
        <v>283</v>
      </c>
      <c r="FM686" s="13" t="s">
        <v>9609</v>
      </c>
      <c r="FN686" s="13" t="s">
        <v>12</v>
      </c>
      <c r="GC686" s="13">
        <v>1</v>
      </c>
      <c r="GO686" s="13" t="s">
        <v>9855</v>
      </c>
      <c r="GP686" s="13" t="s">
        <v>9856</v>
      </c>
      <c r="GQ686" s="69" t="s">
        <v>9857</v>
      </c>
      <c r="GR686" s="69" t="s">
        <v>9858</v>
      </c>
      <c r="GS686" s="13" t="s">
        <v>9859</v>
      </c>
      <c r="GT686" s="13" t="s">
        <v>9860</v>
      </c>
      <c r="GU686" s="13" t="s">
        <v>9861</v>
      </c>
      <c r="GV686" s="13" t="s">
        <v>283</v>
      </c>
      <c r="GW686" s="13" t="s">
        <v>283</v>
      </c>
      <c r="GX686" s="13" t="s">
        <v>283</v>
      </c>
      <c r="GY686" s="13" t="s">
        <v>283</v>
      </c>
      <c r="GZ686" s="13" t="s">
        <v>283</v>
      </c>
      <c r="HA686" s="13" t="s">
        <v>283</v>
      </c>
      <c r="HB686" s="13" t="s">
        <v>283</v>
      </c>
      <c r="HC686" s="13" t="s">
        <v>283</v>
      </c>
      <c r="HD686" s="13" t="s">
        <v>9862</v>
      </c>
      <c r="HH686" s="13">
        <v>1</v>
      </c>
      <c r="HP686" s="13">
        <v>1</v>
      </c>
      <c r="HR686" s="13">
        <v>1</v>
      </c>
      <c r="IC686" s="13">
        <v>1</v>
      </c>
      <c r="JV686" s="13" t="s">
        <v>287</v>
      </c>
      <c r="JW686" s="13" t="s">
        <v>283</v>
      </c>
      <c r="JX686" s="13" t="s">
        <v>283</v>
      </c>
      <c r="JY686" s="13" t="s">
        <v>283</v>
      </c>
    </row>
    <row r="687" spans="1:285" ht="15.75">
      <c r="A687" s="101" t="s">
        <v>9863</v>
      </c>
      <c r="B687" s="102">
        <v>44582</v>
      </c>
      <c r="C687" s="101" t="s">
        <v>9864</v>
      </c>
      <c r="D687" s="13">
        <v>4</v>
      </c>
      <c r="E687" s="71">
        <v>41809</v>
      </c>
      <c r="F687" s="13" t="s">
        <v>302</v>
      </c>
      <c r="G687" s="13" t="s">
        <v>323</v>
      </c>
      <c r="H687" s="101" t="s">
        <v>9865</v>
      </c>
      <c r="I687" s="101" t="s">
        <v>8079</v>
      </c>
      <c r="J687" s="10" t="s">
        <v>280</v>
      </c>
      <c r="K687" s="101" t="s">
        <v>9866</v>
      </c>
      <c r="M687" s="13">
        <v>1</v>
      </c>
      <c r="AB687" s="105" t="s">
        <v>9867</v>
      </c>
      <c r="AC687" s="103" t="s">
        <v>9868</v>
      </c>
      <c r="AD687" s="10" t="s">
        <v>283</v>
      </c>
      <c r="AE687" s="13" t="s">
        <v>329</v>
      </c>
      <c r="AF687" s="71">
        <v>44540</v>
      </c>
      <c r="AG687" s="11" t="e">
        <f t="shared" si="138"/>
        <v>#VALUE!</v>
      </c>
      <c r="AH687" s="10">
        <f t="shared" ref="AH687:AH690" si="145">AF687-E687</f>
        <v>2731</v>
      </c>
      <c r="AI687" s="10">
        <f t="shared" si="108"/>
        <v>2773</v>
      </c>
      <c r="AJ687" s="13" t="s">
        <v>9869</v>
      </c>
      <c r="AK687" s="13">
        <v>1</v>
      </c>
      <c r="AL687" s="13" t="s">
        <v>55</v>
      </c>
      <c r="BJ687" s="13">
        <v>1</v>
      </c>
      <c r="CP687" s="13" t="s">
        <v>90</v>
      </c>
      <c r="CQ687" s="10" t="s">
        <v>286</v>
      </c>
      <c r="CR687" s="13"/>
      <c r="CS687" s="10">
        <v>1</v>
      </c>
      <c r="CT687" s="13"/>
      <c r="CU687" s="13"/>
      <c r="CV687" s="13"/>
      <c r="CW687" s="13"/>
      <c r="CX687" s="13" t="s">
        <v>287</v>
      </c>
      <c r="CY687" s="13" t="s">
        <v>287</v>
      </c>
      <c r="CZ687" s="13" t="s">
        <v>596</v>
      </c>
      <c r="DB687" s="13" t="s">
        <v>686</v>
      </c>
      <c r="DC687" s="13" t="s">
        <v>283</v>
      </c>
      <c r="DD687" s="13" t="s">
        <v>9870</v>
      </c>
      <c r="DE687" s="13" t="s">
        <v>283</v>
      </c>
      <c r="DF687" s="13" t="s">
        <v>283</v>
      </c>
      <c r="DG687" s="13" t="s">
        <v>283</v>
      </c>
      <c r="DH687" s="13" t="s">
        <v>283</v>
      </c>
      <c r="DI687" s="13" t="s">
        <v>283</v>
      </c>
      <c r="DJ687" s="13" t="s">
        <v>283</v>
      </c>
      <c r="DK687" s="13" t="s">
        <v>283</v>
      </c>
      <c r="DL687" s="13" t="s">
        <v>283</v>
      </c>
      <c r="DM687" s="13" t="s">
        <v>283</v>
      </c>
      <c r="DN687" s="104"/>
      <c r="DO687" s="104"/>
      <c r="DP687" s="104"/>
      <c r="DQ687" s="104"/>
      <c r="DR687" s="104"/>
      <c r="DS687" s="104"/>
      <c r="DT687" s="104"/>
      <c r="DU687" s="104"/>
      <c r="DV687" s="104"/>
      <c r="DW687" s="104"/>
      <c r="DX687" s="104"/>
      <c r="DY687" s="104"/>
      <c r="DZ687" s="104"/>
      <c r="EA687" s="104"/>
      <c r="EB687" s="104"/>
      <c r="EC687" s="104"/>
      <c r="ED687" s="104"/>
      <c r="EE687" s="104"/>
      <c r="EF687" s="104"/>
      <c r="EG687" s="104"/>
      <c r="EH687" s="104"/>
      <c r="EI687" s="104"/>
      <c r="EJ687" s="104"/>
      <c r="EK687" s="104"/>
      <c r="EL687" s="104"/>
      <c r="EM687" s="104"/>
      <c r="EN687" s="104"/>
      <c r="EO687" s="104"/>
      <c r="EP687" s="104"/>
      <c r="EQ687" s="104"/>
      <c r="ER687" s="13" t="s">
        <v>283</v>
      </c>
      <c r="ES687" s="13" t="s">
        <v>283</v>
      </c>
      <c r="FM687" s="13" t="s">
        <v>283</v>
      </c>
      <c r="FN687" s="13" t="s">
        <v>283</v>
      </c>
      <c r="GO687" s="13" t="s">
        <v>9871</v>
      </c>
      <c r="GP687" s="13" t="s">
        <v>9872</v>
      </c>
      <c r="GQ687" s="13" t="s">
        <v>9873</v>
      </c>
      <c r="GR687" s="13" t="s">
        <v>9874</v>
      </c>
      <c r="GS687" s="13" t="s">
        <v>9875</v>
      </c>
      <c r="GT687" s="13" t="s">
        <v>9876</v>
      </c>
      <c r="GU687" s="13" t="s">
        <v>9877</v>
      </c>
      <c r="GV687" s="13" t="s">
        <v>9878</v>
      </c>
      <c r="GW687" s="13" t="s">
        <v>9879</v>
      </c>
      <c r="GX687" s="13" t="s">
        <v>9880</v>
      </c>
      <c r="GY687" s="13" t="s">
        <v>9881</v>
      </c>
      <c r="GZ687" s="13" t="s">
        <v>283</v>
      </c>
      <c r="HA687" s="13" t="s">
        <v>283</v>
      </c>
      <c r="HB687" s="13" t="s">
        <v>283</v>
      </c>
      <c r="HC687" s="13" t="s">
        <v>283</v>
      </c>
      <c r="HD687" s="13" t="s">
        <v>9882</v>
      </c>
      <c r="HM687" s="13">
        <v>1</v>
      </c>
      <c r="HN687" s="13">
        <v>1</v>
      </c>
      <c r="IA687" s="13">
        <v>1</v>
      </c>
      <c r="II687" s="13">
        <v>1</v>
      </c>
      <c r="IP687" s="13">
        <v>1</v>
      </c>
      <c r="JV687" s="13" t="s">
        <v>287</v>
      </c>
      <c r="JW687" s="13" t="s">
        <v>283</v>
      </c>
      <c r="JX687" s="13" t="s">
        <v>283</v>
      </c>
      <c r="JY687" s="13" t="s">
        <v>283</v>
      </c>
    </row>
    <row r="688" spans="1:285" ht="15.75">
      <c r="A688" s="101" t="s">
        <v>9883</v>
      </c>
      <c r="B688" s="102">
        <v>44588</v>
      </c>
      <c r="C688" s="101" t="s">
        <v>9884</v>
      </c>
      <c r="D688" s="13">
        <v>1</v>
      </c>
      <c r="E688" s="71">
        <v>43720</v>
      </c>
      <c r="F688" s="13" t="s">
        <v>302</v>
      </c>
      <c r="G688" s="13" t="s">
        <v>323</v>
      </c>
      <c r="H688" s="101" t="s">
        <v>3127</v>
      </c>
      <c r="I688" s="101" t="s">
        <v>375</v>
      </c>
      <c r="J688" s="10" t="s">
        <v>280</v>
      </c>
      <c r="K688" s="101" t="s">
        <v>9885</v>
      </c>
      <c r="M688" s="13">
        <v>1</v>
      </c>
      <c r="AB688" s="105" t="s">
        <v>9886</v>
      </c>
      <c r="AC688" s="103" t="s">
        <v>9887</v>
      </c>
      <c r="AD688" s="10" t="s">
        <v>283</v>
      </c>
      <c r="AE688" s="71">
        <v>43727</v>
      </c>
      <c r="AF688" s="71">
        <v>44586</v>
      </c>
      <c r="AG688" s="10">
        <f t="shared" si="138"/>
        <v>859</v>
      </c>
      <c r="AH688" s="10">
        <f t="shared" si="145"/>
        <v>866</v>
      </c>
      <c r="AI688" s="10">
        <f t="shared" si="108"/>
        <v>868</v>
      </c>
      <c r="AJ688" s="13" t="s">
        <v>77</v>
      </c>
      <c r="AK688" s="13">
        <v>1</v>
      </c>
      <c r="AL688" s="13" t="s">
        <v>77</v>
      </c>
      <c r="CF688" s="13">
        <v>1</v>
      </c>
      <c r="CP688" s="13" t="s">
        <v>90</v>
      </c>
      <c r="CQ688" s="10" t="s">
        <v>286</v>
      </c>
      <c r="CR688" s="13"/>
      <c r="CS688" s="10">
        <v>1</v>
      </c>
      <c r="CT688" s="13"/>
      <c r="CU688" s="13"/>
      <c r="CV688" s="13"/>
      <c r="CW688" s="13"/>
      <c r="CX688" s="13" t="s">
        <v>287</v>
      </c>
      <c r="CY688" s="13" t="s">
        <v>287</v>
      </c>
      <c r="CZ688" s="13" t="s">
        <v>12</v>
      </c>
      <c r="DB688" s="13" t="s">
        <v>309</v>
      </c>
      <c r="DC688" s="13" t="s">
        <v>9888</v>
      </c>
      <c r="DD688" s="13" t="s">
        <v>9889</v>
      </c>
      <c r="DE688" s="13" t="s">
        <v>283</v>
      </c>
      <c r="DF688" s="13" t="s">
        <v>283</v>
      </c>
      <c r="DG688" s="13" t="s">
        <v>283</v>
      </c>
      <c r="DH688" s="13" t="s">
        <v>283</v>
      </c>
      <c r="DI688" s="13" t="s">
        <v>283</v>
      </c>
      <c r="DJ688" s="13" t="s">
        <v>283</v>
      </c>
      <c r="DK688" s="13" t="s">
        <v>283</v>
      </c>
      <c r="DL688" s="13" t="s">
        <v>9890</v>
      </c>
      <c r="DM688" s="13" t="s">
        <v>115</v>
      </c>
      <c r="DN688" s="104"/>
      <c r="DO688" s="104"/>
      <c r="DP688" s="104"/>
      <c r="DQ688" s="104"/>
      <c r="DR688" s="104"/>
      <c r="DS688" s="14">
        <v>1</v>
      </c>
      <c r="DT688" s="104"/>
      <c r="DU688" s="104"/>
      <c r="DV688" s="104"/>
      <c r="DW688" s="104"/>
      <c r="DX688" s="104"/>
      <c r="DY688" s="104"/>
      <c r="DZ688" s="104"/>
      <c r="EA688" s="104"/>
      <c r="EB688" s="104"/>
      <c r="EC688" s="104"/>
      <c r="ED688" s="104"/>
      <c r="EE688" s="104"/>
      <c r="EF688" s="104"/>
      <c r="EG688" s="104"/>
      <c r="EH688" s="104"/>
      <c r="EI688" s="104"/>
      <c r="EJ688" s="104"/>
      <c r="EK688" s="104"/>
      <c r="EL688" s="104"/>
      <c r="EM688" s="104"/>
      <c r="EN688" s="104"/>
      <c r="EO688" s="104"/>
      <c r="EP688" s="104"/>
      <c r="EQ688" s="104"/>
      <c r="ER688" s="13" t="s">
        <v>283</v>
      </c>
      <c r="ES688" s="13" t="s">
        <v>283</v>
      </c>
      <c r="FM688" s="13" t="s">
        <v>283</v>
      </c>
      <c r="FN688" s="13" t="s">
        <v>283</v>
      </c>
      <c r="GO688" s="13" t="s">
        <v>9891</v>
      </c>
      <c r="GP688" s="13" t="s">
        <v>9892</v>
      </c>
      <c r="GQ688" s="13" t="s">
        <v>9893</v>
      </c>
      <c r="GR688" s="13" t="s">
        <v>9894</v>
      </c>
      <c r="GS688" s="13" t="s">
        <v>9895</v>
      </c>
      <c r="GT688" s="13" t="s">
        <v>283</v>
      </c>
      <c r="GU688" s="13" t="s">
        <v>283</v>
      </c>
      <c r="GV688" s="13" t="s">
        <v>283</v>
      </c>
      <c r="GW688" s="13" t="s">
        <v>283</v>
      </c>
      <c r="GX688" s="13" t="s">
        <v>283</v>
      </c>
      <c r="GY688" s="13" t="s">
        <v>283</v>
      </c>
      <c r="GZ688" s="13" t="s">
        <v>283</v>
      </c>
      <c r="HA688" s="13" t="s">
        <v>283</v>
      </c>
      <c r="HB688" s="13" t="s">
        <v>283</v>
      </c>
      <c r="HC688" s="13" t="s">
        <v>283</v>
      </c>
      <c r="HD688" s="13" t="s">
        <v>242</v>
      </c>
      <c r="IT688" s="13">
        <v>1</v>
      </c>
      <c r="JV688" s="13" t="s">
        <v>287</v>
      </c>
      <c r="JW688" s="13" t="s">
        <v>283</v>
      </c>
      <c r="JX688" s="13" t="s">
        <v>283</v>
      </c>
      <c r="JY688" s="13" t="s">
        <v>283</v>
      </c>
    </row>
    <row r="689" spans="1:286" ht="15.75">
      <c r="A689" s="101" t="s">
        <v>9896</v>
      </c>
      <c r="B689" s="102">
        <v>44589</v>
      </c>
      <c r="C689" s="101" t="s">
        <v>9897</v>
      </c>
      <c r="D689" s="13">
        <v>1</v>
      </c>
      <c r="E689" s="71">
        <v>44274</v>
      </c>
      <c r="F689" s="13" t="s">
        <v>302</v>
      </c>
      <c r="G689" s="13" t="s">
        <v>323</v>
      </c>
      <c r="H689" s="101" t="s">
        <v>6934</v>
      </c>
      <c r="I689" s="101" t="s">
        <v>766</v>
      </c>
      <c r="J689" s="10" t="s">
        <v>280</v>
      </c>
      <c r="K689" s="101" t="s">
        <v>9898</v>
      </c>
      <c r="M689" s="13">
        <v>1</v>
      </c>
      <c r="AB689" s="105" t="s">
        <v>9899</v>
      </c>
      <c r="AC689" s="103" t="s">
        <v>9900</v>
      </c>
      <c r="AD689" s="10" t="s">
        <v>283</v>
      </c>
      <c r="AE689" s="71">
        <v>44279</v>
      </c>
      <c r="AF689" s="71">
        <v>44589</v>
      </c>
      <c r="AG689" s="10">
        <f t="shared" si="138"/>
        <v>310</v>
      </c>
      <c r="AH689" s="10">
        <f t="shared" si="145"/>
        <v>315</v>
      </c>
      <c r="AI689" s="10">
        <f t="shared" si="108"/>
        <v>315</v>
      </c>
      <c r="AJ689" s="13" t="s">
        <v>86</v>
      </c>
      <c r="AK689" s="13">
        <v>1</v>
      </c>
      <c r="AL689" s="13" t="s">
        <v>86</v>
      </c>
      <c r="CO689" s="13">
        <v>1</v>
      </c>
      <c r="CP689" s="13" t="s">
        <v>329</v>
      </c>
      <c r="CQ689" s="13" t="s">
        <v>852</v>
      </c>
      <c r="CR689" s="13"/>
      <c r="CS689" s="13"/>
      <c r="CT689" s="13"/>
      <c r="CU689" s="13"/>
      <c r="CV689" s="13"/>
      <c r="CW689" s="13"/>
      <c r="CX689" s="13" t="s">
        <v>283</v>
      </c>
      <c r="CY689" s="13" t="s">
        <v>287</v>
      </c>
      <c r="CZ689" s="13" t="s">
        <v>596</v>
      </c>
      <c r="DB689" s="13" t="s">
        <v>412</v>
      </c>
      <c r="DC689" s="13" t="s">
        <v>283</v>
      </c>
      <c r="DD689" s="13" t="s">
        <v>283</v>
      </c>
      <c r="DE689" s="13" t="s">
        <v>283</v>
      </c>
      <c r="DF689" s="13" t="s">
        <v>283</v>
      </c>
      <c r="DG689" s="13" t="s">
        <v>283</v>
      </c>
      <c r="DH689" s="13" t="s">
        <v>283</v>
      </c>
      <c r="DI689" s="13" t="s">
        <v>283</v>
      </c>
      <c r="DJ689" s="13" t="s">
        <v>283</v>
      </c>
      <c r="DK689" s="13" t="s">
        <v>283</v>
      </c>
      <c r="DL689" s="13" t="s">
        <v>283</v>
      </c>
      <c r="DM689" s="13" t="s">
        <v>283</v>
      </c>
      <c r="DN689" s="104"/>
      <c r="DO689" s="104"/>
      <c r="DP689" s="104"/>
      <c r="DQ689" s="104"/>
      <c r="DR689" s="104"/>
      <c r="DS689" s="104"/>
      <c r="DT689" s="104"/>
      <c r="DU689" s="104"/>
      <c r="DV689" s="104"/>
      <c r="DW689" s="104"/>
      <c r="DX689" s="104"/>
      <c r="DY689" s="104"/>
      <c r="DZ689" s="104"/>
      <c r="EA689" s="104"/>
      <c r="EB689" s="104"/>
      <c r="EC689" s="104"/>
      <c r="ED689" s="104"/>
      <c r="EE689" s="104"/>
      <c r="EF689" s="104"/>
      <c r="EG689" s="104"/>
      <c r="EH689" s="104"/>
      <c r="EI689" s="104"/>
      <c r="EJ689" s="104"/>
      <c r="EK689" s="104"/>
      <c r="EL689" s="104"/>
      <c r="EM689" s="104"/>
      <c r="EN689" s="104"/>
      <c r="EO689" s="104"/>
      <c r="EP689" s="104"/>
      <c r="EQ689" s="104"/>
      <c r="ER689" s="13" t="s">
        <v>283</v>
      </c>
      <c r="ES689" s="13" t="s">
        <v>283</v>
      </c>
      <c r="FM689" s="13" t="s">
        <v>9609</v>
      </c>
      <c r="FN689" s="13" t="s">
        <v>12</v>
      </c>
      <c r="GC689" s="13">
        <v>1</v>
      </c>
      <c r="GO689" s="13" t="s">
        <v>9901</v>
      </c>
      <c r="GP689" s="13" t="s">
        <v>9902</v>
      </c>
      <c r="GQ689" s="13" t="s">
        <v>9903</v>
      </c>
      <c r="GR689" s="13" t="s">
        <v>9904</v>
      </c>
      <c r="GS689" s="13" t="s">
        <v>283</v>
      </c>
      <c r="GT689" s="13" t="s">
        <v>283</v>
      </c>
      <c r="GU689" s="13" t="s">
        <v>283</v>
      </c>
      <c r="GV689" s="13" t="s">
        <v>283</v>
      </c>
      <c r="GW689" s="13" t="s">
        <v>283</v>
      </c>
      <c r="GX689" s="13" t="s">
        <v>283</v>
      </c>
      <c r="GY689" s="13" t="s">
        <v>283</v>
      </c>
      <c r="GZ689" s="13" t="s">
        <v>283</v>
      </c>
      <c r="HA689" s="13" t="s">
        <v>283</v>
      </c>
      <c r="HB689" s="13" t="s">
        <v>283</v>
      </c>
      <c r="HC689" s="13" t="s">
        <v>283</v>
      </c>
      <c r="HD689" s="13" t="s">
        <v>9905</v>
      </c>
      <c r="HR689" s="13">
        <v>1</v>
      </c>
      <c r="IE689" s="13">
        <v>1</v>
      </c>
      <c r="IK689" s="13">
        <v>1</v>
      </c>
      <c r="JV689" s="13" t="s">
        <v>287</v>
      </c>
      <c r="JW689" s="13" t="s">
        <v>283</v>
      </c>
      <c r="JX689" s="13" t="s">
        <v>283</v>
      </c>
      <c r="JY689" s="13" t="s">
        <v>283</v>
      </c>
    </row>
    <row r="690" spans="1:286" ht="15.75">
      <c r="A690" s="101" t="s">
        <v>9906</v>
      </c>
      <c r="B690" s="102">
        <v>44594</v>
      </c>
      <c r="C690" s="101" t="s">
        <v>9907</v>
      </c>
      <c r="D690" s="13">
        <v>1</v>
      </c>
      <c r="E690" s="71">
        <v>43966</v>
      </c>
      <c r="F690" s="13">
        <v>68</v>
      </c>
      <c r="G690" s="13" t="s">
        <v>277</v>
      </c>
      <c r="H690" s="101" t="s">
        <v>2323</v>
      </c>
      <c r="I690" s="101" t="s">
        <v>2078</v>
      </c>
      <c r="J690" s="10" t="s">
        <v>280</v>
      </c>
      <c r="K690" s="101" t="s">
        <v>9908</v>
      </c>
      <c r="M690" s="13">
        <v>1</v>
      </c>
      <c r="AB690" s="105" t="s">
        <v>9909</v>
      </c>
      <c r="AC690" s="103" t="s">
        <v>9910</v>
      </c>
      <c r="AD690" s="10" t="s">
        <v>283</v>
      </c>
      <c r="AE690" s="71">
        <v>43971</v>
      </c>
      <c r="AF690" s="71">
        <v>44582</v>
      </c>
      <c r="AG690" s="10">
        <f t="shared" si="138"/>
        <v>611</v>
      </c>
      <c r="AH690" s="10">
        <f t="shared" si="145"/>
        <v>616</v>
      </c>
      <c r="AI690" s="10">
        <f t="shared" si="108"/>
        <v>628</v>
      </c>
      <c r="AJ690" s="13" t="s">
        <v>9911</v>
      </c>
      <c r="AK690" s="13">
        <v>2</v>
      </c>
      <c r="AL690" s="13" t="s">
        <v>9911</v>
      </c>
      <c r="CO690" s="13">
        <v>2</v>
      </c>
      <c r="CP690" s="13" t="s">
        <v>89</v>
      </c>
      <c r="CQ690" s="10" t="s">
        <v>286</v>
      </c>
      <c r="CR690" s="10">
        <v>1</v>
      </c>
      <c r="CS690" s="13"/>
      <c r="CT690" s="13"/>
      <c r="CU690" s="13"/>
      <c r="CV690" s="13"/>
      <c r="CW690" s="13"/>
      <c r="CX690" s="13" t="s">
        <v>287</v>
      </c>
      <c r="CY690" s="13" t="s">
        <v>287</v>
      </c>
      <c r="CZ690" s="13" t="s">
        <v>288</v>
      </c>
      <c r="DA690" s="10" t="s">
        <v>158</v>
      </c>
      <c r="DB690" s="13" t="s">
        <v>158</v>
      </c>
      <c r="DC690" s="13" t="s">
        <v>283</v>
      </c>
      <c r="DD690" s="13" t="s">
        <v>9281</v>
      </c>
      <c r="DE690" s="13" t="s">
        <v>623</v>
      </c>
      <c r="DF690" s="13" t="s">
        <v>283</v>
      </c>
      <c r="DG690" s="13" t="s">
        <v>283</v>
      </c>
      <c r="DH690" s="13" t="s">
        <v>283</v>
      </c>
      <c r="DI690" s="13" t="s">
        <v>283</v>
      </c>
      <c r="DJ690" s="13" t="s">
        <v>283</v>
      </c>
      <c r="DK690" s="13" t="s">
        <v>283</v>
      </c>
      <c r="DL690" s="13" t="s">
        <v>283</v>
      </c>
      <c r="DM690" s="13" t="s">
        <v>283</v>
      </c>
      <c r="DN690" s="104"/>
      <c r="DO690" s="104"/>
      <c r="DP690" s="104"/>
      <c r="DQ690" s="104"/>
      <c r="DR690" s="104"/>
      <c r="DS690" s="104"/>
      <c r="DT690" s="104"/>
      <c r="DU690" s="104"/>
      <c r="DV690" s="104"/>
      <c r="DW690" s="104"/>
      <c r="DX690" s="104"/>
      <c r="DY690" s="104"/>
      <c r="DZ690" s="104"/>
      <c r="EA690" s="104"/>
      <c r="EB690" s="104"/>
      <c r="EC690" s="104"/>
      <c r="ED690" s="104"/>
      <c r="EE690" s="104"/>
      <c r="EF690" s="104"/>
      <c r="EG690" s="104"/>
      <c r="EH690" s="104"/>
      <c r="EI690" s="104"/>
      <c r="EJ690" s="104"/>
      <c r="EK690" s="104"/>
      <c r="EL690" s="104"/>
      <c r="EM690" s="104"/>
      <c r="EN690" s="104"/>
      <c r="EO690" s="104"/>
      <c r="EP690" s="104"/>
      <c r="EQ690" s="104"/>
      <c r="ER690" s="13" t="s">
        <v>9912</v>
      </c>
      <c r="ES690" s="13" t="s">
        <v>2669</v>
      </c>
      <c r="EZ690" s="13">
        <v>1</v>
      </c>
      <c r="FF690" s="13">
        <v>1</v>
      </c>
      <c r="FM690" s="13" t="s">
        <v>5432</v>
      </c>
      <c r="FN690" s="13" t="s">
        <v>178</v>
      </c>
      <c r="GH690" s="13">
        <v>1</v>
      </c>
      <c r="GO690" s="13" t="s">
        <v>9913</v>
      </c>
      <c r="GP690" s="13" t="s">
        <v>283</v>
      </c>
      <c r="GQ690" s="13" t="s">
        <v>283</v>
      </c>
      <c r="GR690" s="13" t="s">
        <v>283</v>
      </c>
      <c r="GS690" s="13" t="s">
        <v>283</v>
      </c>
      <c r="GT690" s="13" t="s">
        <v>283</v>
      </c>
      <c r="GU690" s="13" t="s">
        <v>283</v>
      </c>
      <c r="GV690" s="13" t="s">
        <v>283</v>
      </c>
      <c r="GW690" s="13" t="s">
        <v>283</v>
      </c>
      <c r="GX690" s="13" t="s">
        <v>283</v>
      </c>
      <c r="GY690" s="13" t="s">
        <v>283</v>
      </c>
      <c r="GZ690" s="13" t="s">
        <v>283</v>
      </c>
      <c r="HA690" s="13" t="s">
        <v>283</v>
      </c>
      <c r="HB690" s="13" t="s">
        <v>283</v>
      </c>
      <c r="HC690" s="13" t="s">
        <v>283</v>
      </c>
      <c r="HD690" s="13" t="s">
        <v>233</v>
      </c>
      <c r="IK690" s="13">
        <v>1</v>
      </c>
      <c r="JV690" s="13" t="s">
        <v>287</v>
      </c>
      <c r="JW690" s="13" t="s">
        <v>283</v>
      </c>
      <c r="JX690" s="13" t="s">
        <v>283</v>
      </c>
      <c r="JY690" s="13" t="s">
        <v>283</v>
      </c>
    </row>
    <row r="691" spans="1:286" ht="15.75">
      <c r="A691" s="101" t="s">
        <v>9914</v>
      </c>
      <c r="B691" s="102">
        <v>43409</v>
      </c>
      <c r="C691" s="105" t="s">
        <v>9915</v>
      </c>
      <c r="D691" s="13">
        <v>1</v>
      </c>
      <c r="E691" s="71">
        <v>43061</v>
      </c>
      <c r="F691" s="13" t="s">
        <v>302</v>
      </c>
      <c r="G691" s="13" t="s">
        <v>323</v>
      </c>
      <c r="H691" s="101" t="s">
        <v>9916</v>
      </c>
      <c r="I691" s="101" t="s">
        <v>8862</v>
      </c>
      <c r="J691" s="10" t="s">
        <v>280</v>
      </c>
      <c r="K691" s="101" t="s">
        <v>9917</v>
      </c>
      <c r="AB691" s="105" t="s">
        <v>9918</v>
      </c>
      <c r="AC691" s="103" t="s">
        <v>9919</v>
      </c>
      <c r="AD691" s="13" t="s">
        <v>283</v>
      </c>
      <c r="AE691" s="13" t="s">
        <v>329</v>
      </c>
      <c r="AF691" s="13" t="s">
        <v>329</v>
      </c>
      <c r="AG691" s="10" t="e">
        <f t="shared" si="138"/>
        <v>#VALUE!</v>
      </c>
      <c r="AH691" s="10" t="s">
        <v>283</v>
      </c>
      <c r="AI691" s="10">
        <f t="shared" si="108"/>
        <v>348</v>
      </c>
      <c r="AJ691" s="13" t="s">
        <v>9920</v>
      </c>
      <c r="AK691" s="13">
        <v>8</v>
      </c>
      <c r="AL691" s="13" t="s">
        <v>9921</v>
      </c>
      <c r="AR691" s="13">
        <v>1</v>
      </c>
      <c r="BJ691" s="13">
        <v>5</v>
      </c>
      <c r="BL691" s="13">
        <v>2</v>
      </c>
      <c r="CP691" s="13" t="s">
        <v>89</v>
      </c>
      <c r="CQ691" s="10" t="s">
        <v>286</v>
      </c>
      <c r="CR691" s="10">
        <v>1</v>
      </c>
      <c r="CS691" s="13"/>
      <c r="CT691" s="13"/>
      <c r="CU691" s="13"/>
      <c r="CV691" s="13"/>
      <c r="CW691" s="13"/>
      <c r="CX691" s="13" t="s">
        <v>287</v>
      </c>
      <c r="CY691" s="13" t="s">
        <v>287</v>
      </c>
      <c r="CZ691" s="13" t="s">
        <v>12</v>
      </c>
      <c r="DA691" s="13" t="s">
        <v>158</v>
      </c>
      <c r="DB691" s="13" t="s">
        <v>158</v>
      </c>
      <c r="DC691" s="13" t="s">
        <v>283</v>
      </c>
      <c r="DD691" s="13" t="s">
        <v>3951</v>
      </c>
      <c r="DE691" s="13" t="s">
        <v>3849</v>
      </c>
      <c r="DF691" s="13" t="s">
        <v>283</v>
      </c>
      <c r="DG691" s="13" t="s">
        <v>283</v>
      </c>
      <c r="DH691" s="13" t="s">
        <v>283</v>
      </c>
      <c r="DI691" s="13" t="s">
        <v>283</v>
      </c>
      <c r="DJ691" s="13" t="s">
        <v>283</v>
      </c>
      <c r="DK691" s="13" t="s">
        <v>283</v>
      </c>
      <c r="DL691" s="13" t="s">
        <v>283</v>
      </c>
      <c r="DM691" s="13" t="s">
        <v>283</v>
      </c>
      <c r="DN691" s="104"/>
      <c r="DO691" s="104"/>
      <c r="DP691" s="104"/>
      <c r="DQ691" s="104"/>
      <c r="DR691" s="104"/>
      <c r="DS691" s="104"/>
      <c r="DT691" s="104"/>
      <c r="DU691" s="104"/>
      <c r="DV691" s="104"/>
      <c r="DW691" s="104"/>
      <c r="DX691" s="104"/>
      <c r="DY691" s="104"/>
      <c r="DZ691" s="104"/>
      <c r="EA691" s="104"/>
      <c r="EB691" s="104"/>
      <c r="EC691" s="104"/>
      <c r="ED691" s="104"/>
      <c r="EE691" s="104"/>
      <c r="EF691" s="104"/>
      <c r="EG691" s="104"/>
      <c r="EH691" s="104"/>
      <c r="EI691" s="104"/>
      <c r="EJ691" s="104"/>
      <c r="EK691" s="104"/>
      <c r="EL691" s="104"/>
      <c r="EM691" s="104"/>
      <c r="EN691" s="104"/>
      <c r="EO691" s="104"/>
      <c r="EP691" s="104"/>
      <c r="EQ691" s="104"/>
      <c r="ER691" s="13" t="s">
        <v>9922</v>
      </c>
      <c r="ES691" s="13" t="s">
        <v>86</v>
      </c>
      <c r="FL691" s="13">
        <v>1</v>
      </c>
      <c r="FM691" s="13" t="s">
        <v>283</v>
      </c>
      <c r="FN691" s="13" t="s">
        <v>283</v>
      </c>
      <c r="GO691" s="13" t="s">
        <v>9923</v>
      </c>
      <c r="GP691" s="13" t="s">
        <v>9924</v>
      </c>
      <c r="GQ691" s="13" t="s">
        <v>283</v>
      </c>
      <c r="GR691" s="13" t="s">
        <v>283</v>
      </c>
      <c r="GS691" s="13" t="s">
        <v>283</v>
      </c>
      <c r="GT691" s="13" t="s">
        <v>283</v>
      </c>
      <c r="GU691" s="13" t="s">
        <v>283</v>
      </c>
      <c r="GV691" s="13" t="s">
        <v>283</v>
      </c>
      <c r="GW691" s="13" t="s">
        <v>283</v>
      </c>
      <c r="GX691" s="13" t="s">
        <v>283</v>
      </c>
      <c r="GY691" s="13" t="s">
        <v>283</v>
      </c>
      <c r="GZ691" s="13" t="s">
        <v>283</v>
      </c>
      <c r="HA691" s="13" t="s">
        <v>283</v>
      </c>
      <c r="HB691" s="13" t="s">
        <v>283</v>
      </c>
      <c r="HC691" s="13" t="s">
        <v>283</v>
      </c>
      <c r="HD691" s="13" t="s">
        <v>9715</v>
      </c>
      <c r="IC691" s="13">
        <v>1</v>
      </c>
      <c r="JV691" s="13" t="s">
        <v>287</v>
      </c>
      <c r="JW691" s="13" t="s">
        <v>283</v>
      </c>
      <c r="JX691" s="13" t="s">
        <v>283</v>
      </c>
      <c r="JY691" s="13" t="s">
        <v>283</v>
      </c>
    </row>
    <row r="692" spans="1:286" ht="15.75">
      <c r="A692" s="101" t="s">
        <v>9925</v>
      </c>
      <c r="B692" s="102">
        <v>44596</v>
      </c>
      <c r="C692" s="101" t="s">
        <v>9926</v>
      </c>
      <c r="D692" s="13">
        <v>1</v>
      </c>
      <c r="E692" s="71">
        <v>44133</v>
      </c>
      <c r="F692" s="13" t="s">
        <v>302</v>
      </c>
      <c r="G692" s="13" t="s">
        <v>277</v>
      </c>
      <c r="H692" s="101" t="s">
        <v>5861</v>
      </c>
      <c r="I692" s="101" t="s">
        <v>9694</v>
      </c>
      <c r="J692" s="10" t="s">
        <v>280</v>
      </c>
      <c r="K692" s="101" t="s">
        <v>9927</v>
      </c>
      <c r="M692" s="13">
        <v>1</v>
      </c>
      <c r="AB692" s="101" t="s">
        <v>9928</v>
      </c>
      <c r="AC692" s="103" t="s">
        <v>9929</v>
      </c>
      <c r="AD692" s="10" t="s">
        <v>283</v>
      </c>
      <c r="AE692" s="71">
        <v>44138</v>
      </c>
      <c r="AF692" s="71">
        <v>44595</v>
      </c>
      <c r="AG692" s="10">
        <f t="shared" si="138"/>
        <v>457</v>
      </c>
      <c r="AH692" s="10">
        <f>AF692-E692</f>
        <v>462</v>
      </c>
      <c r="AI692" s="10">
        <f t="shared" si="108"/>
        <v>463</v>
      </c>
      <c r="AJ692" s="13" t="s">
        <v>4885</v>
      </c>
      <c r="AK692" s="13">
        <v>1</v>
      </c>
      <c r="AL692" s="13" t="s">
        <v>86</v>
      </c>
      <c r="CO692" s="13">
        <v>1</v>
      </c>
      <c r="CP692" s="13" t="s">
        <v>89</v>
      </c>
      <c r="CQ692" s="10" t="s">
        <v>286</v>
      </c>
      <c r="CR692" s="10">
        <v>1</v>
      </c>
      <c r="CS692" s="13"/>
      <c r="CT692" s="13"/>
      <c r="CU692" s="13"/>
      <c r="CV692" s="13"/>
      <c r="CW692" s="13"/>
      <c r="CX692" s="13" t="s">
        <v>287</v>
      </c>
      <c r="CY692" s="13" t="s">
        <v>287</v>
      </c>
      <c r="CZ692" s="13" t="s">
        <v>12</v>
      </c>
      <c r="DB692" s="13" t="s">
        <v>309</v>
      </c>
      <c r="DC692" s="13" t="s">
        <v>9930</v>
      </c>
      <c r="DD692" s="13" t="s">
        <v>9931</v>
      </c>
      <c r="DE692" s="13" t="s">
        <v>283</v>
      </c>
      <c r="DF692" s="13" t="s">
        <v>283</v>
      </c>
      <c r="DG692" s="13" t="s">
        <v>283</v>
      </c>
      <c r="DH692" s="13" t="s">
        <v>283</v>
      </c>
      <c r="DI692" s="13" t="s">
        <v>283</v>
      </c>
      <c r="DJ692" s="13" t="s">
        <v>283</v>
      </c>
      <c r="DK692" s="13" t="s">
        <v>283</v>
      </c>
      <c r="DL692" s="13" t="s">
        <v>283</v>
      </c>
      <c r="DM692" s="13" t="s">
        <v>283</v>
      </c>
      <c r="DN692" s="104"/>
      <c r="DO692" s="104"/>
      <c r="DP692" s="104"/>
      <c r="DQ692" s="104"/>
      <c r="DR692" s="104"/>
      <c r="DS692" s="104"/>
      <c r="DT692" s="104"/>
      <c r="DU692" s="104"/>
      <c r="DV692" s="104"/>
      <c r="DW692" s="104"/>
      <c r="DX692" s="104"/>
      <c r="DY692" s="104"/>
      <c r="DZ692" s="104"/>
      <c r="EA692" s="104"/>
      <c r="EB692" s="104"/>
      <c r="EC692" s="104"/>
      <c r="ED692" s="104"/>
      <c r="EE692" s="104"/>
      <c r="EF692" s="104"/>
      <c r="EG692" s="104"/>
      <c r="EH692" s="104"/>
      <c r="EI692" s="104"/>
      <c r="EJ692" s="104"/>
      <c r="EK692" s="104"/>
      <c r="EL692" s="104"/>
      <c r="EM692" s="104"/>
      <c r="EN692" s="104"/>
      <c r="EO692" s="104"/>
      <c r="EP692" s="104"/>
      <c r="EQ692" s="104"/>
      <c r="ER692" s="13" t="s">
        <v>9932</v>
      </c>
      <c r="ES692" s="13" t="s">
        <v>7939</v>
      </c>
      <c r="FJ692" s="13">
        <v>1</v>
      </c>
      <c r="FK692" s="13">
        <v>1</v>
      </c>
      <c r="FM692" s="13" t="s">
        <v>283</v>
      </c>
      <c r="FN692" s="13" t="s">
        <v>283</v>
      </c>
      <c r="GO692" s="13" t="s">
        <v>9933</v>
      </c>
      <c r="GP692" s="13" t="s">
        <v>9934</v>
      </c>
      <c r="GQ692" s="13" t="s">
        <v>9935</v>
      </c>
      <c r="GR692" s="13" t="s">
        <v>283</v>
      </c>
      <c r="GS692" s="13" t="s">
        <v>283</v>
      </c>
      <c r="GT692" s="13" t="s">
        <v>283</v>
      </c>
      <c r="GU692" s="13" t="s">
        <v>283</v>
      </c>
      <c r="GV692" s="13" t="s">
        <v>283</v>
      </c>
      <c r="GW692" s="13" t="s">
        <v>283</v>
      </c>
      <c r="GX692" s="13" t="s">
        <v>283</v>
      </c>
      <c r="GY692" s="13" t="s">
        <v>283</v>
      </c>
      <c r="GZ692" s="13" t="s">
        <v>283</v>
      </c>
      <c r="HA692" s="13" t="s">
        <v>283</v>
      </c>
      <c r="HB692" s="13" t="s">
        <v>283</v>
      </c>
      <c r="HC692" s="13" t="s">
        <v>283</v>
      </c>
      <c r="HD692" s="13" t="s">
        <v>1146</v>
      </c>
      <c r="HJ692" s="13">
        <v>1</v>
      </c>
      <c r="JV692" s="13" t="s">
        <v>287</v>
      </c>
      <c r="JW692" s="13" t="s">
        <v>283</v>
      </c>
      <c r="JX692" s="13" t="s">
        <v>283</v>
      </c>
      <c r="JY692" s="13" t="s">
        <v>283</v>
      </c>
    </row>
    <row r="693" spans="1:286" ht="15.75">
      <c r="A693" s="101" t="s">
        <v>9936</v>
      </c>
      <c r="B693" s="102">
        <v>44600</v>
      </c>
      <c r="C693" s="101" t="s">
        <v>9937</v>
      </c>
      <c r="D693" s="13">
        <v>1</v>
      </c>
      <c r="E693" s="71">
        <v>44274</v>
      </c>
      <c r="F693" s="13" t="s">
        <v>302</v>
      </c>
      <c r="G693" s="13" t="s">
        <v>323</v>
      </c>
      <c r="H693" s="101" t="s">
        <v>9826</v>
      </c>
      <c r="I693" s="101" t="s">
        <v>1306</v>
      </c>
      <c r="J693" s="10" t="s">
        <v>280</v>
      </c>
      <c r="K693" s="101" t="s">
        <v>9938</v>
      </c>
      <c r="M693" s="13">
        <v>1</v>
      </c>
      <c r="V693" s="13">
        <v>1</v>
      </c>
      <c r="AB693" s="105" t="s">
        <v>9939</v>
      </c>
      <c r="AC693" s="103" t="s">
        <v>9940</v>
      </c>
      <c r="AD693" s="10" t="s">
        <v>283</v>
      </c>
      <c r="AE693" s="13" t="s">
        <v>329</v>
      </c>
      <c r="AF693" s="13" t="s">
        <v>329</v>
      </c>
      <c r="AG693" s="10" t="e">
        <f t="shared" si="138"/>
        <v>#VALUE!</v>
      </c>
      <c r="AH693" s="10" t="s">
        <v>283</v>
      </c>
      <c r="AI693" s="10">
        <f t="shared" si="108"/>
        <v>326</v>
      </c>
      <c r="AJ693" s="13" t="s">
        <v>9941</v>
      </c>
      <c r="AK693" s="13">
        <v>12</v>
      </c>
      <c r="AL693" s="13" t="s">
        <v>9942</v>
      </c>
      <c r="AR693" s="13">
        <v>1</v>
      </c>
      <c r="BE693" s="13">
        <v>1</v>
      </c>
      <c r="BI693" s="13">
        <v>1</v>
      </c>
      <c r="BJ693" s="13">
        <v>2</v>
      </c>
      <c r="BL693" s="13">
        <v>1</v>
      </c>
      <c r="BO693" s="13">
        <v>1</v>
      </c>
      <c r="BY693" s="13">
        <v>3</v>
      </c>
      <c r="CC693" s="13">
        <v>2</v>
      </c>
      <c r="CP693" s="13" t="s">
        <v>9943</v>
      </c>
      <c r="CQ693" s="10" t="s">
        <v>286</v>
      </c>
      <c r="CR693" s="13">
        <v>1</v>
      </c>
      <c r="CS693" s="13">
        <v>1</v>
      </c>
      <c r="CT693" s="13"/>
      <c r="CU693" s="13"/>
      <c r="CV693" s="13"/>
      <c r="CW693" s="13"/>
      <c r="CX693" s="13" t="s">
        <v>490</v>
      </c>
      <c r="CY693" s="13" t="s">
        <v>287</v>
      </c>
      <c r="CZ693" s="13" t="s">
        <v>288</v>
      </c>
      <c r="DA693" s="13" t="s">
        <v>158</v>
      </c>
      <c r="DB693" s="13" t="s">
        <v>158</v>
      </c>
      <c r="DC693" s="13" t="s">
        <v>283</v>
      </c>
      <c r="DD693" s="13" t="s">
        <v>5758</v>
      </c>
      <c r="DE693" s="13" t="s">
        <v>283</v>
      </c>
      <c r="DF693" s="13" t="s">
        <v>283</v>
      </c>
      <c r="DG693" s="13" t="s">
        <v>283</v>
      </c>
      <c r="DH693" s="13" t="s">
        <v>283</v>
      </c>
      <c r="DI693" s="13" t="s">
        <v>283</v>
      </c>
      <c r="DJ693" s="13" t="s">
        <v>283</v>
      </c>
      <c r="DK693" s="13" t="s">
        <v>283</v>
      </c>
      <c r="DL693" s="13" t="s">
        <v>9944</v>
      </c>
      <c r="DM693" s="13" t="s">
        <v>9945</v>
      </c>
      <c r="DN693" s="104"/>
      <c r="DO693" s="104"/>
      <c r="DP693" s="104"/>
      <c r="DQ693" s="104"/>
      <c r="DR693" s="104"/>
      <c r="DS693" s="104"/>
      <c r="DT693" s="14">
        <v>1</v>
      </c>
      <c r="DU693" s="14">
        <v>1</v>
      </c>
      <c r="DV693" s="104"/>
      <c r="DW693" s="104"/>
      <c r="DX693" s="104"/>
      <c r="DY693" s="104"/>
      <c r="DZ693" s="104"/>
      <c r="EA693" s="104"/>
      <c r="EB693" s="104"/>
      <c r="EC693" s="104"/>
      <c r="ED693" s="14">
        <v>1</v>
      </c>
      <c r="EE693" s="104"/>
      <c r="EF693" s="104"/>
      <c r="EG693" s="104"/>
      <c r="EH693" s="104"/>
      <c r="EI693" s="104"/>
      <c r="EJ693" s="104"/>
      <c r="EK693" s="104"/>
      <c r="EL693" s="104"/>
      <c r="EM693" s="104"/>
      <c r="EN693" s="104"/>
      <c r="EO693" s="104"/>
      <c r="EP693" s="104"/>
      <c r="EQ693" s="104"/>
      <c r="ER693" s="13" t="s">
        <v>6554</v>
      </c>
      <c r="ES693" s="13" t="s">
        <v>86</v>
      </c>
      <c r="FL693" s="13">
        <v>1</v>
      </c>
      <c r="FM693" s="13" t="s">
        <v>9946</v>
      </c>
      <c r="FN693" s="13" t="s">
        <v>9947</v>
      </c>
      <c r="FU693" s="13">
        <v>1</v>
      </c>
      <c r="GE693" s="13">
        <v>1</v>
      </c>
      <c r="GO693" s="13" t="s">
        <v>9948</v>
      </c>
      <c r="GP693" s="13" t="s">
        <v>9949</v>
      </c>
      <c r="GQ693" s="13" t="s">
        <v>283</v>
      </c>
      <c r="GR693" s="13" t="s">
        <v>283</v>
      </c>
      <c r="GS693" s="13" t="s">
        <v>283</v>
      </c>
      <c r="GT693" s="13" t="s">
        <v>283</v>
      </c>
      <c r="GU693" s="13" t="s">
        <v>283</v>
      </c>
      <c r="GV693" s="13" t="s">
        <v>283</v>
      </c>
      <c r="GW693" s="13" t="s">
        <v>283</v>
      </c>
      <c r="GX693" s="13" t="s">
        <v>283</v>
      </c>
      <c r="GY693" s="13" t="s">
        <v>283</v>
      </c>
      <c r="GZ693" s="13" t="s">
        <v>283</v>
      </c>
      <c r="HA693" s="13" t="s">
        <v>283</v>
      </c>
      <c r="HB693" s="13" t="s">
        <v>283</v>
      </c>
      <c r="HC693" s="13" t="s">
        <v>283</v>
      </c>
      <c r="HD693" s="13" t="s">
        <v>9950</v>
      </c>
      <c r="IL693" s="13">
        <v>1</v>
      </c>
      <c r="JV693" s="13" t="s">
        <v>287</v>
      </c>
      <c r="JW693" s="13" t="s">
        <v>283</v>
      </c>
      <c r="JX693" s="13" t="s">
        <v>283</v>
      </c>
      <c r="JY693" s="13" t="s">
        <v>283</v>
      </c>
    </row>
    <row r="694" spans="1:286" ht="15.75">
      <c r="A694" s="101" t="s">
        <v>9951</v>
      </c>
      <c r="B694" s="102">
        <v>44602</v>
      </c>
      <c r="C694" s="101" t="s">
        <v>9952</v>
      </c>
      <c r="D694" s="13">
        <v>1</v>
      </c>
      <c r="E694" s="71">
        <v>43966</v>
      </c>
      <c r="F694" s="13" t="s">
        <v>302</v>
      </c>
      <c r="G694" s="13" t="s">
        <v>323</v>
      </c>
      <c r="H694" s="101" t="s">
        <v>9953</v>
      </c>
      <c r="I694" s="101" t="s">
        <v>3798</v>
      </c>
      <c r="J694" s="10" t="s">
        <v>280</v>
      </c>
      <c r="K694" s="101" t="s">
        <v>8849</v>
      </c>
      <c r="M694" s="13">
        <v>1</v>
      </c>
      <c r="AB694" s="101" t="s">
        <v>3610</v>
      </c>
      <c r="AC694" s="103" t="s">
        <v>9954</v>
      </c>
      <c r="AD694" s="10" t="s">
        <v>283</v>
      </c>
      <c r="AE694" s="71">
        <v>43969</v>
      </c>
      <c r="AF694" s="71">
        <v>44504</v>
      </c>
      <c r="AG694" s="10">
        <f t="shared" si="138"/>
        <v>535</v>
      </c>
      <c r="AH694" s="10">
        <f t="shared" ref="AH694:AH763" si="146">AF694-E694</f>
        <v>538</v>
      </c>
      <c r="AI694" s="10">
        <f t="shared" si="108"/>
        <v>636</v>
      </c>
      <c r="AJ694" s="13" t="s">
        <v>9955</v>
      </c>
      <c r="AK694" s="13">
        <v>1</v>
      </c>
      <c r="AL694" s="13" t="s">
        <v>9956</v>
      </c>
      <c r="BO694" s="13">
        <v>1</v>
      </c>
      <c r="CP694" s="13" t="s">
        <v>89</v>
      </c>
      <c r="CQ694" s="10" t="s">
        <v>286</v>
      </c>
      <c r="CR694" s="10">
        <v>1</v>
      </c>
      <c r="CS694" s="13"/>
      <c r="CT694" s="13"/>
      <c r="CU694" s="13"/>
      <c r="CV694" s="13"/>
      <c r="CW694" s="13"/>
      <c r="CX694" s="13" t="s">
        <v>287</v>
      </c>
      <c r="CY694" s="13" t="s">
        <v>287</v>
      </c>
      <c r="CZ694" s="13" t="s">
        <v>12</v>
      </c>
      <c r="DB694" s="13" t="s">
        <v>309</v>
      </c>
      <c r="DC694" s="13" t="s">
        <v>9957</v>
      </c>
      <c r="DD694" s="13" t="s">
        <v>9958</v>
      </c>
      <c r="DE694" s="13" t="s">
        <v>9959</v>
      </c>
      <c r="DF694" s="13" t="s">
        <v>9960</v>
      </c>
      <c r="DG694" s="13" t="s">
        <v>283</v>
      </c>
      <c r="DH694" s="13" t="s">
        <v>283</v>
      </c>
      <c r="DI694" s="13" t="s">
        <v>283</v>
      </c>
      <c r="DJ694" s="13" t="s">
        <v>283</v>
      </c>
      <c r="DK694" s="13" t="s">
        <v>283</v>
      </c>
      <c r="DL694" s="13" t="s">
        <v>119</v>
      </c>
      <c r="DM694" s="13" t="s">
        <v>119</v>
      </c>
      <c r="DN694" s="104"/>
      <c r="DO694" s="104"/>
      <c r="DP694" s="104"/>
      <c r="DQ694" s="104"/>
      <c r="DR694" s="104"/>
      <c r="DS694" s="104"/>
      <c r="DT694" s="104"/>
      <c r="DU694" s="104"/>
      <c r="DV694" s="104"/>
      <c r="DW694" s="14">
        <v>1</v>
      </c>
      <c r="DX694" s="104"/>
      <c r="DY694" s="104"/>
      <c r="DZ694" s="104"/>
      <c r="EA694" s="104"/>
      <c r="EB694" s="104"/>
      <c r="EC694" s="104"/>
      <c r="ED694" s="104"/>
      <c r="EE694" s="104"/>
      <c r="EF694" s="104"/>
      <c r="EG694" s="104"/>
      <c r="EH694" s="104"/>
      <c r="EI694" s="104"/>
      <c r="EJ694" s="104"/>
      <c r="EK694" s="104"/>
      <c r="EL694" s="104"/>
      <c r="EM694" s="104"/>
      <c r="EN694" s="104"/>
      <c r="EO694" s="104"/>
      <c r="EP694" s="104"/>
      <c r="EQ694" s="104"/>
      <c r="ER694" s="13" t="s">
        <v>283</v>
      </c>
      <c r="ES694" s="13" t="s">
        <v>283</v>
      </c>
      <c r="FM694" s="13" t="s">
        <v>9961</v>
      </c>
      <c r="FN694" s="13" t="s">
        <v>166</v>
      </c>
      <c r="FU694" s="13">
        <v>1</v>
      </c>
      <c r="GO694" s="13" t="s">
        <v>9962</v>
      </c>
      <c r="GP694" s="13" t="s">
        <v>283</v>
      </c>
      <c r="GQ694" s="13" t="s">
        <v>283</v>
      </c>
      <c r="GR694" s="13" t="s">
        <v>283</v>
      </c>
      <c r="GS694" s="13" t="s">
        <v>283</v>
      </c>
      <c r="GT694" s="13" t="s">
        <v>283</v>
      </c>
      <c r="GU694" s="13" t="s">
        <v>283</v>
      </c>
      <c r="GV694" s="13" t="s">
        <v>283</v>
      </c>
      <c r="GW694" s="13" t="s">
        <v>283</v>
      </c>
      <c r="GX694" s="13" t="s">
        <v>283</v>
      </c>
      <c r="GY694" s="13" t="s">
        <v>283</v>
      </c>
      <c r="GZ694" s="13" t="s">
        <v>283</v>
      </c>
      <c r="HA694" s="13" t="s">
        <v>283</v>
      </c>
      <c r="HB694" s="13" t="s">
        <v>283</v>
      </c>
      <c r="HC694" s="13" t="s">
        <v>283</v>
      </c>
      <c r="HD694" s="13" t="s">
        <v>9950</v>
      </c>
      <c r="IL694" s="13">
        <v>1</v>
      </c>
      <c r="JV694" s="13" t="s">
        <v>287</v>
      </c>
      <c r="JW694" s="13" t="s">
        <v>283</v>
      </c>
      <c r="JX694" s="13" t="s">
        <v>283</v>
      </c>
      <c r="JY694" s="13" t="s">
        <v>283</v>
      </c>
    </row>
    <row r="695" spans="1:286" ht="15.75">
      <c r="A695" s="101" t="s">
        <v>9963</v>
      </c>
      <c r="B695" s="102">
        <v>44603</v>
      </c>
      <c r="C695" s="101" t="s">
        <v>9964</v>
      </c>
      <c r="D695" s="13">
        <v>1</v>
      </c>
      <c r="E695" s="71">
        <v>44144</v>
      </c>
      <c r="F695" s="13">
        <v>36</v>
      </c>
      <c r="G695" s="13" t="s">
        <v>323</v>
      </c>
      <c r="H695" s="101" t="s">
        <v>9965</v>
      </c>
      <c r="I695" s="101" t="s">
        <v>7656</v>
      </c>
      <c r="J695" s="10" t="s">
        <v>280</v>
      </c>
      <c r="K695" s="101" t="s">
        <v>9966</v>
      </c>
      <c r="M695" s="13">
        <v>1</v>
      </c>
      <c r="AB695" s="105" t="s">
        <v>9967</v>
      </c>
      <c r="AC695" s="103" t="s">
        <v>9968</v>
      </c>
      <c r="AD695" s="10" t="s">
        <v>283</v>
      </c>
      <c r="AE695" s="71">
        <v>44161</v>
      </c>
      <c r="AF695" s="71">
        <v>44582</v>
      </c>
      <c r="AG695" s="10">
        <f t="shared" si="138"/>
        <v>421</v>
      </c>
      <c r="AH695" s="10">
        <f t="shared" si="146"/>
        <v>438</v>
      </c>
      <c r="AI695" s="10">
        <f t="shared" si="108"/>
        <v>459</v>
      </c>
      <c r="AJ695" s="13" t="s">
        <v>9969</v>
      </c>
      <c r="AK695" s="13">
        <v>2</v>
      </c>
      <c r="AL695" s="13" t="s">
        <v>9970</v>
      </c>
      <c r="BY695" s="13">
        <v>2</v>
      </c>
      <c r="CP695" s="13" t="s">
        <v>9943</v>
      </c>
      <c r="CQ695" s="10" t="s">
        <v>286</v>
      </c>
      <c r="CR695" s="13">
        <v>1</v>
      </c>
      <c r="CS695" s="13">
        <v>1</v>
      </c>
      <c r="CT695" s="13"/>
      <c r="CU695" s="13"/>
      <c r="CV695" s="13"/>
      <c r="CW695" s="13"/>
      <c r="CX695" s="13" t="s">
        <v>287</v>
      </c>
      <c r="CY695" s="13" t="s">
        <v>287</v>
      </c>
      <c r="CZ695" s="13" t="s">
        <v>596</v>
      </c>
      <c r="DA695" s="13" t="s">
        <v>158</v>
      </c>
      <c r="DB695" s="13" t="s">
        <v>158</v>
      </c>
      <c r="DC695" s="13" t="s">
        <v>283</v>
      </c>
      <c r="DD695" s="13" t="s">
        <v>3804</v>
      </c>
      <c r="DE695" s="13" t="s">
        <v>283</v>
      </c>
      <c r="DF695" s="13" t="s">
        <v>283</v>
      </c>
      <c r="DG695" s="13" t="s">
        <v>283</v>
      </c>
      <c r="DH695" s="13" t="s">
        <v>283</v>
      </c>
      <c r="DI695" s="13" t="s">
        <v>283</v>
      </c>
      <c r="DJ695" s="13" t="s">
        <v>283</v>
      </c>
      <c r="DK695" s="13" t="s">
        <v>283</v>
      </c>
      <c r="DL695" s="13" t="s">
        <v>283</v>
      </c>
      <c r="DM695" s="13" t="s">
        <v>283</v>
      </c>
      <c r="DN695" s="104"/>
      <c r="DO695" s="104"/>
      <c r="DP695" s="104"/>
      <c r="DQ695" s="104"/>
      <c r="DR695" s="104"/>
      <c r="DS695" s="104"/>
      <c r="DT695" s="104"/>
      <c r="DU695" s="104"/>
      <c r="DV695" s="104"/>
      <c r="DW695" s="104"/>
      <c r="DX695" s="104"/>
      <c r="DY695" s="104"/>
      <c r="DZ695" s="104"/>
      <c r="EA695" s="104"/>
      <c r="EB695" s="104"/>
      <c r="EC695" s="104"/>
      <c r="ED695" s="104"/>
      <c r="EE695" s="104"/>
      <c r="EF695" s="104"/>
      <c r="EG695" s="104"/>
      <c r="EH695" s="104"/>
      <c r="EI695" s="104"/>
      <c r="EJ695" s="104"/>
      <c r="EK695" s="104"/>
      <c r="EL695" s="104"/>
      <c r="EM695" s="104"/>
      <c r="EN695" s="104"/>
      <c r="EO695" s="104"/>
      <c r="EP695" s="104"/>
      <c r="EQ695" s="104"/>
      <c r="ER695" s="13" t="s">
        <v>9971</v>
      </c>
      <c r="ES695" s="13" t="s">
        <v>9972</v>
      </c>
      <c r="FF695" s="13">
        <v>1</v>
      </c>
      <c r="FJ695" s="13">
        <v>1</v>
      </c>
      <c r="FK695" s="13">
        <v>1</v>
      </c>
      <c r="FL695" s="13">
        <v>1</v>
      </c>
      <c r="FM695" s="13" t="s">
        <v>9973</v>
      </c>
      <c r="FN695" s="13" t="s">
        <v>9974</v>
      </c>
      <c r="FU695" s="13">
        <v>1</v>
      </c>
      <c r="GB695" s="13">
        <v>1</v>
      </c>
      <c r="GC695" s="13">
        <v>1</v>
      </c>
      <c r="GE695" s="13">
        <v>1</v>
      </c>
      <c r="GO695" s="13" t="s">
        <v>9975</v>
      </c>
      <c r="GP695" s="13" t="s">
        <v>9976</v>
      </c>
      <c r="GQ695" s="13" t="s">
        <v>9977</v>
      </c>
      <c r="GR695" s="13" t="s">
        <v>283</v>
      </c>
      <c r="GS695" s="13" t="s">
        <v>283</v>
      </c>
      <c r="GT695" s="13" t="s">
        <v>283</v>
      </c>
      <c r="GU695" s="13" t="s">
        <v>283</v>
      </c>
      <c r="GV695" s="13" t="s">
        <v>283</v>
      </c>
      <c r="GW695" s="13" t="s">
        <v>283</v>
      </c>
      <c r="GX695" s="13" t="s">
        <v>283</v>
      </c>
      <c r="GY695" s="13" t="s">
        <v>283</v>
      </c>
      <c r="GZ695" s="13" t="s">
        <v>283</v>
      </c>
      <c r="HA695" s="13" t="s">
        <v>283</v>
      </c>
      <c r="HB695" s="13" t="s">
        <v>283</v>
      </c>
      <c r="HC695" s="13" t="s">
        <v>283</v>
      </c>
      <c r="HD695" s="13" t="s">
        <v>9978</v>
      </c>
      <c r="IE695" s="13">
        <v>1</v>
      </c>
      <c r="II695" s="13">
        <v>1</v>
      </c>
      <c r="IK695" s="13">
        <v>1</v>
      </c>
      <c r="JV695" s="13" t="s">
        <v>287</v>
      </c>
      <c r="JW695" s="13" t="s">
        <v>283</v>
      </c>
      <c r="JX695" s="13" t="s">
        <v>283</v>
      </c>
      <c r="JY695" s="13" t="s">
        <v>283</v>
      </c>
    </row>
    <row r="696" spans="1:286" ht="15.75">
      <c r="A696" s="106" t="s">
        <v>9331</v>
      </c>
      <c r="B696" s="107">
        <v>44385</v>
      </c>
      <c r="C696" s="106" t="s">
        <v>9332</v>
      </c>
      <c r="D696" s="108">
        <v>1</v>
      </c>
      <c r="E696" s="109">
        <v>43678</v>
      </c>
      <c r="F696" s="110" t="s">
        <v>302</v>
      </c>
      <c r="G696" s="111" t="s">
        <v>277</v>
      </c>
      <c r="H696" s="106" t="s">
        <v>1554</v>
      </c>
      <c r="I696" s="106" t="s">
        <v>1138</v>
      </c>
      <c r="J696" s="10" t="s">
        <v>280</v>
      </c>
      <c r="K696" s="112" t="s">
        <v>9333</v>
      </c>
      <c r="L696" s="106"/>
      <c r="M696" s="106"/>
      <c r="N696" s="106"/>
      <c r="O696" s="106"/>
      <c r="P696" s="106"/>
      <c r="Q696" s="106"/>
      <c r="R696" s="106"/>
      <c r="S696" s="106"/>
      <c r="T696" s="106"/>
      <c r="U696" s="106"/>
      <c r="V696" s="106"/>
      <c r="W696" s="106"/>
      <c r="X696" s="106"/>
      <c r="Y696" s="106"/>
      <c r="Z696" s="106"/>
      <c r="AA696" s="106"/>
      <c r="AB696" s="106" t="s">
        <v>9334</v>
      </c>
      <c r="AC696" s="113" t="s">
        <v>9335</v>
      </c>
      <c r="AD696" s="114" t="s">
        <v>283</v>
      </c>
      <c r="AE696" s="109">
        <v>43698</v>
      </c>
      <c r="AF696" s="106" t="s">
        <v>329</v>
      </c>
      <c r="AG696" s="115" t="e">
        <f t="shared" si="138"/>
        <v>#VALUE!</v>
      </c>
      <c r="AH696" s="115" t="e">
        <f t="shared" si="146"/>
        <v>#VALUE!</v>
      </c>
      <c r="AI696" s="116">
        <f t="shared" si="108"/>
        <v>707</v>
      </c>
      <c r="AJ696" s="106" t="s">
        <v>561</v>
      </c>
      <c r="AK696" s="108">
        <v>1</v>
      </c>
      <c r="AL696" s="117" t="s">
        <v>562</v>
      </c>
      <c r="AM696" s="106"/>
      <c r="AN696" s="106"/>
      <c r="AO696" s="106"/>
      <c r="AP696" s="106"/>
      <c r="AQ696" s="106"/>
      <c r="AR696" s="106"/>
      <c r="AS696" s="106"/>
      <c r="AT696" s="106"/>
      <c r="AU696" s="106"/>
      <c r="AV696" s="106"/>
      <c r="AW696" s="106"/>
      <c r="AX696" s="106"/>
      <c r="AY696" s="106"/>
      <c r="AZ696" s="106"/>
      <c r="BA696" s="106"/>
      <c r="BB696" s="106"/>
      <c r="BC696" s="106"/>
      <c r="BD696" s="106"/>
      <c r="BE696" s="106"/>
      <c r="BF696" s="106"/>
      <c r="BG696" s="106"/>
      <c r="BH696" s="106"/>
      <c r="BI696" s="106"/>
      <c r="BJ696" s="106"/>
      <c r="BK696" s="106"/>
      <c r="BL696" s="106"/>
      <c r="BM696" s="106"/>
      <c r="BN696" s="106"/>
      <c r="BO696" s="106"/>
      <c r="BP696" s="106"/>
      <c r="BQ696" s="106"/>
      <c r="BR696" s="106"/>
      <c r="BS696" s="106"/>
      <c r="BT696" s="106"/>
      <c r="BU696" s="106"/>
      <c r="BV696" s="106"/>
      <c r="BW696" s="106"/>
      <c r="BX696" s="106"/>
      <c r="BY696" s="106"/>
      <c r="BZ696" s="106"/>
      <c r="CA696" s="106"/>
      <c r="CB696" s="108">
        <v>1</v>
      </c>
      <c r="CC696" s="106"/>
      <c r="CD696" s="106"/>
      <c r="CE696" s="106"/>
      <c r="CF696" s="106"/>
      <c r="CG696" s="106"/>
      <c r="CH696" s="106"/>
      <c r="CI696" s="106"/>
      <c r="CJ696" s="106"/>
      <c r="CK696" s="106"/>
      <c r="CL696" s="106"/>
      <c r="CM696" s="106"/>
      <c r="CN696" s="106"/>
      <c r="CO696" s="106"/>
      <c r="CP696" s="106" t="s">
        <v>428</v>
      </c>
      <c r="CQ696" s="106" t="s">
        <v>490</v>
      </c>
      <c r="CR696" s="106" t="s">
        <v>287</v>
      </c>
      <c r="CS696" s="106" t="s">
        <v>288</v>
      </c>
      <c r="CT696" s="106"/>
      <c r="CU696" s="106" t="s">
        <v>158</v>
      </c>
      <c r="CV696" s="106" t="s">
        <v>283</v>
      </c>
      <c r="CW696" s="106" t="s">
        <v>283</v>
      </c>
      <c r="CX696" s="106" t="s">
        <v>283</v>
      </c>
      <c r="CY696" s="106" t="s">
        <v>283</v>
      </c>
      <c r="CZ696" s="106" t="s">
        <v>283</v>
      </c>
      <c r="DA696" s="106" t="s">
        <v>283</v>
      </c>
      <c r="DB696" s="106" t="s">
        <v>283</v>
      </c>
      <c r="DC696" s="106" t="s">
        <v>283</v>
      </c>
      <c r="DD696" s="106" t="s">
        <v>283</v>
      </c>
      <c r="DE696" s="106" t="s">
        <v>283</v>
      </c>
      <c r="DF696" s="118" t="s">
        <v>283</v>
      </c>
      <c r="DG696" s="118"/>
      <c r="DH696" s="118"/>
      <c r="DI696" s="106"/>
      <c r="DJ696" s="106"/>
      <c r="DK696" s="106"/>
      <c r="DL696" s="106"/>
      <c r="DM696" s="106"/>
      <c r="DN696" s="106"/>
      <c r="DO696" s="106"/>
      <c r="DP696" s="106"/>
      <c r="DQ696" s="106"/>
      <c r="DR696" s="106"/>
      <c r="DS696" s="106"/>
      <c r="DT696" s="106"/>
      <c r="DU696" s="106"/>
      <c r="DV696" s="106"/>
      <c r="DW696" s="106"/>
      <c r="DX696" s="106"/>
      <c r="DY696" s="106"/>
      <c r="DZ696" s="106"/>
      <c r="EA696" s="106"/>
      <c r="EB696" s="106"/>
      <c r="EC696" s="106"/>
      <c r="ED696" s="106"/>
      <c r="EE696" s="106"/>
      <c r="EF696" s="106"/>
      <c r="EG696" s="106"/>
      <c r="EH696" s="106"/>
      <c r="EI696" s="106"/>
      <c r="EJ696" s="106"/>
      <c r="EK696" s="106" t="s">
        <v>9336</v>
      </c>
      <c r="EL696" s="106" t="s">
        <v>1809</v>
      </c>
      <c r="EM696" s="106"/>
      <c r="EN696" s="106"/>
      <c r="EO696" s="106"/>
      <c r="EP696" s="106"/>
      <c r="EQ696" s="106"/>
      <c r="ER696" s="106"/>
      <c r="ES696" s="106"/>
      <c r="ET696" s="106"/>
      <c r="EU696" s="106"/>
      <c r="EV696" s="106"/>
      <c r="EW696" s="106"/>
      <c r="EX696" s="106"/>
      <c r="EY696" s="106"/>
      <c r="EZ696" s="106"/>
      <c r="FA696" s="106"/>
      <c r="FB696" s="106"/>
      <c r="FC696" s="106"/>
      <c r="FD696" s="108">
        <v>1</v>
      </c>
      <c r="FE696" s="108">
        <v>1</v>
      </c>
      <c r="FF696" s="106" t="s">
        <v>283</v>
      </c>
      <c r="FG696" s="106" t="s">
        <v>283</v>
      </c>
      <c r="FH696" s="106"/>
      <c r="FI696" s="106"/>
      <c r="FJ696" s="106"/>
      <c r="FK696" s="106"/>
      <c r="FL696" s="106"/>
      <c r="FM696" s="106"/>
      <c r="FN696" s="106"/>
      <c r="FO696" s="106"/>
      <c r="FP696" s="106"/>
      <c r="FQ696" s="106"/>
      <c r="FR696" s="106"/>
      <c r="FS696" s="106"/>
      <c r="FT696" s="106"/>
      <c r="FU696" s="106"/>
      <c r="FV696" s="106"/>
      <c r="FW696" s="106"/>
      <c r="FX696" s="106"/>
      <c r="FY696" s="106"/>
      <c r="FZ696" s="106"/>
      <c r="GA696" s="106"/>
      <c r="GB696" s="106"/>
      <c r="GC696" s="106"/>
      <c r="GD696" s="106"/>
      <c r="GE696" s="106"/>
      <c r="GF696" s="106"/>
      <c r="GG696" s="106"/>
      <c r="GH696" s="106" t="s">
        <v>9337</v>
      </c>
      <c r="GI696" s="106" t="s">
        <v>283</v>
      </c>
      <c r="GJ696" s="106" t="s">
        <v>283</v>
      </c>
      <c r="GK696" s="106" t="s">
        <v>283</v>
      </c>
      <c r="GL696" s="106" t="s">
        <v>283</v>
      </c>
      <c r="GM696" s="106" t="s">
        <v>283</v>
      </c>
      <c r="GN696" s="106" t="s">
        <v>283</v>
      </c>
      <c r="GO696" s="106" t="s">
        <v>283</v>
      </c>
      <c r="GP696" s="106" t="s">
        <v>283</v>
      </c>
      <c r="GQ696" s="106" t="s">
        <v>283</v>
      </c>
      <c r="GR696" s="106" t="s">
        <v>283</v>
      </c>
      <c r="GS696" s="106" t="s">
        <v>283</v>
      </c>
      <c r="GT696" s="106" t="s">
        <v>283</v>
      </c>
      <c r="GU696" s="106" t="s">
        <v>283</v>
      </c>
      <c r="GV696" s="106" t="s">
        <v>283</v>
      </c>
      <c r="GW696" s="112" t="s">
        <v>9338</v>
      </c>
      <c r="GX696" s="106"/>
      <c r="GY696" s="106"/>
      <c r="GZ696" s="106"/>
      <c r="HA696" s="106"/>
      <c r="HB696" s="106"/>
      <c r="HC696" s="108">
        <v>1</v>
      </c>
      <c r="HD696" s="106"/>
      <c r="HE696" s="106"/>
      <c r="HF696" s="106"/>
      <c r="HG696" s="106"/>
      <c r="HH696" s="106"/>
      <c r="HI696" s="106"/>
      <c r="HJ696" s="106"/>
      <c r="HK696" s="106"/>
      <c r="HL696" s="106"/>
      <c r="HM696" s="106"/>
      <c r="HN696" s="106"/>
      <c r="HO696" s="106"/>
      <c r="HP696" s="106"/>
      <c r="HQ696" s="106"/>
      <c r="HR696" s="106"/>
      <c r="HS696" s="106"/>
      <c r="HT696" s="106"/>
      <c r="HU696" s="106"/>
      <c r="HV696" s="106"/>
      <c r="HW696" s="106"/>
      <c r="HX696" s="106"/>
      <c r="HY696" s="106"/>
      <c r="HZ696" s="106"/>
      <c r="IA696" s="106"/>
      <c r="IB696" s="106"/>
      <c r="IC696" s="106"/>
      <c r="ID696" s="106"/>
      <c r="IE696" s="106"/>
      <c r="IF696" s="106"/>
      <c r="IG696" s="106"/>
      <c r="IH696" s="106"/>
      <c r="II696" s="106"/>
      <c r="IJ696" s="106"/>
      <c r="IK696" s="106"/>
      <c r="IL696" s="106"/>
      <c r="IM696" s="106"/>
      <c r="IN696" s="106" t="s">
        <v>287</v>
      </c>
      <c r="IO696" s="106" t="s">
        <v>283</v>
      </c>
      <c r="IP696" s="106" t="s">
        <v>283</v>
      </c>
      <c r="IQ696" s="106" t="s">
        <v>283</v>
      </c>
      <c r="IR696" s="106"/>
      <c r="IS696" s="10"/>
      <c r="IT696" s="10"/>
      <c r="IU696" s="10"/>
      <c r="IV696" s="10"/>
      <c r="IW696" s="10"/>
      <c r="IX696" s="10"/>
      <c r="IY696" s="10"/>
      <c r="IZ696" s="10"/>
      <c r="JA696" s="13"/>
      <c r="JB696" s="10"/>
      <c r="JC696" s="10"/>
      <c r="JD696" s="10"/>
      <c r="JE696" s="10"/>
      <c r="JF696" s="10"/>
      <c r="JG696" s="10"/>
      <c r="JH696" s="10"/>
      <c r="JI696" s="10"/>
      <c r="JJ696" s="10"/>
      <c r="JK696" s="10"/>
      <c r="JL696" s="10"/>
      <c r="JM696" s="10"/>
      <c r="JN696" s="10"/>
      <c r="JO696" s="10"/>
      <c r="JP696" s="10"/>
      <c r="JQ696" s="10"/>
      <c r="JR696" s="10"/>
      <c r="JS696" s="10"/>
      <c r="JT696" s="10"/>
      <c r="JU696" s="10"/>
      <c r="JV696" s="10"/>
      <c r="JW696" s="10"/>
      <c r="JX696" s="10"/>
      <c r="JY696" s="10"/>
      <c r="JZ696" s="10"/>
    </row>
    <row r="697" spans="1:286" ht="15.75">
      <c r="A697" s="106" t="s">
        <v>9835</v>
      </c>
      <c r="B697" s="107">
        <v>44577</v>
      </c>
      <c r="C697" s="106" t="s">
        <v>9836</v>
      </c>
      <c r="D697" s="108">
        <v>1</v>
      </c>
      <c r="E697" s="109">
        <v>43973</v>
      </c>
      <c r="F697" s="108">
        <v>18</v>
      </c>
      <c r="G697" s="111" t="s">
        <v>323</v>
      </c>
      <c r="H697" s="106" t="s">
        <v>6504</v>
      </c>
      <c r="I697" s="106" t="s">
        <v>2645</v>
      </c>
      <c r="J697" s="10" t="s">
        <v>280</v>
      </c>
      <c r="K697" s="117" t="s">
        <v>9837</v>
      </c>
      <c r="L697" s="118"/>
      <c r="M697" s="118"/>
      <c r="N697" s="118"/>
      <c r="O697" s="118"/>
      <c r="P697" s="118"/>
      <c r="Q697" s="106"/>
      <c r="R697" s="106"/>
      <c r="S697" s="106"/>
      <c r="T697" s="106"/>
      <c r="U697" s="106"/>
      <c r="V697" s="106"/>
      <c r="W697" s="106"/>
      <c r="X697" s="106"/>
      <c r="Y697" s="106"/>
      <c r="Z697" s="106"/>
      <c r="AA697" s="106"/>
      <c r="AB697" s="106" t="s">
        <v>9838</v>
      </c>
      <c r="AC697" s="113" t="s">
        <v>9839</v>
      </c>
      <c r="AD697" s="114" t="s">
        <v>283</v>
      </c>
      <c r="AE697" s="109">
        <v>43992</v>
      </c>
      <c r="AF697" s="109">
        <v>44397</v>
      </c>
      <c r="AG697" s="116">
        <f t="shared" si="138"/>
        <v>405</v>
      </c>
      <c r="AH697" s="116">
        <f t="shared" si="146"/>
        <v>424</v>
      </c>
      <c r="AI697" s="116">
        <f t="shared" si="108"/>
        <v>604</v>
      </c>
      <c r="AJ697" s="106" t="s">
        <v>9840</v>
      </c>
      <c r="AK697" s="108">
        <v>2</v>
      </c>
      <c r="AL697" s="112" t="s">
        <v>9841</v>
      </c>
      <c r="AM697" s="106"/>
      <c r="AN697" s="106"/>
      <c r="AO697" s="106"/>
      <c r="AP697" s="106"/>
      <c r="AQ697" s="106"/>
      <c r="AR697" s="106"/>
      <c r="AS697" s="106"/>
      <c r="AT697" s="106"/>
      <c r="AU697" s="106"/>
      <c r="AV697" s="106"/>
      <c r="AW697" s="106"/>
      <c r="AX697" s="106"/>
      <c r="AY697" s="106"/>
      <c r="AZ697" s="106"/>
      <c r="BA697" s="106"/>
      <c r="BB697" s="106"/>
      <c r="BC697" s="106"/>
      <c r="BD697" s="106"/>
      <c r="BE697" s="106"/>
      <c r="BF697" s="106"/>
      <c r="BG697" s="106"/>
      <c r="BH697" s="106"/>
      <c r="BI697" s="106"/>
      <c r="BJ697" s="106"/>
      <c r="BK697" s="106"/>
      <c r="BL697" s="106"/>
      <c r="BM697" s="106"/>
      <c r="BN697" s="106"/>
      <c r="BO697" s="106"/>
      <c r="BP697" s="106"/>
      <c r="BQ697" s="106"/>
      <c r="BR697" s="106"/>
      <c r="BS697" s="106"/>
      <c r="BT697" s="106"/>
      <c r="BU697" s="106"/>
      <c r="BV697" s="106"/>
      <c r="BW697" s="106"/>
      <c r="BX697" s="106"/>
      <c r="BY697" s="108">
        <v>1</v>
      </c>
      <c r="BZ697" s="106"/>
      <c r="CA697" s="106"/>
      <c r="CB697" s="106"/>
      <c r="CC697" s="106"/>
      <c r="CD697" s="106"/>
      <c r="CE697" s="106"/>
      <c r="CF697" s="108">
        <v>1</v>
      </c>
      <c r="CG697" s="106"/>
      <c r="CH697" s="106"/>
      <c r="CI697" s="106"/>
      <c r="CJ697" s="106"/>
      <c r="CK697" s="106"/>
      <c r="CL697" s="106"/>
      <c r="CM697" s="106"/>
      <c r="CN697" s="106"/>
      <c r="CO697" s="106"/>
      <c r="CP697" s="106" t="s">
        <v>90</v>
      </c>
      <c r="CQ697" s="106" t="s">
        <v>283</v>
      </c>
      <c r="CR697" s="106" t="s">
        <v>287</v>
      </c>
      <c r="CS697" s="106" t="s">
        <v>288</v>
      </c>
      <c r="CT697" s="106"/>
      <c r="CU697" s="106" t="s">
        <v>412</v>
      </c>
      <c r="CV697" s="106" t="s">
        <v>283</v>
      </c>
      <c r="CW697" s="106" t="s">
        <v>9842</v>
      </c>
      <c r="CX697" s="106" t="s">
        <v>283</v>
      </c>
      <c r="CY697" s="106" t="s">
        <v>283</v>
      </c>
      <c r="CZ697" s="106" t="s">
        <v>283</v>
      </c>
      <c r="DA697" s="106" t="s">
        <v>283</v>
      </c>
      <c r="DB697" s="106" t="s">
        <v>283</v>
      </c>
      <c r="DC697" s="106" t="s">
        <v>283</v>
      </c>
      <c r="DD697" s="106" t="s">
        <v>283</v>
      </c>
      <c r="DE697" s="106" t="s">
        <v>283</v>
      </c>
      <c r="DF697" s="106" t="s">
        <v>283</v>
      </c>
      <c r="DG697" s="106"/>
      <c r="DH697" s="106"/>
      <c r="DI697" s="106"/>
      <c r="DJ697" s="106"/>
      <c r="DK697" s="106"/>
      <c r="DL697" s="106"/>
      <c r="DM697" s="106"/>
      <c r="DN697" s="106"/>
      <c r="DO697" s="106"/>
      <c r="DP697" s="106"/>
      <c r="DQ697" s="106"/>
      <c r="DR697" s="106"/>
      <c r="DS697" s="106"/>
      <c r="DT697" s="106"/>
      <c r="DU697" s="106"/>
      <c r="DV697" s="106"/>
      <c r="DW697" s="106"/>
      <c r="DX697" s="106"/>
      <c r="DY697" s="106"/>
      <c r="DZ697" s="106"/>
      <c r="EA697" s="106"/>
      <c r="EB697" s="106"/>
      <c r="EC697" s="106"/>
      <c r="ED697" s="106"/>
      <c r="EE697" s="106"/>
      <c r="EF697" s="106"/>
      <c r="EG697" s="106"/>
      <c r="EH697" s="106"/>
      <c r="EI697" s="106"/>
      <c r="EJ697" s="106"/>
      <c r="EK697" s="106" t="s">
        <v>9843</v>
      </c>
      <c r="EL697" s="118" t="s">
        <v>9844</v>
      </c>
      <c r="EM697" s="108">
        <v>1</v>
      </c>
      <c r="EN697" s="106"/>
      <c r="EO697" s="108">
        <v>1</v>
      </c>
      <c r="EP697" s="106"/>
      <c r="EQ697" s="106"/>
      <c r="ER697" s="106"/>
      <c r="ES697" s="106"/>
      <c r="ET697" s="106"/>
      <c r="EU697" s="106"/>
      <c r="EV697" s="106"/>
      <c r="EW697" s="106"/>
      <c r="EX697" s="106"/>
      <c r="EY697" s="106"/>
      <c r="EZ697" s="106"/>
      <c r="FA697" s="106"/>
      <c r="FB697" s="106"/>
      <c r="FC697" s="106"/>
      <c r="FD697" s="106"/>
      <c r="FE697" s="106"/>
      <c r="FF697" s="112" t="s">
        <v>9845</v>
      </c>
      <c r="FG697" s="106"/>
      <c r="FH697" s="106"/>
      <c r="FI697" s="106"/>
      <c r="FJ697" s="106"/>
      <c r="FK697" s="106"/>
      <c r="FL697" s="106"/>
      <c r="FM697" s="106"/>
      <c r="FN697" s="106"/>
      <c r="FO697" s="106"/>
      <c r="FP697" s="106"/>
      <c r="FQ697" s="106"/>
      <c r="FR697" s="106"/>
      <c r="FS697" s="106"/>
      <c r="FT697" s="106"/>
      <c r="FU697" s="106"/>
      <c r="FV697" s="106"/>
      <c r="FW697" s="106"/>
      <c r="FX697" s="106"/>
      <c r="FY697" s="106"/>
      <c r="FZ697" s="106"/>
      <c r="GA697" s="106"/>
      <c r="GB697" s="106"/>
      <c r="GC697" s="106"/>
      <c r="GD697" s="106"/>
      <c r="GE697" s="106"/>
      <c r="GF697" s="106"/>
      <c r="GG697" s="106"/>
      <c r="GH697" s="106" t="s">
        <v>9846</v>
      </c>
      <c r="GI697" s="106" t="s">
        <v>283</v>
      </c>
      <c r="GJ697" s="106" t="s">
        <v>283</v>
      </c>
      <c r="GK697" s="106" t="s">
        <v>283</v>
      </c>
      <c r="GL697" s="106" t="s">
        <v>283</v>
      </c>
      <c r="GM697" s="106" t="s">
        <v>283</v>
      </c>
      <c r="GN697" s="106" t="s">
        <v>283</v>
      </c>
      <c r="GO697" s="106" t="s">
        <v>283</v>
      </c>
      <c r="GP697" s="106" t="s">
        <v>283</v>
      </c>
      <c r="GQ697" s="106" t="s">
        <v>283</v>
      </c>
      <c r="GR697" s="106" t="s">
        <v>283</v>
      </c>
      <c r="GS697" s="106" t="s">
        <v>283</v>
      </c>
      <c r="GT697" s="106" t="s">
        <v>283</v>
      </c>
      <c r="GU697" s="106" t="s">
        <v>283</v>
      </c>
      <c r="GV697" s="106" t="s">
        <v>283</v>
      </c>
      <c r="GW697" s="118" t="s">
        <v>227</v>
      </c>
      <c r="GX697" s="106"/>
      <c r="GY697" s="106"/>
      <c r="GZ697" s="106"/>
      <c r="HA697" s="106"/>
      <c r="HB697" s="106"/>
      <c r="HC697" s="106"/>
      <c r="HD697" s="106"/>
      <c r="HE697" s="106"/>
      <c r="HF697" s="106"/>
      <c r="HG697" s="106"/>
      <c r="HH697" s="106"/>
      <c r="HI697" s="106"/>
      <c r="HJ697" s="106"/>
      <c r="HK697" s="106"/>
      <c r="HL697" s="106"/>
      <c r="HM697" s="106"/>
      <c r="HN697" s="106"/>
      <c r="HO697" s="106"/>
      <c r="HP697" s="106"/>
      <c r="HQ697" s="106"/>
      <c r="HR697" s="106"/>
      <c r="HS697" s="106"/>
      <c r="HT697" s="106"/>
      <c r="HU697" s="106"/>
      <c r="HV697" s="106"/>
      <c r="HW697" s="106"/>
      <c r="HX697" s="108">
        <v>1</v>
      </c>
      <c r="HY697" s="106"/>
      <c r="HZ697" s="106"/>
      <c r="IA697" s="106"/>
      <c r="IB697" s="106"/>
      <c r="IC697" s="106"/>
      <c r="ID697" s="106"/>
      <c r="IE697" s="106"/>
      <c r="IF697" s="106"/>
      <c r="IG697" s="106"/>
      <c r="IH697" s="106"/>
      <c r="II697" s="106"/>
      <c r="IJ697" s="106"/>
      <c r="IK697" s="106"/>
      <c r="IL697" s="106"/>
      <c r="IM697" s="106"/>
      <c r="IN697" s="106" t="s">
        <v>287</v>
      </c>
      <c r="IO697" s="106" t="s">
        <v>283</v>
      </c>
      <c r="IP697" s="106" t="s">
        <v>283</v>
      </c>
      <c r="IQ697" s="106" t="s">
        <v>283</v>
      </c>
      <c r="IR697" s="106"/>
      <c r="IS697" s="10"/>
      <c r="IT697" s="10"/>
      <c r="IU697" s="10"/>
      <c r="IV697" s="10"/>
      <c r="IW697" s="10"/>
      <c r="IX697" s="10"/>
      <c r="IY697" s="10"/>
      <c r="IZ697" s="10"/>
      <c r="JA697" s="13"/>
      <c r="JB697" s="10"/>
      <c r="JC697" s="10"/>
      <c r="JD697" s="10"/>
      <c r="JE697" s="10"/>
      <c r="JF697" s="10"/>
      <c r="JG697" s="10"/>
      <c r="JH697" s="10"/>
      <c r="JI697" s="10"/>
      <c r="JJ697" s="10"/>
      <c r="JK697" s="10"/>
      <c r="JL697" s="10"/>
      <c r="JM697" s="10"/>
      <c r="JN697" s="10"/>
      <c r="JO697" s="10"/>
      <c r="JP697" s="10"/>
      <c r="JQ697" s="10"/>
      <c r="JR697" s="10"/>
      <c r="JS697" s="10"/>
      <c r="JT697" s="10"/>
      <c r="JU697" s="10"/>
      <c r="JV697" s="10"/>
      <c r="JW697" s="10"/>
      <c r="JX697" s="10"/>
      <c r="JY697" s="10"/>
      <c r="JZ697" s="10"/>
    </row>
    <row r="698" spans="1:286" ht="15.75">
      <c r="A698" s="106" t="s">
        <v>9564</v>
      </c>
      <c r="B698" s="107">
        <v>44473</v>
      </c>
      <c r="C698" s="106" t="s">
        <v>9565</v>
      </c>
      <c r="D698" s="108">
        <v>1</v>
      </c>
      <c r="E698" s="10" t="s">
        <v>302</v>
      </c>
      <c r="F698" s="108">
        <v>39</v>
      </c>
      <c r="G698" s="111" t="s">
        <v>323</v>
      </c>
      <c r="H698" s="106" t="s">
        <v>6504</v>
      </c>
      <c r="I698" s="106" t="s">
        <v>2645</v>
      </c>
      <c r="J698" s="10" t="s">
        <v>280</v>
      </c>
      <c r="K698" s="117" t="s">
        <v>9566</v>
      </c>
      <c r="L698" s="118"/>
      <c r="M698" s="118"/>
      <c r="N698" s="118"/>
      <c r="O698" s="118"/>
      <c r="P698" s="118"/>
      <c r="Q698" s="118"/>
      <c r="R698" s="106"/>
      <c r="S698" s="106"/>
      <c r="T698" s="106"/>
      <c r="U698" s="106"/>
      <c r="V698" s="106"/>
      <c r="W698" s="106"/>
      <c r="X698" s="106"/>
      <c r="Y698" s="106"/>
      <c r="Z698" s="106"/>
      <c r="AA698" s="106"/>
      <c r="AB698" s="106" t="s">
        <v>9567</v>
      </c>
      <c r="AC698" s="113" t="s">
        <v>9568</v>
      </c>
      <c r="AD698" s="114" t="s">
        <v>283</v>
      </c>
      <c r="AE698" s="109">
        <v>41583</v>
      </c>
      <c r="AF698" s="109">
        <v>44267</v>
      </c>
      <c r="AG698" s="116">
        <f t="shared" si="138"/>
        <v>2684</v>
      </c>
      <c r="AH698" s="115" t="e">
        <f t="shared" si="146"/>
        <v>#VALUE!</v>
      </c>
      <c r="AI698" s="119" t="e">
        <f t="shared" si="108"/>
        <v>#VALUE!</v>
      </c>
      <c r="AJ698" s="106" t="s">
        <v>2023</v>
      </c>
      <c r="AK698" s="108">
        <v>1</v>
      </c>
      <c r="AL698" s="118" t="s">
        <v>364</v>
      </c>
      <c r="AM698" s="106"/>
      <c r="AN698" s="106"/>
      <c r="AO698" s="106"/>
      <c r="AP698" s="106"/>
      <c r="AQ698" s="106"/>
      <c r="AR698" s="106"/>
      <c r="AS698" s="106"/>
      <c r="AT698" s="106"/>
      <c r="AU698" s="106"/>
      <c r="AV698" s="106"/>
      <c r="AW698" s="106"/>
      <c r="AX698" s="106"/>
      <c r="AY698" s="106"/>
      <c r="AZ698" s="106"/>
      <c r="BA698" s="106"/>
      <c r="BB698" s="106"/>
      <c r="BC698" s="106"/>
      <c r="BD698" s="106"/>
      <c r="BE698" s="106"/>
      <c r="BF698" s="106"/>
      <c r="BG698" s="106"/>
      <c r="BH698" s="106"/>
      <c r="BI698" s="106"/>
      <c r="BJ698" s="106"/>
      <c r="BK698" s="108">
        <v>1</v>
      </c>
      <c r="BL698" s="106"/>
      <c r="BM698" s="106"/>
      <c r="BN698" s="106"/>
      <c r="BO698" s="106"/>
      <c r="BP698" s="106"/>
      <c r="BQ698" s="106"/>
      <c r="BR698" s="106"/>
      <c r="BS698" s="106"/>
      <c r="BT698" s="106"/>
      <c r="BU698" s="106"/>
      <c r="BV698" s="106"/>
      <c r="BW698" s="106"/>
      <c r="BX698" s="106"/>
      <c r="BY698" s="106"/>
      <c r="BZ698" s="106"/>
      <c r="CA698" s="106"/>
      <c r="CB698" s="106"/>
      <c r="CC698" s="106"/>
      <c r="CD698" s="106"/>
      <c r="CE698" s="106"/>
      <c r="CF698" s="106"/>
      <c r="CG698" s="106"/>
      <c r="CH698" s="106"/>
      <c r="CI698" s="106"/>
      <c r="CJ698" s="106"/>
      <c r="CK698" s="106"/>
      <c r="CL698" s="106"/>
      <c r="CM698" s="106"/>
      <c r="CN698" s="106"/>
      <c r="CO698" s="106"/>
      <c r="CP698" s="106" t="s">
        <v>90</v>
      </c>
      <c r="CQ698" s="106" t="s">
        <v>287</v>
      </c>
      <c r="CR698" s="106" t="s">
        <v>287</v>
      </c>
      <c r="CS698" s="118" t="s">
        <v>12</v>
      </c>
      <c r="CT698" s="106"/>
      <c r="CU698" s="106" t="s">
        <v>309</v>
      </c>
      <c r="CV698" s="106" t="s">
        <v>9569</v>
      </c>
      <c r="CW698" s="106" t="s">
        <v>9570</v>
      </c>
      <c r="CX698" s="106" t="s">
        <v>623</v>
      </c>
      <c r="CY698" s="106" t="s">
        <v>283</v>
      </c>
      <c r="CZ698" s="106" t="s">
        <v>283</v>
      </c>
      <c r="DA698" s="106" t="s">
        <v>283</v>
      </c>
      <c r="DB698" s="106" t="s">
        <v>283</v>
      </c>
      <c r="DC698" s="106" t="s">
        <v>283</v>
      </c>
      <c r="DD698" s="106" t="s">
        <v>283</v>
      </c>
      <c r="DE698" s="106" t="s">
        <v>283</v>
      </c>
      <c r="DF698" s="106" t="s">
        <v>283</v>
      </c>
      <c r="DG698" s="106"/>
      <c r="DH698" s="106"/>
      <c r="DI698" s="106"/>
      <c r="DJ698" s="106"/>
      <c r="DK698" s="106"/>
      <c r="DL698" s="106"/>
      <c r="DM698" s="106"/>
      <c r="DN698" s="106"/>
      <c r="DO698" s="106"/>
      <c r="DP698" s="106"/>
      <c r="DQ698" s="106"/>
      <c r="DR698" s="106"/>
      <c r="DS698" s="106"/>
      <c r="DT698" s="106"/>
      <c r="DU698" s="106"/>
      <c r="DV698" s="106"/>
      <c r="DW698" s="106"/>
      <c r="DX698" s="106"/>
      <c r="DY698" s="106"/>
      <c r="DZ698" s="106"/>
      <c r="EA698" s="106"/>
      <c r="EB698" s="106"/>
      <c r="EC698" s="106"/>
      <c r="ED698" s="106"/>
      <c r="EE698" s="106"/>
      <c r="EF698" s="106"/>
      <c r="EG698" s="106"/>
      <c r="EH698" s="106"/>
      <c r="EI698" s="106"/>
      <c r="EJ698" s="106"/>
      <c r="EK698" s="106" t="s">
        <v>283</v>
      </c>
      <c r="EL698" s="106" t="s">
        <v>283</v>
      </c>
      <c r="EM698" s="106"/>
      <c r="EN698" s="106"/>
      <c r="EO698" s="106"/>
      <c r="EP698" s="106"/>
      <c r="EQ698" s="106"/>
      <c r="ER698" s="106"/>
      <c r="ES698" s="106"/>
      <c r="ET698" s="106"/>
      <c r="EU698" s="106"/>
      <c r="EV698" s="106"/>
      <c r="EW698" s="106"/>
      <c r="EX698" s="106"/>
      <c r="EY698" s="106"/>
      <c r="EZ698" s="106"/>
      <c r="FA698" s="106"/>
      <c r="FB698" s="106"/>
      <c r="FC698" s="106"/>
      <c r="FD698" s="106"/>
      <c r="FE698" s="106"/>
      <c r="FF698" s="106" t="s">
        <v>283</v>
      </c>
      <c r="FG698" s="106" t="s">
        <v>283</v>
      </c>
      <c r="FH698" s="106"/>
      <c r="FI698" s="106"/>
      <c r="FJ698" s="106"/>
      <c r="FK698" s="106"/>
      <c r="FL698" s="106"/>
      <c r="FM698" s="106"/>
      <c r="FN698" s="106"/>
      <c r="FO698" s="106"/>
      <c r="FP698" s="106"/>
      <c r="FQ698" s="106"/>
      <c r="FR698" s="106"/>
      <c r="FS698" s="106"/>
      <c r="FT698" s="106"/>
      <c r="FU698" s="106"/>
      <c r="FV698" s="106"/>
      <c r="FW698" s="106"/>
      <c r="FX698" s="106"/>
      <c r="FY698" s="106"/>
      <c r="FZ698" s="106"/>
      <c r="GA698" s="106"/>
      <c r="GB698" s="106"/>
      <c r="GC698" s="106"/>
      <c r="GD698" s="106"/>
      <c r="GE698" s="106"/>
      <c r="GF698" s="106"/>
      <c r="GG698" s="106"/>
      <c r="GH698" s="106" t="s">
        <v>9571</v>
      </c>
      <c r="GI698" s="106" t="s">
        <v>9572</v>
      </c>
      <c r="GJ698" s="106" t="s">
        <v>9573</v>
      </c>
      <c r="GK698" s="106" t="s">
        <v>283</v>
      </c>
      <c r="GL698" s="106" t="s">
        <v>283</v>
      </c>
      <c r="GM698" s="106" t="s">
        <v>283</v>
      </c>
      <c r="GN698" s="106" t="s">
        <v>283</v>
      </c>
      <c r="GO698" s="106" t="s">
        <v>283</v>
      </c>
      <c r="GP698" s="106" t="s">
        <v>283</v>
      </c>
      <c r="GQ698" s="106" t="s">
        <v>283</v>
      </c>
      <c r="GR698" s="106" t="s">
        <v>283</v>
      </c>
      <c r="GS698" s="106" t="s">
        <v>283</v>
      </c>
      <c r="GT698" s="106" t="s">
        <v>283</v>
      </c>
      <c r="GU698" s="106" t="s">
        <v>283</v>
      </c>
      <c r="GV698" s="106" t="s">
        <v>283</v>
      </c>
      <c r="GW698" s="117" t="s">
        <v>9574</v>
      </c>
      <c r="GX698" s="106"/>
      <c r="GY698" s="106"/>
      <c r="GZ698" s="106"/>
      <c r="HA698" s="106"/>
      <c r="HB698" s="106"/>
      <c r="HC698" s="106"/>
      <c r="HD698" s="106"/>
      <c r="HE698" s="106"/>
      <c r="HF698" s="106"/>
      <c r="HG698" s="106"/>
      <c r="HH698" s="106"/>
      <c r="HI698" s="106"/>
      <c r="HJ698" s="106"/>
      <c r="HK698" s="108">
        <v>1</v>
      </c>
      <c r="HL698" s="106"/>
      <c r="HM698" s="106"/>
      <c r="HN698" s="106"/>
      <c r="HO698" s="106"/>
      <c r="HP698" s="106"/>
      <c r="HQ698" s="106"/>
      <c r="HR698" s="106"/>
      <c r="HS698" s="106"/>
      <c r="HT698" s="108">
        <v>1</v>
      </c>
      <c r="HU698" s="106"/>
      <c r="HV698" s="106"/>
      <c r="HW698" s="106"/>
      <c r="HX698" s="106"/>
      <c r="HY698" s="106"/>
      <c r="HZ698" s="106"/>
      <c r="IA698" s="106"/>
      <c r="IB698" s="106"/>
      <c r="IC698" s="106"/>
      <c r="ID698" s="106"/>
      <c r="IE698" s="106"/>
      <c r="IF698" s="106"/>
      <c r="IG698" s="106"/>
      <c r="IH698" s="106"/>
      <c r="II698" s="108">
        <v>1</v>
      </c>
      <c r="IJ698" s="106"/>
      <c r="IK698" s="106"/>
      <c r="IL698" s="106"/>
      <c r="IM698" s="106"/>
      <c r="IN698" s="106" t="s">
        <v>287</v>
      </c>
      <c r="IO698" s="106" t="s">
        <v>283</v>
      </c>
      <c r="IP698" s="106" t="s">
        <v>283</v>
      </c>
      <c r="IQ698" s="106" t="s">
        <v>283</v>
      </c>
      <c r="IR698" s="106"/>
      <c r="IS698" s="10"/>
      <c r="IT698" s="10"/>
      <c r="IU698" s="10"/>
      <c r="IV698" s="10"/>
      <c r="IW698" s="10"/>
      <c r="IX698" s="10"/>
      <c r="IY698" s="10"/>
      <c r="IZ698" s="10"/>
      <c r="JA698" s="13"/>
      <c r="JB698" s="10"/>
      <c r="JC698" s="10"/>
      <c r="JD698" s="10"/>
      <c r="JE698" s="10"/>
      <c r="JF698" s="10"/>
      <c r="JG698" s="10"/>
      <c r="JH698" s="10"/>
      <c r="JI698" s="10"/>
      <c r="JJ698" s="10"/>
      <c r="JK698" s="10"/>
      <c r="JL698" s="10"/>
      <c r="JM698" s="10"/>
      <c r="JN698" s="10"/>
      <c r="JO698" s="10"/>
      <c r="JP698" s="10"/>
      <c r="JQ698" s="10"/>
      <c r="JR698" s="10"/>
      <c r="JS698" s="10"/>
      <c r="JT698" s="10"/>
      <c r="JU698" s="10"/>
      <c r="JV698" s="10"/>
      <c r="JW698" s="10"/>
      <c r="JX698" s="10"/>
      <c r="JY698" s="10"/>
      <c r="JZ698" s="10"/>
    </row>
    <row r="699" spans="1:286" ht="15.75">
      <c r="A699" s="106" t="s">
        <v>9735</v>
      </c>
      <c r="B699" s="107">
        <v>44525</v>
      </c>
      <c r="C699" s="106" t="s">
        <v>9736</v>
      </c>
      <c r="D699" s="108">
        <v>1</v>
      </c>
      <c r="E699" s="109">
        <v>44357</v>
      </c>
      <c r="F699" s="108">
        <v>23</v>
      </c>
      <c r="G699" s="111" t="s">
        <v>323</v>
      </c>
      <c r="H699" s="106" t="s">
        <v>452</v>
      </c>
      <c r="I699" s="106" t="s">
        <v>2205</v>
      </c>
      <c r="J699" s="10" t="s">
        <v>280</v>
      </c>
      <c r="K699" s="117" t="s">
        <v>9737</v>
      </c>
      <c r="L699" s="118"/>
      <c r="M699" s="118"/>
      <c r="N699" s="118"/>
      <c r="O699" s="118"/>
      <c r="P699" s="118"/>
      <c r="Q699" s="118"/>
      <c r="R699" s="118"/>
      <c r="S699" s="106"/>
      <c r="T699" s="106"/>
      <c r="U699" s="106"/>
      <c r="V699" s="106"/>
      <c r="W699" s="106"/>
      <c r="X699" s="106"/>
      <c r="Y699" s="106"/>
      <c r="Z699" s="106"/>
      <c r="AA699" s="106"/>
      <c r="AB699" s="106" t="s">
        <v>9738</v>
      </c>
      <c r="AC699" s="113" t="s">
        <v>9739</v>
      </c>
      <c r="AD699" s="114" t="s">
        <v>283</v>
      </c>
      <c r="AE699" s="106" t="s">
        <v>329</v>
      </c>
      <c r="AF699" s="109">
        <v>44519</v>
      </c>
      <c r="AG699" s="115" t="e">
        <f t="shared" si="138"/>
        <v>#VALUE!</v>
      </c>
      <c r="AH699" s="116">
        <f t="shared" si="146"/>
        <v>162</v>
      </c>
      <c r="AI699" s="116">
        <f t="shared" si="108"/>
        <v>168</v>
      </c>
      <c r="AJ699" s="106" t="s">
        <v>8317</v>
      </c>
      <c r="AK699" s="108">
        <v>1</v>
      </c>
      <c r="AL699" s="106" t="s">
        <v>347</v>
      </c>
      <c r="AM699" s="108">
        <v>1</v>
      </c>
      <c r="AN699" s="106"/>
      <c r="AO699" s="106"/>
      <c r="AP699" s="106"/>
      <c r="AQ699" s="106"/>
      <c r="AR699" s="106"/>
      <c r="AS699" s="106"/>
      <c r="AT699" s="106"/>
      <c r="AU699" s="106"/>
      <c r="AV699" s="106"/>
      <c r="AW699" s="106"/>
      <c r="AX699" s="106"/>
      <c r="AY699" s="106"/>
      <c r="AZ699" s="106"/>
      <c r="BA699" s="106"/>
      <c r="BB699" s="106"/>
      <c r="BC699" s="106"/>
      <c r="BD699" s="106"/>
      <c r="BE699" s="106"/>
      <c r="BF699" s="106"/>
      <c r="BG699" s="106"/>
      <c r="BH699" s="106"/>
      <c r="BI699" s="106"/>
      <c r="BJ699" s="106"/>
      <c r="BK699" s="106"/>
      <c r="BL699" s="106"/>
      <c r="BM699" s="106"/>
      <c r="BN699" s="106"/>
      <c r="BO699" s="106"/>
      <c r="BP699" s="106"/>
      <c r="BQ699" s="106"/>
      <c r="BR699" s="106"/>
      <c r="BS699" s="106"/>
      <c r="BT699" s="106"/>
      <c r="BU699" s="106"/>
      <c r="BV699" s="106"/>
      <c r="BW699" s="106"/>
      <c r="BX699" s="106"/>
      <c r="BY699" s="106"/>
      <c r="BZ699" s="106"/>
      <c r="CA699" s="106"/>
      <c r="CB699" s="106"/>
      <c r="CC699" s="106"/>
      <c r="CD699" s="106"/>
      <c r="CE699" s="106"/>
      <c r="CF699" s="106"/>
      <c r="CG699" s="106"/>
      <c r="CH699" s="106"/>
      <c r="CI699" s="106"/>
      <c r="CJ699" s="106"/>
      <c r="CK699" s="106"/>
      <c r="CL699" s="106"/>
      <c r="CM699" s="106"/>
      <c r="CN699" s="106"/>
      <c r="CO699" s="106"/>
      <c r="CP699" s="106" t="s">
        <v>89</v>
      </c>
      <c r="CQ699" s="106" t="s">
        <v>287</v>
      </c>
      <c r="CR699" s="106" t="s">
        <v>287</v>
      </c>
      <c r="CS699" s="106" t="s">
        <v>12</v>
      </c>
      <c r="CT699" s="106"/>
      <c r="CU699" s="106" t="s">
        <v>158</v>
      </c>
      <c r="CV699" s="106" t="s">
        <v>283</v>
      </c>
      <c r="CW699" s="106" t="s">
        <v>9740</v>
      </c>
      <c r="CX699" s="106" t="s">
        <v>283</v>
      </c>
      <c r="CY699" s="106" t="s">
        <v>283</v>
      </c>
      <c r="CZ699" s="106" t="s">
        <v>283</v>
      </c>
      <c r="DA699" s="106" t="s">
        <v>283</v>
      </c>
      <c r="DB699" s="106" t="s">
        <v>283</v>
      </c>
      <c r="DC699" s="106" t="s">
        <v>283</v>
      </c>
      <c r="DD699" s="106" t="s">
        <v>283</v>
      </c>
      <c r="DE699" s="106" t="s">
        <v>283</v>
      </c>
      <c r="DF699" s="106" t="s">
        <v>283</v>
      </c>
      <c r="DG699" s="106"/>
      <c r="DH699" s="106"/>
      <c r="DI699" s="106"/>
      <c r="DJ699" s="106"/>
      <c r="DK699" s="106"/>
      <c r="DL699" s="106"/>
      <c r="DM699" s="106"/>
      <c r="DN699" s="106"/>
      <c r="DO699" s="106"/>
      <c r="DP699" s="106"/>
      <c r="DQ699" s="106"/>
      <c r="DR699" s="106"/>
      <c r="DS699" s="106"/>
      <c r="DT699" s="106"/>
      <c r="DU699" s="106"/>
      <c r="DV699" s="106"/>
      <c r="DW699" s="106"/>
      <c r="DX699" s="106"/>
      <c r="DY699" s="106"/>
      <c r="DZ699" s="106"/>
      <c r="EA699" s="106"/>
      <c r="EB699" s="106"/>
      <c r="EC699" s="106"/>
      <c r="ED699" s="106"/>
      <c r="EE699" s="106"/>
      <c r="EF699" s="106"/>
      <c r="EG699" s="106"/>
      <c r="EH699" s="106"/>
      <c r="EI699" s="106"/>
      <c r="EJ699" s="106"/>
      <c r="EK699" s="106" t="s">
        <v>283</v>
      </c>
      <c r="EL699" s="118" t="s">
        <v>283</v>
      </c>
      <c r="EM699" s="118"/>
      <c r="EN699" s="106"/>
      <c r="EO699" s="106"/>
      <c r="EP699" s="106"/>
      <c r="EQ699" s="106"/>
      <c r="ER699" s="106"/>
      <c r="ES699" s="106"/>
      <c r="ET699" s="106"/>
      <c r="EU699" s="106"/>
      <c r="EV699" s="106"/>
      <c r="EW699" s="106"/>
      <c r="EX699" s="106"/>
      <c r="EY699" s="106"/>
      <c r="EZ699" s="106"/>
      <c r="FA699" s="106"/>
      <c r="FB699" s="106"/>
      <c r="FC699" s="106"/>
      <c r="FD699" s="106"/>
      <c r="FE699" s="106"/>
      <c r="FF699" s="106" t="s">
        <v>283</v>
      </c>
      <c r="FG699" s="118" t="s">
        <v>283</v>
      </c>
      <c r="FH699" s="106"/>
      <c r="FI699" s="106"/>
      <c r="FJ699" s="106"/>
      <c r="FK699" s="106"/>
      <c r="FL699" s="106"/>
      <c r="FM699" s="106"/>
      <c r="FN699" s="106"/>
      <c r="FO699" s="106"/>
      <c r="FP699" s="106"/>
      <c r="FQ699" s="106"/>
      <c r="FR699" s="106"/>
      <c r="FS699" s="106"/>
      <c r="FT699" s="106"/>
      <c r="FU699" s="106"/>
      <c r="FV699" s="106"/>
      <c r="FW699" s="106"/>
      <c r="FX699" s="106"/>
      <c r="FY699" s="106"/>
      <c r="FZ699" s="106"/>
      <c r="GA699" s="106"/>
      <c r="GB699" s="106"/>
      <c r="GC699" s="106"/>
      <c r="GD699" s="106"/>
      <c r="GE699" s="106"/>
      <c r="GF699" s="106"/>
      <c r="GG699" s="106"/>
      <c r="GH699" s="106" t="s">
        <v>9741</v>
      </c>
      <c r="GI699" s="106" t="s">
        <v>9742</v>
      </c>
      <c r="GJ699" s="106" t="s">
        <v>9743</v>
      </c>
      <c r="GK699" s="106" t="s">
        <v>9744</v>
      </c>
      <c r="GL699" s="106" t="s">
        <v>9745</v>
      </c>
      <c r="GM699" s="106" t="s">
        <v>283</v>
      </c>
      <c r="GN699" s="106" t="s">
        <v>283</v>
      </c>
      <c r="GO699" s="106" t="s">
        <v>283</v>
      </c>
      <c r="GP699" s="106" t="s">
        <v>283</v>
      </c>
      <c r="GQ699" s="106" t="s">
        <v>283</v>
      </c>
      <c r="GR699" s="106" t="s">
        <v>283</v>
      </c>
      <c r="GS699" s="106" t="s">
        <v>283</v>
      </c>
      <c r="GT699" s="106" t="s">
        <v>283</v>
      </c>
      <c r="GU699" s="106" t="s">
        <v>283</v>
      </c>
      <c r="GV699" s="106" t="s">
        <v>283</v>
      </c>
      <c r="GW699" s="117" t="s">
        <v>9599</v>
      </c>
      <c r="GX699" s="118"/>
      <c r="GY699" s="118"/>
      <c r="GZ699" s="118"/>
      <c r="HA699" s="118"/>
      <c r="HB699" s="118"/>
      <c r="HC699" s="106"/>
      <c r="HD699" s="106"/>
      <c r="HE699" s="106"/>
      <c r="HF699" s="106"/>
      <c r="HG699" s="106"/>
      <c r="HH699" s="106"/>
      <c r="HI699" s="108">
        <v>1</v>
      </c>
      <c r="HJ699" s="106"/>
      <c r="HK699" s="106"/>
      <c r="HL699" s="106"/>
      <c r="HM699" s="106"/>
      <c r="HN699" s="106"/>
      <c r="HO699" s="106"/>
      <c r="HP699" s="106"/>
      <c r="HQ699" s="106"/>
      <c r="HR699" s="106"/>
      <c r="HS699" s="106"/>
      <c r="HT699" s="106"/>
      <c r="HU699" s="108">
        <v>1</v>
      </c>
      <c r="HV699" s="106"/>
      <c r="HW699" s="106"/>
      <c r="HX699" s="106"/>
      <c r="HY699" s="106"/>
      <c r="HZ699" s="106"/>
      <c r="IA699" s="106"/>
      <c r="IB699" s="106"/>
      <c r="IC699" s="106"/>
      <c r="ID699" s="106"/>
      <c r="IE699" s="106"/>
      <c r="IF699" s="106"/>
      <c r="IG699" s="106"/>
      <c r="IH699" s="108">
        <v>1</v>
      </c>
      <c r="II699" s="106"/>
      <c r="IJ699" s="106"/>
      <c r="IK699" s="106"/>
      <c r="IL699" s="106"/>
      <c r="IM699" s="106"/>
      <c r="IN699" s="106" t="s">
        <v>287</v>
      </c>
      <c r="IO699" s="106" t="s">
        <v>283</v>
      </c>
      <c r="IP699" s="106" t="s">
        <v>283</v>
      </c>
      <c r="IQ699" s="106" t="s">
        <v>283</v>
      </c>
      <c r="IR699" s="106"/>
      <c r="IS699" s="10"/>
      <c r="IT699" s="10"/>
      <c r="IU699" s="10"/>
      <c r="IV699" s="10"/>
      <c r="IW699" s="10"/>
      <c r="IX699" s="10"/>
      <c r="IY699" s="10"/>
      <c r="IZ699" s="10"/>
      <c r="JA699" s="13"/>
      <c r="JB699" s="10"/>
      <c r="JC699" s="10"/>
      <c r="JD699" s="10"/>
      <c r="JE699" s="10"/>
      <c r="JF699" s="10"/>
      <c r="JG699" s="10"/>
      <c r="JH699" s="10"/>
      <c r="JI699" s="10"/>
      <c r="JJ699" s="10"/>
      <c r="JK699" s="10"/>
      <c r="JL699" s="10"/>
      <c r="JM699" s="10"/>
      <c r="JN699" s="10"/>
      <c r="JO699" s="10"/>
      <c r="JP699" s="10"/>
      <c r="JQ699" s="10"/>
      <c r="JR699" s="10"/>
      <c r="JS699" s="10"/>
      <c r="JT699" s="10"/>
      <c r="JU699" s="10"/>
      <c r="JV699" s="10"/>
      <c r="JW699" s="10"/>
      <c r="JX699" s="10"/>
      <c r="JY699" s="10"/>
      <c r="JZ699" s="10"/>
    </row>
    <row r="700" spans="1:286" ht="15.75">
      <c r="A700" s="106" t="s">
        <v>9883</v>
      </c>
      <c r="B700" s="107">
        <v>44588</v>
      </c>
      <c r="C700" s="106" t="s">
        <v>9884</v>
      </c>
      <c r="D700" s="108">
        <v>1</v>
      </c>
      <c r="E700" s="109">
        <v>43720</v>
      </c>
      <c r="F700" s="110" t="s">
        <v>302</v>
      </c>
      <c r="G700" s="111" t="s">
        <v>323</v>
      </c>
      <c r="H700" s="106" t="s">
        <v>3127</v>
      </c>
      <c r="I700" s="106" t="s">
        <v>375</v>
      </c>
      <c r="J700" s="10" t="s">
        <v>280</v>
      </c>
      <c r="K700" s="117" t="s">
        <v>9885</v>
      </c>
      <c r="L700" s="118"/>
      <c r="M700" s="118"/>
      <c r="N700" s="118"/>
      <c r="O700" s="118"/>
      <c r="P700" s="118"/>
      <c r="Q700" s="118"/>
      <c r="R700" s="118"/>
      <c r="S700" s="118"/>
      <c r="T700" s="118"/>
      <c r="U700" s="118"/>
      <c r="V700" s="118"/>
      <c r="W700" s="118"/>
      <c r="X700" s="118"/>
      <c r="Y700" s="106"/>
      <c r="Z700" s="106"/>
      <c r="AA700" s="106"/>
      <c r="AB700" s="106" t="s">
        <v>9886</v>
      </c>
      <c r="AC700" s="113" t="s">
        <v>9887</v>
      </c>
      <c r="AD700" s="114" t="s">
        <v>283</v>
      </c>
      <c r="AE700" s="109">
        <v>43727</v>
      </c>
      <c r="AF700" s="109">
        <v>44586</v>
      </c>
      <c r="AG700" s="116">
        <f t="shared" si="138"/>
        <v>859</v>
      </c>
      <c r="AH700" s="116">
        <f t="shared" si="146"/>
        <v>866</v>
      </c>
      <c r="AI700" s="116">
        <f t="shared" si="108"/>
        <v>868</v>
      </c>
      <c r="AJ700" s="106" t="s">
        <v>77</v>
      </c>
      <c r="AK700" s="108">
        <v>1</v>
      </c>
      <c r="AL700" s="118" t="s">
        <v>77</v>
      </c>
      <c r="AM700" s="118"/>
      <c r="AN700" s="118"/>
      <c r="AO700" s="118"/>
      <c r="AP700" s="118"/>
      <c r="AQ700" s="106"/>
      <c r="AR700" s="106"/>
      <c r="AS700" s="106"/>
      <c r="AT700" s="106"/>
      <c r="AU700" s="106"/>
      <c r="AV700" s="106"/>
      <c r="AW700" s="106"/>
      <c r="AX700" s="106"/>
      <c r="AY700" s="106"/>
      <c r="AZ700" s="106"/>
      <c r="BA700" s="106"/>
      <c r="BB700" s="106"/>
      <c r="BC700" s="106"/>
      <c r="BD700" s="106"/>
      <c r="BE700" s="106"/>
      <c r="BF700" s="106"/>
      <c r="BG700" s="106"/>
      <c r="BH700" s="106"/>
      <c r="BI700" s="106"/>
      <c r="BJ700" s="106"/>
      <c r="BK700" s="106"/>
      <c r="BL700" s="106"/>
      <c r="BM700" s="106"/>
      <c r="BN700" s="106"/>
      <c r="BO700" s="106"/>
      <c r="BP700" s="106"/>
      <c r="BQ700" s="106"/>
      <c r="BR700" s="106"/>
      <c r="BS700" s="106"/>
      <c r="BT700" s="106"/>
      <c r="BU700" s="106"/>
      <c r="BV700" s="106"/>
      <c r="BW700" s="106"/>
      <c r="BX700" s="106"/>
      <c r="BY700" s="106"/>
      <c r="BZ700" s="106"/>
      <c r="CA700" s="106"/>
      <c r="CB700" s="106"/>
      <c r="CC700" s="106"/>
      <c r="CD700" s="106"/>
      <c r="CE700" s="106"/>
      <c r="CF700" s="108">
        <v>1</v>
      </c>
      <c r="CG700" s="106"/>
      <c r="CH700" s="106"/>
      <c r="CI700" s="106"/>
      <c r="CJ700" s="106"/>
      <c r="CK700" s="106"/>
      <c r="CL700" s="106"/>
      <c r="CM700" s="106"/>
      <c r="CN700" s="106"/>
      <c r="CO700" s="106"/>
      <c r="CP700" s="106" t="s">
        <v>90</v>
      </c>
      <c r="CQ700" s="106" t="s">
        <v>287</v>
      </c>
      <c r="CR700" s="106" t="s">
        <v>287</v>
      </c>
      <c r="CS700" s="106" t="s">
        <v>12</v>
      </c>
      <c r="CT700" s="106"/>
      <c r="CU700" s="106" t="s">
        <v>309</v>
      </c>
      <c r="CV700" s="106" t="s">
        <v>9888</v>
      </c>
      <c r="CW700" s="106" t="s">
        <v>9889</v>
      </c>
      <c r="CX700" s="106" t="s">
        <v>283</v>
      </c>
      <c r="CY700" s="106" t="s">
        <v>283</v>
      </c>
      <c r="CZ700" s="106" t="s">
        <v>283</v>
      </c>
      <c r="DA700" s="106" t="s">
        <v>283</v>
      </c>
      <c r="DB700" s="106" t="s">
        <v>283</v>
      </c>
      <c r="DC700" s="106" t="s">
        <v>283</v>
      </c>
      <c r="DD700" s="106" t="s">
        <v>283</v>
      </c>
      <c r="DE700" s="106" t="s">
        <v>9890</v>
      </c>
      <c r="DF700" s="117" t="s">
        <v>115</v>
      </c>
      <c r="DG700" s="118"/>
      <c r="DH700" s="106"/>
      <c r="DI700" s="106"/>
      <c r="DJ700" s="106"/>
      <c r="DK700" s="106"/>
      <c r="DL700" s="108">
        <v>1</v>
      </c>
      <c r="DM700" s="106"/>
      <c r="DN700" s="106"/>
      <c r="DO700" s="106"/>
      <c r="DP700" s="106"/>
      <c r="DQ700" s="106"/>
      <c r="DR700" s="106"/>
      <c r="DS700" s="106"/>
      <c r="DT700" s="106"/>
      <c r="DU700" s="106"/>
      <c r="DV700" s="106"/>
      <c r="DW700" s="106"/>
      <c r="DX700" s="106"/>
      <c r="DY700" s="106"/>
      <c r="DZ700" s="106"/>
      <c r="EA700" s="106"/>
      <c r="EB700" s="106"/>
      <c r="EC700" s="106"/>
      <c r="ED700" s="106"/>
      <c r="EE700" s="106"/>
      <c r="EF700" s="106"/>
      <c r="EG700" s="106"/>
      <c r="EH700" s="106"/>
      <c r="EI700" s="106"/>
      <c r="EJ700" s="106"/>
      <c r="EK700" s="106" t="s">
        <v>283</v>
      </c>
      <c r="EL700" s="106" t="s">
        <v>283</v>
      </c>
      <c r="EM700" s="106"/>
      <c r="EN700" s="106"/>
      <c r="EO700" s="106"/>
      <c r="EP700" s="106"/>
      <c r="EQ700" s="106"/>
      <c r="ER700" s="106"/>
      <c r="ES700" s="106"/>
      <c r="ET700" s="106"/>
      <c r="EU700" s="106"/>
      <c r="EV700" s="106"/>
      <c r="EW700" s="106"/>
      <c r="EX700" s="106"/>
      <c r="EY700" s="106"/>
      <c r="EZ700" s="106"/>
      <c r="FA700" s="106"/>
      <c r="FB700" s="106"/>
      <c r="FC700" s="106"/>
      <c r="FD700" s="106"/>
      <c r="FE700" s="106"/>
      <c r="FF700" s="106" t="s">
        <v>283</v>
      </c>
      <c r="FG700" s="118" t="s">
        <v>283</v>
      </c>
      <c r="FH700" s="106"/>
      <c r="FI700" s="106"/>
      <c r="FJ700" s="106"/>
      <c r="FK700" s="106"/>
      <c r="FL700" s="106"/>
      <c r="FM700" s="106"/>
      <c r="FN700" s="106"/>
      <c r="FO700" s="106"/>
      <c r="FP700" s="106"/>
      <c r="FQ700" s="106"/>
      <c r="FR700" s="106"/>
      <c r="FS700" s="106"/>
      <c r="FT700" s="106"/>
      <c r="FU700" s="106"/>
      <c r="FV700" s="106"/>
      <c r="FW700" s="106"/>
      <c r="FX700" s="106"/>
      <c r="FY700" s="106"/>
      <c r="FZ700" s="106"/>
      <c r="GA700" s="106"/>
      <c r="GB700" s="106"/>
      <c r="GC700" s="106"/>
      <c r="GD700" s="106"/>
      <c r="GE700" s="106"/>
      <c r="GF700" s="106"/>
      <c r="GG700" s="106"/>
      <c r="GH700" s="106" t="s">
        <v>9891</v>
      </c>
      <c r="GI700" s="106" t="s">
        <v>9892</v>
      </c>
      <c r="GJ700" s="106" t="s">
        <v>9893</v>
      </c>
      <c r="GK700" s="106" t="s">
        <v>9894</v>
      </c>
      <c r="GL700" s="106" t="s">
        <v>9895</v>
      </c>
      <c r="GM700" s="106" t="s">
        <v>283</v>
      </c>
      <c r="GN700" s="106" t="s">
        <v>283</v>
      </c>
      <c r="GO700" s="106" t="s">
        <v>283</v>
      </c>
      <c r="GP700" s="106" t="s">
        <v>283</v>
      </c>
      <c r="GQ700" s="106" t="s">
        <v>283</v>
      </c>
      <c r="GR700" s="106" t="s">
        <v>283</v>
      </c>
      <c r="GS700" s="106" t="s">
        <v>283</v>
      </c>
      <c r="GT700" s="106" t="s">
        <v>283</v>
      </c>
      <c r="GU700" s="106" t="s">
        <v>283</v>
      </c>
      <c r="GV700" s="106" t="s">
        <v>283</v>
      </c>
      <c r="GW700" s="118" t="s">
        <v>242</v>
      </c>
      <c r="GX700" s="118"/>
      <c r="GY700" s="106"/>
      <c r="GZ700" s="106"/>
      <c r="HA700" s="106"/>
      <c r="HB700" s="106"/>
      <c r="HC700" s="106"/>
      <c r="HD700" s="106"/>
      <c r="HE700" s="106"/>
      <c r="HF700" s="106"/>
      <c r="HG700" s="106"/>
      <c r="HH700" s="106"/>
      <c r="HI700" s="106"/>
      <c r="HJ700" s="106"/>
      <c r="HK700" s="106"/>
      <c r="HL700" s="106"/>
      <c r="HM700" s="106"/>
      <c r="HN700" s="106"/>
      <c r="HO700" s="106"/>
      <c r="HP700" s="106"/>
      <c r="HQ700" s="106"/>
      <c r="HR700" s="106"/>
      <c r="HS700" s="106"/>
      <c r="HT700" s="106"/>
      <c r="HU700" s="106"/>
      <c r="HV700" s="106"/>
      <c r="HW700" s="106"/>
      <c r="HX700" s="106"/>
      <c r="HY700" s="106"/>
      <c r="HZ700" s="106"/>
      <c r="IA700" s="106"/>
      <c r="IB700" s="106"/>
      <c r="IC700" s="106"/>
      <c r="ID700" s="106"/>
      <c r="IE700" s="106"/>
      <c r="IF700" s="106"/>
      <c r="IG700" s="106"/>
      <c r="IH700" s="106"/>
      <c r="II700" s="106"/>
      <c r="IJ700" s="106"/>
      <c r="IK700" s="106"/>
      <c r="IL700" s="106"/>
      <c r="IM700" s="108">
        <v>1</v>
      </c>
      <c r="IN700" s="106" t="s">
        <v>287</v>
      </c>
      <c r="IO700" s="106" t="s">
        <v>283</v>
      </c>
      <c r="IP700" s="106" t="s">
        <v>283</v>
      </c>
      <c r="IQ700" s="106" t="s">
        <v>283</v>
      </c>
      <c r="IR700" s="106"/>
      <c r="IS700" s="10"/>
      <c r="IT700" s="10"/>
      <c r="IU700" s="10"/>
      <c r="IV700" s="10"/>
      <c r="IW700" s="10"/>
      <c r="IX700" s="10"/>
      <c r="IY700" s="10"/>
      <c r="IZ700" s="10"/>
      <c r="JA700" s="13"/>
      <c r="JB700" s="10"/>
      <c r="JC700" s="10"/>
      <c r="JD700" s="10"/>
      <c r="JE700" s="10"/>
      <c r="JF700" s="10"/>
      <c r="JG700" s="10"/>
      <c r="JH700" s="10"/>
      <c r="JI700" s="10"/>
      <c r="JJ700" s="10"/>
      <c r="JK700" s="10"/>
      <c r="JL700" s="10"/>
      <c r="JM700" s="10"/>
      <c r="JN700" s="10"/>
      <c r="JO700" s="10"/>
      <c r="JP700" s="10"/>
      <c r="JQ700" s="10"/>
      <c r="JR700" s="10"/>
      <c r="JS700" s="10"/>
      <c r="JT700" s="10"/>
      <c r="JU700" s="10"/>
      <c r="JV700" s="10"/>
      <c r="JW700" s="10"/>
      <c r="JX700" s="10"/>
      <c r="JY700" s="10"/>
      <c r="JZ700" s="10"/>
    </row>
    <row r="701" spans="1:286" ht="15.75">
      <c r="A701" s="106" t="s">
        <v>9643</v>
      </c>
      <c r="B701" s="107">
        <v>44495</v>
      </c>
      <c r="C701" s="106" t="s">
        <v>9644</v>
      </c>
      <c r="D701" s="108">
        <v>1</v>
      </c>
      <c r="E701" s="109">
        <v>44362</v>
      </c>
      <c r="F701" s="110" t="s">
        <v>302</v>
      </c>
      <c r="G701" s="111" t="s">
        <v>323</v>
      </c>
      <c r="H701" s="106" t="s">
        <v>9645</v>
      </c>
      <c r="I701" s="106" t="s">
        <v>375</v>
      </c>
      <c r="J701" s="10" t="s">
        <v>280</v>
      </c>
      <c r="K701" s="117" t="s">
        <v>8849</v>
      </c>
      <c r="L701" s="118"/>
      <c r="M701" s="118"/>
      <c r="N701" s="118"/>
      <c r="O701" s="118"/>
      <c r="P701" s="118"/>
      <c r="Q701" s="118"/>
      <c r="R701" s="118"/>
      <c r="S701" s="118"/>
      <c r="T701" s="118"/>
      <c r="U701" s="118"/>
      <c r="V701" s="118"/>
      <c r="W701" s="118"/>
      <c r="X701" s="118"/>
      <c r="Y701" s="118"/>
      <c r="Z701" s="106"/>
      <c r="AA701" s="106"/>
      <c r="AB701" s="106" t="s">
        <v>9646</v>
      </c>
      <c r="AC701" s="113" t="s">
        <v>9647</v>
      </c>
      <c r="AD701" s="114" t="s">
        <v>283</v>
      </c>
      <c r="AE701" s="109">
        <v>44371</v>
      </c>
      <c r="AF701" s="109">
        <v>44495</v>
      </c>
      <c r="AG701" s="116">
        <f t="shared" si="138"/>
        <v>124</v>
      </c>
      <c r="AH701" s="116">
        <f t="shared" si="146"/>
        <v>133</v>
      </c>
      <c r="AI701" s="116">
        <f t="shared" si="108"/>
        <v>133</v>
      </c>
      <c r="AJ701" s="106" t="s">
        <v>9648</v>
      </c>
      <c r="AK701" s="108">
        <v>1</v>
      </c>
      <c r="AL701" s="118" t="s">
        <v>347</v>
      </c>
      <c r="AM701" s="108">
        <v>1</v>
      </c>
      <c r="AN701" s="106"/>
      <c r="AO701" s="106"/>
      <c r="AP701" s="106"/>
      <c r="AQ701" s="106"/>
      <c r="AR701" s="106"/>
      <c r="AS701" s="106"/>
      <c r="AT701" s="106"/>
      <c r="AU701" s="106"/>
      <c r="AV701" s="106"/>
      <c r="AW701" s="106"/>
      <c r="AX701" s="106"/>
      <c r="AY701" s="106"/>
      <c r="AZ701" s="106"/>
      <c r="BA701" s="106"/>
      <c r="BB701" s="106"/>
      <c r="BC701" s="106"/>
      <c r="BD701" s="106"/>
      <c r="BE701" s="106"/>
      <c r="BF701" s="106"/>
      <c r="BG701" s="106"/>
      <c r="BH701" s="106"/>
      <c r="BI701" s="106"/>
      <c r="BJ701" s="106"/>
      <c r="BK701" s="106"/>
      <c r="BL701" s="106"/>
      <c r="BM701" s="106"/>
      <c r="BN701" s="106"/>
      <c r="BO701" s="106"/>
      <c r="BP701" s="106"/>
      <c r="BQ701" s="106"/>
      <c r="BR701" s="106"/>
      <c r="BS701" s="106"/>
      <c r="BT701" s="106"/>
      <c r="BU701" s="106"/>
      <c r="BV701" s="106"/>
      <c r="BW701" s="106"/>
      <c r="BX701" s="106"/>
      <c r="BY701" s="106"/>
      <c r="BZ701" s="106"/>
      <c r="CA701" s="106"/>
      <c r="CB701" s="106"/>
      <c r="CC701" s="106"/>
      <c r="CD701" s="106"/>
      <c r="CE701" s="106"/>
      <c r="CF701" s="106"/>
      <c r="CG701" s="106"/>
      <c r="CH701" s="106"/>
      <c r="CI701" s="106"/>
      <c r="CJ701" s="106"/>
      <c r="CK701" s="106"/>
      <c r="CL701" s="106"/>
      <c r="CM701" s="106"/>
      <c r="CN701" s="106"/>
      <c r="CO701" s="106"/>
      <c r="CP701" s="106" t="s">
        <v>89</v>
      </c>
      <c r="CQ701" s="106" t="s">
        <v>287</v>
      </c>
      <c r="CR701" s="106" t="s">
        <v>287</v>
      </c>
      <c r="CS701" s="106" t="s">
        <v>12</v>
      </c>
      <c r="CT701" s="106"/>
      <c r="CU701" s="106" t="s">
        <v>621</v>
      </c>
      <c r="CV701" s="106" t="s">
        <v>283</v>
      </c>
      <c r="CW701" s="106" t="s">
        <v>5800</v>
      </c>
      <c r="CX701" s="106" t="s">
        <v>1008</v>
      </c>
      <c r="CY701" s="106" t="s">
        <v>283</v>
      </c>
      <c r="CZ701" s="106" t="s">
        <v>283</v>
      </c>
      <c r="DA701" s="106" t="s">
        <v>283</v>
      </c>
      <c r="DB701" s="106" t="s">
        <v>283</v>
      </c>
      <c r="DC701" s="106" t="s">
        <v>283</v>
      </c>
      <c r="DD701" s="106" t="s">
        <v>283</v>
      </c>
      <c r="DE701" s="106" t="s">
        <v>283</v>
      </c>
      <c r="DF701" s="106" t="s">
        <v>283</v>
      </c>
      <c r="DG701" s="106"/>
      <c r="DH701" s="106"/>
      <c r="DI701" s="106"/>
      <c r="DJ701" s="106"/>
      <c r="DK701" s="106"/>
      <c r="DL701" s="106"/>
      <c r="DM701" s="106"/>
      <c r="DN701" s="106"/>
      <c r="DO701" s="106"/>
      <c r="DP701" s="106"/>
      <c r="DQ701" s="106"/>
      <c r="DR701" s="106"/>
      <c r="DS701" s="106"/>
      <c r="DT701" s="106"/>
      <c r="DU701" s="106"/>
      <c r="DV701" s="106"/>
      <c r="DW701" s="106"/>
      <c r="DX701" s="106"/>
      <c r="DY701" s="106"/>
      <c r="DZ701" s="106"/>
      <c r="EA701" s="106"/>
      <c r="EB701" s="106"/>
      <c r="EC701" s="106"/>
      <c r="ED701" s="106"/>
      <c r="EE701" s="106"/>
      <c r="EF701" s="106"/>
      <c r="EG701" s="106"/>
      <c r="EH701" s="106"/>
      <c r="EI701" s="106"/>
      <c r="EJ701" s="106"/>
      <c r="EK701" s="106" t="s">
        <v>283</v>
      </c>
      <c r="EL701" s="106" t="s">
        <v>283</v>
      </c>
      <c r="EM701" s="106"/>
      <c r="EN701" s="106"/>
      <c r="EO701" s="106"/>
      <c r="EP701" s="106"/>
      <c r="EQ701" s="106"/>
      <c r="ER701" s="106"/>
      <c r="ES701" s="106"/>
      <c r="ET701" s="106"/>
      <c r="EU701" s="106"/>
      <c r="EV701" s="106"/>
      <c r="EW701" s="106"/>
      <c r="EX701" s="106"/>
      <c r="EY701" s="106"/>
      <c r="EZ701" s="106"/>
      <c r="FA701" s="106"/>
      <c r="FB701" s="106"/>
      <c r="FC701" s="106"/>
      <c r="FD701" s="106"/>
      <c r="FE701" s="106"/>
      <c r="FF701" s="118" t="s">
        <v>283</v>
      </c>
      <c r="FG701" s="118" t="s">
        <v>283</v>
      </c>
      <c r="FH701" s="118"/>
      <c r="FI701" s="118"/>
      <c r="FJ701" s="118"/>
      <c r="FK701" s="106"/>
      <c r="FL701" s="106"/>
      <c r="FM701" s="106"/>
      <c r="FN701" s="106"/>
      <c r="FO701" s="106"/>
      <c r="FP701" s="106"/>
      <c r="FQ701" s="106"/>
      <c r="FR701" s="106"/>
      <c r="FS701" s="106"/>
      <c r="FT701" s="106"/>
      <c r="FU701" s="106"/>
      <c r="FV701" s="106"/>
      <c r="FW701" s="106"/>
      <c r="FX701" s="106"/>
      <c r="FY701" s="106"/>
      <c r="FZ701" s="106"/>
      <c r="GA701" s="106"/>
      <c r="GB701" s="106"/>
      <c r="GC701" s="106"/>
      <c r="GD701" s="106"/>
      <c r="GE701" s="106"/>
      <c r="GF701" s="106"/>
      <c r="GG701" s="106"/>
      <c r="GH701" s="106" t="s">
        <v>9649</v>
      </c>
      <c r="GI701" s="106" t="s">
        <v>9650</v>
      </c>
      <c r="GJ701" s="106" t="s">
        <v>283</v>
      </c>
      <c r="GK701" s="106" t="s">
        <v>283</v>
      </c>
      <c r="GL701" s="106" t="s">
        <v>283</v>
      </c>
      <c r="GM701" s="106" t="s">
        <v>283</v>
      </c>
      <c r="GN701" s="106" t="s">
        <v>283</v>
      </c>
      <c r="GO701" s="106" t="s">
        <v>283</v>
      </c>
      <c r="GP701" s="106" t="s">
        <v>283</v>
      </c>
      <c r="GQ701" s="106" t="s">
        <v>283</v>
      </c>
      <c r="GR701" s="106" t="s">
        <v>283</v>
      </c>
      <c r="GS701" s="106" t="s">
        <v>283</v>
      </c>
      <c r="GT701" s="106" t="s">
        <v>283</v>
      </c>
      <c r="GU701" s="106" t="s">
        <v>283</v>
      </c>
      <c r="GV701" s="106" t="s">
        <v>283</v>
      </c>
      <c r="GW701" s="112" t="s">
        <v>9651</v>
      </c>
      <c r="GX701" s="106"/>
      <c r="GY701" s="106"/>
      <c r="GZ701" s="106"/>
      <c r="HA701" s="106"/>
      <c r="HB701" s="106"/>
      <c r="HC701" s="106"/>
      <c r="HD701" s="106"/>
      <c r="HE701" s="106"/>
      <c r="HF701" s="106"/>
      <c r="HG701" s="106"/>
      <c r="HH701" s="106"/>
      <c r="HI701" s="106"/>
      <c r="HJ701" s="106"/>
      <c r="HK701" s="106"/>
      <c r="HL701" s="106"/>
      <c r="HM701" s="106"/>
      <c r="HN701" s="106"/>
      <c r="HO701" s="106"/>
      <c r="HP701" s="106"/>
      <c r="HQ701" s="106"/>
      <c r="HR701" s="106"/>
      <c r="HS701" s="106"/>
      <c r="HT701" s="106"/>
      <c r="HU701" s="108">
        <v>1</v>
      </c>
      <c r="HV701" s="106"/>
      <c r="HW701" s="106"/>
      <c r="HX701" s="106"/>
      <c r="HY701" s="106"/>
      <c r="HZ701" s="106"/>
      <c r="IA701" s="106"/>
      <c r="IB701" s="106"/>
      <c r="IC701" s="106"/>
      <c r="ID701" s="106"/>
      <c r="IE701" s="106"/>
      <c r="IF701" s="106"/>
      <c r="IG701" s="106"/>
      <c r="IH701" s="108">
        <v>1</v>
      </c>
      <c r="II701" s="106"/>
      <c r="IJ701" s="106"/>
      <c r="IK701" s="106"/>
      <c r="IL701" s="106"/>
      <c r="IM701" s="106"/>
      <c r="IN701" s="106" t="s">
        <v>287</v>
      </c>
      <c r="IO701" s="106" t="s">
        <v>283</v>
      </c>
      <c r="IP701" s="106" t="s">
        <v>283</v>
      </c>
      <c r="IQ701" s="106" t="s">
        <v>283</v>
      </c>
      <c r="IR701" s="106"/>
      <c r="IS701" s="10"/>
      <c r="IT701" s="10"/>
      <c r="IU701" s="10"/>
      <c r="IV701" s="10"/>
      <c r="IW701" s="10"/>
      <c r="IX701" s="10"/>
      <c r="IY701" s="10"/>
      <c r="IZ701" s="10"/>
      <c r="JA701" s="13"/>
      <c r="JB701" s="10"/>
      <c r="JC701" s="10"/>
      <c r="JD701" s="10"/>
      <c r="JE701" s="10"/>
      <c r="JF701" s="10"/>
      <c r="JG701" s="10"/>
      <c r="JH701" s="10"/>
      <c r="JI701" s="10"/>
      <c r="JJ701" s="10"/>
      <c r="JK701" s="10"/>
      <c r="JL701" s="10"/>
      <c r="JM701" s="10"/>
      <c r="JN701" s="10"/>
      <c r="JO701" s="10"/>
      <c r="JP701" s="10"/>
      <c r="JQ701" s="10"/>
      <c r="JR701" s="10"/>
      <c r="JS701" s="10"/>
      <c r="JT701" s="10"/>
      <c r="JU701" s="10"/>
      <c r="JV701" s="10"/>
      <c r="JW701" s="10"/>
      <c r="JX701" s="10"/>
      <c r="JY701" s="10"/>
      <c r="JZ701" s="10"/>
    </row>
    <row r="702" spans="1:286" ht="15.75">
      <c r="A702" s="106" t="s">
        <v>9301</v>
      </c>
      <c r="B702" s="107">
        <v>44321</v>
      </c>
      <c r="C702" s="106" t="s">
        <v>9302</v>
      </c>
      <c r="D702" s="108">
        <v>1</v>
      </c>
      <c r="E702" s="109">
        <v>44051</v>
      </c>
      <c r="F702" s="108">
        <v>75</v>
      </c>
      <c r="G702" s="111" t="s">
        <v>277</v>
      </c>
      <c r="H702" s="106" t="s">
        <v>5917</v>
      </c>
      <c r="I702" s="106" t="s">
        <v>424</v>
      </c>
      <c r="J702" s="10" t="s">
        <v>280</v>
      </c>
      <c r="K702" s="117" t="s">
        <v>9303</v>
      </c>
      <c r="L702" s="118"/>
      <c r="M702" s="118"/>
      <c r="N702" s="118"/>
      <c r="O702" s="118"/>
      <c r="P702" s="118"/>
      <c r="Q702" s="118"/>
      <c r="R702" s="106"/>
      <c r="S702" s="106"/>
      <c r="T702" s="106"/>
      <c r="U702" s="106"/>
      <c r="V702" s="106"/>
      <c r="W702" s="106"/>
      <c r="X702" s="106"/>
      <c r="Y702" s="106"/>
      <c r="Z702" s="106"/>
      <c r="AA702" s="106"/>
      <c r="AB702" s="106" t="s">
        <v>9304</v>
      </c>
      <c r="AC702" s="113" t="s">
        <v>9305</v>
      </c>
      <c r="AD702" s="114" t="s">
        <v>283</v>
      </c>
      <c r="AE702" s="109">
        <v>44141</v>
      </c>
      <c r="AF702" s="109">
        <v>44321</v>
      </c>
      <c r="AG702" s="116">
        <f t="shared" si="138"/>
        <v>180</v>
      </c>
      <c r="AH702" s="116">
        <f t="shared" si="146"/>
        <v>270</v>
      </c>
      <c r="AI702" s="116">
        <f t="shared" si="108"/>
        <v>270</v>
      </c>
      <c r="AJ702" s="106" t="s">
        <v>70</v>
      </c>
      <c r="AK702" s="108">
        <v>1</v>
      </c>
      <c r="AL702" s="118" t="s">
        <v>70</v>
      </c>
      <c r="AM702" s="106"/>
      <c r="AN702" s="106"/>
      <c r="AO702" s="106"/>
      <c r="AP702" s="106"/>
      <c r="AQ702" s="106"/>
      <c r="AR702" s="106"/>
      <c r="AS702" s="106"/>
      <c r="AT702" s="106"/>
      <c r="AU702" s="106"/>
      <c r="AV702" s="106"/>
      <c r="AW702" s="106"/>
      <c r="AX702" s="106"/>
      <c r="AY702" s="106"/>
      <c r="AZ702" s="106"/>
      <c r="BA702" s="106"/>
      <c r="BB702" s="106"/>
      <c r="BC702" s="106"/>
      <c r="BD702" s="106"/>
      <c r="BE702" s="106"/>
      <c r="BF702" s="106"/>
      <c r="BG702" s="106"/>
      <c r="BH702" s="106"/>
      <c r="BI702" s="106"/>
      <c r="BJ702" s="106"/>
      <c r="BK702" s="106"/>
      <c r="BL702" s="106"/>
      <c r="BM702" s="106"/>
      <c r="BN702" s="106"/>
      <c r="BO702" s="106"/>
      <c r="BP702" s="106"/>
      <c r="BQ702" s="106"/>
      <c r="BR702" s="106"/>
      <c r="BS702" s="106"/>
      <c r="BT702" s="106"/>
      <c r="BU702" s="106"/>
      <c r="BV702" s="106"/>
      <c r="BW702" s="106"/>
      <c r="BX702" s="106"/>
      <c r="BY702" s="108">
        <v>1</v>
      </c>
      <c r="BZ702" s="106"/>
      <c r="CA702" s="106"/>
      <c r="CB702" s="106"/>
      <c r="CC702" s="106"/>
      <c r="CD702" s="106"/>
      <c r="CE702" s="106"/>
      <c r="CF702" s="106"/>
      <c r="CG702" s="106"/>
      <c r="CH702" s="106"/>
      <c r="CI702" s="106"/>
      <c r="CJ702" s="106"/>
      <c r="CK702" s="106"/>
      <c r="CL702" s="106"/>
      <c r="CM702" s="106"/>
      <c r="CN702" s="106"/>
      <c r="CO702" s="106"/>
      <c r="CP702" s="106" t="s">
        <v>283</v>
      </c>
      <c r="CQ702" s="106" t="s">
        <v>283</v>
      </c>
      <c r="CR702" s="106" t="s">
        <v>287</v>
      </c>
      <c r="CS702" s="106" t="s">
        <v>12</v>
      </c>
      <c r="CT702" s="106"/>
      <c r="CU702" s="106" t="s">
        <v>158</v>
      </c>
      <c r="CV702" s="106" t="s">
        <v>283</v>
      </c>
      <c r="CW702" s="106" t="s">
        <v>9306</v>
      </c>
      <c r="CX702" s="106" t="s">
        <v>9307</v>
      </c>
      <c r="CY702" s="106" t="s">
        <v>9308</v>
      </c>
      <c r="CZ702" s="106" t="s">
        <v>283</v>
      </c>
      <c r="DA702" s="106" t="s">
        <v>283</v>
      </c>
      <c r="DB702" s="106" t="s">
        <v>283</v>
      </c>
      <c r="DC702" s="106" t="s">
        <v>283</v>
      </c>
      <c r="DD702" s="106" t="s">
        <v>283</v>
      </c>
      <c r="DE702" s="106" t="s">
        <v>9309</v>
      </c>
      <c r="DF702" s="106" t="s">
        <v>116</v>
      </c>
      <c r="DG702" s="106"/>
      <c r="DH702" s="106"/>
      <c r="DI702" s="106"/>
      <c r="DJ702" s="106"/>
      <c r="DK702" s="106"/>
      <c r="DL702" s="106"/>
      <c r="DM702" s="108">
        <v>1</v>
      </c>
      <c r="DN702" s="106"/>
      <c r="DO702" s="106"/>
      <c r="DP702" s="106"/>
      <c r="DQ702" s="106"/>
      <c r="DR702" s="106"/>
      <c r="DS702" s="106"/>
      <c r="DT702" s="106"/>
      <c r="DU702" s="106"/>
      <c r="DV702" s="106"/>
      <c r="DW702" s="106"/>
      <c r="DX702" s="106"/>
      <c r="DY702" s="106"/>
      <c r="DZ702" s="106"/>
      <c r="EA702" s="106"/>
      <c r="EB702" s="106"/>
      <c r="EC702" s="106"/>
      <c r="ED702" s="106"/>
      <c r="EE702" s="106"/>
      <c r="EF702" s="106"/>
      <c r="EG702" s="106"/>
      <c r="EH702" s="106"/>
      <c r="EI702" s="106"/>
      <c r="EJ702" s="106"/>
      <c r="EK702" s="106" t="s">
        <v>9310</v>
      </c>
      <c r="EL702" s="118" t="s">
        <v>6798</v>
      </c>
      <c r="EM702" s="106"/>
      <c r="EN702" s="106"/>
      <c r="EO702" s="106"/>
      <c r="EP702" s="106"/>
      <c r="EQ702" s="106"/>
      <c r="ER702" s="106"/>
      <c r="ES702" s="108">
        <v>1</v>
      </c>
      <c r="ET702" s="106"/>
      <c r="EU702" s="106"/>
      <c r="EV702" s="106"/>
      <c r="EW702" s="106"/>
      <c r="EX702" s="106"/>
      <c r="EY702" s="106"/>
      <c r="EZ702" s="106"/>
      <c r="FA702" s="106"/>
      <c r="FB702" s="108">
        <v>1</v>
      </c>
      <c r="FC702" s="106"/>
      <c r="FD702" s="106"/>
      <c r="FE702" s="106"/>
      <c r="FF702" s="106" t="s">
        <v>9311</v>
      </c>
      <c r="FG702" s="106" t="s">
        <v>178</v>
      </c>
      <c r="FH702" s="106"/>
      <c r="FI702" s="106"/>
      <c r="FJ702" s="106"/>
      <c r="FK702" s="106"/>
      <c r="FL702" s="106"/>
      <c r="FM702" s="106"/>
      <c r="FN702" s="106"/>
      <c r="FO702" s="106"/>
      <c r="FP702" s="106"/>
      <c r="FQ702" s="106"/>
      <c r="FR702" s="106"/>
      <c r="FS702" s="106"/>
      <c r="FT702" s="106"/>
      <c r="FU702" s="106"/>
      <c r="FV702" s="106"/>
      <c r="FW702" s="106"/>
      <c r="FX702" s="106"/>
      <c r="FY702" s="106"/>
      <c r="FZ702" s="106"/>
      <c r="GA702" s="108">
        <v>1</v>
      </c>
      <c r="GB702" s="106"/>
      <c r="GC702" s="106"/>
      <c r="GD702" s="106"/>
      <c r="GE702" s="106"/>
      <c r="GF702" s="106"/>
      <c r="GG702" s="106"/>
      <c r="GH702" s="106" t="s">
        <v>9312</v>
      </c>
      <c r="GI702" s="106" t="s">
        <v>9313</v>
      </c>
      <c r="GJ702" s="106" t="s">
        <v>9314</v>
      </c>
      <c r="GK702" s="106" t="s">
        <v>9315</v>
      </c>
      <c r="GL702" s="106" t="s">
        <v>9316</v>
      </c>
      <c r="GM702" s="106" t="s">
        <v>9317</v>
      </c>
      <c r="GN702" s="106" t="s">
        <v>283</v>
      </c>
      <c r="GO702" s="106" t="s">
        <v>283</v>
      </c>
      <c r="GP702" s="106" t="s">
        <v>283</v>
      </c>
      <c r="GQ702" s="106" t="s">
        <v>283</v>
      </c>
      <c r="GR702" s="106" t="s">
        <v>283</v>
      </c>
      <c r="GS702" s="106" t="s">
        <v>283</v>
      </c>
      <c r="GT702" s="106" t="s">
        <v>283</v>
      </c>
      <c r="GU702" s="106" t="s">
        <v>283</v>
      </c>
      <c r="GV702" s="106" t="s">
        <v>283</v>
      </c>
      <c r="GW702" s="117" t="s">
        <v>9318</v>
      </c>
      <c r="GX702" s="118"/>
      <c r="GY702" s="118"/>
      <c r="GZ702" s="106"/>
      <c r="HA702" s="106"/>
      <c r="HB702" s="106"/>
      <c r="HC702" s="106"/>
      <c r="HD702" s="106"/>
      <c r="HE702" s="106"/>
      <c r="HF702" s="106"/>
      <c r="HG702" s="106"/>
      <c r="HH702" s="106"/>
      <c r="HI702" s="106"/>
      <c r="HJ702" s="106"/>
      <c r="HK702" s="106"/>
      <c r="HL702" s="106"/>
      <c r="HM702" s="106"/>
      <c r="HN702" s="106"/>
      <c r="HO702" s="106"/>
      <c r="HP702" s="106"/>
      <c r="HQ702" s="106"/>
      <c r="HR702" s="106"/>
      <c r="HS702" s="106"/>
      <c r="HT702" s="106"/>
      <c r="HU702" s="108">
        <v>1</v>
      </c>
      <c r="HV702" s="106"/>
      <c r="HW702" s="106"/>
      <c r="HX702" s="106"/>
      <c r="HY702" s="106"/>
      <c r="HZ702" s="106"/>
      <c r="IA702" s="106"/>
      <c r="IB702" s="106"/>
      <c r="IC702" s="106"/>
      <c r="ID702" s="106"/>
      <c r="IE702" s="106"/>
      <c r="IF702" s="106"/>
      <c r="IG702" s="106"/>
      <c r="IH702" s="106"/>
      <c r="II702" s="106"/>
      <c r="IJ702" s="106"/>
      <c r="IK702" s="106"/>
      <c r="IL702" s="106"/>
      <c r="IM702" s="106"/>
      <c r="IN702" s="106" t="s">
        <v>287</v>
      </c>
      <c r="IO702" s="106" t="s">
        <v>283</v>
      </c>
      <c r="IP702" s="106" t="s">
        <v>283</v>
      </c>
      <c r="IQ702" s="106" t="s">
        <v>283</v>
      </c>
      <c r="IR702" s="106"/>
      <c r="IS702" s="10"/>
      <c r="IT702" s="10"/>
      <c r="IU702" s="10"/>
      <c r="IV702" s="10"/>
      <c r="IW702" s="10"/>
      <c r="IX702" s="10"/>
      <c r="IY702" s="10"/>
      <c r="IZ702" s="10"/>
      <c r="JA702" s="13"/>
      <c r="JB702" s="10"/>
      <c r="JC702" s="10"/>
      <c r="JD702" s="10"/>
      <c r="JE702" s="10"/>
      <c r="JF702" s="10"/>
      <c r="JG702" s="10"/>
      <c r="JH702" s="10"/>
      <c r="JI702" s="10"/>
      <c r="JJ702" s="10"/>
      <c r="JK702" s="10"/>
      <c r="JL702" s="10"/>
      <c r="JM702" s="10"/>
      <c r="JN702" s="10"/>
      <c r="JO702" s="10"/>
      <c r="JP702" s="10"/>
      <c r="JQ702" s="10"/>
      <c r="JR702" s="10"/>
      <c r="JS702" s="10"/>
      <c r="JT702" s="10"/>
      <c r="JU702" s="10"/>
      <c r="JV702" s="10"/>
      <c r="JW702" s="10"/>
      <c r="JX702" s="10"/>
      <c r="JY702" s="10"/>
      <c r="JZ702" s="10"/>
    </row>
    <row r="703" spans="1:286" ht="15.75">
      <c r="A703" s="106" t="s">
        <v>9758</v>
      </c>
      <c r="B703" s="107">
        <v>44525</v>
      </c>
      <c r="C703" s="106" t="s">
        <v>9759</v>
      </c>
      <c r="D703" s="108">
        <v>2</v>
      </c>
      <c r="E703" s="109">
        <v>43989</v>
      </c>
      <c r="F703" s="110" t="s">
        <v>302</v>
      </c>
      <c r="G703" s="110" t="s">
        <v>9760</v>
      </c>
      <c r="H703" s="106" t="s">
        <v>1875</v>
      </c>
      <c r="I703" s="106" t="s">
        <v>1876</v>
      </c>
      <c r="J703" s="10" t="s">
        <v>280</v>
      </c>
      <c r="K703" s="117" t="s">
        <v>9761</v>
      </c>
      <c r="L703" s="118"/>
      <c r="M703" s="118"/>
      <c r="N703" s="118"/>
      <c r="O703" s="118"/>
      <c r="P703" s="118"/>
      <c r="Q703" s="118"/>
      <c r="R703" s="118"/>
      <c r="S703" s="118"/>
      <c r="T703" s="118"/>
      <c r="U703" s="118"/>
      <c r="V703" s="118"/>
      <c r="W703" s="118"/>
      <c r="X703" s="118"/>
      <c r="Y703" s="106"/>
      <c r="Z703" s="106"/>
      <c r="AA703" s="106"/>
      <c r="AB703" s="106" t="s">
        <v>9762</v>
      </c>
      <c r="AC703" s="113" t="s">
        <v>9763</v>
      </c>
      <c r="AD703" s="114" t="s">
        <v>283</v>
      </c>
      <c r="AE703" s="109">
        <v>44174</v>
      </c>
      <c r="AF703" s="109">
        <v>44525</v>
      </c>
      <c r="AG703" s="116">
        <f t="shared" si="138"/>
        <v>351</v>
      </c>
      <c r="AH703" s="116">
        <f t="shared" si="146"/>
        <v>536</v>
      </c>
      <c r="AI703" s="116">
        <f t="shared" si="108"/>
        <v>536</v>
      </c>
      <c r="AJ703" s="106" t="s">
        <v>9764</v>
      </c>
      <c r="AK703" s="108">
        <v>2</v>
      </c>
      <c r="AL703" s="112" t="s">
        <v>9765</v>
      </c>
      <c r="AM703" s="106"/>
      <c r="AN703" s="106"/>
      <c r="AO703" s="106"/>
      <c r="AP703" s="106"/>
      <c r="AQ703" s="106"/>
      <c r="AR703" s="106"/>
      <c r="AS703" s="106"/>
      <c r="AT703" s="106"/>
      <c r="AU703" s="106"/>
      <c r="AV703" s="106"/>
      <c r="AW703" s="106"/>
      <c r="AX703" s="106"/>
      <c r="AY703" s="106"/>
      <c r="AZ703" s="106"/>
      <c r="BA703" s="106"/>
      <c r="BB703" s="106"/>
      <c r="BC703" s="106"/>
      <c r="BD703" s="106"/>
      <c r="BE703" s="106"/>
      <c r="BF703" s="106"/>
      <c r="BG703" s="106"/>
      <c r="BH703" s="106"/>
      <c r="BI703" s="106"/>
      <c r="BJ703" s="106"/>
      <c r="BK703" s="106"/>
      <c r="BL703" s="106"/>
      <c r="BM703" s="108">
        <v>1</v>
      </c>
      <c r="BN703" s="106"/>
      <c r="BO703" s="106"/>
      <c r="BP703" s="106"/>
      <c r="BQ703" s="106"/>
      <c r="BR703" s="106"/>
      <c r="BS703" s="106"/>
      <c r="BT703" s="106"/>
      <c r="BU703" s="106"/>
      <c r="BV703" s="106"/>
      <c r="BW703" s="106"/>
      <c r="BX703" s="106"/>
      <c r="BY703" s="106"/>
      <c r="BZ703" s="106"/>
      <c r="CA703" s="106"/>
      <c r="CB703" s="106"/>
      <c r="CC703" s="106"/>
      <c r="CD703" s="106"/>
      <c r="CE703" s="106"/>
      <c r="CF703" s="106"/>
      <c r="CG703" s="106"/>
      <c r="CH703" s="106"/>
      <c r="CI703" s="106"/>
      <c r="CJ703" s="106"/>
      <c r="CK703" s="106"/>
      <c r="CL703" s="106"/>
      <c r="CM703" s="106"/>
      <c r="CN703" s="106"/>
      <c r="CO703" s="108">
        <v>1</v>
      </c>
      <c r="CP703" s="106" t="s">
        <v>89</v>
      </c>
      <c r="CQ703" s="106" t="s">
        <v>287</v>
      </c>
      <c r="CR703" s="106" t="s">
        <v>287</v>
      </c>
      <c r="CS703" s="106" t="s">
        <v>9766</v>
      </c>
      <c r="CT703" s="106"/>
      <c r="CU703" s="106" t="s">
        <v>158</v>
      </c>
      <c r="CV703" s="106" t="s">
        <v>283</v>
      </c>
      <c r="CW703" s="106" t="s">
        <v>3804</v>
      </c>
      <c r="CX703" s="106" t="s">
        <v>9699</v>
      </c>
      <c r="CY703" s="106" t="s">
        <v>283</v>
      </c>
      <c r="CZ703" s="106" t="s">
        <v>283</v>
      </c>
      <c r="DA703" s="106" t="s">
        <v>283</v>
      </c>
      <c r="DB703" s="106" t="s">
        <v>283</v>
      </c>
      <c r="DC703" s="106" t="s">
        <v>283</v>
      </c>
      <c r="DD703" s="106" t="s">
        <v>283</v>
      </c>
      <c r="DE703" s="106" t="s">
        <v>5618</v>
      </c>
      <c r="DF703" s="106" t="s">
        <v>127</v>
      </c>
      <c r="DG703" s="106"/>
      <c r="DH703" s="106"/>
      <c r="DI703" s="106"/>
      <c r="DJ703" s="106"/>
      <c r="DK703" s="106"/>
      <c r="DL703" s="106"/>
      <c r="DM703" s="106"/>
      <c r="DN703" s="106"/>
      <c r="DO703" s="106"/>
      <c r="DP703" s="106"/>
      <c r="DQ703" s="106"/>
      <c r="DR703" s="106"/>
      <c r="DS703" s="106"/>
      <c r="DT703" s="106"/>
      <c r="DU703" s="106"/>
      <c r="DV703" s="106"/>
      <c r="DW703" s="106"/>
      <c r="DX703" s="108">
        <v>1</v>
      </c>
      <c r="DY703" s="106"/>
      <c r="DZ703" s="106"/>
      <c r="EA703" s="106"/>
      <c r="EB703" s="106"/>
      <c r="EC703" s="106"/>
      <c r="ED703" s="106"/>
      <c r="EE703" s="106"/>
      <c r="EF703" s="106"/>
      <c r="EG703" s="106"/>
      <c r="EH703" s="106"/>
      <c r="EI703" s="106"/>
      <c r="EJ703" s="106"/>
      <c r="EK703" s="106" t="s">
        <v>9767</v>
      </c>
      <c r="EL703" s="112" t="s">
        <v>9768</v>
      </c>
      <c r="EM703" s="106"/>
      <c r="EN703" s="106"/>
      <c r="EO703" s="106"/>
      <c r="EP703" s="106"/>
      <c r="EQ703" s="106"/>
      <c r="ER703" s="106"/>
      <c r="ES703" s="106"/>
      <c r="ET703" s="106"/>
      <c r="EU703" s="106"/>
      <c r="EV703" s="106"/>
      <c r="EW703" s="106"/>
      <c r="EX703" s="106"/>
      <c r="EY703" s="106"/>
      <c r="EZ703" s="106"/>
      <c r="FA703" s="108">
        <v>1</v>
      </c>
      <c r="FB703" s="106"/>
      <c r="FC703" s="106"/>
      <c r="FD703" s="106"/>
      <c r="FE703" s="108">
        <v>1</v>
      </c>
      <c r="FF703" s="106" t="s">
        <v>9769</v>
      </c>
      <c r="FG703" s="106" t="s">
        <v>164</v>
      </c>
      <c r="FH703" s="106"/>
      <c r="FI703" s="106"/>
      <c r="FJ703" s="106"/>
      <c r="FK703" s="106"/>
      <c r="FL703" s="108">
        <v>1</v>
      </c>
      <c r="FM703" s="106"/>
      <c r="FN703" s="106"/>
      <c r="FO703" s="106"/>
      <c r="FP703" s="106"/>
      <c r="FQ703" s="106"/>
      <c r="FR703" s="106"/>
      <c r="FS703" s="106"/>
      <c r="FT703" s="106"/>
      <c r="FU703" s="106"/>
      <c r="FV703" s="106"/>
      <c r="FW703" s="106"/>
      <c r="FX703" s="106"/>
      <c r="FY703" s="106"/>
      <c r="FZ703" s="106"/>
      <c r="GA703" s="106"/>
      <c r="GB703" s="106"/>
      <c r="GC703" s="106"/>
      <c r="GD703" s="106"/>
      <c r="GE703" s="106"/>
      <c r="GF703" s="106"/>
      <c r="GG703" s="106"/>
      <c r="GH703" s="106" t="s">
        <v>9771</v>
      </c>
      <c r="GI703" s="106" t="s">
        <v>9772</v>
      </c>
      <c r="GJ703" s="106" t="s">
        <v>9773</v>
      </c>
      <c r="GK703" s="106" t="s">
        <v>9774</v>
      </c>
      <c r="GL703" s="106" t="s">
        <v>9775</v>
      </c>
      <c r="GM703" s="106" t="s">
        <v>283</v>
      </c>
      <c r="GN703" s="106" t="s">
        <v>283</v>
      </c>
      <c r="GO703" s="106" t="s">
        <v>283</v>
      </c>
      <c r="GP703" s="106" t="s">
        <v>283</v>
      </c>
      <c r="GQ703" s="106" t="s">
        <v>283</v>
      </c>
      <c r="GR703" s="106" t="s">
        <v>283</v>
      </c>
      <c r="GS703" s="106" t="s">
        <v>283</v>
      </c>
      <c r="GT703" s="106" t="s">
        <v>283</v>
      </c>
      <c r="GU703" s="106" t="s">
        <v>283</v>
      </c>
      <c r="GV703" s="106" t="s">
        <v>283</v>
      </c>
      <c r="GW703" s="117" t="s">
        <v>9776</v>
      </c>
      <c r="GX703" s="118"/>
      <c r="GY703" s="106"/>
      <c r="GZ703" s="106"/>
      <c r="HA703" s="106"/>
      <c r="HB703" s="106"/>
      <c r="HC703" s="106"/>
      <c r="HD703" s="106"/>
      <c r="HE703" s="106"/>
      <c r="HF703" s="106"/>
      <c r="HG703" s="106"/>
      <c r="HH703" s="106"/>
      <c r="HI703" s="106"/>
      <c r="HJ703" s="106"/>
      <c r="HK703" s="106"/>
      <c r="HL703" s="106"/>
      <c r="HM703" s="106"/>
      <c r="HN703" s="106"/>
      <c r="HO703" s="106"/>
      <c r="HP703" s="106"/>
      <c r="HQ703" s="106"/>
      <c r="HR703" s="106"/>
      <c r="HS703" s="106"/>
      <c r="HT703" s="106"/>
      <c r="HU703" s="106"/>
      <c r="HV703" s="106"/>
      <c r="HW703" s="106"/>
      <c r="HX703" s="106"/>
      <c r="HY703" s="106"/>
      <c r="HZ703" s="106"/>
      <c r="IA703" s="106"/>
      <c r="IB703" s="106"/>
      <c r="IC703" s="106"/>
      <c r="ID703" s="106"/>
      <c r="IE703" s="108">
        <v>1</v>
      </c>
      <c r="IF703" s="106"/>
      <c r="IG703" s="106"/>
      <c r="IH703" s="106"/>
      <c r="II703" s="106"/>
      <c r="IJ703" s="106"/>
      <c r="IK703" s="106"/>
      <c r="IL703" s="106"/>
      <c r="IM703" s="108">
        <v>1</v>
      </c>
      <c r="IN703" s="106" t="s">
        <v>287</v>
      </c>
      <c r="IO703" s="106" t="s">
        <v>283</v>
      </c>
      <c r="IP703" s="106" t="s">
        <v>283</v>
      </c>
      <c r="IQ703" s="106" t="s">
        <v>283</v>
      </c>
      <c r="IR703" s="106"/>
      <c r="IS703" s="10"/>
      <c r="IT703" s="10"/>
      <c r="IU703" s="10"/>
      <c r="IV703" s="10"/>
      <c r="IW703" s="10"/>
      <c r="IX703" s="10"/>
      <c r="IY703" s="10"/>
      <c r="IZ703" s="10"/>
      <c r="JA703" s="13"/>
      <c r="JB703" s="10"/>
      <c r="JC703" s="10"/>
      <c r="JD703" s="10"/>
      <c r="JE703" s="10"/>
      <c r="JF703" s="10"/>
      <c r="JG703" s="10"/>
      <c r="JH703" s="10"/>
      <c r="JI703" s="10"/>
      <c r="JJ703" s="10"/>
      <c r="JK703" s="10"/>
      <c r="JL703" s="10"/>
      <c r="JM703" s="10"/>
      <c r="JN703" s="10"/>
      <c r="JO703" s="10"/>
      <c r="JP703" s="10"/>
      <c r="JQ703" s="10"/>
      <c r="JR703" s="10"/>
      <c r="JS703" s="10"/>
      <c r="JT703" s="10"/>
      <c r="JU703" s="10"/>
      <c r="JV703" s="10"/>
      <c r="JW703" s="10"/>
      <c r="JX703" s="10"/>
      <c r="JY703" s="10"/>
      <c r="JZ703" s="10"/>
    </row>
    <row r="704" spans="1:286" ht="15.75">
      <c r="A704" s="106" t="s">
        <v>9666</v>
      </c>
      <c r="B704" s="107">
        <v>44509</v>
      </c>
      <c r="C704" s="106" t="s">
        <v>9667</v>
      </c>
      <c r="D704" s="108">
        <v>1</v>
      </c>
      <c r="E704" s="109">
        <v>43962</v>
      </c>
      <c r="F704" s="108">
        <v>69</v>
      </c>
      <c r="G704" s="111" t="s">
        <v>277</v>
      </c>
      <c r="H704" s="106" t="s">
        <v>9668</v>
      </c>
      <c r="I704" s="106" t="s">
        <v>3519</v>
      </c>
      <c r="J704" s="10" t="s">
        <v>280</v>
      </c>
      <c r="K704" s="117" t="s">
        <v>9669</v>
      </c>
      <c r="L704" s="118"/>
      <c r="M704" s="118"/>
      <c r="N704" s="118"/>
      <c r="O704" s="118"/>
      <c r="P704" s="118"/>
      <c r="Q704" s="118"/>
      <c r="R704" s="118"/>
      <c r="S704" s="118"/>
      <c r="T704" s="118"/>
      <c r="U704" s="118"/>
      <c r="V704" s="106"/>
      <c r="W704" s="106"/>
      <c r="X704" s="106"/>
      <c r="Y704" s="106"/>
      <c r="Z704" s="106"/>
      <c r="AA704" s="106"/>
      <c r="AB704" s="106" t="s">
        <v>9670</v>
      </c>
      <c r="AC704" s="113" t="s">
        <v>9671</v>
      </c>
      <c r="AD704" s="114" t="s">
        <v>283</v>
      </c>
      <c r="AE704" s="109">
        <v>43972</v>
      </c>
      <c r="AF704" s="109">
        <v>44315</v>
      </c>
      <c r="AG704" s="116">
        <f t="shared" si="138"/>
        <v>343</v>
      </c>
      <c r="AH704" s="116">
        <f t="shared" si="146"/>
        <v>353</v>
      </c>
      <c r="AI704" s="116">
        <f t="shared" si="108"/>
        <v>547</v>
      </c>
      <c r="AJ704" s="106" t="s">
        <v>9672</v>
      </c>
      <c r="AK704" s="108">
        <v>1</v>
      </c>
      <c r="AL704" s="118" t="s">
        <v>489</v>
      </c>
      <c r="AM704" s="106"/>
      <c r="AN704" s="106"/>
      <c r="AO704" s="106"/>
      <c r="AP704" s="106"/>
      <c r="AQ704" s="106"/>
      <c r="AR704" s="106"/>
      <c r="AS704" s="106"/>
      <c r="AT704" s="106"/>
      <c r="AU704" s="106"/>
      <c r="AV704" s="106"/>
      <c r="AW704" s="106"/>
      <c r="AX704" s="106"/>
      <c r="AY704" s="106"/>
      <c r="AZ704" s="106"/>
      <c r="BA704" s="106"/>
      <c r="BB704" s="106"/>
      <c r="BC704" s="106"/>
      <c r="BD704" s="106"/>
      <c r="BE704" s="106"/>
      <c r="BF704" s="106"/>
      <c r="BG704" s="106"/>
      <c r="BH704" s="106"/>
      <c r="BI704" s="106"/>
      <c r="BJ704" s="106"/>
      <c r="BK704" s="106"/>
      <c r="BL704" s="106"/>
      <c r="BM704" s="106"/>
      <c r="BN704" s="106"/>
      <c r="BO704" s="106"/>
      <c r="BP704" s="108">
        <v>1</v>
      </c>
      <c r="BQ704" s="106"/>
      <c r="BR704" s="106"/>
      <c r="BS704" s="106"/>
      <c r="BT704" s="106"/>
      <c r="BU704" s="106"/>
      <c r="BV704" s="106"/>
      <c r="BW704" s="106"/>
      <c r="BX704" s="106"/>
      <c r="BY704" s="106"/>
      <c r="BZ704" s="106"/>
      <c r="CA704" s="106"/>
      <c r="CB704" s="106"/>
      <c r="CC704" s="106"/>
      <c r="CD704" s="106"/>
      <c r="CE704" s="106"/>
      <c r="CF704" s="106"/>
      <c r="CG704" s="106"/>
      <c r="CH704" s="106"/>
      <c r="CI704" s="106"/>
      <c r="CJ704" s="106"/>
      <c r="CK704" s="106"/>
      <c r="CL704" s="106"/>
      <c r="CM704" s="106"/>
      <c r="CN704" s="106"/>
      <c r="CO704" s="106"/>
      <c r="CP704" s="106" t="s">
        <v>89</v>
      </c>
      <c r="CQ704" s="106" t="s">
        <v>287</v>
      </c>
      <c r="CR704" s="106" t="s">
        <v>287</v>
      </c>
      <c r="CS704" s="106" t="s">
        <v>12</v>
      </c>
      <c r="CT704" s="106"/>
      <c r="CU704" s="106" t="s">
        <v>309</v>
      </c>
      <c r="CV704" s="106" t="s">
        <v>9673</v>
      </c>
      <c r="CW704" s="106" t="s">
        <v>4042</v>
      </c>
      <c r="CX704" s="106" t="s">
        <v>9674</v>
      </c>
      <c r="CY704" s="106" t="s">
        <v>9675</v>
      </c>
      <c r="CZ704" s="106" t="s">
        <v>9676</v>
      </c>
      <c r="DA704" s="106" t="s">
        <v>283</v>
      </c>
      <c r="DB704" s="106" t="s">
        <v>283</v>
      </c>
      <c r="DC704" s="106" t="s">
        <v>283</v>
      </c>
      <c r="DD704" s="106" t="s">
        <v>283</v>
      </c>
      <c r="DE704" s="106" t="s">
        <v>9677</v>
      </c>
      <c r="DF704" s="112" t="s">
        <v>839</v>
      </c>
      <c r="DG704" s="106"/>
      <c r="DH704" s="106"/>
      <c r="DI704" s="106"/>
      <c r="DJ704" s="106"/>
      <c r="DK704" s="106"/>
      <c r="DL704" s="108">
        <v>1</v>
      </c>
      <c r="DM704" s="106"/>
      <c r="DN704" s="106"/>
      <c r="DO704" s="106"/>
      <c r="DP704" s="106"/>
      <c r="DQ704" s="106"/>
      <c r="DR704" s="106"/>
      <c r="DS704" s="106"/>
      <c r="DT704" s="106"/>
      <c r="DU704" s="106"/>
      <c r="DV704" s="106"/>
      <c r="DW704" s="106"/>
      <c r="DX704" s="106"/>
      <c r="DY704" s="108">
        <v>1</v>
      </c>
      <c r="DZ704" s="106"/>
      <c r="EA704" s="106"/>
      <c r="EB704" s="106"/>
      <c r="EC704" s="106"/>
      <c r="ED704" s="106"/>
      <c r="EE704" s="106"/>
      <c r="EF704" s="106"/>
      <c r="EG704" s="106"/>
      <c r="EH704" s="106"/>
      <c r="EI704" s="106"/>
      <c r="EJ704" s="106"/>
      <c r="EK704" s="106" t="s">
        <v>283</v>
      </c>
      <c r="EL704" s="106" t="s">
        <v>283</v>
      </c>
      <c r="EM704" s="106"/>
      <c r="EN704" s="106"/>
      <c r="EO704" s="106"/>
      <c r="EP704" s="106"/>
      <c r="EQ704" s="106"/>
      <c r="ER704" s="106"/>
      <c r="ES704" s="106"/>
      <c r="ET704" s="106"/>
      <c r="EU704" s="106"/>
      <c r="EV704" s="106"/>
      <c r="EW704" s="106"/>
      <c r="EX704" s="106"/>
      <c r="EY704" s="106"/>
      <c r="EZ704" s="106"/>
      <c r="FA704" s="106"/>
      <c r="FB704" s="106"/>
      <c r="FC704" s="106"/>
      <c r="FD704" s="106"/>
      <c r="FE704" s="106"/>
      <c r="FF704" s="106" t="s">
        <v>283</v>
      </c>
      <c r="FG704" s="106" t="s">
        <v>283</v>
      </c>
      <c r="FH704" s="106"/>
      <c r="FI704" s="106"/>
      <c r="FJ704" s="106"/>
      <c r="FK704" s="106"/>
      <c r="FL704" s="106"/>
      <c r="FM704" s="106"/>
      <c r="FN704" s="106"/>
      <c r="FO704" s="106"/>
      <c r="FP704" s="106"/>
      <c r="FQ704" s="106"/>
      <c r="FR704" s="106"/>
      <c r="FS704" s="106"/>
      <c r="FT704" s="106"/>
      <c r="FU704" s="106"/>
      <c r="FV704" s="106"/>
      <c r="FW704" s="106"/>
      <c r="FX704" s="106"/>
      <c r="FY704" s="106"/>
      <c r="FZ704" s="106"/>
      <c r="GA704" s="106"/>
      <c r="GB704" s="106"/>
      <c r="GC704" s="106"/>
      <c r="GD704" s="106"/>
      <c r="GE704" s="106"/>
      <c r="GF704" s="106"/>
      <c r="GG704" s="106"/>
      <c r="GH704" s="106" t="s">
        <v>9678</v>
      </c>
      <c r="GI704" s="106" t="s">
        <v>9679</v>
      </c>
      <c r="GJ704" s="106" t="s">
        <v>283</v>
      </c>
      <c r="GK704" s="106" t="s">
        <v>283</v>
      </c>
      <c r="GL704" s="106" t="s">
        <v>283</v>
      </c>
      <c r="GM704" s="106" t="s">
        <v>283</v>
      </c>
      <c r="GN704" s="106" t="s">
        <v>283</v>
      </c>
      <c r="GO704" s="106" t="s">
        <v>283</v>
      </c>
      <c r="GP704" s="106" t="s">
        <v>283</v>
      </c>
      <c r="GQ704" s="106" t="s">
        <v>283</v>
      </c>
      <c r="GR704" s="106" t="s">
        <v>283</v>
      </c>
      <c r="GS704" s="106" t="s">
        <v>283</v>
      </c>
      <c r="GT704" s="106" t="s">
        <v>283</v>
      </c>
      <c r="GU704" s="106" t="s">
        <v>283</v>
      </c>
      <c r="GV704" s="106" t="s">
        <v>283</v>
      </c>
      <c r="GW704" s="117" t="s">
        <v>4964</v>
      </c>
      <c r="GX704" s="106"/>
      <c r="GY704" s="106"/>
      <c r="GZ704" s="106"/>
      <c r="HA704" s="106"/>
      <c r="HB704" s="106"/>
      <c r="HC704" s="106"/>
      <c r="HD704" s="106"/>
      <c r="HE704" s="106"/>
      <c r="HF704" s="106"/>
      <c r="HG704" s="106"/>
      <c r="HH704" s="106"/>
      <c r="HI704" s="106"/>
      <c r="HJ704" s="106"/>
      <c r="HK704" s="108">
        <v>1</v>
      </c>
      <c r="HL704" s="106"/>
      <c r="HM704" s="106"/>
      <c r="HN704" s="106"/>
      <c r="HO704" s="106"/>
      <c r="HP704" s="106"/>
      <c r="HQ704" s="106"/>
      <c r="HR704" s="106"/>
      <c r="HS704" s="106"/>
      <c r="HT704" s="106"/>
      <c r="HU704" s="106"/>
      <c r="HV704" s="106"/>
      <c r="HW704" s="106"/>
      <c r="HX704" s="106"/>
      <c r="HY704" s="106"/>
      <c r="HZ704" s="106"/>
      <c r="IA704" s="106"/>
      <c r="IB704" s="106"/>
      <c r="IC704" s="106"/>
      <c r="ID704" s="108">
        <v>1</v>
      </c>
      <c r="IE704" s="106"/>
      <c r="IF704" s="106"/>
      <c r="IG704" s="106"/>
      <c r="IH704" s="106"/>
      <c r="II704" s="106"/>
      <c r="IJ704" s="106"/>
      <c r="IK704" s="106"/>
      <c r="IL704" s="106"/>
      <c r="IM704" s="106"/>
      <c r="IN704" s="106" t="s">
        <v>287</v>
      </c>
      <c r="IO704" s="106" t="s">
        <v>283</v>
      </c>
      <c r="IP704" s="106" t="s">
        <v>283</v>
      </c>
      <c r="IQ704" s="106" t="s">
        <v>283</v>
      </c>
      <c r="IR704" s="106"/>
      <c r="IS704" s="10"/>
      <c r="IT704" s="10"/>
      <c r="IU704" s="10"/>
      <c r="IV704" s="10"/>
      <c r="IW704" s="10"/>
      <c r="IX704" s="10"/>
      <c r="IY704" s="10"/>
      <c r="IZ704" s="10"/>
      <c r="JA704" s="13"/>
      <c r="JB704" s="10"/>
      <c r="JC704" s="10"/>
      <c r="JD704" s="10"/>
      <c r="JE704" s="10"/>
      <c r="JF704" s="10"/>
      <c r="JG704" s="10"/>
      <c r="JH704" s="10"/>
      <c r="JI704" s="10"/>
      <c r="JJ704" s="10"/>
      <c r="JK704" s="10"/>
      <c r="JL704" s="10"/>
      <c r="JM704" s="10"/>
      <c r="JN704" s="10"/>
      <c r="JO704" s="10"/>
      <c r="JP704" s="10"/>
      <c r="JQ704" s="10"/>
      <c r="JR704" s="10"/>
      <c r="JS704" s="10"/>
      <c r="JT704" s="10"/>
      <c r="JU704" s="10"/>
      <c r="JV704" s="10"/>
      <c r="JW704" s="10"/>
      <c r="JX704" s="10"/>
      <c r="JY704" s="10"/>
      <c r="JZ704" s="10"/>
    </row>
    <row r="705" spans="1:286" ht="15.75">
      <c r="A705" s="106" t="s">
        <v>9411</v>
      </c>
      <c r="B705" s="107">
        <v>44406</v>
      </c>
      <c r="C705" s="106" t="s">
        <v>9412</v>
      </c>
      <c r="D705" s="108">
        <v>1</v>
      </c>
      <c r="E705" s="109">
        <v>43922</v>
      </c>
      <c r="F705" s="108">
        <v>23</v>
      </c>
      <c r="G705" s="111" t="s">
        <v>323</v>
      </c>
      <c r="H705" s="106" t="s">
        <v>9413</v>
      </c>
      <c r="I705" s="106" t="s">
        <v>3519</v>
      </c>
      <c r="J705" s="10" t="s">
        <v>280</v>
      </c>
      <c r="K705" s="117" t="s">
        <v>9414</v>
      </c>
      <c r="L705" s="118"/>
      <c r="M705" s="118"/>
      <c r="N705" s="106"/>
      <c r="O705" s="106"/>
      <c r="P705" s="106"/>
      <c r="Q705" s="106"/>
      <c r="R705" s="106"/>
      <c r="S705" s="106"/>
      <c r="T705" s="106"/>
      <c r="U705" s="106"/>
      <c r="V705" s="106"/>
      <c r="W705" s="106"/>
      <c r="X705" s="106"/>
      <c r="Y705" s="106"/>
      <c r="Z705" s="106"/>
      <c r="AA705" s="106"/>
      <c r="AB705" s="106" t="s">
        <v>9415</v>
      </c>
      <c r="AC705" s="113" t="s">
        <v>9416</v>
      </c>
      <c r="AD705" s="114" t="s">
        <v>283</v>
      </c>
      <c r="AE705" s="109">
        <v>43937</v>
      </c>
      <c r="AF705" s="109">
        <v>44370</v>
      </c>
      <c r="AG705" s="116">
        <f t="shared" si="138"/>
        <v>433</v>
      </c>
      <c r="AH705" s="116">
        <f t="shared" si="146"/>
        <v>448</v>
      </c>
      <c r="AI705" s="116">
        <f t="shared" si="108"/>
        <v>484</v>
      </c>
      <c r="AJ705" s="106" t="s">
        <v>7596</v>
      </c>
      <c r="AK705" s="108">
        <v>1</v>
      </c>
      <c r="AL705" s="112" t="s">
        <v>9417</v>
      </c>
      <c r="AM705" s="106"/>
      <c r="AN705" s="106"/>
      <c r="AO705" s="106"/>
      <c r="AP705" s="106"/>
      <c r="AQ705" s="106"/>
      <c r="AR705" s="106"/>
      <c r="AS705" s="106"/>
      <c r="AT705" s="106"/>
      <c r="AU705" s="106"/>
      <c r="AV705" s="106"/>
      <c r="AW705" s="108">
        <v>1</v>
      </c>
      <c r="AX705" s="106"/>
      <c r="AY705" s="106"/>
      <c r="AZ705" s="106"/>
      <c r="BA705" s="106"/>
      <c r="BB705" s="106"/>
      <c r="BC705" s="106"/>
      <c r="BD705" s="106"/>
      <c r="BE705" s="106"/>
      <c r="BF705" s="106"/>
      <c r="BG705" s="106"/>
      <c r="BH705" s="106"/>
      <c r="BI705" s="106"/>
      <c r="BJ705" s="106"/>
      <c r="BK705" s="106"/>
      <c r="BL705" s="106"/>
      <c r="BM705" s="106"/>
      <c r="BN705" s="106"/>
      <c r="BO705" s="106"/>
      <c r="BP705" s="106"/>
      <c r="BQ705" s="106"/>
      <c r="BR705" s="106"/>
      <c r="BS705" s="106"/>
      <c r="BT705" s="106"/>
      <c r="BU705" s="106"/>
      <c r="BV705" s="106"/>
      <c r="BW705" s="106"/>
      <c r="BX705" s="106"/>
      <c r="BY705" s="106"/>
      <c r="BZ705" s="106"/>
      <c r="CA705" s="106"/>
      <c r="CB705" s="106"/>
      <c r="CC705" s="106"/>
      <c r="CD705" s="106"/>
      <c r="CE705" s="106"/>
      <c r="CF705" s="106"/>
      <c r="CG705" s="106"/>
      <c r="CH705" s="106"/>
      <c r="CI705" s="106"/>
      <c r="CJ705" s="106"/>
      <c r="CK705" s="106"/>
      <c r="CL705" s="106"/>
      <c r="CM705" s="106"/>
      <c r="CN705" s="106"/>
      <c r="CO705" s="106"/>
      <c r="CP705" s="106" t="s">
        <v>428</v>
      </c>
      <c r="CQ705" s="106" t="s">
        <v>490</v>
      </c>
      <c r="CR705" s="106" t="s">
        <v>287</v>
      </c>
      <c r="CS705" s="106" t="s">
        <v>288</v>
      </c>
      <c r="CT705" s="106"/>
      <c r="CU705" s="106" t="s">
        <v>158</v>
      </c>
      <c r="CV705" s="106" t="s">
        <v>283</v>
      </c>
      <c r="CW705" s="106" t="s">
        <v>7597</v>
      </c>
      <c r="CX705" s="106" t="s">
        <v>283</v>
      </c>
      <c r="CY705" s="106" t="s">
        <v>283</v>
      </c>
      <c r="CZ705" s="106" t="s">
        <v>283</v>
      </c>
      <c r="DA705" s="106" t="s">
        <v>283</v>
      </c>
      <c r="DB705" s="106" t="s">
        <v>283</v>
      </c>
      <c r="DC705" s="106" t="s">
        <v>283</v>
      </c>
      <c r="DD705" s="106" t="s">
        <v>283</v>
      </c>
      <c r="DE705" s="106" t="s">
        <v>283</v>
      </c>
      <c r="DF705" s="106" t="s">
        <v>283</v>
      </c>
      <c r="DG705" s="106"/>
      <c r="DH705" s="106"/>
      <c r="DI705" s="106"/>
      <c r="DJ705" s="106"/>
      <c r="DK705" s="106"/>
      <c r="DL705" s="106"/>
      <c r="DM705" s="106"/>
      <c r="DN705" s="106"/>
      <c r="DO705" s="106"/>
      <c r="DP705" s="106"/>
      <c r="DQ705" s="106"/>
      <c r="DR705" s="106"/>
      <c r="DS705" s="106"/>
      <c r="DT705" s="106"/>
      <c r="DU705" s="106"/>
      <c r="DV705" s="106"/>
      <c r="DW705" s="106"/>
      <c r="DX705" s="106"/>
      <c r="DY705" s="106"/>
      <c r="DZ705" s="106"/>
      <c r="EA705" s="106"/>
      <c r="EB705" s="106"/>
      <c r="EC705" s="106"/>
      <c r="ED705" s="106"/>
      <c r="EE705" s="106"/>
      <c r="EF705" s="106"/>
      <c r="EG705" s="106"/>
      <c r="EH705" s="106"/>
      <c r="EI705" s="106"/>
      <c r="EJ705" s="106"/>
      <c r="EK705" s="106" t="s">
        <v>147</v>
      </c>
      <c r="EL705" s="106" t="s">
        <v>147</v>
      </c>
      <c r="EM705" s="106"/>
      <c r="EN705" s="106"/>
      <c r="EO705" s="106"/>
      <c r="EP705" s="106"/>
      <c r="EQ705" s="106"/>
      <c r="ER705" s="106"/>
      <c r="ES705" s="108">
        <v>1</v>
      </c>
      <c r="ET705" s="106"/>
      <c r="EU705" s="106"/>
      <c r="EV705" s="106"/>
      <c r="EW705" s="106"/>
      <c r="EX705" s="106"/>
      <c r="EY705" s="106"/>
      <c r="EZ705" s="106"/>
      <c r="FA705" s="106"/>
      <c r="FB705" s="106"/>
      <c r="FC705" s="106"/>
      <c r="FD705" s="106"/>
      <c r="FE705" s="106"/>
      <c r="FF705" s="106" t="s">
        <v>283</v>
      </c>
      <c r="FG705" s="106" t="s">
        <v>283</v>
      </c>
      <c r="FH705" s="106"/>
      <c r="FI705" s="106"/>
      <c r="FJ705" s="106"/>
      <c r="FK705" s="106"/>
      <c r="FL705" s="106"/>
      <c r="FM705" s="106"/>
      <c r="FN705" s="106"/>
      <c r="FO705" s="106"/>
      <c r="FP705" s="106"/>
      <c r="FQ705" s="106"/>
      <c r="FR705" s="106"/>
      <c r="FS705" s="106"/>
      <c r="FT705" s="106"/>
      <c r="FU705" s="106"/>
      <c r="FV705" s="106"/>
      <c r="FW705" s="106"/>
      <c r="FX705" s="106"/>
      <c r="FY705" s="106"/>
      <c r="FZ705" s="106"/>
      <c r="GA705" s="106"/>
      <c r="GB705" s="106"/>
      <c r="GC705" s="106"/>
      <c r="GD705" s="106"/>
      <c r="GE705" s="106"/>
      <c r="GF705" s="106"/>
      <c r="GG705" s="106"/>
      <c r="GH705" s="106" t="s">
        <v>9418</v>
      </c>
      <c r="GI705" s="106" t="s">
        <v>9419</v>
      </c>
      <c r="GJ705" s="106" t="s">
        <v>9420</v>
      </c>
      <c r="GK705" s="106" t="s">
        <v>283</v>
      </c>
      <c r="GL705" s="106" t="s">
        <v>283</v>
      </c>
      <c r="GM705" s="106" t="s">
        <v>283</v>
      </c>
      <c r="GN705" s="106" t="s">
        <v>283</v>
      </c>
      <c r="GO705" s="106" t="s">
        <v>283</v>
      </c>
      <c r="GP705" s="106" t="s">
        <v>283</v>
      </c>
      <c r="GQ705" s="106" t="s">
        <v>283</v>
      </c>
      <c r="GR705" s="106" t="s">
        <v>283</v>
      </c>
      <c r="GS705" s="106" t="s">
        <v>283</v>
      </c>
      <c r="GT705" s="106" t="s">
        <v>283</v>
      </c>
      <c r="GU705" s="106" t="s">
        <v>283</v>
      </c>
      <c r="GV705" s="106" t="s">
        <v>283</v>
      </c>
      <c r="GW705" s="112" t="s">
        <v>9421</v>
      </c>
      <c r="GX705" s="106"/>
      <c r="GY705" s="106"/>
      <c r="GZ705" s="106"/>
      <c r="HA705" s="106"/>
      <c r="HB705" s="106"/>
      <c r="HC705" s="106"/>
      <c r="HD705" s="106"/>
      <c r="HE705" s="106"/>
      <c r="HF705" s="106"/>
      <c r="HG705" s="106"/>
      <c r="HH705" s="106"/>
      <c r="HI705" s="106"/>
      <c r="HJ705" s="108">
        <v>1</v>
      </c>
      <c r="HK705" s="106"/>
      <c r="HL705" s="106"/>
      <c r="HM705" s="106"/>
      <c r="HN705" s="106"/>
      <c r="HO705" s="106"/>
      <c r="HP705" s="106"/>
      <c r="HQ705" s="106"/>
      <c r="HR705" s="106"/>
      <c r="HS705" s="106"/>
      <c r="HT705" s="106"/>
      <c r="HU705" s="106"/>
      <c r="HV705" s="106"/>
      <c r="HW705" s="106"/>
      <c r="HX705" s="108">
        <v>1</v>
      </c>
      <c r="HY705" s="106"/>
      <c r="HZ705" s="106"/>
      <c r="IA705" s="106"/>
      <c r="IB705" s="106"/>
      <c r="IC705" s="106"/>
      <c r="ID705" s="106"/>
      <c r="IE705" s="106"/>
      <c r="IF705" s="106"/>
      <c r="IG705" s="106"/>
      <c r="IH705" s="106"/>
      <c r="II705" s="106"/>
      <c r="IJ705" s="106"/>
      <c r="IK705" s="106"/>
      <c r="IL705" s="106"/>
      <c r="IM705" s="106"/>
      <c r="IN705" s="106" t="s">
        <v>287</v>
      </c>
      <c r="IO705" s="106" t="s">
        <v>283</v>
      </c>
      <c r="IP705" s="106" t="s">
        <v>283</v>
      </c>
      <c r="IQ705" s="106" t="s">
        <v>283</v>
      </c>
      <c r="IR705" s="106"/>
      <c r="IS705" s="10"/>
      <c r="IT705" s="10"/>
      <c r="IU705" s="10"/>
      <c r="IV705" s="10"/>
      <c r="IW705" s="10"/>
      <c r="IX705" s="10"/>
      <c r="IY705" s="10"/>
      <c r="IZ705" s="10"/>
      <c r="JA705" s="13"/>
      <c r="JB705" s="10"/>
      <c r="JC705" s="10"/>
      <c r="JD705" s="10"/>
      <c r="JE705" s="10"/>
      <c r="JF705" s="10"/>
      <c r="JG705" s="10"/>
      <c r="JH705" s="10"/>
      <c r="JI705" s="10"/>
      <c r="JJ705" s="10"/>
      <c r="JK705" s="10"/>
      <c r="JL705" s="10"/>
      <c r="JM705" s="10"/>
      <c r="JN705" s="10"/>
      <c r="JO705" s="10"/>
      <c r="JP705" s="10"/>
      <c r="JQ705" s="10"/>
      <c r="JR705" s="10"/>
      <c r="JS705" s="10"/>
      <c r="JT705" s="10"/>
      <c r="JU705" s="10"/>
      <c r="JV705" s="10"/>
      <c r="JW705" s="10"/>
      <c r="JX705" s="10"/>
      <c r="JY705" s="10"/>
      <c r="JZ705" s="10"/>
    </row>
    <row r="706" spans="1:286" ht="15.75">
      <c r="A706" s="106" t="s">
        <v>9007</v>
      </c>
      <c r="B706" s="107">
        <v>44323</v>
      </c>
      <c r="C706" s="106" t="s">
        <v>9008</v>
      </c>
      <c r="D706" s="108">
        <v>1</v>
      </c>
      <c r="E706" s="109">
        <v>43377</v>
      </c>
      <c r="F706" s="108">
        <v>43</v>
      </c>
      <c r="G706" s="111" t="s">
        <v>277</v>
      </c>
      <c r="H706" s="106" t="s">
        <v>5337</v>
      </c>
      <c r="I706" s="106" t="s">
        <v>8807</v>
      </c>
      <c r="J706" s="10" t="s">
        <v>280</v>
      </c>
      <c r="K706" s="117" t="s">
        <v>9009</v>
      </c>
      <c r="L706" s="118"/>
      <c r="M706" s="118"/>
      <c r="N706" s="106"/>
      <c r="O706" s="106"/>
      <c r="P706" s="106"/>
      <c r="Q706" s="106"/>
      <c r="R706" s="106"/>
      <c r="S706" s="106"/>
      <c r="T706" s="106"/>
      <c r="U706" s="106"/>
      <c r="V706" s="106"/>
      <c r="W706" s="106"/>
      <c r="X706" s="106"/>
      <c r="Y706" s="106"/>
      <c r="Z706" s="106"/>
      <c r="AA706" s="106"/>
      <c r="AB706" s="106" t="s">
        <v>9010</v>
      </c>
      <c r="AC706" s="113" t="s">
        <v>9011</v>
      </c>
      <c r="AD706" s="114" t="s">
        <v>283</v>
      </c>
      <c r="AE706" s="109">
        <v>43504</v>
      </c>
      <c r="AF706" s="109">
        <v>44302</v>
      </c>
      <c r="AG706" s="116">
        <f t="shared" si="138"/>
        <v>798</v>
      </c>
      <c r="AH706" s="116">
        <f t="shared" si="146"/>
        <v>925</v>
      </c>
      <c r="AI706" s="116">
        <f t="shared" si="108"/>
        <v>946</v>
      </c>
      <c r="AJ706" s="106" t="s">
        <v>9018</v>
      </c>
      <c r="AK706" s="108">
        <v>1</v>
      </c>
      <c r="AL706" s="118" t="s">
        <v>70</v>
      </c>
      <c r="AM706" s="118"/>
      <c r="AN706" s="106"/>
      <c r="AO706" s="106"/>
      <c r="AP706" s="106"/>
      <c r="AQ706" s="106"/>
      <c r="AR706" s="106"/>
      <c r="AS706" s="106"/>
      <c r="AT706" s="106"/>
      <c r="AU706" s="106"/>
      <c r="AV706" s="106"/>
      <c r="AW706" s="106"/>
      <c r="AX706" s="106"/>
      <c r="AY706" s="106"/>
      <c r="AZ706" s="106"/>
      <c r="BA706" s="106"/>
      <c r="BB706" s="106"/>
      <c r="BC706" s="106"/>
      <c r="BD706" s="106"/>
      <c r="BE706" s="106"/>
      <c r="BF706" s="106"/>
      <c r="BG706" s="106"/>
      <c r="BH706" s="106"/>
      <c r="BI706" s="106"/>
      <c r="BJ706" s="106"/>
      <c r="BK706" s="106"/>
      <c r="BL706" s="106"/>
      <c r="BM706" s="106"/>
      <c r="BN706" s="106"/>
      <c r="BO706" s="106"/>
      <c r="BP706" s="106"/>
      <c r="BQ706" s="106"/>
      <c r="BR706" s="106"/>
      <c r="BS706" s="106"/>
      <c r="BT706" s="106"/>
      <c r="BU706" s="106"/>
      <c r="BV706" s="106"/>
      <c r="BW706" s="106"/>
      <c r="BX706" s="106"/>
      <c r="BY706" s="108">
        <v>1</v>
      </c>
      <c r="BZ706" s="106"/>
      <c r="CA706" s="106"/>
      <c r="CB706" s="106"/>
      <c r="CC706" s="106"/>
      <c r="CD706" s="106"/>
      <c r="CE706" s="106"/>
      <c r="CF706" s="106"/>
      <c r="CG706" s="106"/>
      <c r="CH706" s="106"/>
      <c r="CI706" s="106"/>
      <c r="CJ706" s="106"/>
      <c r="CK706" s="106"/>
      <c r="CL706" s="106"/>
      <c r="CM706" s="106"/>
      <c r="CN706" s="106"/>
      <c r="CO706" s="106"/>
      <c r="CP706" s="106" t="s">
        <v>89</v>
      </c>
      <c r="CQ706" s="106" t="s">
        <v>287</v>
      </c>
      <c r="CR706" s="106" t="s">
        <v>287</v>
      </c>
      <c r="CS706" s="106" t="s">
        <v>12</v>
      </c>
      <c r="CT706" s="106"/>
      <c r="CU706" s="106" t="s">
        <v>412</v>
      </c>
      <c r="CV706" s="106" t="s">
        <v>283</v>
      </c>
      <c r="CW706" s="106" t="s">
        <v>9012</v>
      </c>
      <c r="CX706" s="106" t="s">
        <v>9013</v>
      </c>
      <c r="CY706" s="106" t="s">
        <v>9014</v>
      </c>
      <c r="CZ706" s="106" t="s">
        <v>283</v>
      </c>
      <c r="DA706" s="106" t="s">
        <v>283</v>
      </c>
      <c r="DB706" s="106" t="s">
        <v>283</v>
      </c>
      <c r="DC706" s="106" t="s">
        <v>283</v>
      </c>
      <c r="DD706" s="106" t="s">
        <v>283</v>
      </c>
      <c r="DE706" s="106" t="s">
        <v>9019</v>
      </c>
      <c r="DF706" s="106" t="s">
        <v>116</v>
      </c>
      <c r="DG706" s="106"/>
      <c r="DH706" s="106"/>
      <c r="DI706" s="106"/>
      <c r="DJ706" s="106"/>
      <c r="DK706" s="106"/>
      <c r="DL706" s="106"/>
      <c r="DM706" s="108">
        <v>1</v>
      </c>
      <c r="DN706" s="106"/>
      <c r="DO706" s="106"/>
      <c r="DP706" s="106"/>
      <c r="DQ706" s="106"/>
      <c r="DR706" s="106"/>
      <c r="DS706" s="106"/>
      <c r="DT706" s="106"/>
      <c r="DU706" s="106"/>
      <c r="DV706" s="106"/>
      <c r="DW706" s="106"/>
      <c r="DX706" s="106"/>
      <c r="DY706" s="106"/>
      <c r="DZ706" s="106"/>
      <c r="EA706" s="106"/>
      <c r="EB706" s="106"/>
      <c r="EC706" s="106"/>
      <c r="ED706" s="106"/>
      <c r="EE706" s="106"/>
      <c r="EF706" s="106"/>
      <c r="EG706" s="106"/>
      <c r="EH706" s="106"/>
      <c r="EI706" s="106"/>
      <c r="EJ706" s="106"/>
      <c r="EK706" s="106" t="s">
        <v>283</v>
      </c>
      <c r="EL706" s="106" t="s">
        <v>283</v>
      </c>
      <c r="EM706" s="106"/>
      <c r="EN706" s="106"/>
      <c r="EO706" s="106"/>
      <c r="EP706" s="106"/>
      <c r="EQ706" s="106"/>
      <c r="ER706" s="106"/>
      <c r="ES706" s="106"/>
      <c r="ET706" s="106"/>
      <c r="EU706" s="106"/>
      <c r="EV706" s="106"/>
      <c r="EW706" s="106"/>
      <c r="EX706" s="106"/>
      <c r="EY706" s="106"/>
      <c r="EZ706" s="106"/>
      <c r="FA706" s="106"/>
      <c r="FB706" s="106"/>
      <c r="FC706" s="106"/>
      <c r="FD706" s="106"/>
      <c r="FE706" s="106"/>
      <c r="FF706" s="106" t="s">
        <v>283</v>
      </c>
      <c r="FG706" s="106" t="s">
        <v>283</v>
      </c>
      <c r="FH706" s="106"/>
      <c r="FI706" s="106"/>
      <c r="FJ706" s="106"/>
      <c r="FK706" s="106"/>
      <c r="FL706" s="106"/>
      <c r="FM706" s="106"/>
      <c r="FN706" s="106"/>
      <c r="FO706" s="106"/>
      <c r="FP706" s="106"/>
      <c r="FQ706" s="106"/>
      <c r="FR706" s="106"/>
      <c r="FS706" s="106"/>
      <c r="FT706" s="106"/>
      <c r="FU706" s="106"/>
      <c r="FV706" s="106"/>
      <c r="FW706" s="106"/>
      <c r="FX706" s="106"/>
      <c r="FY706" s="106"/>
      <c r="FZ706" s="106"/>
      <c r="GA706" s="106"/>
      <c r="GB706" s="106"/>
      <c r="GC706" s="106"/>
      <c r="GD706" s="106"/>
      <c r="GE706" s="106"/>
      <c r="GF706" s="106"/>
      <c r="GG706" s="106"/>
      <c r="GH706" s="106" t="s">
        <v>9017</v>
      </c>
      <c r="GI706" s="106" t="s">
        <v>283</v>
      </c>
      <c r="GJ706" s="106" t="s">
        <v>283</v>
      </c>
      <c r="GK706" s="106" t="s">
        <v>283</v>
      </c>
      <c r="GL706" s="106" t="s">
        <v>283</v>
      </c>
      <c r="GM706" s="106" t="s">
        <v>283</v>
      </c>
      <c r="GN706" s="106" t="s">
        <v>283</v>
      </c>
      <c r="GO706" s="106" t="s">
        <v>283</v>
      </c>
      <c r="GP706" s="106" t="s">
        <v>283</v>
      </c>
      <c r="GQ706" s="106" t="s">
        <v>283</v>
      </c>
      <c r="GR706" s="106" t="s">
        <v>283</v>
      </c>
      <c r="GS706" s="106" t="s">
        <v>283</v>
      </c>
      <c r="GT706" s="106" t="s">
        <v>283</v>
      </c>
      <c r="GU706" s="106" t="s">
        <v>283</v>
      </c>
      <c r="GV706" s="106" t="s">
        <v>283</v>
      </c>
      <c r="GW706" s="117" t="s">
        <v>221</v>
      </c>
      <c r="GX706" s="106"/>
      <c r="GY706" s="106"/>
      <c r="GZ706" s="106"/>
      <c r="HA706" s="106"/>
      <c r="HB706" s="106"/>
      <c r="HC706" s="106"/>
      <c r="HD706" s="106"/>
      <c r="HE706" s="106"/>
      <c r="HF706" s="106"/>
      <c r="HG706" s="106"/>
      <c r="HH706" s="106"/>
      <c r="HI706" s="106"/>
      <c r="HJ706" s="106"/>
      <c r="HK706" s="106"/>
      <c r="HL706" s="106"/>
      <c r="HM706" s="106"/>
      <c r="HN706" s="106"/>
      <c r="HO706" s="106"/>
      <c r="HP706" s="106"/>
      <c r="HQ706" s="106"/>
      <c r="HR706" s="108">
        <v>1</v>
      </c>
      <c r="HS706" s="106"/>
      <c r="HT706" s="106"/>
      <c r="HU706" s="106"/>
      <c r="HV706" s="106"/>
      <c r="HW706" s="106"/>
      <c r="HX706" s="106"/>
      <c r="HY706" s="106"/>
      <c r="HZ706" s="106"/>
      <c r="IA706" s="106"/>
      <c r="IB706" s="106"/>
      <c r="IC706" s="106"/>
      <c r="ID706" s="106"/>
      <c r="IE706" s="106"/>
      <c r="IF706" s="106"/>
      <c r="IG706" s="106"/>
      <c r="IH706" s="106"/>
      <c r="II706" s="106"/>
      <c r="IJ706" s="106"/>
      <c r="IK706" s="106"/>
      <c r="IL706" s="106"/>
      <c r="IM706" s="106"/>
      <c r="IN706" s="106" t="s">
        <v>287</v>
      </c>
      <c r="IO706" s="106" t="s">
        <v>283</v>
      </c>
      <c r="IP706" s="106" t="s">
        <v>283</v>
      </c>
      <c r="IQ706" s="106" t="s">
        <v>283</v>
      </c>
      <c r="IR706" s="106"/>
      <c r="IS706" s="10"/>
      <c r="IT706" s="10"/>
      <c r="IU706" s="10"/>
      <c r="IV706" s="10"/>
      <c r="IW706" s="10"/>
      <c r="IX706" s="10"/>
      <c r="IY706" s="10"/>
      <c r="IZ706" s="10"/>
      <c r="JA706" s="13"/>
      <c r="JB706" s="10"/>
      <c r="JC706" s="10"/>
      <c r="JD706" s="10"/>
      <c r="JE706" s="10"/>
      <c r="JF706" s="10"/>
      <c r="JG706" s="10"/>
      <c r="JH706" s="10"/>
      <c r="JI706" s="10"/>
      <c r="JJ706" s="10"/>
      <c r="JK706" s="10"/>
      <c r="JL706" s="10"/>
      <c r="JM706" s="10"/>
      <c r="JN706" s="10"/>
      <c r="JO706" s="10"/>
      <c r="JP706" s="10"/>
      <c r="JQ706" s="10"/>
      <c r="JR706" s="10"/>
      <c r="JS706" s="10"/>
      <c r="JT706" s="10"/>
      <c r="JU706" s="10"/>
      <c r="JV706" s="10"/>
      <c r="JW706" s="10"/>
      <c r="JX706" s="10"/>
      <c r="JY706" s="10"/>
      <c r="JZ706" s="10"/>
    </row>
    <row r="707" spans="1:286" ht="15.75">
      <c r="A707" s="106" t="s">
        <v>9680</v>
      </c>
      <c r="B707" s="107">
        <v>44510</v>
      </c>
      <c r="C707" s="106" t="s">
        <v>9681</v>
      </c>
      <c r="D707" s="108">
        <v>1</v>
      </c>
      <c r="E707" s="109">
        <v>44344</v>
      </c>
      <c r="F707" s="108">
        <v>43</v>
      </c>
      <c r="G707" s="111" t="s">
        <v>323</v>
      </c>
      <c r="H707" s="106" t="s">
        <v>887</v>
      </c>
      <c r="I707" s="106" t="s">
        <v>3419</v>
      </c>
      <c r="J707" s="10" t="s">
        <v>280</v>
      </c>
      <c r="K707" s="117" t="s">
        <v>606</v>
      </c>
      <c r="L707" s="118"/>
      <c r="M707" s="118"/>
      <c r="N707" s="118"/>
      <c r="O707" s="118"/>
      <c r="P707" s="118"/>
      <c r="Q707" s="106"/>
      <c r="R707" s="106"/>
      <c r="S707" s="106"/>
      <c r="T707" s="106"/>
      <c r="U707" s="106"/>
      <c r="V707" s="106"/>
      <c r="W707" s="106"/>
      <c r="X707" s="106"/>
      <c r="Y707" s="106"/>
      <c r="Z707" s="106"/>
      <c r="AA707" s="106"/>
      <c r="AB707" s="106" t="s">
        <v>9682</v>
      </c>
      <c r="AC707" s="113" t="s">
        <v>9683</v>
      </c>
      <c r="AD707" s="114" t="s">
        <v>283</v>
      </c>
      <c r="AE707" s="109">
        <v>44350</v>
      </c>
      <c r="AF707" s="109">
        <v>44510</v>
      </c>
      <c r="AG707" s="116">
        <f t="shared" si="138"/>
        <v>160</v>
      </c>
      <c r="AH707" s="116">
        <f t="shared" si="146"/>
        <v>166</v>
      </c>
      <c r="AI707" s="116">
        <f t="shared" si="108"/>
        <v>166</v>
      </c>
      <c r="AJ707" s="106" t="s">
        <v>9684</v>
      </c>
      <c r="AK707" s="108">
        <v>1</v>
      </c>
      <c r="AL707" s="106" t="s">
        <v>9685</v>
      </c>
      <c r="AM707" s="106"/>
      <c r="AN707" s="106"/>
      <c r="AO707" s="106"/>
      <c r="AP707" s="106"/>
      <c r="AQ707" s="106"/>
      <c r="AR707" s="106"/>
      <c r="AS707" s="106"/>
      <c r="AT707" s="106"/>
      <c r="AU707" s="106"/>
      <c r="AV707" s="106"/>
      <c r="AW707" s="106"/>
      <c r="AX707" s="106"/>
      <c r="AY707" s="106"/>
      <c r="AZ707" s="106"/>
      <c r="BA707" s="106"/>
      <c r="BB707" s="106"/>
      <c r="BC707" s="106"/>
      <c r="BD707" s="106"/>
      <c r="BE707" s="106"/>
      <c r="BF707" s="106"/>
      <c r="BG707" s="106"/>
      <c r="BH707" s="106"/>
      <c r="BI707" s="106"/>
      <c r="BJ707" s="106"/>
      <c r="BK707" s="106"/>
      <c r="BL707" s="106"/>
      <c r="BM707" s="106"/>
      <c r="BN707" s="106"/>
      <c r="BO707" s="106"/>
      <c r="BP707" s="106"/>
      <c r="BQ707" s="106"/>
      <c r="BR707" s="106"/>
      <c r="BS707" s="106"/>
      <c r="BT707" s="106"/>
      <c r="BU707" s="106"/>
      <c r="BV707" s="106"/>
      <c r="BW707" s="106"/>
      <c r="BX707" s="106"/>
      <c r="BY707" s="106"/>
      <c r="BZ707" s="106"/>
      <c r="CA707" s="106"/>
      <c r="CB707" s="106"/>
      <c r="CC707" s="106"/>
      <c r="CD707" s="106"/>
      <c r="CE707" s="106"/>
      <c r="CF707" s="106"/>
      <c r="CG707" s="106"/>
      <c r="CH707" s="106"/>
      <c r="CI707" s="106"/>
      <c r="CJ707" s="106"/>
      <c r="CK707" s="106"/>
      <c r="CL707" s="106"/>
      <c r="CM707" s="106"/>
      <c r="CN707" s="106"/>
      <c r="CO707" s="108">
        <v>1</v>
      </c>
      <c r="CP707" s="106" t="s">
        <v>90</v>
      </c>
      <c r="CQ707" s="106" t="s">
        <v>287</v>
      </c>
      <c r="CR707" s="106" t="s">
        <v>287</v>
      </c>
      <c r="CS707" s="106" t="s">
        <v>288</v>
      </c>
      <c r="CT707" s="106"/>
      <c r="CU707" s="106" t="s">
        <v>412</v>
      </c>
      <c r="CV707" s="106" t="s">
        <v>283</v>
      </c>
      <c r="CW707" s="106" t="s">
        <v>510</v>
      </c>
      <c r="CX707" s="106" t="s">
        <v>9686</v>
      </c>
      <c r="CY707" s="106" t="s">
        <v>283</v>
      </c>
      <c r="CZ707" s="106" t="s">
        <v>283</v>
      </c>
      <c r="DA707" s="106" t="s">
        <v>283</v>
      </c>
      <c r="DB707" s="106" t="s">
        <v>283</v>
      </c>
      <c r="DC707" s="106" t="s">
        <v>283</v>
      </c>
      <c r="DD707" s="106" t="s">
        <v>283</v>
      </c>
      <c r="DE707" s="106" t="s">
        <v>283</v>
      </c>
      <c r="DF707" s="106" t="s">
        <v>283</v>
      </c>
      <c r="DG707" s="106"/>
      <c r="DH707" s="106"/>
      <c r="DI707" s="106"/>
      <c r="DJ707" s="106"/>
      <c r="DK707" s="106"/>
      <c r="DL707" s="106"/>
      <c r="DM707" s="106"/>
      <c r="DN707" s="106"/>
      <c r="DO707" s="106"/>
      <c r="DP707" s="106"/>
      <c r="DQ707" s="106"/>
      <c r="DR707" s="106"/>
      <c r="DS707" s="106"/>
      <c r="DT707" s="106"/>
      <c r="DU707" s="106"/>
      <c r="DV707" s="106"/>
      <c r="DW707" s="106"/>
      <c r="DX707" s="106"/>
      <c r="DY707" s="106"/>
      <c r="DZ707" s="106"/>
      <c r="EA707" s="106"/>
      <c r="EB707" s="106"/>
      <c r="EC707" s="106"/>
      <c r="ED707" s="106"/>
      <c r="EE707" s="106"/>
      <c r="EF707" s="106"/>
      <c r="EG707" s="106"/>
      <c r="EH707" s="106"/>
      <c r="EI707" s="106"/>
      <c r="EJ707" s="106"/>
      <c r="EK707" s="106" t="s">
        <v>283</v>
      </c>
      <c r="EL707" s="106" t="s">
        <v>283</v>
      </c>
      <c r="EM707" s="106"/>
      <c r="EN707" s="106"/>
      <c r="EO707" s="106"/>
      <c r="EP707" s="106"/>
      <c r="EQ707" s="106"/>
      <c r="ER707" s="106"/>
      <c r="ES707" s="106"/>
      <c r="ET707" s="106"/>
      <c r="EU707" s="106"/>
      <c r="EV707" s="106"/>
      <c r="EW707" s="106"/>
      <c r="EX707" s="106"/>
      <c r="EY707" s="106"/>
      <c r="EZ707" s="106"/>
      <c r="FA707" s="106"/>
      <c r="FB707" s="106"/>
      <c r="FC707" s="106"/>
      <c r="FD707" s="106"/>
      <c r="FE707" s="106"/>
      <c r="FF707" s="106" t="s">
        <v>9687</v>
      </c>
      <c r="FG707" s="106" t="s">
        <v>166</v>
      </c>
      <c r="FH707" s="106"/>
      <c r="FI707" s="106"/>
      <c r="FJ707" s="106"/>
      <c r="FK707" s="106"/>
      <c r="FL707" s="106"/>
      <c r="FM707" s="106"/>
      <c r="FN707" s="108">
        <v>1</v>
      </c>
      <c r="FO707" s="106"/>
      <c r="FP707" s="106"/>
      <c r="FQ707" s="106"/>
      <c r="FR707" s="106"/>
      <c r="FS707" s="106"/>
      <c r="FT707" s="106"/>
      <c r="FU707" s="106"/>
      <c r="FV707" s="106"/>
      <c r="FW707" s="106"/>
      <c r="FX707" s="106"/>
      <c r="FY707" s="106"/>
      <c r="FZ707" s="106"/>
      <c r="GA707" s="106"/>
      <c r="GB707" s="106"/>
      <c r="GC707" s="106"/>
      <c r="GD707" s="106"/>
      <c r="GE707" s="106"/>
      <c r="GF707" s="106"/>
      <c r="GG707" s="106"/>
      <c r="GH707" s="106" t="s">
        <v>9688</v>
      </c>
      <c r="GI707" s="106" t="s">
        <v>9689</v>
      </c>
      <c r="GJ707" s="106" t="s">
        <v>283</v>
      </c>
      <c r="GK707" s="106" t="s">
        <v>283</v>
      </c>
      <c r="GL707" s="106" t="s">
        <v>283</v>
      </c>
      <c r="GM707" s="106" t="s">
        <v>283</v>
      </c>
      <c r="GN707" s="106" t="s">
        <v>283</v>
      </c>
      <c r="GO707" s="106" t="s">
        <v>283</v>
      </c>
      <c r="GP707" s="106" t="s">
        <v>283</v>
      </c>
      <c r="GQ707" s="106" t="s">
        <v>283</v>
      </c>
      <c r="GR707" s="106" t="s">
        <v>283</v>
      </c>
      <c r="GS707" s="106" t="s">
        <v>283</v>
      </c>
      <c r="GT707" s="106" t="s">
        <v>283</v>
      </c>
      <c r="GU707" s="106" t="s">
        <v>283</v>
      </c>
      <c r="GV707" s="106" t="s">
        <v>283</v>
      </c>
      <c r="GW707" s="112" t="s">
        <v>9690</v>
      </c>
      <c r="GX707" s="106"/>
      <c r="GY707" s="106"/>
      <c r="GZ707" s="106"/>
      <c r="HA707" s="106"/>
      <c r="HB707" s="106"/>
      <c r="HC707" s="106"/>
      <c r="HD707" s="106"/>
      <c r="HE707" s="106"/>
      <c r="HF707" s="106"/>
      <c r="HG707" s="106"/>
      <c r="HH707" s="106"/>
      <c r="HI707" s="106"/>
      <c r="HJ707" s="108">
        <v>1</v>
      </c>
      <c r="HK707" s="108">
        <v>1</v>
      </c>
      <c r="HL707" s="106"/>
      <c r="HM707" s="106"/>
      <c r="HN707" s="106"/>
      <c r="HO707" s="106"/>
      <c r="HP707" s="106"/>
      <c r="HQ707" s="106"/>
      <c r="HR707" s="106"/>
      <c r="HS707" s="106"/>
      <c r="HT707" s="106"/>
      <c r="HU707" s="106"/>
      <c r="HV707" s="106"/>
      <c r="HW707" s="106"/>
      <c r="HX707" s="106"/>
      <c r="HY707" s="106"/>
      <c r="HZ707" s="106"/>
      <c r="IA707" s="106"/>
      <c r="IB707" s="106"/>
      <c r="IC707" s="106"/>
      <c r="ID707" s="106"/>
      <c r="IE707" s="106"/>
      <c r="IF707" s="106"/>
      <c r="IG707" s="106"/>
      <c r="IH707" s="106"/>
      <c r="II707" s="106"/>
      <c r="IJ707" s="106"/>
      <c r="IK707" s="106"/>
      <c r="IL707" s="106"/>
      <c r="IM707" s="106"/>
      <c r="IN707" s="106" t="s">
        <v>287</v>
      </c>
      <c r="IO707" s="106" t="s">
        <v>283</v>
      </c>
      <c r="IP707" s="106" t="s">
        <v>283</v>
      </c>
      <c r="IQ707" s="106" t="s">
        <v>283</v>
      </c>
      <c r="IR707" s="106"/>
      <c r="IS707" s="10"/>
      <c r="IT707" s="10"/>
      <c r="IU707" s="10"/>
      <c r="IV707" s="10"/>
      <c r="IW707" s="10"/>
      <c r="IX707" s="10"/>
      <c r="IY707" s="10"/>
      <c r="IZ707" s="10"/>
      <c r="JA707" s="13"/>
      <c r="JB707" s="10"/>
      <c r="JC707" s="10"/>
      <c r="JD707" s="10"/>
      <c r="JE707" s="10"/>
      <c r="JF707" s="10"/>
      <c r="JG707" s="10"/>
      <c r="JH707" s="10"/>
      <c r="JI707" s="10"/>
      <c r="JJ707" s="10"/>
      <c r="JK707" s="10"/>
      <c r="JL707" s="10"/>
      <c r="JM707" s="10"/>
      <c r="JN707" s="10"/>
      <c r="JO707" s="10"/>
      <c r="JP707" s="10"/>
      <c r="JQ707" s="10"/>
      <c r="JR707" s="10"/>
      <c r="JS707" s="10"/>
      <c r="JT707" s="10"/>
      <c r="JU707" s="10"/>
      <c r="JV707" s="10"/>
      <c r="JW707" s="10"/>
      <c r="JX707" s="10"/>
      <c r="JY707" s="10"/>
      <c r="JZ707" s="10"/>
    </row>
    <row r="708" spans="1:286" ht="15.75">
      <c r="A708" s="106" t="s">
        <v>9398</v>
      </c>
      <c r="B708" s="107">
        <v>44397</v>
      </c>
      <c r="C708" s="106" t="s">
        <v>9399</v>
      </c>
      <c r="D708" s="108">
        <v>1</v>
      </c>
      <c r="E708" s="109">
        <v>44151</v>
      </c>
      <c r="F708" s="110" t="s">
        <v>302</v>
      </c>
      <c r="G708" s="111" t="s">
        <v>277</v>
      </c>
      <c r="H708" s="106" t="s">
        <v>9400</v>
      </c>
      <c r="I708" s="106" t="s">
        <v>9401</v>
      </c>
      <c r="J708" s="10" t="s">
        <v>280</v>
      </c>
      <c r="K708" s="117" t="s">
        <v>9402</v>
      </c>
      <c r="L708" s="118"/>
      <c r="M708" s="118"/>
      <c r="N708" s="118"/>
      <c r="O708" s="118"/>
      <c r="P708" s="118"/>
      <c r="Q708" s="118"/>
      <c r="R708" s="118"/>
      <c r="S708" s="118"/>
      <c r="T708" s="118"/>
      <c r="U708" s="118"/>
      <c r="V708" s="118"/>
      <c r="W708" s="118"/>
      <c r="X708" s="118"/>
      <c r="Y708" s="106"/>
      <c r="Z708" s="106"/>
      <c r="AA708" s="106"/>
      <c r="AB708" s="106" t="s">
        <v>9403</v>
      </c>
      <c r="AC708" s="113" t="s">
        <v>9404</v>
      </c>
      <c r="AD708" s="114" t="s">
        <v>283</v>
      </c>
      <c r="AE708" s="109">
        <v>44160</v>
      </c>
      <c r="AF708" s="109">
        <v>44396</v>
      </c>
      <c r="AG708" s="116">
        <f t="shared" si="138"/>
        <v>236</v>
      </c>
      <c r="AH708" s="116">
        <f t="shared" si="146"/>
        <v>245</v>
      </c>
      <c r="AI708" s="116">
        <f t="shared" si="108"/>
        <v>246</v>
      </c>
      <c r="AJ708" s="106" t="s">
        <v>9405</v>
      </c>
      <c r="AK708" s="108">
        <v>1</v>
      </c>
      <c r="AL708" s="112" t="s">
        <v>581</v>
      </c>
      <c r="AM708" s="106"/>
      <c r="AN708" s="106"/>
      <c r="AO708" s="106"/>
      <c r="AP708" s="106"/>
      <c r="AQ708" s="106"/>
      <c r="AR708" s="106"/>
      <c r="AS708" s="106"/>
      <c r="AT708" s="106"/>
      <c r="AU708" s="106"/>
      <c r="AV708" s="106"/>
      <c r="AW708" s="106"/>
      <c r="AX708" s="106"/>
      <c r="AY708" s="106"/>
      <c r="AZ708" s="106"/>
      <c r="BA708" s="106"/>
      <c r="BB708" s="106"/>
      <c r="BC708" s="106"/>
      <c r="BD708" s="106"/>
      <c r="BE708" s="106"/>
      <c r="BF708" s="106"/>
      <c r="BG708" s="106"/>
      <c r="BH708" s="106"/>
      <c r="BI708" s="106"/>
      <c r="BJ708" s="106"/>
      <c r="BK708" s="106"/>
      <c r="BL708" s="108">
        <v>1</v>
      </c>
      <c r="BM708" s="106"/>
      <c r="BN708" s="106"/>
      <c r="BO708" s="106"/>
      <c r="BP708" s="106"/>
      <c r="BQ708" s="106"/>
      <c r="BR708" s="106"/>
      <c r="BS708" s="106"/>
      <c r="BT708" s="106"/>
      <c r="BU708" s="106"/>
      <c r="BV708" s="106"/>
      <c r="BW708" s="106"/>
      <c r="BX708" s="106"/>
      <c r="BY708" s="106"/>
      <c r="BZ708" s="106"/>
      <c r="CA708" s="106"/>
      <c r="CB708" s="106"/>
      <c r="CC708" s="106"/>
      <c r="CD708" s="106"/>
      <c r="CE708" s="106"/>
      <c r="CF708" s="106"/>
      <c r="CG708" s="106"/>
      <c r="CH708" s="106"/>
      <c r="CI708" s="106"/>
      <c r="CJ708" s="106"/>
      <c r="CK708" s="106"/>
      <c r="CL708" s="106"/>
      <c r="CM708" s="106"/>
      <c r="CN708" s="106"/>
      <c r="CO708" s="106"/>
      <c r="CP708" s="106" t="s">
        <v>89</v>
      </c>
      <c r="CQ708" s="106" t="s">
        <v>287</v>
      </c>
      <c r="CR708" s="106" t="s">
        <v>287</v>
      </c>
      <c r="CS708" s="106" t="s">
        <v>329</v>
      </c>
      <c r="CT708" s="106"/>
      <c r="CU708" s="106" t="s">
        <v>5333</v>
      </c>
      <c r="CV708" s="106" t="s">
        <v>283</v>
      </c>
      <c r="CW708" s="106" t="s">
        <v>3804</v>
      </c>
      <c r="CX708" s="106" t="s">
        <v>9406</v>
      </c>
      <c r="CY708" s="106" t="s">
        <v>283</v>
      </c>
      <c r="CZ708" s="106" t="s">
        <v>283</v>
      </c>
      <c r="DA708" s="106" t="s">
        <v>283</v>
      </c>
      <c r="DB708" s="106" t="s">
        <v>283</v>
      </c>
      <c r="DC708" s="106" t="s">
        <v>283</v>
      </c>
      <c r="DD708" s="106" t="s">
        <v>283</v>
      </c>
      <c r="DE708" s="106" t="s">
        <v>283</v>
      </c>
      <c r="DF708" s="106" t="s">
        <v>283</v>
      </c>
      <c r="DG708" s="106"/>
      <c r="DH708" s="106"/>
      <c r="DI708" s="106"/>
      <c r="DJ708" s="106"/>
      <c r="DK708" s="106"/>
      <c r="DL708" s="106"/>
      <c r="DM708" s="106"/>
      <c r="DN708" s="106"/>
      <c r="DO708" s="106"/>
      <c r="DP708" s="106"/>
      <c r="DQ708" s="106"/>
      <c r="DR708" s="106"/>
      <c r="DS708" s="106"/>
      <c r="DT708" s="106"/>
      <c r="DU708" s="106"/>
      <c r="DV708" s="106"/>
      <c r="DW708" s="106"/>
      <c r="DX708" s="106"/>
      <c r="DY708" s="106"/>
      <c r="DZ708" s="106"/>
      <c r="EA708" s="106"/>
      <c r="EB708" s="106"/>
      <c r="EC708" s="106"/>
      <c r="ED708" s="106"/>
      <c r="EE708" s="106"/>
      <c r="EF708" s="106"/>
      <c r="EG708" s="106"/>
      <c r="EH708" s="106"/>
      <c r="EI708" s="106"/>
      <c r="EJ708" s="106"/>
      <c r="EK708" s="106" t="s">
        <v>283</v>
      </c>
      <c r="EL708" s="106" t="s">
        <v>283</v>
      </c>
      <c r="EM708" s="106"/>
      <c r="EN708" s="106"/>
      <c r="EO708" s="106"/>
      <c r="EP708" s="106"/>
      <c r="EQ708" s="106"/>
      <c r="ER708" s="106"/>
      <c r="ES708" s="106"/>
      <c r="ET708" s="106"/>
      <c r="EU708" s="106"/>
      <c r="EV708" s="106"/>
      <c r="EW708" s="106"/>
      <c r="EX708" s="106"/>
      <c r="EY708" s="106"/>
      <c r="EZ708" s="106"/>
      <c r="FA708" s="106"/>
      <c r="FB708" s="106"/>
      <c r="FC708" s="106"/>
      <c r="FD708" s="106"/>
      <c r="FE708" s="106"/>
      <c r="FF708" s="106" t="s">
        <v>283</v>
      </c>
      <c r="FG708" s="106" t="s">
        <v>283</v>
      </c>
      <c r="FH708" s="106"/>
      <c r="FI708" s="106"/>
      <c r="FJ708" s="106"/>
      <c r="FK708" s="106"/>
      <c r="FL708" s="106"/>
      <c r="FM708" s="106"/>
      <c r="FN708" s="106"/>
      <c r="FO708" s="106"/>
      <c r="FP708" s="106"/>
      <c r="FQ708" s="106"/>
      <c r="FR708" s="106"/>
      <c r="FS708" s="106"/>
      <c r="FT708" s="106"/>
      <c r="FU708" s="106"/>
      <c r="FV708" s="106"/>
      <c r="FW708" s="106"/>
      <c r="FX708" s="106"/>
      <c r="FY708" s="106"/>
      <c r="FZ708" s="106"/>
      <c r="GA708" s="106"/>
      <c r="GB708" s="106"/>
      <c r="GC708" s="106"/>
      <c r="GD708" s="106"/>
      <c r="GE708" s="106"/>
      <c r="GF708" s="106"/>
      <c r="GG708" s="106"/>
      <c r="GH708" s="106" t="s">
        <v>9407</v>
      </c>
      <c r="GI708" s="106" t="s">
        <v>9408</v>
      </c>
      <c r="GJ708" s="106" t="s">
        <v>9409</v>
      </c>
      <c r="GK708" s="106" t="s">
        <v>283</v>
      </c>
      <c r="GL708" s="106" t="s">
        <v>283</v>
      </c>
      <c r="GM708" s="106" t="s">
        <v>283</v>
      </c>
      <c r="GN708" s="106" t="s">
        <v>283</v>
      </c>
      <c r="GO708" s="106" t="s">
        <v>283</v>
      </c>
      <c r="GP708" s="106" t="s">
        <v>283</v>
      </c>
      <c r="GQ708" s="106" t="s">
        <v>283</v>
      </c>
      <c r="GR708" s="106" t="s">
        <v>283</v>
      </c>
      <c r="GS708" s="106" t="s">
        <v>283</v>
      </c>
      <c r="GT708" s="106" t="s">
        <v>283</v>
      </c>
      <c r="GU708" s="106" t="s">
        <v>283</v>
      </c>
      <c r="GV708" s="106" t="s">
        <v>283</v>
      </c>
      <c r="GW708" s="117" t="s">
        <v>9410</v>
      </c>
      <c r="GX708" s="118"/>
      <c r="GY708" s="118"/>
      <c r="GZ708" s="106"/>
      <c r="HA708" s="106"/>
      <c r="HB708" s="106"/>
      <c r="HC708" s="106"/>
      <c r="HD708" s="106"/>
      <c r="HE708" s="106"/>
      <c r="HF708" s="106"/>
      <c r="HG708" s="106"/>
      <c r="HH708" s="106"/>
      <c r="HI708" s="106"/>
      <c r="HJ708" s="106"/>
      <c r="HK708" s="106"/>
      <c r="HL708" s="106"/>
      <c r="HM708" s="106"/>
      <c r="HN708" s="106"/>
      <c r="HO708" s="106"/>
      <c r="HP708" s="106"/>
      <c r="HQ708" s="106"/>
      <c r="HR708" s="106"/>
      <c r="HS708" s="106"/>
      <c r="HT708" s="106"/>
      <c r="HU708" s="106"/>
      <c r="HV708" s="106"/>
      <c r="HW708" s="106"/>
      <c r="HX708" s="106"/>
      <c r="HY708" s="106"/>
      <c r="HZ708" s="108">
        <v>1</v>
      </c>
      <c r="IA708" s="106"/>
      <c r="IB708" s="106"/>
      <c r="IC708" s="106"/>
      <c r="ID708" s="106"/>
      <c r="IE708" s="106"/>
      <c r="IF708" s="106"/>
      <c r="IG708" s="106"/>
      <c r="IH708" s="106"/>
      <c r="II708" s="106"/>
      <c r="IJ708" s="106"/>
      <c r="IK708" s="106"/>
      <c r="IL708" s="106"/>
      <c r="IM708" s="106"/>
      <c r="IN708" s="106" t="s">
        <v>287</v>
      </c>
      <c r="IO708" s="106" t="s">
        <v>283</v>
      </c>
      <c r="IP708" s="106" t="s">
        <v>283</v>
      </c>
      <c r="IQ708" s="106" t="s">
        <v>283</v>
      </c>
      <c r="IR708" s="106"/>
      <c r="IS708" s="10"/>
      <c r="IT708" s="10"/>
      <c r="IU708" s="10"/>
      <c r="IV708" s="10"/>
      <c r="IW708" s="10"/>
      <c r="IX708" s="10"/>
      <c r="IY708" s="10"/>
      <c r="IZ708" s="10"/>
      <c r="JA708" s="13"/>
      <c r="JB708" s="10"/>
      <c r="JC708" s="10"/>
      <c r="JD708" s="10"/>
      <c r="JE708" s="10"/>
      <c r="JF708" s="10"/>
      <c r="JG708" s="10"/>
      <c r="JH708" s="10"/>
      <c r="JI708" s="10"/>
      <c r="JJ708" s="10"/>
      <c r="JK708" s="10"/>
      <c r="JL708" s="10"/>
      <c r="JM708" s="10"/>
      <c r="JN708" s="10"/>
      <c r="JO708" s="10"/>
      <c r="JP708" s="10"/>
      <c r="JQ708" s="10"/>
      <c r="JR708" s="10"/>
      <c r="JS708" s="10"/>
      <c r="JT708" s="10"/>
      <c r="JU708" s="10"/>
      <c r="JV708" s="10"/>
      <c r="JW708" s="10"/>
      <c r="JX708" s="10"/>
      <c r="JY708" s="10"/>
      <c r="JZ708" s="10"/>
    </row>
    <row r="709" spans="1:286" ht="15.75">
      <c r="A709" s="106" t="s">
        <v>9723</v>
      </c>
      <c r="B709" s="107">
        <v>44523</v>
      </c>
      <c r="C709" s="106" t="s">
        <v>9724</v>
      </c>
      <c r="D709" s="108">
        <v>1</v>
      </c>
      <c r="E709" s="109">
        <v>44250</v>
      </c>
      <c r="F709" s="108">
        <v>33</v>
      </c>
      <c r="G709" s="111" t="s">
        <v>323</v>
      </c>
      <c r="H709" s="106" t="s">
        <v>8515</v>
      </c>
      <c r="I709" s="106" t="s">
        <v>2130</v>
      </c>
      <c r="J709" s="10" t="s">
        <v>280</v>
      </c>
      <c r="K709" s="117" t="s">
        <v>9725</v>
      </c>
      <c r="L709" s="118"/>
      <c r="M709" s="118"/>
      <c r="N709" s="118"/>
      <c r="O709" s="118"/>
      <c r="P709" s="118"/>
      <c r="Q709" s="118"/>
      <c r="R709" s="118"/>
      <c r="S709" s="118"/>
      <c r="T709" s="118"/>
      <c r="U709" s="118"/>
      <c r="V709" s="118"/>
      <c r="W709" s="118"/>
      <c r="X709" s="118"/>
      <c r="Y709" s="118"/>
      <c r="Z709" s="118"/>
      <c r="AA709" s="106"/>
      <c r="AB709" s="106" t="s">
        <v>9726</v>
      </c>
      <c r="AC709" s="113" t="s">
        <v>9727</v>
      </c>
      <c r="AD709" s="114" t="s">
        <v>283</v>
      </c>
      <c r="AE709" s="109">
        <v>44253</v>
      </c>
      <c r="AF709" s="109">
        <v>44518</v>
      </c>
      <c r="AG709" s="116">
        <f t="shared" si="138"/>
        <v>265</v>
      </c>
      <c r="AH709" s="116">
        <f t="shared" si="146"/>
        <v>268</v>
      </c>
      <c r="AI709" s="116">
        <f t="shared" si="108"/>
        <v>273</v>
      </c>
      <c r="AJ709" s="106" t="s">
        <v>9728</v>
      </c>
      <c r="AK709" s="108">
        <v>2</v>
      </c>
      <c r="AL709" s="112" t="s">
        <v>9729</v>
      </c>
      <c r="AM709" s="106"/>
      <c r="AN709" s="106"/>
      <c r="AO709" s="106"/>
      <c r="AP709" s="106"/>
      <c r="AQ709" s="106"/>
      <c r="AR709" s="106"/>
      <c r="AS709" s="106"/>
      <c r="AT709" s="106"/>
      <c r="AU709" s="106"/>
      <c r="AV709" s="106"/>
      <c r="AW709" s="106"/>
      <c r="AX709" s="106"/>
      <c r="AY709" s="106"/>
      <c r="AZ709" s="106"/>
      <c r="BA709" s="106"/>
      <c r="BB709" s="106"/>
      <c r="BC709" s="106"/>
      <c r="BD709" s="106"/>
      <c r="BE709" s="106"/>
      <c r="BF709" s="106"/>
      <c r="BG709" s="106"/>
      <c r="BH709" s="106"/>
      <c r="BI709" s="106"/>
      <c r="BJ709" s="108">
        <v>1</v>
      </c>
      <c r="BK709" s="106"/>
      <c r="BL709" s="106"/>
      <c r="BM709" s="106"/>
      <c r="BN709" s="106"/>
      <c r="BO709" s="106"/>
      <c r="BP709" s="106"/>
      <c r="BQ709" s="106"/>
      <c r="BR709" s="106"/>
      <c r="BS709" s="106"/>
      <c r="BT709" s="106"/>
      <c r="BU709" s="106"/>
      <c r="BV709" s="106"/>
      <c r="BW709" s="106"/>
      <c r="BX709" s="106"/>
      <c r="BY709" s="108">
        <v>1</v>
      </c>
      <c r="BZ709" s="106"/>
      <c r="CA709" s="106"/>
      <c r="CB709" s="106"/>
      <c r="CC709" s="106"/>
      <c r="CD709" s="106"/>
      <c r="CE709" s="106"/>
      <c r="CF709" s="106"/>
      <c r="CG709" s="106"/>
      <c r="CH709" s="106"/>
      <c r="CI709" s="106"/>
      <c r="CJ709" s="106"/>
      <c r="CK709" s="106"/>
      <c r="CL709" s="106"/>
      <c r="CM709" s="106"/>
      <c r="CN709" s="106"/>
      <c r="CO709" s="106"/>
      <c r="CP709" s="106" t="s">
        <v>89</v>
      </c>
      <c r="CQ709" s="106" t="s">
        <v>287</v>
      </c>
      <c r="CR709" s="106" t="s">
        <v>287</v>
      </c>
      <c r="CS709" s="106" t="s">
        <v>288</v>
      </c>
      <c r="CT709" s="106"/>
      <c r="CU709" s="106" t="s">
        <v>412</v>
      </c>
      <c r="CV709" s="106" t="s">
        <v>283</v>
      </c>
      <c r="CW709" s="106" t="s">
        <v>2768</v>
      </c>
      <c r="CX709" s="106" t="s">
        <v>9730</v>
      </c>
      <c r="CY709" s="106" t="s">
        <v>283</v>
      </c>
      <c r="CZ709" s="106" t="s">
        <v>283</v>
      </c>
      <c r="DA709" s="106" t="s">
        <v>283</v>
      </c>
      <c r="DB709" s="106" t="s">
        <v>283</v>
      </c>
      <c r="DC709" s="106" t="s">
        <v>283</v>
      </c>
      <c r="DD709" s="106" t="s">
        <v>283</v>
      </c>
      <c r="DE709" s="106" t="s">
        <v>9731</v>
      </c>
      <c r="DF709" s="106" t="s">
        <v>128</v>
      </c>
      <c r="DG709" s="106"/>
      <c r="DH709" s="106"/>
      <c r="DI709" s="106"/>
      <c r="DJ709" s="106"/>
      <c r="DK709" s="106"/>
      <c r="DL709" s="106"/>
      <c r="DM709" s="106"/>
      <c r="DN709" s="106"/>
      <c r="DO709" s="106"/>
      <c r="DP709" s="106"/>
      <c r="DQ709" s="106"/>
      <c r="DR709" s="106"/>
      <c r="DS709" s="106"/>
      <c r="DT709" s="106"/>
      <c r="DU709" s="106"/>
      <c r="DV709" s="106"/>
      <c r="DW709" s="106"/>
      <c r="DX709" s="106"/>
      <c r="DY709" s="108">
        <v>1</v>
      </c>
      <c r="DZ709" s="106"/>
      <c r="EA709" s="106"/>
      <c r="EB709" s="106"/>
      <c r="EC709" s="106"/>
      <c r="ED709" s="106"/>
      <c r="EE709" s="106"/>
      <c r="EF709" s="106"/>
      <c r="EG709" s="106"/>
      <c r="EH709" s="106"/>
      <c r="EI709" s="106"/>
      <c r="EJ709" s="106"/>
      <c r="EK709" s="106" t="s">
        <v>283</v>
      </c>
      <c r="EL709" s="106" t="s">
        <v>283</v>
      </c>
      <c r="EM709" s="106"/>
      <c r="EN709" s="106"/>
      <c r="EO709" s="106"/>
      <c r="EP709" s="106"/>
      <c r="EQ709" s="106"/>
      <c r="ER709" s="106"/>
      <c r="ES709" s="106"/>
      <c r="ET709" s="106"/>
      <c r="EU709" s="106"/>
      <c r="EV709" s="106"/>
      <c r="EW709" s="106"/>
      <c r="EX709" s="106"/>
      <c r="EY709" s="106"/>
      <c r="EZ709" s="106"/>
      <c r="FA709" s="106"/>
      <c r="FB709" s="106"/>
      <c r="FC709" s="106"/>
      <c r="FD709" s="106"/>
      <c r="FE709" s="106"/>
      <c r="FF709" s="106" t="s">
        <v>9732</v>
      </c>
      <c r="FG709" s="106" t="s">
        <v>166</v>
      </c>
      <c r="FH709" s="106"/>
      <c r="FI709" s="106"/>
      <c r="FJ709" s="106"/>
      <c r="FK709" s="106"/>
      <c r="FL709" s="106"/>
      <c r="FM709" s="106"/>
      <c r="FN709" s="108">
        <v>1</v>
      </c>
      <c r="FO709" s="106"/>
      <c r="FP709" s="106"/>
      <c r="FQ709" s="106"/>
      <c r="FR709" s="106"/>
      <c r="FS709" s="106"/>
      <c r="FT709" s="106"/>
      <c r="FU709" s="106"/>
      <c r="FV709" s="106"/>
      <c r="FW709" s="106"/>
      <c r="FX709" s="106"/>
      <c r="FY709" s="106"/>
      <c r="FZ709" s="106"/>
      <c r="GA709" s="106"/>
      <c r="GB709" s="106"/>
      <c r="GC709" s="106"/>
      <c r="GD709" s="106"/>
      <c r="GE709" s="106"/>
      <c r="GF709" s="106"/>
      <c r="GG709" s="106"/>
      <c r="GH709" s="106" t="s">
        <v>9733</v>
      </c>
      <c r="GI709" s="106" t="s">
        <v>9734</v>
      </c>
      <c r="GJ709" s="106" t="s">
        <v>283</v>
      </c>
      <c r="GK709" s="106" t="s">
        <v>283</v>
      </c>
      <c r="GL709" s="106" t="s">
        <v>283</v>
      </c>
      <c r="GM709" s="106" t="s">
        <v>283</v>
      </c>
      <c r="GN709" s="106" t="s">
        <v>283</v>
      </c>
      <c r="GO709" s="106" t="s">
        <v>283</v>
      </c>
      <c r="GP709" s="106" t="s">
        <v>283</v>
      </c>
      <c r="GQ709" s="106" t="s">
        <v>283</v>
      </c>
      <c r="GR709" s="106" t="s">
        <v>283</v>
      </c>
      <c r="GS709" s="106" t="s">
        <v>283</v>
      </c>
      <c r="GT709" s="106" t="s">
        <v>283</v>
      </c>
      <c r="GU709" s="106" t="s">
        <v>283</v>
      </c>
      <c r="GV709" s="106" t="s">
        <v>283</v>
      </c>
      <c r="GW709" s="117" t="s">
        <v>214</v>
      </c>
      <c r="GX709" s="106"/>
      <c r="GY709" s="106"/>
      <c r="GZ709" s="106"/>
      <c r="HA709" s="106"/>
      <c r="HB709" s="106"/>
      <c r="HC709" s="106"/>
      <c r="HD709" s="106"/>
      <c r="HE709" s="106"/>
      <c r="HF709" s="106"/>
      <c r="HG709" s="106"/>
      <c r="HH709" s="106"/>
      <c r="HI709" s="106"/>
      <c r="HJ709" s="106"/>
      <c r="HK709" s="108">
        <v>1</v>
      </c>
      <c r="HL709" s="106"/>
      <c r="HM709" s="106"/>
      <c r="HN709" s="106"/>
      <c r="HO709" s="106"/>
      <c r="HP709" s="106"/>
      <c r="HQ709" s="106"/>
      <c r="HR709" s="106"/>
      <c r="HS709" s="106"/>
      <c r="HT709" s="106"/>
      <c r="HU709" s="106"/>
      <c r="HV709" s="106"/>
      <c r="HW709" s="106"/>
      <c r="HX709" s="106"/>
      <c r="HY709" s="106"/>
      <c r="HZ709" s="106"/>
      <c r="IA709" s="106"/>
      <c r="IB709" s="106"/>
      <c r="IC709" s="106"/>
      <c r="ID709" s="106"/>
      <c r="IE709" s="106"/>
      <c r="IF709" s="106"/>
      <c r="IG709" s="106"/>
      <c r="IH709" s="106"/>
      <c r="II709" s="106"/>
      <c r="IJ709" s="106"/>
      <c r="IK709" s="106"/>
      <c r="IL709" s="106"/>
      <c r="IM709" s="106"/>
      <c r="IN709" s="106" t="s">
        <v>287</v>
      </c>
      <c r="IO709" s="106" t="s">
        <v>283</v>
      </c>
      <c r="IP709" s="106" t="s">
        <v>283</v>
      </c>
      <c r="IQ709" s="106" t="s">
        <v>283</v>
      </c>
      <c r="IR709" s="106"/>
      <c r="IS709" s="10"/>
      <c r="IT709" s="10"/>
      <c r="IU709" s="10"/>
      <c r="IV709" s="10"/>
      <c r="IW709" s="10"/>
      <c r="IX709" s="10"/>
      <c r="IY709" s="10"/>
      <c r="IZ709" s="10"/>
      <c r="JA709" s="13"/>
      <c r="JB709" s="10"/>
      <c r="JC709" s="10"/>
      <c r="JD709" s="10"/>
      <c r="JE709" s="10"/>
      <c r="JF709" s="10"/>
      <c r="JG709" s="10"/>
      <c r="JH709" s="10"/>
      <c r="JI709" s="10"/>
      <c r="JJ709" s="10"/>
      <c r="JK709" s="10"/>
      <c r="JL709" s="10"/>
      <c r="JM709" s="10"/>
      <c r="JN709" s="10"/>
      <c r="JO709" s="10"/>
      <c r="JP709" s="10"/>
      <c r="JQ709" s="10"/>
      <c r="JR709" s="10"/>
      <c r="JS709" s="10"/>
      <c r="JT709" s="10"/>
      <c r="JU709" s="10"/>
      <c r="JV709" s="10"/>
      <c r="JW709" s="10"/>
      <c r="JX709" s="10"/>
      <c r="JY709" s="10"/>
      <c r="JZ709" s="10"/>
    </row>
    <row r="710" spans="1:286" ht="15.75">
      <c r="A710" s="106" t="s">
        <v>9746</v>
      </c>
      <c r="B710" s="107">
        <v>44526</v>
      </c>
      <c r="C710" s="106" t="s">
        <v>9747</v>
      </c>
      <c r="D710" s="108">
        <v>1</v>
      </c>
      <c r="E710" s="109">
        <v>43794</v>
      </c>
      <c r="F710" s="108">
        <v>55</v>
      </c>
      <c r="G710" s="111" t="s">
        <v>277</v>
      </c>
      <c r="H710" s="106" t="s">
        <v>2323</v>
      </c>
      <c r="I710" s="106" t="s">
        <v>2078</v>
      </c>
      <c r="J710" s="10" t="s">
        <v>280</v>
      </c>
      <c r="K710" s="117" t="s">
        <v>9748</v>
      </c>
      <c r="L710" s="118"/>
      <c r="M710" s="118"/>
      <c r="N710" s="118"/>
      <c r="O710" s="118"/>
      <c r="P710" s="118"/>
      <c r="Q710" s="118"/>
      <c r="R710" s="118"/>
      <c r="S710" s="118"/>
      <c r="T710" s="118"/>
      <c r="U710" s="118"/>
      <c r="V710" s="118"/>
      <c r="W710" s="118"/>
      <c r="X710" s="118"/>
      <c r="Y710" s="106"/>
      <c r="Z710" s="106"/>
      <c r="AA710" s="106"/>
      <c r="AB710" s="106" t="s">
        <v>9749</v>
      </c>
      <c r="AC710" s="113" t="s">
        <v>9750</v>
      </c>
      <c r="AD710" s="114" t="s">
        <v>283</v>
      </c>
      <c r="AE710" s="109">
        <v>43802</v>
      </c>
      <c r="AF710" s="109">
        <v>44516</v>
      </c>
      <c r="AG710" s="116">
        <f t="shared" si="138"/>
        <v>714</v>
      </c>
      <c r="AH710" s="116">
        <f t="shared" si="146"/>
        <v>722</v>
      </c>
      <c r="AI710" s="116">
        <f t="shared" si="108"/>
        <v>732</v>
      </c>
      <c r="AJ710" s="106" t="s">
        <v>1268</v>
      </c>
      <c r="AK710" s="108">
        <v>1</v>
      </c>
      <c r="AL710" s="118" t="s">
        <v>70</v>
      </c>
      <c r="AM710" s="106"/>
      <c r="AN710" s="106"/>
      <c r="AO710" s="106"/>
      <c r="AP710" s="106"/>
      <c r="AQ710" s="106"/>
      <c r="AR710" s="106"/>
      <c r="AS710" s="106"/>
      <c r="AT710" s="106"/>
      <c r="AU710" s="106"/>
      <c r="AV710" s="106"/>
      <c r="AW710" s="106"/>
      <c r="AX710" s="106"/>
      <c r="AY710" s="106"/>
      <c r="AZ710" s="106"/>
      <c r="BA710" s="106"/>
      <c r="BB710" s="106"/>
      <c r="BC710" s="106"/>
      <c r="BD710" s="106"/>
      <c r="BE710" s="106"/>
      <c r="BF710" s="106"/>
      <c r="BG710" s="106"/>
      <c r="BH710" s="106"/>
      <c r="BI710" s="106"/>
      <c r="BJ710" s="106"/>
      <c r="BK710" s="106"/>
      <c r="BL710" s="106"/>
      <c r="BM710" s="106"/>
      <c r="BN710" s="106"/>
      <c r="BO710" s="106"/>
      <c r="BP710" s="106"/>
      <c r="BQ710" s="106"/>
      <c r="BR710" s="106"/>
      <c r="BS710" s="106"/>
      <c r="BT710" s="106"/>
      <c r="BU710" s="106"/>
      <c r="BV710" s="106"/>
      <c r="BW710" s="106"/>
      <c r="BX710" s="106"/>
      <c r="BY710" s="108">
        <v>1</v>
      </c>
      <c r="BZ710" s="106"/>
      <c r="CA710" s="106"/>
      <c r="CB710" s="106"/>
      <c r="CC710" s="106"/>
      <c r="CD710" s="106"/>
      <c r="CE710" s="106"/>
      <c r="CF710" s="106"/>
      <c r="CG710" s="106"/>
      <c r="CH710" s="106"/>
      <c r="CI710" s="106"/>
      <c r="CJ710" s="106"/>
      <c r="CK710" s="106"/>
      <c r="CL710" s="106"/>
      <c r="CM710" s="106"/>
      <c r="CN710" s="106"/>
      <c r="CO710" s="106"/>
      <c r="CP710" s="106" t="s">
        <v>89</v>
      </c>
      <c r="CQ710" s="106" t="s">
        <v>287</v>
      </c>
      <c r="CR710" s="106" t="s">
        <v>287</v>
      </c>
      <c r="CS710" s="106" t="s">
        <v>596</v>
      </c>
      <c r="CT710" s="106"/>
      <c r="CU710" s="106" t="s">
        <v>309</v>
      </c>
      <c r="CV710" s="106" t="s">
        <v>9751</v>
      </c>
      <c r="CW710" s="106" t="s">
        <v>9752</v>
      </c>
      <c r="CX710" s="106" t="s">
        <v>9753</v>
      </c>
      <c r="CY710" s="106" t="s">
        <v>283</v>
      </c>
      <c r="CZ710" s="106" t="s">
        <v>283</v>
      </c>
      <c r="DA710" s="106" t="s">
        <v>283</v>
      </c>
      <c r="DB710" s="106" t="s">
        <v>283</v>
      </c>
      <c r="DC710" s="106" t="s">
        <v>283</v>
      </c>
      <c r="DD710" s="106" t="s">
        <v>283</v>
      </c>
      <c r="DE710" s="106" t="s">
        <v>9754</v>
      </c>
      <c r="DF710" s="106" t="s">
        <v>283</v>
      </c>
      <c r="DG710" s="106"/>
      <c r="DH710" s="106"/>
      <c r="DI710" s="106"/>
      <c r="DJ710" s="106"/>
      <c r="DK710" s="106"/>
      <c r="DL710" s="106"/>
      <c r="DM710" s="106"/>
      <c r="DN710" s="106"/>
      <c r="DO710" s="106"/>
      <c r="DP710" s="106"/>
      <c r="DQ710" s="106"/>
      <c r="DR710" s="106"/>
      <c r="DS710" s="106"/>
      <c r="DT710" s="106"/>
      <c r="DU710" s="106"/>
      <c r="DV710" s="106"/>
      <c r="DW710" s="106"/>
      <c r="DX710" s="106"/>
      <c r="DY710" s="106"/>
      <c r="DZ710" s="106"/>
      <c r="EA710" s="106"/>
      <c r="EB710" s="106"/>
      <c r="EC710" s="106"/>
      <c r="ED710" s="106"/>
      <c r="EE710" s="106"/>
      <c r="EF710" s="106"/>
      <c r="EG710" s="106"/>
      <c r="EH710" s="106"/>
      <c r="EI710" s="106"/>
      <c r="EJ710" s="106"/>
      <c r="EK710" s="106" t="s">
        <v>9609</v>
      </c>
      <c r="EL710" s="118" t="s">
        <v>283</v>
      </c>
      <c r="EM710" s="106"/>
      <c r="EN710" s="106"/>
      <c r="EO710" s="106"/>
      <c r="EP710" s="106"/>
      <c r="EQ710" s="106"/>
      <c r="ER710" s="106"/>
      <c r="ES710" s="106"/>
      <c r="ET710" s="106"/>
      <c r="EU710" s="106"/>
      <c r="EV710" s="106"/>
      <c r="EW710" s="106"/>
      <c r="EX710" s="106"/>
      <c r="EY710" s="106"/>
      <c r="EZ710" s="106"/>
      <c r="FA710" s="106"/>
      <c r="FB710" s="106"/>
      <c r="FC710" s="106"/>
      <c r="FD710" s="106"/>
      <c r="FE710" s="106"/>
      <c r="FF710" s="106" t="s">
        <v>283</v>
      </c>
      <c r="FG710" s="106"/>
      <c r="FH710" s="106"/>
      <c r="FI710" s="106"/>
      <c r="FJ710" s="106"/>
      <c r="FK710" s="106"/>
      <c r="FL710" s="106"/>
      <c r="FM710" s="106"/>
      <c r="FN710" s="106"/>
      <c r="FO710" s="106"/>
      <c r="FP710" s="106"/>
      <c r="FQ710" s="106"/>
      <c r="FR710" s="106"/>
      <c r="FS710" s="106"/>
      <c r="FT710" s="106"/>
      <c r="FU710" s="106"/>
      <c r="FV710" s="106"/>
      <c r="FW710" s="106"/>
      <c r="FX710" s="106"/>
      <c r="FY710" s="106"/>
      <c r="FZ710" s="106"/>
      <c r="GA710" s="106"/>
      <c r="GB710" s="106"/>
      <c r="GC710" s="106"/>
      <c r="GD710" s="106"/>
      <c r="GE710" s="106"/>
      <c r="GF710" s="106"/>
      <c r="GG710" s="106"/>
      <c r="GH710" s="106" t="s">
        <v>9755</v>
      </c>
      <c r="GI710" s="106" t="s">
        <v>9756</v>
      </c>
      <c r="GJ710" s="106" t="s">
        <v>9757</v>
      </c>
      <c r="GK710" s="106" t="s">
        <v>283</v>
      </c>
      <c r="GL710" s="106" t="s">
        <v>283</v>
      </c>
      <c r="GM710" s="106" t="s">
        <v>283</v>
      </c>
      <c r="GN710" s="106" t="s">
        <v>283</v>
      </c>
      <c r="GO710" s="106" t="s">
        <v>283</v>
      </c>
      <c r="GP710" s="106" t="s">
        <v>283</v>
      </c>
      <c r="GQ710" s="106" t="s">
        <v>283</v>
      </c>
      <c r="GR710" s="106" t="s">
        <v>283</v>
      </c>
      <c r="GS710" s="106" t="s">
        <v>283</v>
      </c>
      <c r="GT710" s="106" t="s">
        <v>283</v>
      </c>
      <c r="GU710" s="106" t="s">
        <v>283</v>
      </c>
      <c r="GV710" s="106" t="s">
        <v>283</v>
      </c>
      <c r="GW710" s="117" t="s">
        <v>230</v>
      </c>
      <c r="GX710" s="118"/>
      <c r="GY710" s="118"/>
      <c r="GZ710" s="118"/>
      <c r="HA710" s="118"/>
      <c r="HB710" s="118"/>
      <c r="HC710" s="118"/>
      <c r="HD710" s="118"/>
      <c r="HE710" s="106"/>
      <c r="HF710" s="106"/>
      <c r="HG710" s="106"/>
      <c r="HH710" s="106"/>
      <c r="HI710" s="106"/>
      <c r="HJ710" s="106"/>
      <c r="HK710" s="106"/>
      <c r="HL710" s="106"/>
      <c r="HM710" s="106"/>
      <c r="HN710" s="106"/>
      <c r="HO710" s="106"/>
      <c r="HP710" s="106"/>
      <c r="HQ710" s="106"/>
      <c r="HR710" s="106"/>
      <c r="HS710" s="106"/>
      <c r="HT710" s="106"/>
      <c r="HU710" s="106"/>
      <c r="HV710" s="106"/>
      <c r="HW710" s="106"/>
      <c r="HX710" s="106"/>
      <c r="HY710" s="106"/>
      <c r="HZ710" s="106"/>
      <c r="IA710" s="108">
        <v>1</v>
      </c>
      <c r="IB710" s="106"/>
      <c r="IC710" s="106"/>
      <c r="ID710" s="106"/>
      <c r="IE710" s="106"/>
      <c r="IF710" s="106"/>
      <c r="IG710" s="106"/>
      <c r="IH710" s="106"/>
      <c r="II710" s="106"/>
      <c r="IJ710" s="106"/>
      <c r="IK710" s="106"/>
      <c r="IL710" s="106"/>
      <c r="IM710" s="106"/>
      <c r="IN710" s="106" t="s">
        <v>287</v>
      </c>
      <c r="IO710" s="106" t="s">
        <v>283</v>
      </c>
      <c r="IP710" s="106" t="s">
        <v>283</v>
      </c>
      <c r="IQ710" s="106" t="s">
        <v>283</v>
      </c>
      <c r="IR710" s="106"/>
      <c r="IS710" s="10"/>
      <c r="IT710" s="10"/>
      <c r="IU710" s="10"/>
      <c r="IV710" s="10"/>
      <c r="IW710" s="10"/>
      <c r="IX710" s="10"/>
      <c r="IY710" s="10"/>
      <c r="IZ710" s="10"/>
      <c r="JA710" s="13"/>
      <c r="JB710" s="10"/>
      <c r="JC710" s="10"/>
      <c r="JD710" s="10"/>
      <c r="JE710" s="10"/>
      <c r="JF710" s="10"/>
      <c r="JG710" s="10"/>
      <c r="JH710" s="10"/>
      <c r="JI710" s="10"/>
      <c r="JJ710" s="10"/>
      <c r="JK710" s="10"/>
      <c r="JL710" s="10"/>
      <c r="JM710" s="10"/>
      <c r="JN710" s="10"/>
      <c r="JO710" s="10"/>
      <c r="JP710" s="10"/>
      <c r="JQ710" s="10"/>
      <c r="JR710" s="10"/>
      <c r="JS710" s="10"/>
      <c r="JT710" s="10"/>
      <c r="JU710" s="10"/>
      <c r="JV710" s="10"/>
      <c r="JW710" s="10"/>
      <c r="JX710" s="10"/>
      <c r="JY710" s="10"/>
      <c r="JZ710" s="10"/>
    </row>
    <row r="711" spans="1:286" ht="15.75">
      <c r="A711" s="106" t="s">
        <v>9906</v>
      </c>
      <c r="B711" s="107">
        <v>44594</v>
      </c>
      <c r="C711" s="106" t="s">
        <v>9907</v>
      </c>
      <c r="D711" s="108">
        <v>1</v>
      </c>
      <c r="E711" s="109">
        <v>43966</v>
      </c>
      <c r="F711" s="108">
        <v>68</v>
      </c>
      <c r="G711" s="111" t="s">
        <v>277</v>
      </c>
      <c r="H711" s="106" t="s">
        <v>2323</v>
      </c>
      <c r="I711" s="106" t="s">
        <v>2078</v>
      </c>
      <c r="J711" s="10" t="s">
        <v>280</v>
      </c>
      <c r="K711" s="117" t="s">
        <v>9908</v>
      </c>
      <c r="L711" s="106"/>
      <c r="M711" s="106"/>
      <c r="N711" s="106"/>
      <c r="O711" s="106"/>
      <c r="P711" s="106"/>
      <c r="Q711" s="106"/>
      <c r="R711" s="106"/>
      <c r="S711" s="106"/>
      <c r="T711" s="106"/>
      <c r="U711" s="106"/>
      <c r="V711" s="106"/>
      <c r="W711" s="106"/>
      <c r="X711" s="106"/>
      <c r="Y711" s="106"/>
      <c r="Z711" s="106"/>
      <c r="AA711" s="106"/>
      <c r="AB711" s="106" t="s">
        <v>9909</v>
      </c>
      <c r="AC711" s="113" t="s">
        <v>9910</v>
      </c>
      <c r="AD711" s="114" t="s">
        <v>283</v>
      </c>
      <c r="AE711" s="109">
        <v>43971</v>
      </c>
      <c r="AF711" s="109">
        <v>44582</v>
      </c>
      <c r="AG711" s="116">
        <f t="shared" si="138"/>
        <v>611</v>
      </c>
      <c r="AH711" s="116">
        <f t="shared" si="146"/>
        <v>616</v>
      </c>
      <c r="AI711" s="116">
        <f t="shared" si="108"/>
        <v>628</v>
      </c>
      <c r="AJ711" s="106" t="s">
        <v>9911</v>
      </c>
      <c r="AK711" s="108">
        <v>2</v>
      </c>
      <c r="AL711" s="117" t="s">
        <v>9911</v>
      </c>
      <c r="AM711" s="106"/>
      <c r="AN711" s="106"/>
      <c r="AO711" s="106"/>
      <c r="AP711" s="106"/>
      <c r="AQ711" s="106"/>
      <c r="AR711" s="106"/>
      <c r="AS711" s="106"/>
      <c r="AT711" s="106"/>
      <c r="AU711" s="106"/>
      <c r="AV711" s="106"/>
      <c r="AW711" s="106"/>
      <c r="AX711" s="106"/>
      <c r="AY711" s="106"/>
      <c r="AZ711" s="106"/>
      <c r="BA711" s="106"/>
      <c r="BB711" s="106"/>
      <c r="BC711" s="106"/>
      <c r="BD711" s="106"/>
      <c r="BE711" s="106"/>
      <c r="BF711" s="106"/>
      <c r="BG711" s="106"/>
      <c r="BH711" s="106"/>
      <c r="BI711" s="106"/>
      <c r="BJ711" s="106"/>
      <c r="BK711" s="106"/>
      <c r="BL711" s="106"/>
      <c r="BM711" s="106"/>
      <c r="BN711" s="106"/>
      <c r="BO711" s="106"/>
      <c r="BP711" s="106"/>
      <c r="BQ711" s="106"/>
      <c r="BR711" s="106"/>
      <c r="BS711" s="106"/>
      <c r="BT711" s="106"/>
      <c r="BU711" s="106"/>
      <c r="BV711" s="106"/>
      <c r="BW711" s="106"/>
      <c r="BX711" s="106"/>
      <c r="BY711" s="106"/>
      <c r="BZ711" s="106"/>
      <c r="CA711" s="106"/>
      <c r="CB711" s="106"/>
      <c r="CC711" s="106"/>
      <c r="CD711" s="106"/>
      <c r="CE711" s="106"/>
      <c r="CF711" s="106"/>
      <c r="CG711" s="106"/>
      <c r="CH711" s="106"/>
      <c r="CI711" s="106"/>
      <c r="CJ711" s="106"/>
      <c r="CK711" s="106"/>
      <c r="CL711" s="106"/>
      <c r="CM711" s="106"/>
      <c r="CN711" s="106"/>
      <c r="CO711" s="108">
        <v>2</v>
      </c>
      <c r="CP711" s="106" t="s">
        <v>89</v>
      </c>
      <c r="CQ711" s="106" t="s">
        <v>287</v>
      </c>
      <c r="CR711" s="106" t="s">
        <v>287</v>
      </c>
      <c r="CS711" s="106" t="s">
        <v>288</v>
      </c>
      <c r="CT711" s="106"/>
      <c r="CU711" s="106" t="s">
        <v>158</v>
      </c>
      <c r="CV711" s="106" t="s">
        <v>283</v>
      </c>
      <c r="CW711" s="106" t="s">
        <v>9281</v>
      </c>
      <c r="CX711" s="106" t="s">
        <v>623</v>
      </c>
      <c r="CY711" s="106" t="s">
        <v>283</v>
      </c>
      <c r="CZ711" s="106" t="s">
        <v>283</v>
      </c>
      <c r="DA711" s="106" t="s">
        <v>283</v>
      </c>
      <c r="DB711" s="106" t="s">
        <v>283</v>
      </c>
      <c r="DC711" s="106" t="s">
        <v>283</v>
      </c>
      <c r="DD711" s="106" t="s">
        <v>283</v>
      </c>
      <c r="DE711" s="106" t="s">
        <v>283</v>
      </c>
      <c r="DF711" s="106" t="s">
        <v>283</v>
      </c>
      <c r="DG711" s="106"/>
      <c r="DH711" s="106"/>
      <c r="DI711" s="106"/>
      <c r="DJ711" s="106"/>
      <c r="DK711" s="106"/>
      <c r="DL711" s="106"/>
      <c r="DM711" s="106"/>
      <c r="DN711" s="106"/>
      <c r="DO711" s="106"/>
      <c r="DP711" s="106"/>
      <c r="DQ711" s="106"/>
      <c r="DR711" s="106"/>
      <c r="DS711" s="106"/>
      <c r="DT711" s="106"/>
      <c r="DU711" s="106"/>
      <c r="DV711" s="106"/>
      <c r="DW711" s="106"/>
      <c r="DX711" s="106"/>
      <c r="DY711" s="106"/>
      <c r="DZ711" s="106"/>
      <c r="EA711" s="106"/>
      <c r="EB711" s="106"/>
      <c r="EC711" s="106"/>
      <c r="ED711" s="106"/>
      <c r="EE711" s="106"/>
      <c r="EF711" s="106"/>
      <c r="EG711" s="106"/>
      <c r="EH711" s="106"/>
      <c r="EI711" s="106"/>
      <c r="EJ711" s="106"/>
      <c r="EK711" s="106" t="s">
        <v>9912</v>
      </c>
      <c r="EL711" s="112" t="s">
        <v>2669</v>
      </c>
      <c r="EM711" s="106"/>
      <c r="EN711" s="106"/>
      <c r="EO711" s="106"/>
      <c r="EP711" s="106"/>
      <c r="EQ711" s="106"/>
      <c r="ER711" s="106"/>
      <c r="ES711" s="108">
        <v>1</v>
      </c>
      <c r="ET711" s="106"/>
      <c r="EU711" s="106"/>
      <c r="EV711" s="106"/>
      <c r="EW711" s="106"/>
      <c r="EX711" s="106"/>
      <c r="EY711" s="108">
        <v>1</v>
      </c>
      <c r="EZ711" s="106"/>
      <c r="FA711" s="106"/>
      <c r="FB711" s="106"/>
      <c r="FC711" s="106"/>
      <c r="FD711" s="106"/>
      <c r="FE711" s="106"/>
      <c r="FF711" s="106" t="s">
        <v>5432</v>
      </c>
      <c r="FG711" s="106" t="s">
        <v>178</v>
      </c>
      <c r="FH711" s="106"/>
      <c r="FI711" s="106"/>
      <c r="FJ711" s="106"/>
      <c r="FK711" s="106"/>
      <c r="FL711" s="106"/>
      <c r="FM711" s="106"/>
      <c r="FN711" s="106"/>
      <c r="FO711" s="106"/>
      <c r="FP711" s="106"/>
      <c r="FQ711" s="106"/>
      <c r="FR711" s="106"/>
      <c r="FS711" s="106"/>
      <c r="FT711" s="106"/>
      <c r="FU711" s="106"/>
      <c r="FV711" s="106"/>
      <c r="FW711" s="106"/>
      <c r="FX711" s="106"/>
      <c r="FY711" s="106"/>
      <c r="FZ711" s="106"/>
      <c r="GA711" s="108">
        <v>1</v>
      </c>
      <c r="GB711" s="106"/>
      <c r="GC711" s="106"/>
      <c r="GD711" s="106"/>
      <c r="GE711" s="106"/>
      <c r="GF711" s="106"/>
      <c r="GG711" s="106"/>
      <c r="GH711" s="106" t="s">
        <v>9913</v>
      </c>
      <c r="GI711" s="106" t="s">
        <v>283</v>
      </c>
      <c r="GJ711" s="106" t="s">
        <v>283</v>
      </c>
      <c r="GK711" s="106" t="s">
        <v>283</v>
      </c>
      <c r="GL711" s="106" t="s">
        <v>283</v>
      </c>
      <c r="GM711" s="106" t="s">
        <v>283</v>
      </c>
      <c r="GN711" s="106" t="s">
        <v>283</v>
      </c>
      <c r="GO711" s="106" t="s">
        <v>283</v>
      </c>
      <c r="GP711" s="106" t="s">
        <v>283</v>
      </c>
      <c r="GQ711" s="106" t="s">
        <v>283</v>
      </c>
      <c r="GR711" s="106" t="s">
        <v>283</v>
      </c>
      <c r="GS711" s="106" t="s">
        <v>283</v>
      </c>
      <c r="GT711" s="106" t="s">
        <v>283</v>
      </c>
      <c r="GU711" s="106" t="s">
        <v>283</v>
      </c>
      <c r="GV711" s="106" t="s">
        <v>283</v>
      </c>
      <c r="GW711" s="112" t="s">
        <v>233</v>
      </c>
      <c r="GX711" s="106"/>
      <c r="GY711" s="106"/>
      <c r="GZ711" s="106"/>
      <c r="HA711" s="106"/>
      <c r="HB711" s="106"/>
      <c r="HC711" s="106"/>
      <c r="HD711" s="106"/>
      <c r="HE711" s="106"/>
      <c r="HF711" s="106"/>
      <c r="HG711" s="106"/>
      <c r="HH711" s="106"/>
      <c r="HI711" s="106"/>
      <c r="HJ711" s="106"/>
      <c r="HK711" s="106"/>
      <c r="HL711" s="106"/>
      <c r="HM711" s="106"/>
      <c r="HN711" s="106"/>
      <c r="HO711" s="106"/>
      <c r="HP711" s="106"/>
      <c r="HQ711" s="106"/>
      <c r="HR711" s="106"/>
      <c r="HS711" s="106"/>
      <c r="HT711" s="106"/>
      <c r="HU711" s="106"/>
      <c r="HV711" s="106"/>
      <c r="HW711" s="106"/>
      <c r="HX711" s="106"/>
      <c r="HY711" s="106"/>
      <c r="HZ711" s="106"/>
      <c r="IA711" s="106"/>
      <c r="IB711" s="106"/>
      <c r="IC711" s="106"/>
      <c r="ID711" s="108">
        <v>1</v>
      </c>
      <c r="IE711" s="106"/>
      <c r="IF711" s="106"/>
      <c r="IG711" s="106"/>
      <c r="IH711" s="106"/>
      <c r="II711" s="106"/>
      <c r="IJ711" s="106"/>
      <c r="IK711" s="106"/>
      <c r="IL711" s="106"/>
      <c r="IM711" s="106"/>
      <c r="IN711" s="106" t="s">
        <v>287</v>
      </c>
      <c r="IO711" s="106" t="s">
        <v>283</v>
      </c>
      <c r="IP711" s="106" t="s">
        <v>283</v>
      </c>
      <c r="IQ711" s="106" t="s">
        <v>283</v>
      </c>
      <c r="IR711" s="106"/>
      <c r="IS711" s="10"/>
      <c r="IT711" s="10"/>
      <c r="IU711" s="10"/>
      <c r="IV711" s="10"/>
      <c r="IW711" s="10"/>
      <c r="IX711" s="10"/>
      <c r="IY711" s="10"/>
      <c r="IZ711" s="10"/>
      <c r="JA711" s="13"/>
      <c r="JB711" s="10"/>
      <c r="JC711" s="10"/>
      <c r="JD711" s="10"/>
      <c r="JE711" s="10"/>
      <c r="JF711" s="10"/>
      <c r="JG711" s="10"/>
      <c r="JH711" s="10"/>
      <c r="JI711" s="10"/>
      <c r="JJ711" s="10"/>
      <c r="JK711" s="10"/>
      <c r="JL711" s="10"/>
      <c r="JM711" s="10"/>
      <c r="JN711" s="10"/>
      <c r="JO711" s="10"/>
      <c r="JP711" s="10"/>
      <c r="JQ711" s="10"/>
      <c r="JR711" s="10"/>
      <c r="JS711" s="10"/>
      <c r="JT711" s="10"/>
      <c r="JU711" s="10"/>
      <c r="JV711" s="10"/>
      <c r="JW711" s="10"/>
      <c r="JX711" s="10"/>
      <c r="JY711" s="10"/>
      <c r="JZ711" s="10"/>
    </row>
    <row r="712" spans="1:286" ht="15.75">
      <c r="A712" s="106" t="s">
        <v>9803</v>
      </c>
      <c r="B712" s="107">
        <v>44552</v>
      </c>
      <c r="C712" s="106" t="s">
        <v>9804</v>
      </c>
      <c r="D712" s="108">
        <v>1</v>
      </c>
      <c r="E712" s="109">
        <v>43260</v>
      </c>
      <c r="F712" s="108">
        <v>32</v>
      </c>
      <c r="G712" s="111" t="s">
        <v>323</v>
      </c>
      <c r="H712" s="106" t="s">
        <v>9805</v>
      </c>
      <c r="I712" s="106" t="s">
        <v>2078</v>
      </c>
      <c r="J712" s="10" t="s">
        <v>280</v>
      </c>
      <c r="K712" s="117" t="s">
        <v>9806</v>
      </c>
      <c r="L712" s="118"/>
      <c r="M712" s="118"/>
      <c r="N712" s="106"/>
      <c r="O712" s="106"/>
      <c r="P712" s="106"/>
      <c r="Q712" s="106"/>
      <c r="R712" s="106"/>
      <c r="S712" s="106"/>
      <c r="T712" s="106"/>
      <c r="U712" s="106"/>
      <c r="V712" s="106"/>
      <c r="W712" s="106"/>
      <c r="X712" s="106"/>
      <c r="Y712" s="106"/>
      <c r="Z712" s="106"/>
      <c r="AA712" s="106"/>
      <c r="AB712" s="106" t="s">
        <v>9807</v>
      </c>
      <c r="AC712" s="113" t="s">
        <v>9808</v>
      </c>
      <c r="AD712" s="114" t="s">
        <v>283</v>
      </c>
      <c r="AE712" s="109">
        <v>43264</v>
      </c>
      <c r="AF712" s="109">
        <v>44544</v>
      </c>
      <c r="AG712" s="116">
        <f t="shared" si="138"/>
        <v>1280</v>
      </c>
      <c r="AH712" s="116">
        <f t="shared" si="146"/>
        <v>1284</v>
      </c>
      <c r="AI712" s="116">
        <f t="shared" si="108"/>
        <v>1292</v>
      </c>
      <c r="AJ712" s="106" t="s">
        <v>9809</v>
      </c>
      <c r="AK712" s="108">
        <v>1</v>
      </c>
      <c r="AL712" s="106" t="s">
        <v>2326</v>
      </c>
      <c r="AM712" s="106"/>
      <c r="AN712" s="106"/>
      <c r="AO712" s="106"/>
      <c r="AP712" s="106"/>
      <c r="AQ712" s="106"/>
      <c r="AR712" s="106"/>
      <c r="AS712" s="106"/>
      <c r="AT712" s="106"/>
      <c r="AU712" s="106"/>
      <c r="AV712" s="106"/>
      <c r="AW712" s="106"/>
      <c r="AX712" s="106"/>
      <c r="AY712" s="106"/>
      <c r="AZ712" s="106"/>
      <c r="BA712" s="106"/>
      <c r="BB712" s="106"/>
      <c r="BC712" s="106"/>
      <c r="BD712" s="106"/>
      <c r="BE712" s="106"/>
      <c r="BF712" s="106"/>
      <c r="BG712" s="106"/>
      <c r="BH712" s="106"/>
      <c r="BI712" s="106"/>
      <c r="BJ712" s="106"/>
      <c r="BK712" s="106"/>
      <c r="BL712" s="106"/>
      <c r="BM712" s="106"/>
      <c r="BN712" s="106"/>
      <c r="BO712" s="106"/>
      <c r="BP712" s="106"/>
      <c r="BQ712" s="106"/>
      <c r="BR712" s="106"/>
      <c r="BS712" s="106"/>
      <c r="BT712" s="106"/>
      <c r="BU712" s="106"/>
      <c r="BV712" s="106"/>
      <c r="BW712" s="106"/>
      <c r="BX712" s="106"/>
      <c r="BY712" s="106"/>
      <c r="BZ712" s="108">
        <v>1</v>
      </c>
      <c r="CA712" s="106"/>
      <c r="CB712" s="106"/>
      <c r="CC712" s="106"/>
      <c r="CD712" s="106"/>
      <c r="CE712" s="106"/>
      <c r="CF712" s="106"/>
      <c r="CG712" s="106"/>
      <c r="CH712" s="106"/>
      <c r="CI712" s="106"/>
      <c r="CJ712" s="106"/>
      <c r="CK712" s="106"/>
      <c r="CL712" s="106"/>
      <c r="CM712" s="106"/>
      <c r="CN712" s="106"/>
      <c r="CO712" s="106"/>
      <c r="CP712" s="106" t="s">
        <v>90</v>
      </c>
      <c r="CQ712" s="106" t="s">
        <v>287</v>
      </c>
      <c r="CR712" s="106" t="s">
        <v>287</v>
      </c>
      <c r="CS712" s="106" t="s">
        <v>620</v>
      </c>
      <c r="CT712" s="106"/>
      <c r="CU712" s="106" t="s">
        <v>290</v>
      </c>
      <c r="CV712" s="106" t="s">
        <v>283</v>
      </c>
      <c r="CW712" s="106" t="s">
        <v>9810</v>
      </c>
      <c r="CX712" s="106" t="s">
        <v>283</v>
      </c>
      <c r="CY712" s="106" t="s">
        <v>283</v>
      </c>
      <c r="CZ712" s="106" t="s">
        <v>283</v>
      </c>
      <c r="DA712" s="106" t="s">
        <v>283</v>
      </c>
      <c r="DB712" s="106" t="s">
        <v>283</v>
      </c>
      <c r="DC712" s="106" t="s">
        <v>283</v>
      </c>
      <c r="DD712" s="106" t="s">
        <v>283</v>
      </c>
      <c r="DE712" s="106" t="s">
        <v>283</v>
      </c>
      <c r="DF712" s="106" t="s">
        <v>283</v>
      </c>
      <c r="DG712" s="106"/>
      <c r="DH712" s="106"/>
      <c r="DI712" s="106"/>
      <c r="DJ712" s="106"/>
      <c r="DK712" s="106"/>
      <c r="DL712" s="106"/>
      <c r="DM712" s="106"/>
      <c r="DN712" s="106"/>
      <c r="DO712" s="106"/>
      <c r="DP712" s="106"/>
      <c r="DQ712" s="106"/>
      <c r="DR712" s="106"/>
      <c r="DS712" s="106"/>
      <c r="DT712" s="106"/>
      <c r="DU712" s="106"/>
      <c r="DV712" s="106"/>
      <c r="DW712" s="106"/>
      <c r="DX712" s="106"/>
      <c r="DY712" s="106"/>
      <c r="DZ712" s="106"/>
      <c r="EA712" s="106"/>
      <c r="EB712" s="106"/>
      <c r="EC712" s="106"/>
      <c r="ED712" s="106"/>
      <c r="EE712" s="106"/>
      <c r="EF712" s="106"/>
      <c r="EG712" s="106"/>
      <c r="EH712" s="106"/>
      <c r="EI712" s="106"/>
      <c r="EJ712" s="106"/>
      <c r="EK712" s="106" t="s">
        <v>283</v>
      </c>
      <c r="EL712" s="106" t="s">
        <v>283</v>
      </c>
      <c r="EM712" s="106"/>
      <c r="EN712" s="106"/>
      <c r="EO712" s="106"/>
      <c r="EP712" s="106"/>
      <c r="EQ712" s="106"/>
      <c r="ER712" s="106"/>
      <c r="ES712" s="106"/>
      <c r="ET712" s="106"/>
      <c r="EU712" s="106"/>
      <c r="EV712" s="106"/>
      <c r="EW712" s="106"/>
      <c r="EX712" s="106"/>
      <c r="EY712" s="106"/>
      <c r="EZ712" s="106"/>
      <c r="FA712" s="106"/>
      <c r="FB712" s="106"/>
      <c r="FC712" s="106"/>
      <c r="FD712" s="106"/>
      <c r="FE712" s="106"/>
      <c r="FF712" s="106" t="s">
        <v>180</v>
      </c>
      <c r="FG712" s="106" t="s">
        <v>180</v>
      </c>
      <c r="FH712" s="106"/>
      <c r="FI712" s="106"/>
      <c r="FJ712" s="106"/>
      <c r="FK712" s="106"/>
      <c r="FL712" s="106"/>
      <c r="FM712" s="106"/>
      <c r="FN712" s="106"/>
      <c r="FO712" s="106"/>
      <c r="FP712" s="106"/>
      <c r="FQ712" s="106"/>
      <c r="FR712" s="106"/>
      <c r="FS712" s="106"/>
      <c r="FT712" s="106"/>
      <c r="FU712" s="106"/>
      <c r="FV712" s="106"/>
      <c r="FW712" s="106"/>
      <c r="FX712" s="106"/>
      <c r="FY712" s="106"/>
      <c r="FZ712" s="106"/>
      <c r="GA712" s="106"/>
      <c r="GB712" s="106"/>
      <c r="GC712" s="108">
        <v>1</v>
      </c>
      <c r="GD712" s="106"/>
      <c r="GE712" s="106"/>
      <c r="GF712" s="106"/>
      <c r="GG712" s="106"/>
      <c r="GH712" s="106" t="s">
        <v>9811</v>
      </c>
      <c r="GI712" s="106" t="s">
        <v>9812</v>
      </c>
      <c r="GJ712" s="106" t="s">
        <v>283</v>
      </c>
      <c r="GK712" s="106" t="s">
        <v>283</v>
      </c>
      <c r="GL712" s="106" t="s">
        <v>283</v>
      </c>
      <c r="GM712" s="106" t="s">
        <v>283</v>
      </c>
      <c r="GN712" s="106" t="s">
        <v>283</v>
      </c>
      <c r="GO712" s="106" t="s">
        <v>283</v>
      </c>
      <c r="GP712" s="106" t="s">
        <v>283</v>
      </c>
      <c r="GQ712" s="106" t="s">
        <v>283</v>
      </c>
      <c r="GR712" s="106" t="s">
        <v>283</v>
      </c>
      <c r="GS712" s="106" t="s">
        <v>283</v>
      </c>
      <c r="GT712" s="106" t="s">
        <v>283</v>
      </c>
      <c r="GU712" s="106" t="s">
        <v>283</v>
      </c>
      <c r="GV712" s="106" t="s">
        <v>283</v>
      </c>
      <c r="GW712" s="117" t="s">
        <v>9813</v>
      </c>
      <c r="GX712" s="118"/>
      <c r="GY712" s="106"/>
      <c r="GZ712" s="106"/>
      <c r="HA712" s="106"/>
      <c r="HB712" s="106"/>
      <c r="HC712" s="106"/>
      <c r="HD712" s="106"/>
      <c r="HE712" s="106"/>
      <c r="HF712" s="106"/>
      <c r="HG712" s="108">
        <v>1</v>
      </c>
      <c r="HH712" s="106"/>
      <c r="HI712" s="108">
        <v>1</v>
      </c>
      <c r="HJ712" s="106"/>
      <c r="HK712" s="106"/>
      <c r="HL712" s="106"/>
      <c r="HM712" s="106"/>
      <c r="HN712" s="106"/>
      <c r="HO712" s="106"/>
      <c r="HP712" s="106"/>
      <c r="HQ712" s="106"/>
      <c r="HR712" s="106"/>
      <c r="HS712" s="106"/>
      <c r="HT712" s="106"/>
      <c r="HU712" s="106"/>
      <c r="HV712" s="106"/>
      <c r="HW712" s="106"/>
      <c r="HX712" s="106"/>
      <c r="HY712" s="106"/>
      <c r="HZ712" s="106"/>
      <c r="IA712" s="106"/>
      <c r="IB712" s="106"/>
      <c r="IC712" s="106"/>
      <c r="ID712" s="106"/>
      <c r="IE712" s="106"/>
      <c r="IF712" s="106"/>
      <c r="IG712" s="106"/>
      <c r="IH712" s="106"/>
      <c r="II712" s="106"/>
      <c r="IJ712" s="106"/>
      <c r="IK712" s="108">
        <v>1</v>
      </c>
      <c r="IL712" s="106"/>
      <c r="IM712" s="106"/>
      <c r="IN712" s="106" t="s">
        <v>287</v>
      </c>
      <c r="IO712" s="106" t="s">
        <v>283</v>
      </c>
      <c r="IP712" s="106" t="s">
        <v>283</v>
      </c>
      <c r="IQ712" s="106" t="s">
        <v>283</v>
      </c>
      <c r="IR712" s="106"/>
      <c r="IS712" s="10"/>
      <c r="IT712" s="10"/>
      <c r="IU712" s="10"/>
      <c r="IV712" s="10"/>
      <c r="IW712" s="10"/>
      <c r="IX712" s="10"/>
      <c r="IY712" s="10"/>
      <c r="IZ712" s="10"/>
      <c r="JA712" s="13"/>
      <c r="JB712" s="10"/>
      <c r="JC712" s="10"/>
      <c r="JD712" s="10"/>
      <c r="JE712" s="10"/>
      <c r="JF712" s="10"/>
      <c r="JG712" s="10"/>
      <c r="JH712" s="10"/>
      <c r="JI712" s="10"/>
      <c r="JJ712" s="10"/>
      <c r="JK712" s="10"/>
      <c r="JL712" s="10"/>
      <c r="JM712" s="10"/>
      <c r="JN712" s="10"/>
      <c r="JO712" s="10"/>
      <c r="JP712" s="10"/>
      <c r="JQ712" s="10"/>
      <c r="JR712" s="10"/>
      <c r="JS712" s="10"/>
      <c r="JT712" s="10"/>
      <c r="JU712" s="10"/>
      <c r="JV712" s="10"/>
      <c r="JW712" s="10"/>
      <c r="JX712" s="10"/>
      <c r="JY712" s="10"/>
      <c r="JZ712" s="10"/>
    </row>
    <row r="713" spans="1:286" ht="15.75">
      <c r="A713" s="106" t="s">
        <v>9619</v>
      </c>
      <c r="B713" s="107">
        <v>44491</v>
      </c>
      <c r="C713" s="106" t="s">
        <v>9620</v>
      </c>
      <c r="D713" s="108">
        <v>1</v>
      </c>
      <c r="E713" s="109">
        <v>43177</v>
      </c>
      <c r="F713" s="108">
        <v>26</v>
      </c>
      <c r="G713" s="111" t="s">
        <v>323</v>
      </c>
      <c r="H713" s="106" t="s">
        <v>2323</v>
      </c>
      <c r="I713" s="106" t="s">
        <v>2078</v>
      </c>
      <c r="J713" s="10" t="s">
        <v>280</v>
      </c>
      <c r="K713" s="117" t="s">
        <v>9621</v>
      </c>
      <c r="L713" s="118"/>
      <c r="M713" s="118"/>
      <c r="N713" s="118"/>
      <c r="O713" s="118"/>
      <c r="P713" s="118"/>
      <c r="Q713" s="118"/>
      <c r="R713" s="118"/>
      <c r="S713" s="106"/>
      <c r="T713" s="106"/>
      <c r="U713" s="106"/>
      <c r="V713" s="106"/>
      <c r="W713" s="106"/>
      <c r="X713" s="106"/>
      <c r="Y713" s="106"/>
      <c r="Z713" s="106"/>
      <c r="AA713" s="106"/>
      <c r="AB713" s="106" t="s">
        <v>9622</v>
      </c>
      <c r="AC713" s="113" t="s">
        <v>9623</v>
      </c>
      <c r="AD713" s="114" t="s">
        <v>283</v>
      </c>
      <c r="AE713" s="109">
        <v>43185</v>
      </c>
      <c r="AF713" s="109">
        <v>44488</v>
      </c>
      <c r="AG713" s="116">
        <f t="shared" si="138"/>
        <v>1303</v>
      </c>
      <c r="AH713" s="116">
        <f t="shared" si="146"/>
        <v>1311</v>
      </c>
      <c r="AI713" s="116">
        <f t="shared" si="108"/>
        <v>1314</v>
      </c>
      <c r="AJ713" s="106" t="s">
        <v>9624</v>
      </c>
      <c r="AK713" s="108">
        <v>1</v>
      </c>
      <c r="AL713" s="106" t="s">
        <v>2326</v>
      </c>
      <c r="AM713" s="106"/>
      <c r="AN713" s="106"/>
      <c r="AO713" s="106"/>
      <c r="AP713" s="106"/>
      <c r="AQ713" s="106"/>
      <c r="AR713" s="106"/>
      <c r="AS713" s="106"/>
      <c r="AT713" s="106"/>
      <c r="AU713" s="106"/>
      <c r="AV713" s="106"/>
      <c r="AW713" s="106"/>
      <c r="AX713" s="106"/>
      <c r="AY713" s="106"/>
      <c r="AZ713" s="106"/>
      <c r="BA713" s="106"/>
      <c r="BB713" s="106"/>
      <c r="BC713" s="106"/>
      <c r="BD713" s="106"/>
      <c r="BE713" s="106"/>
      <c r="BF713" s="106"/>
      <c r="BG713" s="106"/>
      <c r="BH713" s="106"/>
      <c r="BI713" s="106"/>
      <c r="BJ713" s="106"/>
      <c r="BK713" s="106"/>
      <c r="BL713" s="106"/>
      <c r="BM713" s="106"/>
      <c r="BN713" s="106"/>
      <c r="BO713" s="106"/>
      <c r="BP713" s="106"/>
      <c r="BQ713" s="106"/>
      <c r="BR713" s="106"/>
      <c r="BS713" s="106"/>
      <c r="BT713" s="106"/>
      <c r="BU713" s="106"/>
      <c r="BV713" s="106"/>
      <c r="BW713" s="106"/>
      <c r="BX713" s="106"/>
      <c r="BY713" s="106"/>
      <c r="BZ713" s="108">
        <v>1</v>
      </c>
      <c r="CA713" s="106"/>
      <c r="CB713" s="106"/>
      <c r="CC713" s="106"/>
      <c r="CD713" s="106"/>
      <c r="CE713" s="106"/>
      <c r="CF713" s="106"/>
      <c r="CG713" s="106"/>
      <c r="CH713" s="106"/>
      <c r="CI713" s="106"/>
      <c r="CJ713" s="106"/>
      <c r="CK713" s="106"/>
      <c r="CL713" s="106"/>
      <c r="CM713" s="106"/>
      <c r="CN713" s="106"/>
      <c r="CO713" s="106"/>
      <c r="CP713" s="106" t="s">
        <v>90</v>
      </c>
      <c r="CQ713" s="106" t="s">
        <v>287</v>
      </c>
      <c r="CR713" s="106" t="s">
        <v>287</v>
      </c>
      <c r="CS713" s="106" t="s">
        <v>620</v>
      </c>
      <c r="CT713" s="106"/>
      <c r="CU713" s="106" t="s">
        <v>309</v>
      </c>
      <c r="CV713" s="106" t="s">
        <v>9625</v>
      </c>
      <c r="CW713" s="106" t="s">
        <v>9626</v>
      </c>
      <c r="CX713" s="106" t="s">
        <v>283</v>
      </c>
      <c r="CY713" s="106" t="s">
        <v>283</v>
      </c>
      <c r="CZ713" s="106" t="s">
        <v>283</v>
      </c>
      <c r="DA713" s="106" t="s">
        <v>283</v>
      </c>
      <c r="DB713" s="106" t="s">
        <v>283</v>
      </c>
      <c r="DC713" s="106" t="s">
        <v>283</v>
      </c>
      <c r="DD713" s="106" t="s">
        <v>283</v>
      </c>
      <c r="DE713" s="106" t="s">
        <v>283</v>
      </c>
      <c r="DF713" s="106" t="s">
        <v>283</v>
      </c>
      <c r="DG713" s="106"/>
      <c r="DH713" s="106"/>
      <c r="DI713" s="106"/>
      <c r="DJ713" s="106"/>
      <c r="DK713" s="106"/>
      <c r="DL713" s="106"/>
      <c r="DM713" s="106"/>
      <c r="DN713" s="106"/>
      <c r="DO713" s="106"/>
      <c r="DP713" s="106"/>
      <c r="DQ713" s="106"/>
      <c r="DR713" s="106"/>
      <c r="DS713" s="106"/>
      <c r="DT713" s="106"/>
      <c r="DU713" s="106"/>
      <c r="DV713" s="106"/>
      <c r="DW713" s="106"/>
      <c r="DX713" s="106"/>
      <c r="DY713" s="106"/>
      <c r="DZ713" s="106"/>
      <c r="EA713" s="106"/>
      <c r="EB713" s="106"/>
      <c r="EC713" s="106"/>
      <c r="ED713" s="106"/>
      <c r="EE713" s="106"/>
      <c r="EF713" s="106"/>
      <c r="EG713" s="106"/>
      <c r="EH713" s="106"/>
      <c r="EI713" s="106"/>
      <c r="EJ713" s="106"/>
      <c r="EK713" s="106" t="s">
        <v>283</v>
      </c>
      <c r="EL713" s="106" t="s">
        <v>283</v>
      </c>
      <c r="EM713" s="106"/>
      <c r="EN713" s="106"/>
      <c r="EO713" s="106"/>
      <c r="EP713" s="106"/>
      <c r="EQ713" s="106"/>
      <c r="ER713" s="106"/>
      <c r="ES713" s="106"/>
      <c r="ET713" s="106"/>
      <c r="EU713" s="106"/>
      <c r="EV713" s="106"/>
      <c r="EW713" s="106"/>
      <c r="EX713" s="106"/>
      <c r="EY713" s="106"/>
      <c r="EZ713" s="106"/>
      <c r="FA713" s="106"/>
      <c r="FB713" s="106"/>
      <c r="FC713" s="106"/>
      <c r="FD713" s="106"/>
      <c r="FE713" s="106"/>
      <c r="FF713" s="106" t="s">
        <v>180</v>
      </c>
      <c r="FG713" s="106" t="s">
        <v>180</v>
      </c>
      <c r="FH713" s="106"/>
      <c r="FI713" s="106"/>
      <c r="FJ713" s="106"/>
      <c r="FK713" s="106"/>
      <c r="FL713" s="106"/>
      <c r="FM713" s="106"/>
      <c r="FN713" s="106"/>
      <c r="FO713" s="106"/>
      <c r="FP713" s="106"/>
      <c r="FQ713" s="106"/>
      <c r="FR713" s="106"/>
      <c r="FS713" s="106"/>
      <c r="FT713" s="106"/>
      <c r="FU713" s="106"/>
      <c r="FV713" s="106"/>
      <c r="FW713" s="106"/>
      <c r="FX713" s="106"/>
      <c r="FY713" s="106"/>
      <c r="FZ713" s="106"/>
      <c r="GA713" s="106"/>
      <c r="GB713" s="106"/>
      <c r="GC713" s="108">
        <v>1</v>
      </c>
      <c r="GD713" s="106"/>
      <c r="GE713" s="106"/>
      <c r="GF713" s="106"/>
      <c r="GG713" s="106"/>
      <c r="GH713" s="106" t="s">
        <v>9627</v>
      </c>
      <c r="GI713" s="106" t="s">
        <v>9628</v>
      </c>
      <c r="GJ713" s="106" t="s">
        <v>9629</v>
      </c>
      <c r="GK713" s="106" t="s">
        <v>9630</v>
      </c>
      <c r="GL713" s="106" t="s">
        <v>9631</v>
      </c>
      <c r="GM713" s="106" t="s">
        <v>9632</v>
      </c>
      <c r="GN713" s="106" t="s">
        <v>9633</v>
      </c>
      <c r="GO713" s="106" t="s">
        <v>283</v>
      </c>
      <c r="GP713" s="106" t="s">
        <v>283</v>
      </c>
      <c r="GQ713" s="106" t="s">
        <v>283</v>
      </c>
      <c r="GR713" s="106" t="s">
        <v>283</v>
      </c>
      <c r="GS713" s="106" t="s">
        <v>283</v>
      </c>
      <c r="GT713" s="106" t="s">
        <v>283</v>
      </c>
      <c r="GU713" s="106" t="s">
        <v>283</v>
      </c>
      <c r="GV713" s="106" t="s">
        <v>283</v>
      </c>
      <c r="GW713" s="117" t="s">
        <v>9634</v>
      </c>
      <c r="GX713" s="118"/>
      <c r="GY713" s="106"/>
      <c r="GZ713" s="106"/>
      <c r="HA713" s="106"/>
      <c r="HB713" s="106"/>
      <c r="HC713" s="106"/>
      <c r="HD713" s="106"/>
      <c r="HE713" s="106"/>
      <c r="HF713" s="106"/>
      <c r="HG713" s="106"/>
      <c r="HH713" s="106"/>
      <c r="HI713" s="106"/>
      <c r="HJ713" s="108">
        <v>1</v>
      </c>
      <c r="HK713" s="108">
        <v>1</v>
      </c>
      <c r="HL713" s="106"/>
      <c r="HM713" s="106"/>
      <c r="HN713" s="106"/>
      <c r="HO713" s="106"/>
      <c r="HP713" s="106"/>
      <c r="HQ713" s="106"/>
      <c r="HR713" s="106"/>
      <c r="HS713" s="106"/>
      <c r="HT713" s="106"/>
      <c r="HU713" s="106"/>
      <c r="HV713" s="106"/>
      <c r="HW713" s="108">
        <v>1</v>
      </c>
      <c r="HX713" s="106"/>
      <c r="HY713" s="106"/>
      <c r="HZ713" s="106"/>
      <c r="IA713" s="106"/>
      <c r="IB713" s="106"/>
      <c r="IC713" s="106"/>
      <c r="ID713" s="106"/>
      <c r="IE713" s="106"/>
      <c r="IF713" s="106"/>
      <c r="IG713" s="106"/>
      <c r="IH713" s="106"/>
      <c r="II713" s="106"/>
      <c r="IJ713" s="106"/>
      <c r="IK713" s="106"/>
      <c r="IL713" s="106"/>
      <c r="IM713" s="106"/>
      <c r="IN713" s="106" t="s">
        <v>287</v>
      </c>
      <c r="IO713" s="106" t="s">
        <v>283</v>
      </c>
      <c r="IP713" s="106" t="s">
        <v>283</v>
      </c>
      <c r="IQ713" s="106" t="s">
        <v>283</v>
      </c>
      <c r="IR713" s="106"/>
      <c r="IS713" s="10"/>
      <c r="IT713" s="10"/>
      <c r="IU713" s="10"/>
      <c r="IV713" s="10"/>
      <c r="IW713" s="10"/>
      <c r="IX713" s="10"/>
      <c r="IY713" s="10"/>
      <c r="IZ713" s="10"/>
      <c r="JA713" s="13"/>
      <c r="JB713" s="10"/>
      <c r="JC713" s="10"/>
      <c r="JD713" s="10"/>
      <c r="JE713" s="10"/>
      <c r="JF713" s="10"/>
      <c r="JG713" s="10"/>
      <c r="JH713" s="10"/>
      <c r="JI713" s="10"/>
      <c r="JJ713" s="10"/>
      <c r="JK713" s="10"/>
      <c r="JL713" s="10"/>
      <c r="JM713" s="10"/>
      <c r="JN713" s="10"/>
      <c r="JO713" s="10"/>
      <c r="JP713" s="10"/>
      <c r="JQ713" s="10"/>
      <c r="JR713" s="10"/>
      <c r="JS713" s="10"/>
      <c r="JT713" s="10"/>
      <c r="JU713" s="10"/>
      <c r="JV713" s="10"/>
      <c r="JW713" s="10"/>
      <c r="JX713" s="10"/>
      <c r="JY713" s="10"/>
      <c r="JZ713" s="10"/>
    </row>
    <row r="714" spans="1:286" ht="15.75">
      <c r="A714" s="106" t="s">
        <v>9863</v>
      </c>
      <c r="B714" s="107">
        <v>44582</v>
      </c>
      <c r="C714" s="106" t="s">
        <v>9864</v>
      </c>
      <c r="D714" s="108">
        <v>4</v>
      </c>
      <c r="E714" s="109">
        <v>41809</v>
      </c>
      <c r="F714" s="110" t="s">
        <v>302</v>
      </c>
      <c r="G714" s="111" t="s">
        <v>323</v>
      </c>
      <c r="H714" s="106" t="s">
        <v>9865</v>
      </c>
      <c r="I714" s="106" t="s">
        <v>8079</v>
      </c>
      <c r="J714" s="10" t="s">
        <v>280</v>
      </c>
      <c r="K714" s="117" t="s">
        <v>9866</v>
      </c>
      <c r="L714" s="118"/>
      <c r="M714" s="118"/>
      <c r="N714" s="118"/>
      <c r="O714" s="118"/>
      <c r="P714" s="118"/>
      <c r="Q714" s="118"/>
      <c r="R714" s="118"/>
      <c r="S714" s="118"/>
      <c r="T714" s="118"/>
      <c r="U714" s="118"/>
      <c r="V714" s="118"/>
      <c r="W714" s="118"/>
      <c r="X714" s="118"/>
      <c r="Y714" s="118"/>
      <c r="Z714" s="106"/>
      <c r="AA714" s="106"/>
      <c r="AB714" s="106" t="s">
        <v>9867</v>
      </c>
      <c r="AC714" s="113" t="s">
        <v>9868</v>
      </c>
      <c r="AD714" s="114" t="s">
        <v>283</v>
      </c>
      <c r="AE714" s="106" t="s">
        <v>329</v>
      </c>
      <c r="AF714" s="109">
        <v>44540</v>
      </c>
      <c r="AG714" s="115" t="e">
        <f t="shared" si="138"/>
        <v>#VALUE!</v>
      </c>
      <c r="AH714" s="116">
        <f t="shared" si="146"/>
        <v>2731</v>
      </c>
      <c r="AI714" s="116">
        <f t="shared" si="108"/>
        <v>2773</v>
      </c>
      <c r="AJ714" s="106" t="s">
        <v>9869</v>
      </c>
      <c r="AK714" s="108">
        <v>1</v>
      </c>
      <c r="AL714" s="106" t="s">
        <v>55</v>
      </c>
      <c r="AM714" s="106"/>
      <c r="AN714" s="106"/>
      <c r="AO714" s="106"/>
      <c r="AP714" s="106"/>
      <c r="AQ714" s="106"/>
      <c r="AR714" s="106"/>
      <c r="AS714" s="106"/>
      <c r="AT714" s="106"/>
      <c r="AU714" s="106"/>
      <c r="AV714" s="106"/>
      <c r="AW714" s="106"/>
      <c r="AX714" s="106"/>
      <c r="AY714" s="106"/>
      <c r="AZ714" s="106"/>
      <c r="BA714" s="106"/>
      <c r="BB714" s="106"/>
      <c r="BC714" s="106"/>
      <c r="BD714" s="106"/>
      <c r="BE714" s="106"/>
      <c r="BF714" s="106"/>
      <c r="BG714" s="106"/>
      <c r="BH714" s="106"/>
      <c r="BI714" s="106"/>
      <c r="BJ714" s="108">
        <v>1</v>
      </c>
      <c r="BK714" s="106"/>
      <c r="BL714" s="106"/>
      <c r="BM714" s="106"/>
      <c r="BN714" s="106"/>
      <c r="BO714" s="106"/>
      <c r="BP714" s="106"/>
      <c r="BQ714" s="106"/>
      <c r="BR714" s="106"/>
      <c r="BS714" s="106"/>
      <c r="BT714" s="106"/>
      <c r="BU714" s="106"/>
      <c r="BV714" s="106"/>
      <c r="BW714" s="106"/>
      <c r="BX714" s="106"/>
      <c r="BY714" s="106"/>
      <c r="BZ714" s="106"/>
      <c r="CA714" s="106"/>
      <c r="CB714" s="106"/>
      <c r="CC714" s="106"/>
      <c r="CD714" s="106"/>
      <c r="CE714" s="106"/>
      <c r="CF714" s="106"/>
      <c r="CG714" s="106"/>
      <c r="CH714" s="106"/>
      <c r="CI714" s="106"/>
      <c r="CJ714" s="106"/>
      <c r="CK714" s="106"/>
      <c r="CL714" s="106"/>
      <c r="CM714" s="106"/>
      <c r="CN714" s="106"/>
      <c r="CO714" s="106"/>
      <c r="CP714" s="106" t="s">
        <v>90</v>
      </c>
      <c r="CQ714" s="106" t="s">
        <v>287</v>
      </c>
      <c r="CR714" s="106" t="s">
        <v>287</v>
      </c>
      <c r="CS714" s="106" t="s">
        <v>596</v>
      </c>
      <c r="CT714" s="106"/>
      <c r="CU714" s="106" t="s">
        <v>686</v>
      </c>
      <c r="CV714" s="106" t="s">
        <v>283</v>
      </c>
      <c r="CW714" s="106" t="s">
        <v>9870</v>
      </c>
      <c r="CX714" s="106" t="s">
        <v>283</v>
      </c>
      <c r="CY714" s="106" t="s">
        <v>283</v>
      </c>
      <c r="CZ714" s="106" t="s">
        <v>283</v>
      </c>
      <c r="DA714" s="106" t="s">
        <v>283</v>
      </c>
      <c r="DB714" s="106" t="s">
        <v>283</v>
      </c>
      <c r="DC714" s="106" t="s">
        <v>283</v>
      </c>
      <c r="DD714" s="106" t="s">
        <v>283</v>
      </c>
      <c r="DE714" s="106" t="s">
        <v>283</v>
      </c>
      <c r="DF714" s="106" t="s">
        <v>283</v>
      </c>
      <c r="DG714" s="106"/>
      <c r="DH714" s="106"/>
      <c r="DI714" s="106"/>
      <c r="DJ714" s="106"/>
      <c r="DK714" s="106"/>
      <c r="DL714" s="106"/>
      <c r="DM714" s="106"/>
      <c r="DN714" s="106"/>
      <c r="DO714" s="106"/>
      <c r="DP714" s="106"/>
      <c r="DQ714" s="106"/>
      <c r="DR714" s="106"/>
      <c r="DS714" s="106"/>
      <c r="DT714" s="106"/>
      <c r="DU714" s="106"/>
      <c r="DV714" s="106"/>
      <c r="DW714" s="106"/>
      <c r="DX714" s="106"/>
      <c r="DY714" s="106"/>
      <c r="DZ714" s="106"/>
      <c r="EA714" s="106"/>
      <c r="EB714" s="106"/>
      <c r="EC714" s="106"/>
      <c r="ED714" s="106"/>
      <c r="EE714" s="106"/>
      <c r="EF714" s="106"/>
      <c r="EG714" s="106"/>
      <c r="EH714" s="106"/>
      <c r="EI714" s="106"/>
      <c r="EJ714" s="106"/>
      <c r="EK714" s="106" t="s">
        <v>283</v>
      </c>
      <c r="EL714" s="106" t="s">
        <v>283</v>
      </c>
      <c r="EM714" s="106"/>
      <c r="EN714" s="106"/>
      <c r="EO714" s="106"/>
      <c r="EP714" s="106"/>
      <c r="EQ714" s="106"/>
      <c r="ER714" s="106"/>
      <c r="ES714" s="106"/>
      <c r="ET714" s="106"/>
      <c r="EU714" s="106"/>
      <c r="EV714" s="106"/>
      <c r="EW714" s="106"/>
      <c r="EX714" s="106"/>
      <c r="EY714" s="106"/>
      <c r="EZ714" s="106"/>
      <c r="FA714" s="106"/>
      <c r="FB714" s="106"/>
      <c r="FC714" s="106"/>
      <c r="FD714" s="106"/>
      <c r="FE714" s="106"/>
      <c r="FF714" s="106" t="s">
        <v>283</v>
      </c>
      <c r="FG714" s="106" t="s">
        <v>283</v>
      </c>
      <c r="FH714" s="106"/>
      <c r="FI714" s="106"/>
      <c r="FJ714" s="106"/>
      <c r="FK714" s="106"/>
      <c r="FL714" s="106"/>
      <c r="FM714" s="106"/>
      <c r="FN714" s="106"/>
      <c r="FO714" s="106"/>
      <c r="FP714" s="106"/>
      <c r="FQ714" s="106"/>
      <c r="FR714" s="106"/>
      <c r="FS714" s="106"/>
      <c r="FT714" s="106"/>
      <c r="FU714" s="106"/>
      <c r="FV714" s="106"/>
      <c r="FW714" s="106"/>
      <c r="FX714" s="106"/>
      <c r="FY714" s="106"/>
      <c r="FZ714" s="106"/>
      <c r="GA714" s="106"/>
      <c r="GB714" s="106"/>
      <c r="GC714" s="106"/>
      <c r="GD714" s="106"/>
      <c r="GE714" s="106"/>
      <c r="GF714" s="106"/>
      <c r="GG714" s="106"/>
      <c r="GH714" s="106" t="s">
        <v>9871</v>
      </c>
      <c r="GI714" s="106" t="s">
        <v>9872</v>
      </c>
      <c r="GJ714" s="106" t="s">
        <v>9873</v>
      </c>
      <c r="GK714" s="106" t="s">
        <v>9874</v>
      </c>
      <c r="GL714" s="106" t="s">
        <v>9875</v>
      </c>
      <c r="GM714" s="106" t="s">
        <v>9876</v>
      </c>
      <c r="GN714" s="106" t="s">
        <v>9877</v>
      </c>
      <c r="GO714" s="106" t="s">
        <v>9878</v>
      </c>
      <c r="GP714" s="106" t="s">
        <v>9879</v>
      </c>
      <c r="GQ714" s="106" t="s">
        <v>9880</v>
      </c>
      <c r="GR714" s="106" t="s">
        <v>9881</v>
      </c>
      <c r="GS714" s="106" t="s">
        <v>283</v>
      </c>
      <c r="GT714" s="106" t="s">
        <v>283</v>
      </c>
      <c r="GU714" s="106" t="s">
        <v>283</v>
      </c>
      <c r="GV714" s="106" t="s">
        <v>283</v>
      </c>
      <c r="GW714" s="117" t="s">
        <v>9882</v>
      </c>
      <c r="GX714" s="106"/>
      <c r="GY714" s="106"/>
      <c r="GZ714" s="106"/>
      <c r="HA714" s="106"/>
      <c r="HB714" s="106"/>
      <c r="HC714" s="106"/>
      <c r="HD714" s="106"/>
      <c r="HE714" s="106"/>
      <c r="HF714" s="108">
        <v>1</v>
      </c>
      <c r="HG714" s="108">
        <v>1</v>
      </c>
      <c r="HH714" s="106"/>
      <c r="HI714" s="106"/>
      <c r="HJ714" s="106"/>
      <c r="HK714" s="106"/>
      <c r="HL714" s="106"/>
      <c r="HM714" s="106"/>
      <c r="HN714" s="106"/>
      <c r="HO714" s="106"/>
      <c r="HP714" s="106"/>
      <c r="HQ714" s="106"/>
      <c r="HR714" s="106"/>
      <c r="HS714" s="106"/>
      <c r="HT714" s="108">
        <v>1</v>
      </c>
      <c r="HU714" s="106"/>
      <c r="HV714" s="106"/>
      <c r="HW714" s="106"/>
      <c r="HX714" s="106"/>
      <c r="HY714" s="106"/>
      <c r="HZ714" s="106"/>
      <c r="IA714" s="106"/>
      <c r="IB714" s="108">
        <v>1</v>
      </c>
      <c r="IC714" s="106"/>
      <c r="ID714" s="106"/>
      <c r="IE714" s="106"/>
      <c r="IF714" s="106"/>
      <c r="IG714" s="106"/>
      <c r="IH714" s="106"/>
      <c r="II714" s="108">
        <v>1</v>
      </c>
      <c r="IJ714" s="106"/>
      <c r="IK714" s="106"/>
      <c r="IL714" s="106"/>
      <c r="IM714" s="106"/>
      <c r="IN714" s="106" t="s">
        <v>287</v>
      </c>
      <c r="IO714" s="106" t="s">
        <v>283</v>
      </c>
      <c r="IP714" s="106" t="s">
        <v>283</v>
      </c>
      <c r="IQ714" s="106" t="s">
        <v>283</v>
      </c>
      <c r="IR714" s="106"/>
      <c r="IS714" s="10"/>
      <c r="IT714" s="10"/>
      <c r="IU714" s="10"/>
      <c r="IV714" s="10"/>
      <c r="IW714" s="10"/>
      <c r="IX714" s="10"/>
      <c r="IY714" s="10"/>
      <c r="IZ714" s="10"/>
      <c r="JA714" s="13"/>
      <c r="JB714" s="10"/>
      <c r="JC714" s="10"/>
      <c r="JD714" s="10"/>
      <c r="JE714" s="10"/>
      <c r="JF714" s="10"/>
      <c r="JG714" s="10"/>
      <c r="JH714" s="10"/>
      <c r="JI714" s="10"/>
      <c r="JJ714" s="10"/>
      <c r="JK714" s="10"/>
      <c r="JL714" s="10"/>
      <c r="JM714" s="10"/>
      <c r="JN714" s="10"/>
      <c r="JO714" s="10"/>
      <c r="JP714" s="10"/>
      <c r="JQ714" s="10"/>
      <c r="JR714" s="10"/>
      <c r="JS714" s="10"/>
      <c r="JT714" s="10"/>
      <c r="JU714" s="10"/>
      <c r="JV714" s="10"/>
      <c r="JW714" s="10"/>
      <c r="JX714" s="10"/>
      <c r="JY714" s="10"/>
      <c r="JZ714" s="10"/>
    </row>
    <row r="715" spans="1:286" ht="15.75">
      <c r="A715" s="106" t="s">
        <v>9814</v>
      </c>
      <c r="B715" s="107">
        <v>44568</v>
      </c>
      <c r="C715" s="106" t="s">
        <v>9815</v>
      </c>
      <c r="D715" s="108">
        <v>1</v>
      </c>
      <c r="E715" s="109">
        <v>43371</v>
      </c>
      <c r="F715" s="108">
        <v>78</v>
      </c>
      <c r="G715" s="111" t="s">
        <v>277</v>
      </c>
      <c r="H715" s="106" t="s">
        <v>8078</v>
      </c>
      <c r="I715" s="106" t="s">
        <v>8079</v>
      </c>
      <c r="J715" s="10" t="s">
        <v>280</v>
      </c>
      <c r="K715" s="117" t="s">
        <v>344</v>
      </c>
      <c r="L715" s="106"/>
      <c r="M715" s="106"/>
      <c r="N715" s="106"/>
      <c r="O715" s="106"/>
      <c r="P715" s="106"/>
      <c r="Q715" s="106"/>
      <c r="R715" s="106"/>
      <c r="S715" s="106"/>
      <c r="T715" s="106"/>
      <c r="U715" s="106"/>
      <c r="V715" s="106"/>
      <c r="W715" s="106"/>
      <c r="X715" s="106"/>
      <c r="Y715" s="106"/>
      <c r="Z715" s="106"/>
      <c r="AA715" s="106"/>
      <c r="AB715" s="106" t="s">
        <v>9816</v>
      </c>
      <c r="AC715" s="113" t="s">
        <v>9817</v>
      </c>
      <c r="AD715" s="114" t="s">
        <v>283</v>
      </c>
      <c r="AE715" s="109">
        <v>43376</v>
      </c>
      <c r="AF715" s="109">
        <v>44554</v>
      </c>
      <c r="AG715" s="116">
        <f t="shared" si="138"/>
        <v>1178</v>
      </c>
      <c r="AH715" s="116">
        <f t="shared" si="146"/>
        <v>1183</v>
      </c>
      <c r="AI715" s="116">
        <f t="shared" si="108"/>
        <v>1197</v>
      </c>
      <c r="AJ715" s="106" t="s">
        <v>1380</v>
      </c>
      <c r="AK715" s="108">
        <v>1</v>
      </c>
      <c r="AL715" s="117" t="s">
        <v>1380</v>
      </c>
      <c r="AM715" s="118"/>
      <c r="AN715" s="118"/>
      <c r="AO715" s="118"/>
      <c r="AP715" s="118"/>
      <c r="AQ715" s="106"/>
      <c r="AR715" s="106"/>
      <c r="AS715" s="106"/>
      <c r="AT715" s="106"/>
      <c r="AU715" s="106"/>
      <c r="AV715" s="106"/>
      <c r="AW715" s="106"/>
      <c r="AX715" s="106"/>
      <c r="AY715" s="106"/>
      <c r="AZ715" s="106"/>
      <c r="BA715" s="106"/>
      <c r="BB715" s="106"/>
      <c r="BC715" s="106"/>
      <c r="BD715" s="106"/>
      <c r="BE715" s="106"/>
      <c r="BF715" s="106"/>
      <c r="BG715" s="106"/>
      <c r="BH715" s="106"/>
      <c r="BI715" s="106"/>
      <c r="BJ715" s="106"/>
      <c r="BK715" s="106"/>
      <c r="BL715" s="106"/>
      <c r="BM715" s="106"/>
      <c r="BN715" s="106"/>
      <c r="BO715" s="106"/>
      <c r="BP715" s="106"/>
      <c r="BQ715" s="106"/>
      <c r="BR715" s="106"/>
      <c r="BS715" s="106"/>
      <c r="BT715" s="106"/>
      <c r="BU715" s="106"/>
      <c r="BV715" s="106"/>
      <c r="BW715" s="106"/>
      <c r="BX715" s="106"/>
      <c r="BY715" s="106"/>
      <c r="BZ715" s="106"/>
      <c r="CA715" s="106"/>
      <c r="CB715" s="106"/>
      <c r="CC715" s="106"/>
      <c r="CD715" s="106"/>
      <c r="CE715" s="106"/>
      <c r="CF715" s="106"/>
      <c r="CG715" s="106"/>
      <c r="CH715" s="108">
        <v>1</v>
      </c>
      <c r="CI715" s="106"/>
      <c r="CJ715" s="106"/>
      <c r="CK715" s="106"/>
      <c r="CL715" s="106"/>
      <c r="CM715" s="106"/>
      <c r="CN715" s="106"/>
      <c r="CO715" s="106"/>
      <c r="CP715" s="106" t="s">
        <v>89</v>
      </c>
      <c r="CQ715" s="106" t="s">
        <v>287</v>
      </c>
      <c r="CR715" s="106" t="s">
        <v>287</v>
      </c>
      <c r="CS715" s="106" t="s">
        <v>12</v>
      </c>
      <c r="CT715" s="106"/>
      <c r="CU715" s="106" t="s">
        <v>686</v>
      </c>
      <c r="CV715" s="106" t="s">
        <v>283</v>
      </c>
      <c r="CW715" s="106" t="s">
        <v>7749</v>
      </c>
      <c r="CX715" s="106" t="s">
        <v>9818</v>
      </c>
      <c r="CY715" s="106" t="s">
        <v>283</v>
      </c>
      <c r="CZ715" s="106" t="s">
        <v>283</v>
      </c>
      <c r="DA715" s="106" t="s">
        <v>283</v>
      </c>
      <c r="DB715" s="106" t="s">
        <v>283</v>
      </c>
      <c r="DC715" s="106" t="s">
        <v>283</v>
      </c>
      <c r="DD715" s="106" t="s">
        <v>283</v>
      </c>
      <c r="DE715" s="106" t="s">
        <v>9819</v>
      </c>
      <c r="DF715" s="112" t="s">
        <v>839</v>
      </c>
      <c r="DG715" s="106"/>
      <c r="DH715" s="106"/>
      <c r="DI715" s="106"/>
      <c r="DJ715" s="106"/>
      <c r="DK715" s="106"/>
      <c r="DL715" s="108">
        <v>1</v>
      </c>
      <c r="DM715" s="106"/>
      <c r="DN715" s="106"/>
      <c r="DO715" s="106"/>
      <c r="DP715" s="106"/>
      <c r="DQ715" s="106"/>
      <c r="DR715" s="106"/>
      <c r="DS715" s="106"/>
      <c r="DT715" s="106"/>
      <c r="DU715" s="106"/>
      <c r="DV715" s="106"/>
      <c r="DW715" s="106"/>
      <c r="DX715" s="106"/>
      <c r="DY715" s="108">
        <v>1</v>
      </c>
      <c r="DZ715" s="106"/>
      <c r="EA715" s="106"/>
      <c r="EB715" s="106"/>
      <c r="EC715" s="106"/>
      <c r="ED715" s="106"/>
      <c r="EE715" s="106"/>
      <c r="EF715" s="106"/>
      <c r="EG715" s="106"/>
      <c r="EH715" s="106"/>
      <c r="EI715" s="106"/>
      <c r="EJ715" s="106"/>
      <c r="EK715" s="106" t="s">
        <v>283</v>
      </c>
      <c r="EL715" s="106" t="s">
        <v>283</v>
      </c>
      <c r="EM715" s="106"/>
      <c r="EN715" s="106"/>
      <c r="EO715" s="106"/>
      <c r="EP715" s="106"/>
      <c r="EQ715" s="106"/>
      <c r="ER715" s="106"/>
      <c r="ES715" s="106"/>
      <c r="ET715" s="106"/>
      <c r="EU715" s="106"/>
      <c r="EV715" s="106"/>
      <c r="EW715" s="106"/>
      <c r="EX715" s="106"/>
      <c r="EY715" s="106"/>
      <c r="EZ715" s="106"/>
      <c r="FA715" s="106"/>
      <c r="FB715" s="106"/>
      <c r="FC715" s="106"/>
      <c r="FD715" s="106"/>
      <c r="FE715" s="106"/>
      <c r="FF715" s="106" t="s">
        <v>283</v>
      </c>
      <c r="FG715" s="106" t="s">
        <v>283</v>
      </c>
      <c r="FH715" s="106"/>
      <c r="FI715" s="106"/>
      <c r="FJ715" s="106"/>
      <c r="FK715" s="106"/>
      <c r="FL715" s="106"/>
      <c r="FM715" s="106"/>
      <c r="FN715" s="106"/>
      <c r="FO715" s="106"/>
      <c r="FP715" s="106"/>
      <c r="FQ715" s="106"/>
      <c r="FR715" s="106"/>
      <c r="FS715" s="106"/>
      <c r="FT715" s="106"/>
      <c r="FU715" s="106"/>
      <c r="FV715" s="106"/>
      <c r="FW715" s="106"/>
      <c r="FX715" s="106"/>
      <c r="FY715" s="106"/>
      <c r="FZ715" s="106"/>
      <c r="GA715" s="106"/>
      <c r="GB715" s="106"/>
      <c r="GC715" s="106"/>
      <c r="GD715" s="106"/>
      <c r="GE715" s="106"/>
      <c r="GF715" s="106"/>
      <c r="GG715" s="106"/>
      <c r="GH715" s="106" t="s">
        <v>9820</v>
      </c>
      <c r="GI715" s="106" t="s">
        <v>9821</v>
      </c>
      <c r="GJ715" s="106" t="s">
        <v>9822</v>
      </c>
      <c r="GK715" s="106" t="s">
        <v>283</v>
      </c>
      <c r="GL715" s="106" t="s">
        <v>283</v>
      </c>
      <c r="GM715" s="106" t="s">
        <v>283</v>
      </c>
      <c r="GN715" s="106" t="s">
        <v>283</v>
      </c>
      <c r="GO715" s="106" t="s">
        <v>283</v>
      </c>
      <c r="GP715" s="106" t="s">
        <v>283</v>
      </c>
      <c r="GQ715" s="106" t="s">
        <v>283</v>
      </c>
      <c r="GR715" s="106" t="s">
        <v>283</v>
      </c>
      <c r="GS715" s="106" t="s">
        <v>283</v>
      </c>
      <c r="GT715" s="106" t="s">
        <v>283</v>
      </c>
      <c r="GU715" s="106" t="s">
        <v>283</v>
      </c>
      <c r="GV715" s="106" t="s">
        <v>283</v>
      </c>
      <c r="GW715" s="117" t="s">
        <v>9823</v>
      </c>
      <c r="GX715" s="106"/>
      <c r="GY715" s="106"/>
      <c r="GZ715" s="106"/>
      <c r="HA715" s="106"/>
      <c r="HB715" s="106"/>
      <c r="HC715" s="106"/>
      <c r="HD715" s="106"/>
      <c r="HE715" s="106"/>
      <c r="HF715" s="108">
        <v>1</v>
      </c>
      <c r="HG715" s="106"/>
      <c r="HH715" s="106"/>
      <c r="HI715" s="106"/>
      <c r="HJ715" s="106"/>
      <c r="HK715" s="106"/>
      <c r="HL715" s="106"/>
      <c r="HM715" s="106"/>
      <c r="HN715" s="106"/>
      <c r="HO715" s="106"/>
      <c r="HP715" s="106"/>
      <c r="HQ715" s="106"/>
      <c r="HR715" s="106"/>
      <c r="HS715" s="106"/>
      <c r="HT715" s="106"/>
      <c r="HU715" s="106"/>
      <c r="HV715" s="106"/>
      <c r="HW715" s="106"/>
      <c r="HX715" s="106"/>
      <c r="HY715" s="106"/>
      <c r="HZ715" s="106"/>
      <c r="IA715" s="106"/>
      <c r="IB715" s="106"/>
      <c r="IC715" s="106"/>
      <c r="ID715" s="106"/>
      <c r="IE715" s="108">
        <v>1</v>
      </c>
      <c r="IF715" s="106"/>
      <c r="IG715" s="106"/>
      <c r="IH715" s="106"/>
      <c r="II715" s="106"/>
      <c r="IJ715" s="106"/>
      <c r="IK715" s="106"/>
      <c r="IL715" s="106"/>
      <c r="IM715" s="106"/>
      <c r="IN715" s="106" t="s">
        <v>287</v>
      </c>
      <c r="IO715" s="106" t="s">
        <v>283</v>
      </c>
      <c r="IP715" s="106" t="s">
        <v>283</v>
      </c>
      <c r="IQ715" s="106" t="s">
        <v>283</v>
      </c>
      <c r="IR715" s="106"/>
      <c r="IS715" s="10"/>
      <c r="IT715" s="10"/>
      <c r="IU715" s="10"/>
      <c r="IV715" s="10"/>
      <c r="IW715" s="10"/>
      <c r="IX715" s="10"/>
      <c r="IY715" s="10"/>
      <c r="IZ715" s="10"/>
      <c r="JA715" s="13"/>
      <c r="JB715" s="10"/>
      <c r="JC715" s="10"/>
      <c r="JD715" s="10"/>
      <c r="JE715" s="10"/>
      <c r="JF715" s="10"/>
      <c r="JG715" s="10"/>
      <c r="JH715" s="10"/>
      <c r="JI715" s="10"/>
      <c r="JJ715" s="10"/>
      <c r="JK715" s="10"/>
      <c r="JL715" s="10"/>
      <c r="JM715" s="10"/>
      <c r="JN715" s="10"/>
      <c r="JO715" s="10"/>
      <c r="JP715" s="10"/>
      <c r="JQ715" s="10"/>
      <c r="JR715" s="10"/>
      <c r="JS715" s="10"/>
      <c r="JT715" s="10"/>
      <c r="JU715" s="10"/>
      <c r="JV715" s="10"/>
      <c r="JW715" s="10"/>
      <c r="JX715" s="10"/>
      <c r="JY715" s="10"/>
      <c r="JZ715" s="10"/>
    </row>
    <row r="716" spans="1:286" ht="15.75">
      <c r="A716" s="106" t="s">
        <v>9777</v>
      </c>
      <c r="B716" s="107">
        <v>44543</v>
      </c>
      <c r="C716" s="106" t="s">
        <v>9778</v>
      </c>
      <c r="D716" s="108">
        <v>1</v>
      </c>
      <c r="E716" s="109">
        <v>43989</v>
      </c>
      <c r="F716" s="110" t="s">
        <v>302</v>
      </c>
      <c r="G716" s="111" t="s">
        <v>277</v>
      </c>
      <c r="H716" s="106" t="s">
        <v>1000</v>
      </c>
      <c r="I716" s="106" t="s">
        <v>8079</v>
      </c>
      <c r="J716" s="10" t="s">
        <v>280</v>
      </c>
      <c r="K716" s="117" t="s">
        <v>344</v>
      </c>
      <c r="L716" s="118"/>
      <c r="M716" s="118"/>
      <c r="N716" s="118"/>
      <c r="O716" s="118"/>
      <c r="P716" s="118"/>
      <c r="Q716" s="118"/>
      <c r="R716" s="118"/>
      <c r="S716" s="118"/>
      <c r="T716" s="118"/>
      <c r="U716" s="106"/>
      <c r="V716" s="106"/>
      <c r="W716" s="106"/>
      <c r="X716" s="106"/>
      <c r="Y716" s="106"/>
      <c r="Z716" s="106"/>
      <c r="AA716" s="106"/>
      <c r="AB716" s="106" t="s">
        <v>9779</v>
      </c>
      <c r="AC716" s="113" t="s">
        <v>9780</v>
      </c>
      <c r="AD716" s="114" t="s">
        <v>283</v>
      </c>
      <c r="AE716" s="109">
        <v>43999</v>
      </c>
      <c r="AF716" s="109">
        <v>44536</v>
      </c>
      <c r="AG716" s="116">
        <f t="shared" si="138"/>
        <v>537</v>
      </c>
      <c r="AH716" s="116">
        <f t="shared" si="146"/>
        <v>547</v>
      </c>
      <c r="AI716" s="116">
        <f t="shared" si="108"/>
        <v>554</v>
      </c>
      <c r="AJ716" s="106" t="s">
        <v>9781</v>
      </c>
      <c r="AK716" s="108">
        <v>1</v>
      </c>
      <c r="AL716" s="118" t="s">
        <v>2102</v>
      </c>
      <c r="AM716" s="106"/>
      <c r="AN716" s="106"/>
      <c r="AO716" s="108">
        <v>1</v>
      </c>
      <c r="AP716" s="106"/>
      <c r="AQ716" s="106"/>
      <c r="AR716" s="106"/>
      <c r="AS716" s="106"/>
      <c r="AT716" s="106"/>
      <c r="AU716" s="106"/>
      <c r="AV716" s="106"/>
      <c r="AW716" s="106"/>
      <c r="AX716" s="106"/>
      <c r="AY716" s="106"/>
      <c r="AZ716" s="106"/>
      <c r="BA716" s="106"/>
      <c r="BB716" s="106"/>
      <c r="BC716" s="106"/>
      <c r="BD716" s="106"/>
      <c r="BE716" s="106"/>
      <c r="BF716" s="106"/>
      <c r="BG716" s="106"/>
      <c r="BH716" s="106"/>
      <c r="BI716" s="106"/>
      <c r="BJ716" s="106"/>
      <c r="BK716" s="106"/>
      <c r="BL716" s="106"/>
      <c r="BM716" s="106"/>
      <c r="BN716" s="106"/>
      <c r="BO716" s="106"/>
      <c r="BP716" s="106"/>
      <c r="BQ716" s="106"/>
      <c r="BR716" s="106"/>
      <c r="BS716" s="106"/>
      <c r="BT716" s="106"/>
      <c r="BU716" s="106"/>
      <c r="BV716" s="106"/>
      <c r="BW716" s="106"/>
      <c r="BX716" s="106"/>
      <c r="BY716" s="106"/>
      <c r="BZ716" s="106"/>
      <c r="CA716" s="106"/>
      <c r="CB716" s="106"/>
      <c r="CC716" s="106"/>
      <c r="CD716" s="106"/>
      <c r="CE716" s="106"/>
      <c r="CF716" s="106"/>
      <c r="CG716" s="106"/>
      <c r="CH716" s="106"/>
      <c r="CI716" s="106"/>
      <c r="CJ716" s="106"/>
      <c r="CK716" s="106"/>
      <c r="CL716" s="106"/>
      <c r="CM716" s="106"/>
      <c r="CN716" s="106"/>
      <c r="CO716" s="106"/>
      <c r="CP716" s="106" t="s">
        <v>89</v>
      </c>
      <c r="CQ716" s="106" t="s">
        <v>287</v>
      </c>
      <c r="CR716" s="106" t="s">
        <v>287</v>
      </c>
      <c r="CS716" s="106" t="s">
        <v>12</v>
      </c>
      <c r="CT716" s="106"/>
      <c r="CU716" s="106" t="s">
        <v>621</v>
      </c>
      <c r="CV716" s="106" t="s">
        <v>283</v>
      </c>
      <c r="CW716" s="106" t="s">
        <v>283</v>
      </c>
      <c r="CX716" s="106" t="s">
        <v>283</v>
      </c>
      <c r="CY716" s="106" t="s">
        <v>283</v>
      </c>
      <c r="CZ716" s="106" t="s">
        <v>283</v>
      </c>
      <c r="DA716" s="106" t="s">
        <v>283</v>
      </c>
      <c r="DB716" s="106" t="s">
        <v>283</v>
      </c>
      <c r="DC716" s="106" t="s">
        <v>283</v>
      </c>
      <c r="DD716" s="106" t="s">
        <v>283</v>
      </c>
      <c r="DE716" s="106" t="s">
        <v>9782</v>
      </c>
      <c r="DF716" s="106" t="s">
        <v>133</v>
      </c>
      <c r="DG716" s="106"/>
      <c r="DH716" s="106"/>
      <c r="DI716" s="106"/>
      <c r="DJ716" s="106"/>
      <c r="DK716" s="106"/>
      <c r="DL716" s="106"/>
      <c r="DM716" s="106"/>
      <c r="DN716" s="106"/>
      <c r="DO716" s="106"/>
      <c r="DP716" s="106"/>
      <c r="DQ716" s="106"/>
      <c r="DR716" s="106"/>
      <c r="DS716" s="106"/>
      <c r="DT716" s="106"/>
      <c r="DU716" s="106"/>
      <c r="DV716" s="106"/>
      <c r="DW716" s="106"/>
      <c r="DX716" s="106"/>
      <c r="DY716" s="106"/>
      <c r="DZ716" s="106"/>
      <c r="EA716" s="106"/>
      <c r="EB716" s="106"/>
      <c r="EC716" s="106"/>
      <c r="ED716" s="108">
        <v>1</v>
      </c>
      <c r="EE716" s="106"/>
      <c r="EF716" s="106"/>
      <c r="EG716" s="106"/>
      <c r="EH716" s="106"/>
      <c r="EI716" s="106"/>
      <c r="EJ716" s="106"/>
      <c r="EK716" s="106" t="s">
        <v>283</v>
      </c>
      <c r="EL716" s="118" t="s">
        <v>283</v>
      </c>
      <c r="EM716" s="106"/>
      <c r="EN716" s="106"/>
      <c r="EO716" s="106"/>
      <c r="EP716" s="106"/>
      <c r="EQ716" s="106"/>
      <c r="ER716" s="106"/>
      <c r="ES716" s="106"/>
      <c r="ET716" s="106"/>
      <c r="EU716" s="106"/>
      <c r="EV716" s="106"/>
      <c r="EW716" s="106"/>
      <c r="EX716" s="106"/>
      <c r="EY716" s="106"/>
      <c r="EZ716" s="106"/>
      <c r="FA716" s="106"/>
      <c r="FB716" s="106"/>
      <c r="FC716" s="106"/>
      <c r="FD716" s="106"/>
      <c r="FE716" s="106"/>
      <c r="FF716" s="106" t="s">
        <v>283</v>
      </c>
      <c r="FG716" s="106" t="s">
        <v>283</v>
      </c>
      <c r="FH716" s="106"/>
      <c r="FI716" s="106"/>
      <c r="FJ716" s="106"/>
      <c r="FK716" s="106"/>
      <c r="FL716" s="106"/>
      <c r="FM716" s="106"/>
      <c r="FN716" s="106"/>
      <c r="FO716" s="106"/>
      <c r="FP716" s="106"/>
      <c r="FQ716" s="106"/>
      <c r="FR716" s="106"/>
      <c r="FS716" s="106"/>
      <c r="FT716" s="106"/>
      <c r="FU716" s="106"/>
      <c r="FV716" s="106"/>
      <c r="FW716" s="106"/>
      <c r="FX716" s="106"/>
      <c r="FY716" s="106"/>
      <c r="FZ716" s="106"/>
      <c r="GA716" s="106"/>
      <c r="GB716" s="106"/>
      <c r="GC716" s="106"/>
      <c r="GD716" s="106"/>
      <c r="GE716" s="106"/>
      <c r="GF716" s="106"/>
      <c r="GG716" s="106"/>
      <c r="GH716" s="106" t="s">
        <v>9783</v>
      </c>
      <c r="GI716" s="106" t="s">
        <v>9784</v>
      </c>
      <c r="GJ716" s="106" t="s">
        <v>9785</v>
      </c>
      <c r="GK716" s="106" t="s">
        <v>9786</v>
      </c>
      <c r="GL716" s="106" t="s">
        <v>283</v>
      </c>
      <c r="GM716" s="106" t="s">
        <v>283</v>
      </c>
      <c r="GN716" s="106" t="s">
        <v>283</v>
      </c>
      <c r="GO716" s="106" t="s">
        <v>283</v>
      </c>
      <c r="GP716" s="106" t="s">
        <v>283</v>
      </c>
      <c r="GQ716" s="106" t="s">
        <v>283</v>
      </c>
      <c r="GR716" s="106" t="s">
        <v>283</v>
      </c>
      <c r="GS716" s="106" t="s">
        <v>283</v>
      </c>
      <c r="GT716" s="106" t="s">
        <v>283</v>
      </c>
      <c r="GU716" s="106" t="s">
        <v>283</v>
      </c>
      <c r="GV716" s="106" t="s">
        <v>283</v>
      </c>
      <c r="GW716" s="117" t="s">
        <v>9787</v>
      </c>
      <c r="GX716" s="118"/>
      <c r="GY716" s="106"/>
      <c r="GZ716" s="106"/>
      <c r="HA716" s="106"/>
      <c r="HB716" s="106"/>
      <c r="HC716" s="106"/>
      <c r="HD716" s="106"/>
      <c r="HE716" s="106"/>
      <c r="HF716" s="108">
        <v>1</v>
      </c>
      <c r="HG716" s="106"/>
      <c r="HH716" s="106"/>
      <c r="HI716" s="106"/>
      <c r="HJ716" s="106"/>
      <c r="HK716" s="106"/>
      <c r="HL716" s="106"/>
      <c r="HM716" s="106"/>
      <c r="HN716" s="106"/>
      <c r="HO716" s="106"/>
      <c r="HP716" s="106"/>
      <c r="HQ716" s="106"/>
      <c r="HR716" s="106"/>
      <c r="HS716" s="106"/>
      <c r="HT716" s="108">
        <v>1</v>
      </c>
      <c r="HU716" s="106"/>
      <c r="HV716" s="106"/>
      <c r="HW716" s="106"/>
      <c r="HX716" s="106"/>
      <c r="HY716" s="106"/>
      <c r="HZ716" s="106"/>
      <c r="IA716" s="106"/>
      <c r="IB716" s="106"/>
      <c r="IC716" s="106"/>
      <c r="ID716" s="106"/>
      <c r="IE716" s="106"/>
      <c r="IF716" s="106"/>
      <c r="IG716" s="106"/>
      <c r="IH716" s="106"/>
      <c r="II716" s="106"/>
      <c r="IJ716" s="106"/>
      <c r="IK716" s="106"/>
      <c r="IL716" s="106"/>
      <c r="IM716" s="108">
        <v>1</v>
      </c>
      <c r="IN716" s="106" t="s">
        <v>287</v>
      </c>
      <c r="IO716" s="106" t="s">
        <v>283</v>
      </c>
      <c r="IP716" s="106" t="s">
        <v>283</v>
      </c>
      <c r="IQ716" s="106" t="s">
        <v>283</v>
      </c>
      <c r="IR716" s="106"/>
      <c r="IS716" s="10"/>
      <c r="IT716" s="10"/>
      <c r="IU716" s="10"/>
      <c r="IV716" s="10"/>
      <c r="IW716" s="10"/>
      <c r="IX716" s="10"/>
      <c r="IY716" s="10"/>
      <c r="IZ716" s="10"/>
      <c r="JA716" s="13"/>
      <c r="JB716" s="10"/>
      <c r="JC716" s="10"/>
      <c r="JD716" s="10"/>
      <c r="JE716" s="10"/>
      <c r="JF716" s="10"/>
      <c r="JG716" s="10"/>
      <c r="JH716" s="10"/>
      <c r="JI716" s="10"/>
      <c r="JJ716" s="10"/>
      <c r="JK716" s="10"/>
      <c r="JL716" s="10"/>
      <c r="JM716" s="10"/>
      <c r="JN716" s="10"/>
      <c r="JO716" s="10"/>
      <c r="JP716" s="10"/>
      <c r="JQ716" s="10"/>
      <c r="JR716" s="10"/>
      <c r="JS716" s="10"/>
      <c r="JT716" s="10"/>
      <c r="JU716" s="10"/>
      <c r="JV716" s="10"/>
      <c r="JW716" s="10"/>
      <c r="JX716" s="10"/>
      <c r="JY716" s="10"/>
      <c r="JZ716" s="10"/>
    </row>
    <row r="717" spans="1:286" ht="15.75">
      <c r="A717" s="106" t="s">
        <v>9575</v>
      </c>
      <c r="B717" s="107">
        <v>44481</v>
      </c>
      <c r="C717" s="106" t="s">
        <v>9576</v>
      </c>
      <c r="D717" s="108">
        <v>1</v>
      </c>
      <c r="E717" s="109">
        <v>44037</v>
      </c>
      <c r="F717" s="108">
        <v>87</v>
      </c>
      <c r="G717" s="111" t="s">
        <v>277</v>
      </c>
      <c r="H717" s="106" t="s">
        <v>8078</v>
      </c>
      <c r="I717" s="106" t="s">
        <v>8079</v>
      </c>
      <c r="J717" s="10" t="s">
        <v>280</v>
      </c>
      <c r="K717" s="117" t="s">
        <v>344</v>
      </c>
      <c r="L717" s="118"/>
      <c r="M717" s="118"/>
      <c r="N717" s="118"/>
      <c r="O717" s="118"/>
      <c r="P717" s="118"/>
      <c r="Q717" s="118"/>
      <c r="R717" s="118"/>
      <c r="S717" s="118"/>
      <c r="T717" s="118"/>
      <c r="U717" s="118"/>
      <c r="V717" s="118"/>
      <c r="W717" s="118"/>
      <c r="X717" s="118"/>
      <c r="Y717" s="106"/>
      <c r="Z717" s="106"/>
      <c r="AA717" s="106"/>
      <c r="AB717" s="106" t="s">
        <v>9577</v>
      </c>
      <c r="AC717" s="113" t="s">
        <v>9578</v>
      </c>
      <c r="AD717" s="114" t="s">
        <v>283</v>
      </c>
      <c r="AE717" s="109">
        <v>44039</v>
      </c>
      <c r="AF717" s="109">
        <v>44476</v>
      </c>
      <c r="AG717" s="116">
        <f t="shared" si="138"/>
        <v>437</v>
      </c>
      <c r="AH717" s="116">
        <f t="shared" si="146"/>
        <v>439</v>
      </c>
      <c r="AI717" s="116">
        <f t="shared" si="108"/>
        <v>444</v>
      </c>
      <c r="AJ717" s="106" t="s">
        <v>3113</v>
      </c>
      <c r="AK717" s="108">
        <v>1</v>
      </c>
      <c r="AL717" s="106" t="s">
        <v>347</v>
      </c>
      <c r="AM717" s="108">
        <v>1</v>
      </c>
      <c r="AN717" s="106"/>
      <c r="AO717" s="106"/>
      <c r="AP717" s="106"/>
      <c r="AQ717" s="106"/>
      <c r="AR717" s="106"/>
      <c r="AS717" s="106"/>
      <c r="AT717" s="106"/>
      <c r="AU717" s="106"/>
      <c r="AV717" s="106"/>
      <c r="AW717" s="106"/>
      <c r="AX717" s="106"/>
      <c r="AY717" s="106"/>
      <c r="AZ717" s="106"/>
      <c r="BA717" s="106"/>
      <c r="BB717" s="106"/>
      <c r="BC717" s="106"/>
      <c r="BD717" s="106"/>
      <c r="BE717" s="106"/>
      <c r="BF717" s="106"/>
      <c r="BG717" s="106"/>
      <c r="BH717" s="106"/>
      <c r="BI717" s="106"/>
      <c r="BJ717" s="106"/>
      <c r="BK717" s="106"/>
      <c r="BL717" s="106"/>
      <c r="BM717" s="106"/>
      <c r="BN717" s="106"/>
      <c r="BO717" s="106"/>
      <c r="BP717" s="106"/>
      <c r="BQ717" s="106"/>
      <c r="BR717" s="106"/>
      <c r="BS717" s="106"/>
      <c r="BT717" s="106"/>
      <c r="BU717" s="106"/>
      <c r="BV717" s="106"/>
      <c r="BW717" s="106"/>
      <c r="BX717" s="106"/>
      <c r="BY717" s="106"/>
      <c r="BZ717" s="106"/>
      <c r="CA717" s="106"/>
      <c r="CB717" s="106"/>
      <c r="CC717" s="106"/>
      <c r="CD717" s="106"/>
      <c r="CE717" s="106"/>
      <c r="CF717" s="106"/>
      <c r="CG717" s="106"/>
      <c r="CH717" s="106"/>
      <c r="CI717" s="106"/>
      <c r="CJ717" s="106"/>
      <c r="CK717" s="106"/>
      <c r="CL717" s="106"/>
      <c r="CM717" s="106"/>
      <c r="CN717" s="106"/>
      <c r="CO717" s="106"/>
      <c r="CP717" s="106" t="s">
        <v>89</v>
      </c>
      <c r="CQ717" s="106" t="s">
        <v>287</v>
      </c>
      <c r="CR717" s="106" t="s">
        <v>287</v>
      </c>
      <c r="CS717" s="106" t="s">
        <v>12</v>
      </c>
      <c r="CT717" s="106"/>
      <c r="CU717" s="106" t="s">
        <v>309</v>
      </c>
      <c r="CV717" s="106" t="s">
        <v>9579</v>
      </c>
      <c r="CW717" s="106" t="s">
        <v>9580</v>
      </c>
      <c r="CX717" s="106" t="s">
        <v>9581</v>
      </c>
      <c r="CY717" s="106" t="s">
        <v>9582</v>
      </c>
      <c r="CZ717" s="106" t="s">
        <v>9583</v>
      </c>
      <c r="DA717" s="106" t="s">
        <v>283</v>
      </c>
      <c r="DB717" s="106" t="s">
        <v>283</v>
      </c>
      <c r="DC717" s="106" t="s">
        <v>283</v>
      </c>
      <c r="DD717" s="106" t="s">
        <v>283</v>
      </c>
      <c r="DE717" s="106" t="s">
        <v>9584</v>
      </c>
      <c r="DF717" s="112" t="s">
        <v>9585</v>
      </c>
      <c r="DG717" s="106"/>
      <c r="DH717" s="106"/>
      <c r="DI717" s="106"/>
      <c r="DJ717" s="106"/>
      <c r="DK717" s="106"/>
      <c r="DL717" s="108">
        <v>1</v>
      </c>
      <c r="DM717" s="106"/>
      <c r="DN717" s="106"/>
      <c r="DO717" s="106"/>
      <c r="DP717" s="106"/>
      <c r="DQ717" s="106"/>
      <c r="DR717" s="106"/>
      <c r="DS717" s="106"/>
      <c r="DT717" s="106"/>
      <c r="DU717" s="106"/>
      <c r="DV717" s="108">
        <v>1</v>
      </c>
      <c r="DW717" s="106"/>
      <c r="DX717" s="106"/>
      <c r="DY717" s="106"/>
      <c r="DZ717" s="106"/>
      <c r="EA717" s="106"/>
      <c r="EB717" s="106"/>
      <c r="EC717" s="106"/>
      <c r="ED717" s="106"/>
      <c r="EE717" s="106"/>
      <c r="EF717" s="106"/>
      <c r="EG717" s="106"/>
      <c r="EH717" s="106"/>
      <c r="EI717" s="106"/>
      <c r="EJ717" s="106"/>
      <c r="EK717" s="106" t="s">
        <v>283</v>
      </c>
      <c r="EL717" s="106" t="s">
        <v>283</v>
      </c>
      <c r="EM717" s="106"/>
      <c r="EN717" s="106"/>
      <c r="EO717" s="106"/>
      <c r="EP717" s="106"/>
      <c r="EQ717" s="106"/>
      <c r="ER717" s="106"/>
      <c r="ES717" s="106"/>
      <c r="ET717" s="106"/>
      <c r="EU717" s="106"/>
      <c r="EV717" s="106"/>
      <c r="EW717" s="106"/>
      <c r="EX717" s="106"/>
      <c r="EY717" s="106"/>
      <c r="EZ717" s="106"/>
      <c r="FA717" s="106"/>
      <c r="FB717" s="106"/>
      <c r="FC717" s="106"/>
      <c r="FD717" s="106"/>
      <c r="FE717" s="106"/>
      <c r="FF717" s="106" t="s">
        <v>283</v>
      </c>
      <c r="FG717" s="106" t="s">
        <v>283</v>
      </c>
      <c r="FH717" s="106"/>
      <c r="FI717" s="106"/>
      <c r="FJ717" s="106"/>
      <c r="FK717" s="106"/>
      <c r="FL717" s="106"/>
      <c r="FM717" s="106"/>
      <c r="FN717" s="106"/>
      <c r="FO717" s="106"/>
      <c r="FP717" s="106"/>
      <c r="FQ717" s="106"/>
      <c r="FR717" s="106"/>
      <c r="FS717" s="106"/>
      <c r="FT717" s="106"/>
      <c r="FU717" s="106"/>
      <c r="FV717" s="106"/>
      <c r="FW717" s="106"/>
      <c r="FX717" s="106"/>
      <c r="FY717" s="106"/>
      <c r="FZ717" s="106"/>
      <c r="GA717" s="106"/>
      <c r="GB717" s="106"/>
      <c r="GC717" s="106"/>
      <c r="GD717" s="106"/>
      <c r="GE717" s="106"/>
      <c r="GF717" s="106"/>
      <c r="GG717" s="106"/>
      <c r="GH717" s="106" t="s">
        <v>9586</v>
      </c>
      <c r="GI717" s="106" t="s">
        <v>9587</v>
      </c>
      <c r="GJ717" s="106" t="s">
        <v>9588</v>
      </c>
      <c r="GK717" s="106" t="s">
        <v>283</v>
      </c>
      <c r="GL717" s="106" t="s">
        <v>283</v>
      </c>
      <c r="GM717" s="106" t="s">
        <v>283</v>
      </c>
      <c r="GN717" s="106" t="s">
        <v>283</v>
      </c>
      <c r="GO717" s="106" t="s">
        <v>283</v>
      </c>
      <c r="GP717" s="106" t="s">
        <v>283</v>
      </c>
      <c r="GQ717" s="106" t="s">
        <v>283</v>
      </c>
      <c r="GR717" s="106" t="s">
        <v>283</v>
      </c>
      <c r="GS717" s="106" t="s">
        <v>283</v>
      </c>
      <c r="GT717" s="106" t="s">
        <v>283</v>
      </c>
      <c r="GU717" s="106" t="s">
        <v>283</v>
      </c>
      <c r="GV717" s="106" t="s">
        <v>283</v>
      </c>
      <c r="GW717" s="117" t="s">
        <v>9589</v>
      </c>
      <c r="GX717" s="118"/>
      <c r="GY717" s="118"/>
      <c r="GZ717" s="118"/>
      <c r="HA717" s="118"/>
      <c r="HB717" s="118"/>
      <c r="HC717" s="106"/>
      <c r="HD717" s="106"/>
      <c r="HE717" s="106"/>
      <c r="HF717" s="106"/>
      <c r="HG717" s="106"/>
      <c r="HH717" s="106"/>
      <c r="HI717" s="106"/>
      <c r="HJ717" s="106"/>
      <c r="HK717" s="108">
        <v>1</v>
      </c>
      <c r="HL717" s="106"/>
      <c r="HM717" s="106"/>
      <c r="HN717" s="106"/>
      <c r="HO717" s="106"/>
      <c r="HP717" s="106"/>
      <c r="HQ717" s="106"/>
      <c r="HR717" s="106"/>
      <c r="HS717" s="106"/>
      <c r="HT717" s="106"/>
      <c r="HU717" s="108">
        <v>1</v>
      </c>
      <c r="HV717" s="106"/>
      <c r="HW717" s="106"/>
      <c r="HX717" s="106"/>
      <c r="HY717" s="106"/>
      <c r="HZ717" s="106"/>
      <c r="IA717" s="106"/>
      <c r="IB717" s="106"/>
      <c r="IC717" s="106"/>
      <c r="ID717" s="106"/>
      <c r="IE717" s="108">
        <v>1</v>
      </c>
      <c r="IF717" s="106"/>
      <c r="IG717" s="106"/>
      <c r="IH717" s="106"/>
      <c r="II717" s="106"/>
      <c r="IJ717" s="106"/>
      <c r="IK717" s="106"/>
      <c r="IL717" s="106"/>
      <c r="IM717" s="106"/>
      <c r="IN717" s="106" t="s">
        <v>287</v>
      </c>
      <c r="IO717" s="106" t="s">
        <v>283</v>
      </c>
      <c r="IP717" s="106" t="s">
        <v>283</v>
      </c>
      <c r="IQ717" s="106" t="s">
        <v>283</v>
      </c>
      <c r="IR717" s="106"/>
      <c r="IS717" s="10"/>
      <c r="IT717" s="10"/>
      <c r="IU717" s="10"/>
      <c r="IV717" s="10"/>
      <c r="IW717" s="10"/>
      <c r="IX717" s="10"/>
      <c r="IY717" s="10"/>
      <c r="IZ717" s="10"/>
      <c r="JA717" s="13"/>
      <c r="JB717" s="10"/>
      <c r="JC717" s="10"/>
      <c r="JD717" s="10"/>
      <c r="JE717" s="10"/>
      <c r="JF717" s="10"/>
      <c r="JG717" s="10"/>
      <c r="JH717" s="10"/>
      <c r="JI717" s="10"/>
      <c r="JJ717" s="10"/>
      <c r="JK717" s="10"/>
      <c r="JL717" s="10"/>
      <c r="JM717" s="10"/>
      <c r="JN717" s="10"/>
      <c r="JO717" s="10"/>
      <c r="JP717" s="10"/>
      <c r="JQ717" s="10"/>
      <c r="JR717" s="10"/>
      <c r="JS717" s="10"/>
      <c r="JT717" s="10"/>
      <c r="JU717" s="10"/>
      <c r="JV717" s="10"/>
      <c r="JW717" s="10"/>
      <c r="JX717" s="10"/>
      <c r="JY717" s="10"/>
      <c r="JZ717" s="10"/>
    </row>
    <row r="718" spans="1:286" ht="15.75">
      <c r="A718" s="106" t="s">
        <v>9319</v>
      </c>
      <c r="B718" s="107">
        <v>44386</v>
      </c>
      <c r="C718" s="106" t="s">
        <v>9320</v>
      </c>
      <c r="D718" s="108">
        <v>1</v>
      </c>
      <c r="E718" s="109">
        <v>44238</v>
      </c>
      <c r="F718" s="108">
        <v>58</v>
      </c>
      <c r="G718" s="111" t="s">
        <v>277</v>
      </c>
      <c r="H718" s="106" t="s">
        <v>8078</v>
      </c>
      <c r="I718" s="106" t="s">
        <v>8079</v>
      </c>
      <c r="J718" s="10" t="s">
        <v>280</v>
      </c>
      <c r="K718" s="117" t="s">
        <v>9321</v>
      </c>
      <c r="L718" s="118"/>
      <c r="M718" s="118"/>
      <c r="N718" s="118"/>
      <c r="O718" s="118"/>
      <c r="P718" s="118"/>
      <c r="Q718" s="118"/>
      <c r="R718" s="118"/>
      <c r="S718" s="118"/>
      <c r="T718" s="106"/>
      <c r="U718" s="106"/>
      <c r="V718" s="106"/>
      <c r="W718" s="106"/>
      <c r="X718" s="106"/>
      <c r="Y718" s="106"/>
      <c r="Z718" s="106"/>
      <c r="AA718" s="106"/>
      <c r="AB718" s="106" t="s">
        <v>9322</v>
      </c>
      <c r="AC718" s="113" t="s">
        <v>9323</v>
      </c>
      <c r="AD718" s="114" t="s">
        <v>283</v>
      </c>
      <c r="AE718" s="109">
        <v>44239</v>
      </c>
      <c r="AF718" s="109">
        <v>44385</v>
      </c>
      <c r="AG718" s="116">
        <f t="shared" si="138"/>
        <v>146</v>
      </c>
      <c r="AH718" s="116">
        <f t="shared" si="146"/>
        <v>147</v>
      </c>
      <c r="AI718" s="116">
        <f t="shared" si="108"/>
        <v>148</v>
      </c>
      <c r="AJ718" s="106" t="s">
        <v>4885</v>
      </c>
      <c r="AK718" s="108">
        <v>1</v>
      </c>
      <c r="AL718" s="106" t="s">
        <v>86</v>
      </c>
      <c r="AM718" s="106"/>
      <c r="AN718" s="106"/>
      <c r="AO718" s="106"/>
      <c r="AP718" s="106"/>
      <c r="AQ718" s="106"/>
      <c r="AR718" s="106"/>
      <c r="AS718" s="106"/>
      <c r="AT718" s="106"/>
      <c r="AU718" s="106"/>
      <c r="AV718" s="106"/>
      <c r="AW718" s="106"/>
      <c r="AX718" s="106"/>
      <c r="AY718" s="106"/>
      <c r="AZ718" s="106"/>
      <c r="BA718" s="106"/>
      <c r="BB718" s="106"/>
      <c r="BC718" s="106"/>
      <c r="BD718" s="106"/>
      <c r="BE718" s="106"/>
      <c r="BF718" s="106"/>
      <c r="BG718" s="106"/>
      <c r="BH718" s="106"/>
      <c r="BI718" s="106"/>
      <c r="BJ718" s="106"/>
      <c r="BK718" s="106"/>
      <c r="BL718" s="106"/>
      <c r="BM718" s="106"/>
      <c r="BN718" s="106"/>
      <c r="BO718" s="106"/>
      <c r="BP718" s="106"/>
      <c r="BQ718" s="106"/>
      <c r="BR718" s="106"/>
      <c r="BS718" s="106"/>
      <c r="BT718" s="106"/>
      <c r="BU718" s="106"/>
      <c r="BV718" s="106"/>
      <c r="BW718" s="106"/>
      <c r="BX718" s="106"/>
      <c r="BY718" s="106"/>
      <c r="BZ718" s="106"/>
      <c r="CA718" s="106"/>
      <c r="CB718" s="106"/>
      <c r="CC718" s="106"/>
      <c r="CD718" s="106"/>
      <c r="CE718" s="106"/>
      <c r="CF718" s="106"/>
      <c r="CG718" s="106"/>
      <c r="CH718" s="106"/>
      <c r="CI718" s="106"/>
      <c r="CJ718" s="106"/>
      <c r="CK718" s="106"/>
      <c r="CL718" s="106"/>
      <c r="CM718" s="106"/>
      <c r="CN718" s="106"/>
      <c r="CO718" s="108">
        <v>1</v>
      </c>
      <c r="CP718" s="106" t="s">
        <v>89</v>
      </c>
      <c r="CQ718" s="106" t="s">
        <v>287</v>
      </c>
      <c r="CR718" s="106" t="s">
        <v>287</v>
      </c>
      <c r="CS718" s="106" t="s">
        <v>12</v>
      </c>
      <c r="CT718" s="106"/>
      <c r="CU718" s="106" t="s">
        <v>951</v>
      </c>
      <c r="CV718" s="106" t="s">
        <v>283</v>
      </c>
      <c r="CW718" s="106" t="s">
        <v>9324</v>
      </c>
      <c r="CX718" s="106" t="s">
        <v>9325</v>
      </c>
      <c r="CY718" s="106" t="s">
        <v>622</v>
      </c>
      <c r="CZ718" s="106" t="s">
        <v>9326</v>
      </c>
      <c r="DA718" s="106" t="s">
        <v>283</v>
      </c>
      <c r="DB718" s="106" t="s">
        <v>283</v>
      </c>
      <c r="DC718" s="106" t="s">
        <v>283</v>
      </c>
      <c r="DD718" s="106" t="s">
        <v>283</v>
      </c>
      <c r="DE718" s="106" t="s">
        <v>283</v>
      </c>
      <c r="DF718" s="118" t="s">
        <v>283</v>
      </c>
      <c r="DG718" s="106"/>
      <c r="DH718" s="106"/>
      <c r="DI718" s="106"/>
      <c r="DJ718" s="106"/>
      <c r="DK718" s="106"/>
      <c r="DL718" s="106"/>
      <c r="DM718" s="106"/>
      <c r="DN718" s="106"/>
      <c r="DO718" s="106"/>
      <c r="DP718" s="106"/>
      <c r="DQ718" s="106"/>
      <c r="DR718" s="106"/>
      <c r="DS718" s="106"/>
      <c r="DT718" s="106"/>
      <c r="DU718" s="106"/>
      <c r="DV718" s="106"/>
      <c r="DW718" s="106"/>
      <c r="DX718" s="106"/>
      <c r="DY718" s="106"/>
      <c r="DZ718" s="106"/>
      <c r="EA718" s="106"/>
      <c r="EB718" s="106"/>
      <c r="EC718" s="106"/>
      <c r="ED718" s="106"/>
      <c r="EE718" s="106"/>
      <c r="EF718" s="106"/>
      <c r="EG718" s="106"/>
      <c r="EH718" s="106"/>
      <c r="EI718" s="106"/>
      <c r="EJ718" s="106"/>
      <c r="EK718" s="106" t="s">
        <v>147</v>
      </c>
      <c r="EL718" s="106" t="s">
        <v>147</v>
      </c>
      <c r="EM718" s="106"/>
      <c r="EN718" s="106"/>
      <c r="EO718" s="106"/>
      <c r="EP718" s="106"/>
      <c r="EQ718" s="106"/>
      <c r="ER718" s="106"/>
      <c r="ES718" s="108">
        <v>1</v>
      </c>
      <c r="ET718" s="106"/>
      <c r="EU718" s="106"/>
      <c r="EV718" s="106"/>
      <c r="EW718" s="106"/>
      <c r="EX718" s="106"/>
      <c r="EY718" s="106"/>
      <c r="EZ718" s="106"/>
      <c r="FA718" s="106"/>
      <c r="FB718" s="106"/>
      <c r="FC718" s="106"/>
      <c r="FD718" s="106"/>
      <c r="FE718" s="106"/>
      <c r="FF718" s="106" t="s">
        <v>283</v>
      </c>
      <c r="FG718" s="106" t="s">
        <v>283</v>
      </c>
      <c r="FH718" s="106"/>
      <c r="FI718" s="106"/>
      <c r="FJ718" s="106"/>
      <c r="FK718" s="106"/>
      <c r="FL718" s="106"/>
      <c r="FM718" s="106"/>
      <c r="FN718" s="106"/>
      <c r="FO718" s="106"/>
      <c r="FP718" s="106"/>
      <c r="FQ718" s="106"/>
      <c r="FR718" s="106"/>
      <c r="FS718" s="106"/>
      <c r="FT718" s="106"/>
      <c r="FU718" s="106"/>
      <c r="FV718" s="106"/>
      <c r="FW718" s="106"/>
      <c r="FX718" s="106"/>
      <c r="FY718" s="106"/>
      <c r="FZ718" s="106"/>
      <c r="GA718" s="106"/>
      <c r="GB718" s="106"/>
      <c r="GC718" s="106"/>
      <c r="GD718" s="106"/>
      <c r="GE718" s="106"/>
      <c r="GF718" s="106"/>
      <c r="GG718" s="106"/>
      <c r="GH718" s="106" t="s">
        <v>9327</v>
      </c>
      <c r="GI718" s="106" t="s">
        <v>9328</v>
      </c>
      <c r="GJ718" s="106" t="s">
        <v>9329</v>
      </c>
      <c r="GK718" s="106" t="s">
        <v>283</v>
      </c>
      <c r="GL718" s="106" t="s">
        <v>283</v>
      </c>
      <c r="GM718" s="106" t="s">
        <v>283</v>
      </c>
      <c r="GN718" s="106" t="s">
        <v>283</v>
      </c>
      <c r="GO718" s="106" t="s">
        <v>283</v>
      </c>
      <c r="GP718" s="106" t="s">
        <v>283</v>
      </c>
      <c r="GQ718" s="106" t="s">
        <v>283</v>
      </c>
      <c r="GR718" s="106" t="s">
        <v>283</v>
      </c>
      <c r="GS718" s="106" t="s">
        <v>283</v>
      </c>
      <c r="GT718" s="106" t="s">
        <v>283</v>
      </c>
      <c r="GU718" s="106" t="s">
        <v>283</v>
      </c>
      <c r="GV718" s="106" t="s">
        <v>283</v>
      </c>
      <c r="GW718" s="112" t="s">
        <v>9330</v>
      </c>
      <c r="GX718" s="106"/>
      <c r="GY718" s="106"/>
      <c r="GZ718" s="106"/>
      <c r="HA718" s="106"/>
      <c r="HB718" s="108">
        <v>1</v>
      </c>
      <c r="HC718" s="106"/>
      <c r="HD718" s="106"/>
      <c r="HE718" s="106"/>
      <c r="HF718" s="108">
        <v>1</v>
      </c>
      <c r="HG718" s="106"/>
      <c r="HH718" s="106"/>
      <c r="HI718" s="106"/>
      <c r="HJ718" s="106"/>
      <c r="HK718" s="106"/>
      <c r="HL718" s="106"/>
      <c r="HM718" s="106"/>
      <c r="HN718" s="106"/>
      <c r="HO718" s="106"/>
      <c r="HP718" s="106"/>
      <c r="HQ718" s="106"/>
      <c r="HR718" s="106"/>
      <c r="HS718" s="106"/>
      <c r="HT718" s="106"/>
      <c r="HU718" s="106"/>
      <c r="HV718" s="106"/>
      <c r="HW718" s="106"/>
      <c r="HX718" s="106"/>
      <c r="HY718" s="106"/>
      <c r="HZ718" s="106"/>
      <c r="IA718" s="106"/>
      <c r="IB718" s="106"/>
      <c r="IC718" s="106"/>
      <c r="ID718" s="106"/>
      <c r="IE718" s="106"/>
      <c r="IF718" s="106"/>
      <c r="IG718" s="106"/>
      <c r="IH718" s="106"/>
      <c r="II718" s="106"/>
      <c r="IJ718" s="106"/>
      <c r="IK718" s="106"/>
      <c r="IL718" s="106"/>
      <c r="IM718" s="106"/>
      <c r="IN718" s="106" t="s">
        <v>287</v>
      </c>
      <c r="IO718" s="106" t="s">
        <v>283</v>
      </c>
      <c r="IP718" s="106" t="s">
        <v>283</v>
      </c>
      <c r="IQ718" s="106" t="s">
        <v>283</v>
      </c>
      <c r="IR718" s="106"/>
      <c r="IS718" s="10"/>
      <c r="IT718" s="10"/>
      <c r="IU718" s="10"/>
      <c r="IV718" s="10"/>
      <c r="IW718" s="10"/>
      <c r="IX718" s="10"/>
      <c r="IY718" s="10"/>
      <c r="IZ718" s="10"/>
      <c r="JA718" s="13"/>
      <c r="JB718" s="10"/>
      <c r="JC718" s="10"/>
      <c r="JD718" s="10"/>
      <c r="JE718" s="10"/>
      <c r="JF718" s="10"/>
      <c r="JG718" s="10"/>
      <c r="JH718" s="10"/>
      <c r="JI718" s="10"/>
      <c r="JJ718" s="10"/>
      <c r="JK718" s="10"/>
      <c r="JL718" s="10"/>
      <c r="JM718" s="10"/>
      <c r="JN718" s="10"/>
      <c r="JO718" s="10"/>
      <c r="JP718" s="10"/>
      <c r="JQ718" s="10"/>
      <c r="JR718" s="10"/>
      <c r="JS718" s="10"/>
      <c r="JT718" s="10"/>
      <c r="JU718" s="10"/>
      <c r="JV718" s="10"/>
      <c r="JW718" s="10"/>
      <c r="JX718" s="10"/>
      <c r="JY718" s="10"/>
      <c r="JZ718" s="10"/>
    </row>
    <row r="719" spans="1:286" ht="15.75">
      <c r="A719" s="106" t="s">
        <v>9824</v>
      </c>
      <c r="B719" s="107">
        <v>44575</v>
      </c>
      <c r="C719" s="106" t="s">
        <v>9825</v>
      </c>
      <c r="D719" s="108">
        <v>1</v>
      </c>
      <c r="E719" s="109">
        <v>44362</v>
      </c>
      <c r="F719" s="110" t="s">
        <v>302</v>
      </c>
      <c r="G719" s="111" t="s">
        <v>323</v>
      </c>
      <c r="H719" s="106" t="s">
        <v>9826</v>
      </c>
      <c r="I719" s="106" t="s">
        <v>1306</v>
      </c>
      <c r="J719" s="10" t="s">
        <v>280</v>
      </c>
      <c r="K719" s="117" t="s">
        <v>9827</v>
      </c>
      <c r="L719" s="118"/>
      <c r="M719" s="118"/>
      <c r="N719" s="118"/>
      <c r="O719" s="118"/>
      <c r="P719" s="118"/>
      <c r="Q719" s="118"/>
      <c r="R719" s="108">
        <v>1</v>
      </c>
      <c r="S719" s="108">
        <v>1</v>
      </c>
      <c r="T719" s="108">
        <v>1</v>
      </c>
      <c r="U719" s="106"/>
      <c r="V719" s="106"/>
      <c r="W719" s="106"/>
      <c r="X719" s="106"/>
      <c r="Y719" s="106"/>
      <c r="Z719" s="108">
        <v>1</v>
      </c>
      <c r="AA719" s="106"/>
      <c r="AB719" s="106" t="s">
        <v>9828</v>
      </c>
      <c r="AC719" s="113" t="s">
        <v>9829</v>
      </c>
      <c r="AD719" s="114" t="s">
        <v>283</v>
      </c>
      <c r="AE719" s="106" t="s">
        <v>329</v>
      </c>
      <c r="AF719" s="106" t="s">
        <v>329</v>
      </c>
      <c r="AG719" s="120" t="e">
        <f t="shared" si="138"/>
        <v>#VALUE!</v>
      </c>
      <c r="AH719" s="115" t="e">
        <f t="shared" si="146"/>
        <v>#VALUE!</v>
      </c>
      <c r="AI719" s="116">
        <f t="shared" si="108"/>
        <v>213</v>
      </c>
      <c r="AJ719" s="106" t="s">
        <v>9830</v>
      </c>
      <c r="AK719" s="108">
        <v>1</v>
      </c>
      <c r="AL719" s="106" t="s">
        <v>4958</v>
      </c>
      <c r="AM719" s="106"/>
      <c r="AN719" s="106"/>
      <c r="AO719" s="106"/>
      <c r="AP719" s="106"/>
      <c r="AQ719" s="106"/>
      <c r="AR719" s="106"/>
      <c r="AS719" s="106"/>
      <c r="AT719" s="106"/>
      <c r="AU719" s="106"/>
      <c r="AV719" s="106"/>
      <c r="AW719" s="106"/>
      <c r="AX719" s="106"/>
      <c r="AY719" s="106"/>
      <c r="AZ719" s="106"/>
      <c r="BA719" s="106"/>
      <c r="BB719" s="106"/>
      <c r="BC719" s="106"/>
      <c r="BD719" s="106"/>
      <c r="BE719" s="106"/>
      <c r="BF719" s="106"/>
      <c r="BG719" s="106"/>
      <c r="BH719" s="106"/>
      <c r="BI719" s="106"/>
      <c r="BJ719" s="106"/>
      <c r="BK719" s="106"/>
      <c r="BL719" s="106"/>
      <c r="BM719" s="106"/>
      <c r="BN719" s="108">
        <v>1</v>
      </c>
      <c r="BO719" s="106"/>
      <c r="BP719" s="106"/>
      <c r="BQ719" s="106"/>
      <c r="BR719" s="106"/>
      <c r="BS719" s="106"/>
      <c r="BT719" s="106"/>
      <c r="BU719" s="106"/>
      <c r="BV719" s="106"/>
      <c r="BW719" s="106"/>
      <c r="BX719" s="106"/>
      <c r="BY719" s="106"/>
      <c r="BZ719" s="106"/>
      <c r="CA719" s="106"/>
      <c r="CB719" s="106"/>
      <c r="CC719" s="106"/>
      <c r="CD719" s="106"/>
      <c r="CE719" s="106"/>
      <c r="CF719" s="106"/>
      <c r="CG719" s="106"/>
      <c r="CH719" s="106"/>
      <c r="CI719" s="106"/>
      <c r="CJ719" s="106"/>
      <c r="CK719" s="106"/>
      <c r="CL719" s="106"/>
      <c r="CM719" s="106"/>
      <c r="CN719" s="106"/>
      <c r="CO719" s="106"/>
      <c r="CP719" s="106" t="s">
        <v>89</v>
      </c>
      <c r="CQ719" s="106" t="s">
        <v>287</v>
      </c>
      <c r="CR719" s="106" t="s">
        <v>287</v>
      </c>
      <c r="CS719" s="106" t="s">
        <v>5523</v>
      </c>
      <c r="CT719" s="106"/>
      <c r="CU719" s="106" t="s">
        <v>158</v>
      </c>
      <c r="CV719" s="106" t="s">
        <v>283</v>
      </c>
      <c r="CW719" s="106" t="s">
        <v>9699</v>
      </c>
      <c r="CX719" s="106" t="s">
        <v>283</v>
      </c>
      <c r="CY719" s="106" t="s">
        <v>283</v>
      </c>
      <c r="CZ719" s="106" t="s">
        <v>283</v>
      </c>
      <c r="DA719" s="106" t="s">
        <v>283</v>
      </c>
      <c r="DB719" s="106" t="s">
        <v>283</v>
      </c>
      <c r="DC719" s="106" t="s">
        <v>283</v>
      </c>
      <c r="DD719" s="106" t="s">
        <v>283</v>
      </c>
      <c r="DE719" s="106" t="s">
        <v>283</v>
      </c>
      <c r="DF719" s="106" t="s">
        <v>283</v>
      </c>
      <c r="DG719" s="106"/>
      <c r="DH719" s="106"/>
      <c r="DI719" s="106"/>
      <c r="DJ719" s="106"/>
      <c r="DK719" s="106"/>
      <c r="DL719" s="106"/>
      <c r="DM719" s="106"/>
      <c r="DN719" s="106"/>
      <c r="DO719" s="106"/>
      <c r="DP719" s="106"/>
      <c r="DQ719" s="106"/>
      <c r="DR719" s="106"/>
      <c r="DS719" s="106"/>
      <c r="DT719" s="106"/>
      <c r="DU719" s="106"/>
      <c r="DV719" s="106"/>
      <c r="DW719" s="106"/>
      <c r="DX719" s="106"/>
      <c r="DY719" s="106"/>
      <c r="DZ719" s="106"/>
      <c r="EA719" s="106"/>
      <c r="EB719" s="106"/>
      <c r="EC719" s="106"/>
      <c r="ED719" s="106"/>
      <c r="EE719" s="106"/>
      <c r="EF719" s="106"/>
      <c r="EG719" s="106"/>
      <c r="EH719" s="106"/>
      <c r="EI719" s="106"/>
      <c r="EJ719" s="106"/>
      <c r="EK719" s="106" t="s">
        <v>9979</v>
      </c>
      <c r="EL719" s="112" t="s">
        <v>9832</v>
      </c>
      <c r="EM719" s="106"/>
      <c r="EN719" s="106"/>
      <c r="EO719" s="106"/>
      <c r="EP719" s="106"/>
      <c r="EQ719" s="106"/>
      <c r="ER719" s="106"/>
      <c r="ES719" s="106"/>
      <c r="ET719" s="106"/>
      <c r="EU719" s="106"/>
      <c r="EV719" s="106"/>
      <c r="EW719" s="106"/>
      <c r="EX719" s="106"/>
      <c r="EY719" s="106"/>
      <c r="EZ719" s="106"/>
      <c r="FA719" s="106"/>
      <c r="FB719" s="106"/>
      <c r="FC719" s="106"/>
      <c r="FD719" s="106"/>
      <c r="FE719" s="108">
        <v>1</v>
      </c>
      <c r="FF719" s="106" t="s">
        <v>283</v>
      </c>
      <c r="FG719" s="106" t="s">
        <v>283</v>
      </c>
      <c r="FH719" s="106"/>
      <c r="FI719" s="106"/>
      <c r="FJ719" s="106"/>
      <c r="FK719" s="106"/>
      <c r="FL719" s="106"/>
      <c r="FM719" s="106"/>
      <c r="FN719" s="106"/>
      <c r="FO719" s="106"/>
      <c r="FP719" s="106"/>
      <c r="FQ719" s="106"/>
      <c r="FR719" s="106"/>
      <c r="FS719" s="106"/>
      <c r="FT719" s="106"/>
      <c r="FU719" s="106"/>
      <c r="FV719" s="106"/>
      <c r="FW719" s="106"/>
      <c r="FX719" s="106"/>
      <c r="FY719" s="106"/>
      <c r="FZ719" s="106"/>
      <c r="GA719" s="106"/>
      <c r="GB719" s="106"/>
      <c r="GC719" s="106"/>
      <c r="GD719" s="106"/>
      <c r="GE719" s="106"/>
      <c r="GF719" s="106"/>
      <c r="GG719" s="106"/>
      <c r="GH719" s="106" t="s">
        <v>9833</v>
      </c>
      <c r="GI719" s="106" t="s">
        <v>9834</v>
      </c>
      <c r="GJ719" s="106" t="s">
        <v>283</v>
      </c>
      <c r="GK719" s="106" t="s">
        <v>283</v>
      </c>
      <c r="GL719" s="106" t="s">
        <v>283</v>
      </c>
      <c r="GM719" s="106" t="s">
        <v>283</v>
      </c>
      <c r="GN719" s="106" t="s">
        <v>283</v>
      </c>
      <c r="GO719" s="106" t="s">
        <v>283</v>
      </c>
      <c r="GP719" s="106" t="s">
        <v>283</v>
      </c>
      <c r="GQ719" s="106" t="s">
        <v>283</v>
      </c>
      <c r="GR719" s="106" t="s">
        <v>283</v>
      </c>
      <c r="GS719" s="106" t="s">
        <v>283</v>
      </c>
      <c r="GT719" s="106" t="s">
        <v>283</v>
      </c>
      <c r="GU719" s="106" t="s">
        <v>283</v>
      </c>
      <c r="GV719" s="106" t="s">
        <v>283</v>
      </c>
      <c r="GW719" s="117" t="s">
        <v>1146</v>
      </c>
      <c r="GX719" s="118"/>
      <c r="GY719" s="118"/>
      <c r="GZ719" s="118"/>
      <c r="HA719" s="118"/>
      <c r="HB719" s="118"/>
      <c r="HC719" s="121">
        <v>1</v>
      </c>
      <c r="HD719" s="118"/>
      <c r="HE719" s="106"/>
      <c r="HF719" s="106"/>
      <c r="HG719" s="106"/>
      <c r="HH719" s="106"/>
      <c r="HI719" s="106"/>
      <c r="HJ719" s="106"/>
      <c r="HK719" s="106"/>
      <c r="HL719" s="106"/>
      <c r="HM719" s="106"/>
      <c r="HN719" s="106"/>
      <c r="HO719" s="106"/>
      <c r="HP719" s="106"/>
      <c r="HQ719" s="106"/>
      <c r="HR719" s="106"/>
      <c r="HS719" s="106"/>
      <c r="HT719" s="106"/>
      <c r="HU719" s="106"/>
      <c r="HV719" s="106"/>
      <c r="HW719" s="106"/>
      <c r="HX719" s="106"/>
      <c r="HY719" s="106"/>
      <c r="HZ719" s="106"/>
      <c r="IA719" s="106"/>
      <c r="IB719" s="106"/>
      <c r="IC719" s="106"/>
      <c r="ID719" s="106"/>
      <c r="IE719" s="106"/>
      <c r="IF719" s="106"/>
      <c r="IG719" s="106"/>
      <c r="IH719" s="106"/>
      <c r="II719" s="106"/>
      <c r="IJ719" s="106"/>
      <c r="IK719" s="106"/>
      <c r="IL719" s="106"/>
      <c r="IM719" s="106"/>
      <c r="IN719" s="106" t="s">
        <v>287</v>
      </c>
      <c r="IO719" s="106" t="s">
        <v>283</v>
      </c>
      <c r="IP719" s="106" t="s">
        <v>283</v>
      </c>
      <c r="IQ719" s="106" t="s">
        <v>283</v>
      </c>
      <c r="IR719" s="106"/>
      <c r="IS719" s="10"/>
      <c r="IT719" s="10"/>
      <c r="IU719" s="10"/>
      <c r="IV719" s="10"/>
      <c r="IW719" s="10"/>
      <c r="IX719" s="10"/>
      <c r="IY719" s="10"/>
      <c r="IZ719" s="10"/>
      <c r="JA719" s="13"/>
      <c r="JB719" s="10"/>
      <c r="JC719" s="10"/>
      <c r="JD719" s="10"/>
      <c r="JE719" s="10"/>
      <c r="JF719" s="10"/>
      <c r="JG719" s="10"/>
      <c r="JH719" s="10"/>
      <c r="JI719" s="10"/>
      <c r="JJ719" s="10"/>
      <c r="JK719" s="10"/>
      <c r="JL719" s="10"/>
      <c r="JM719" s="10"/>
      <c r="JN719" s="10"/>
      <c r="JO719" s="10"/>
      <c r="JP719" s="10"/>
      <c r="JQ719" s="10"/>
      <c r="JR719" s="10"/>
      <c r="JS719" s="10"/>
      <c r="JT719" s="10"/>
      <c r="JU719" s="10"/>
      <c r="JV719" s="10"/>
      <c r="JW719" s="10"/>
      <c r="JX719" s="10"/>
      <c r="JY719" s="10"/>
      <c r="JZ719" s="10"/>
    </row>
    <row r="720" spans="1:286" ht="15.75">
      <c r="A720" s="106" t="s">
        <v>9936</v>
      </c>
      <c r="B720" s="107">
        <v>44600</v>
      </c>
      <c r="C720" s="106" t="s">
        <v>9937</v>
      </c>
      <c r="D720" s="108">
        <v>1</v>
      </c>
      <c r="E720" s="109">
        <v>44274</v>
      </c>
      <c r="F720" s="110" t="s">
        <v>302</v>
      </c>
      <c r="G720" s="111" t="s">
        <v>323</v>
      </c>
      <c r="H720" s="106" t="s">
        <v>9826</v>
      </c>
      <c r="I720" s="106" t="s">
        <v>1306</v>
      </c>
      <c r="J720" s="10" t="s">
        <v>280</v>
      </c>
      <c r="K720" s="117" t="s">
        <v>9938</v>
      </c>
      <c r="L720" s="118"/>
      <c r="M720" s="118"/>
      <c r="N720" s="118"/>
      <c r="O720" s="118"/>
      <c r="P720" s="118"/>
      <c r="Q720" s="118"/>
      <c r="R720" s="118"/>
      <c r="S720" s="118"/>
      <c r="T720" s="118"/>
      <c r="U720" s="118"/>
      <c r="V720" s="118"/>
      <c r="W720" s="106"/>
      <c r="X720" s="106"/>
      <c r="Y720" s="106"/>
      <c r="Z720" s="106"/>
      <c r="AA720" s="106"/>
      <c r="AB720" s="106" t="s">
        <v>9939</v>
      </c>
      <c r="AC720" s="113" t="s">
        <v>9940</v>
      </c>
      <c r="AD720" s="114" t="s">
        <v>283</v>
      </c>
      <c r="AE720" s="106" t="s">
        <v>329</v>
      </c>
      <c r="AF720" s="106" t="s">
        <v>329</v>
      </c>
      <c r="AG720" s="120" t="e">
        <f t="shared" si="138"/>
        <v>#VALUE!</v>
      </c>
      <c r="AH720" s="115" t="e">
        <f t="shared" si="146"/>
        <v>#VALUE!</v>
      </c>
      <c r="AI720" s="116">
        <f t="shared" si="108"/>
        <v>326</v>
      </c>
      <c r="AJ720" s="106" t="s">
        <v>9941</v>
      </c>
      <c r="AK720" s="108">
        <v>12</v>
      </c>
      <c r="AL720" s="117" t="s">
        <v>9942</v>
      </c>
      <c r="AM720" s="118"/>
      <c r="AN720" s="106"/>
      <c r="AO720" s="106"/>
      <c r="AP720" s="106"/>
      <c r="AQ720" s="106"/>
      <c r="AR720" s="108">
        <v>1</v>
      </c>
      <c r="AS720" s="106"/>
      <c r="AT720" s="106"/>
      <c r="AU720" s="106"/>
      <c r="AV720" s="106"/>
      <c r="AW720" s="106"/>
      <c r="AX720" s="106"/>
      <c r="AY720" s="106"/>
      <c r="AZ720" s="106"/>
      <c r="BA720" s="106"/>
      <c r="BB720" s="106"/>
      <c r="BC720" s="106"/>
      <c r="BD720" s="106"/>
      <c r="BE720" s="108">
        <v>1</v>
      </c>
      <c r="BF720" s="106"/>
      <c r="BG720" s="106"/>
      <c r="BH720" s="106"/>
      <c r="BI720" s="108">
        <v>1</v>
      </c>
      <c r="BJ720" s="108">
        <v>2</v>
      </c>
      <c r="BK720" s="106"/>
      <c r="BL720" s="108">
        <v>1</v>
      </c>
      <c r="BM720" s="106"/>
      <c r="BN720" s="106"/>
      <c r="BO720" s="108">
        <v>1</v>
      </c>
      <c r="BP720" s="106"/>
      <c r="BQ720" s="106"/>
      <c r="BR720" s="106"/>
      <c r="BS720" s="106"/>
      <c r="BT720" s="106"/>
      <c r="BU720" s="106"/>
      <c r="BV720" s="106"/>
      <c r="BW720" s="106"/>
      <c r="BX720" s="106"/>
      <c r="BY720" s="108">
        <v>3</v>
      </c>
      <c r="BZ720" s="106"/>
      <c r="CA720" s="106"/>
      <c r="CB720" s="106"/>
      <c r="CC720" s="108">
        <v>2</v>
      </c>
      <c r="CD720" s="106"/>
      <c r="CE720" s="106"/>
      <c r="CF720" s="106"/>
      <c r="CG720" s="106"/>
      <c r="CH720" s="106"/>
      <c r="CI720" s="106"/>
      <c r="CJ720" s="106"/>
      <c r="CK720" s="106"/>
      <c r="CL720" s="106"/>
      <c r="CM720" s="106"/>
      <c r="CN720" s="106"/>
      <c r="CO720" s="106"/>
      <c r="CP720" s="106" t="s">
        <v>9943</v>
      </c>
      <c r="CQ720" s="106" t="s">
        <v>490</v>
      </c>
      <c r="CR720" s="106" t="s">
        <v>287</v>
      </c>
      <c r="CS720" s="106" t="s">
        <v>288</v>
      </c>
      <c r="CT720" s="106"/>
      <c r="CU720" s="106" t="s">
        <v>158</v>
      </c>
      <c r="CV720" s="106" t="s">
        <v>283</v>
      </c>
      <c r="CW720" s="106" t="s">
        <v>5758</v>
      </c>
      <c r="CX720" s="106" t="s">
        <v>283</v>
      </c>
      <c r="CY720" s="106" t="s">
        <v>283</v>
      </c>
      <c r="CZ720" s="106" t="s">
        <v>283</v>
      </c>
      <c r="DA720" s="106" t="s">
        <v>283</v>
      </c>
      <c r="DB720" s="106" t="s">
        <v>283</v>
      </c>
      <c r="DC720" s="106" t="s">
        <v>283</v>
      </c>
      <c r="DD720" s="106" t="s">
        <v>283</v>
      </c>
      <c r="DE720" s="106" t="s">
        <v>9944</v>
      </c>
      <c r="DF720" s="112" t="s">
        <v>9945</v>
      </c>
      <c r="DG720" s="106"/>
      <c r="DH720" s="106"/>
      <c r="DI720" s="106"/>
      <c r="DJ720" s="106"/>
      <c r="DK720" s="106"/>
      <c r="DL720" s="106"/>
      <c r="DM720" s="108">
        <v>1</v>
      </c>
      <c r="DN720" s="108">
        <v>1</v>
      </c>
      <c r="DO720" s="106"/>
      <c r="DP720" s="106"/>
      <c r="DQ720" s="106"/>
      <c r="DR720" s="106"/>
      <c r="DS720" s="106"/>
      <c r="DT720" s="106"/>
      <c r="DU720" s="106"/>
      <c r="DV720" s="106"/>
      <c r="DW720" s="108">
        <v>1</v>
      </c>
      <c r="DX720" s="106"/>
      <c r="DY720" s="106"/>
      <c r="DZ720" s="106"/>
      <c r="EA720" s="106"/>
      <c r="EB720" s="106"/>
      <c r="EC720" s="106"/>
      <c r="ED720" s="106"/>
      <c r="EE720" s="106"/>
      <c r="EF720" s="106"/>
      <c r="EG720" s="106"/>
      <c r="EH720" s="106"/>
      <c r="EI720" s="106"/>
      <c r="EJ720" s="106"/>
      <c r="EK720" s="106" t="s">
        <v>6554</v>
      </c>
      <c r="EL720" s="106" t="s">
        <v>86</v>
      </c>
      <c r="EM720" s="106"/>
      <c r="EN720" s="106"/>
      <c r="EO720" s="106"/>
      <c r="EP720" s="106"/>
      <c r="EQ720" s="106"/>
      <c r="ER720" s="106"/>
      <c r="ES720" s="106"/>
      <c r="ET720" s="106"/>
      <c r="EU720" s="106"/>
      <c r="EV720" s="106"/>
      <c r="EW720" s="106"/>
      <c r="EX720" s="106"/>
      <c r="EY720" s="106"/>
      <c r="EZ720" s="106"/>
      <c r="FA720" s="106"/>
      <c r="FB720" s="106"/>
      <c r="FC720" s="106"/>
      <c r="FD720" s="106"/>
      <c r="FE720" s="108">
        <v>1</v>
      </c>
      <c r="FF720" s="106" t="s">
        <v>9946</v>
      </c>
      <c r="FG720" s="112" t="s">
        <v>9947</v>
      </c>
      <c r="FH720" s="106"/>
      <c r="FI720" s="106"/>
      <c r="FJ720" s="106"/>
      <c r="FK720" s="106"/>
      <c r="FL720" s="106"/>
      <c r="FM720" s="106"/>
      <c r="FN720" s="108">
        <v>1</v>
      </c>
      <c r="FO720" s="106"/>
      <c r="FP720" s="106"/>
      <c r="FQ720" s="106"/>
      <c r="FR720" s="106"/>
      <c r="FS720" s="106"/>
      <c r="FT720" s="106"/>
      <c r="FU720" s="106"/>
      <c r="FV720" s="106"/>
      <c r="FW720" s="106"/>
      <c r="FX720" s="108">
        <v>1</v>
      </c>
      <c r="FY720" s="106"/>
      <c r="FZ720" s="106"/>
      <c r="GA720" s="106"/>
      <c r="GB720" s="106"/>
      <c r="GC720" s="106"/>
      <c r="GD720" s="106"/>
      <c r="GE720" s="106"/>
      <c r="GF720" s="106"/>
      <c r="GG720" s="106"/>
      <c r="GH720" s="106" t="s">
        <v>9948</v>
      </c>
      <c r="GI720" s="106" t="s">
        <v>9949</v>
      </c>
      <c r="GJ720" s="106" t="s">
        <v>283</v>
      </c>
      <c r="GK720" s="106" t="s">
        <v>283</v>
      </c>
      <c r="GL720" s="106" t="s">
        <v>283</v>
      </c>
      <c r="GM720" s="106" t="s">
        <v>283</v>
      </c>
      <c r="GN720" s="106" t="s">
        <v>283</v>
      </c>
      <c r="GO720" s="106" t="s">
        <v>283</v>
      </c>
      <c r="GP720" s="106" t="s">
        <v>283</v>
      </c>
      <c r="GQ720" s="106" t="s">
        <v>283</v>
      </c>
      <c r="GR720" s="106" t="s">
        <v>283</v>
      </c>
      <c r="GS720" s="106" t="s">
        <v>283</v>
      </c>
      <c r="GT720" s="106" t="s">
        <v>283</v>
      </c>
      <c r="GU720" s="106" t="s">
        <v>283</v>
      </c>
      <c r="GV720" s="106" t="s">
        <v>283</v>
      </c>
      <c r="GW720" s="117" t="s">
        <v>9950</v>
      </c>
      <c r="GX720" s="118"/>
      <c r="GY720" s="118"/>
      <c r="GZ720" s="106"/>
      <c r="HA720" s="106"/>
      <c r="HB720" s="106"/>
      <c r="HC720" s="106"/>
      <c r="HD720" s="106"/>
      <c r="HE720" s="106"/>
      <c r="HF720" s="106"/>
      <c r="HG720" s="106"/>
      <c r="HH720" s="106"/>
      <c r="HI720" s="106"/>
      <c r="HJ720" s="106"/>
      <c r="HK720" s="106"/>
      <c r="HL720" s="106"/>
      <c r="HM720" s="106"/>
      <c r="HN720" s="106"/>
      <c r="HO720" s="106"/>
      <c r="HP720" s="106"/>
      <c r="HQ720" s="106"/>
      <c r="HR720" s="106"/>
      <c r="HS720" s="106"/>
      <c r="HT720" s="106"/>
      <c r="HU720" s="106"/>
      <c r="HV720" s="106"/>
      <c r="HW720" s="106"/>
      <c r="HX720" s="106"/>
      <c r="HY720" s="106"/>
      <c r="HZ720" s="106"/>
      <c r="IA720" s="106"/>
      <c r="IB720" s="106"/>
      <c r="IC720" s="106"/>
      <c r="ID720" s="106"/>
      <c r="IE720" s="108">
        <v>1</v>
      </c>
      <c r="IF720" s="106"/>
      <c r="IG720" s="106"/>
      <c r="IH720" s="106"/>
      <c r="II720" s="106"/>
      <c r="IJ720" s="106"/>
      <c r="IK720" s="106"/>
      <c r="IL720" s="106"/>
      <c r="IM720" s="106"/>
      <c r="IN720" s="106" t="s">
        <v>287</v>
      </c>
      <c r="IO720" s="106" t="s">
        <v>283</v>
      </c>
      <c r="IP720" s="106" t="s">
        <v>283</v>
      </c>
      <c r="IQ720" s="106" t="s">
        <v>283</v>
      </c>
      <c r="IR720" s="106"/>
      <c r="IS720" s="10"/>
      <c r="IT720" s="10"/>
      <c r="IU720" s="10"/>
      <c r="IV720" s="10"/>
      <c r="IW720" s="10"/>
      <c r="IX720" s="10"/>
      <c r="IY720" s="10"/>
      <c r="IZ720" s="10"/>
      <c r="JA720" s="13"/>
      <c r="JB720" s="10"/>
      <c r="JC720" s="10"/>
      <c r="JD720" s="10"/>
      <c r="JE720" s="10"/>
      <c r="JF720" s="10"/>
      <c r="JG720" s="10"/>
      <c r="JH720" s="10"/>
      <c r="JI720" s="10"/>
      <c r="JJ720" s="10"/>
      <c r="JK720" s="10"/>
      <c r="JL720" s="10"/>
      <c r="JM720" s="10"/>
      <c r="JN720" s="10"/>
      <c r="JO720" s="10"/>
      <c r="JP720" s="10"/>
      <c r="JQ720" s="10"/>
      <c r="JR720" s="10"/>
      <c r="JS720" s="10"/>
      <c r="JT720" s="10"/>
      <c r="JU720" s="10"/>
      <c r="JV720" s="10"/>
      <c r="JW720" s="10"/>
      <c r="JX720" s="10"/>
      <c r="JY720" s="10"/>
      <c r="JZ720" s="10"/>
    </row>
    <row r="721" spans="1:286" ht="15.75">
      <c r="A721" s="106" t="s">
        <v>9285</v>
      </c>
      <c r="B721" s="107">
        <v>44375</v>
      </c>
      <c r="C721" s="106" t="s">
        <v>9286</v>
      </c>
      <c r="D721" s="108">
        <v>1</v>
      </c>
      <c r="E721" s="109">
        <v>44156</v>
      </c>
      <c r="F721" s="108">
        <v>54</v>
      </c>
      <c r="G721" s="111" t="s">
        <v>277</v>
      </c>
      <c r="H721" s="106" t="s">
        <v>4847</v>
      </c>
      <c r="I721" s="106" t="s">
        <v>1306</v>
      </c>
      <c r="J721" s="10" t="s">
        <v>280</v>
      </c>
      <c r="K721" s="117" t="s">
        <v>9287</v>
      </c>
      <c r="L721" s="118"/>
      <c r="M721" s="118"/>
      <c r="N721" s="118"/>
      <c r="O721" s="106"/>
      <c r="P721" s="106"/>
      <c r="Q721" s="106"/>
      <c r="R721" s="106"/>
      <c r="S721" s="106"/>
      <c r="T721" s="106"/>
      <c r="U721" s="106"/>
      <c r="V721" s="106"/>
      <c r="W721" s="106"/>
      <c r="X721" s="106"/>
      <c r="Y721" s="106"/>
      <c r="Z721" s="106"/>
      <c r="AA721" s="106"/>
      <c r="AB721" s="106" t="s">
        <v>9288</v>
      </c>
      <c r="AC721" s="113" t="s">
        <v>9289</v>
      </c>
      <c r="AD721" s="114" t="s">
        <v>283</v>
      </c>
      <c r="AE721" s="109">
        <v>44162</v>
      </c>
      <c r="AF721" s="109">
        <v>44369</v>
      </c>
      <c r="AG721" s="116">
        <f t="shared" si="138"/>
        <v>207</v>
      </c>
      <c r="AH721" s="116">
        <f t="shared" si="146"/>
        <v>213</v>
      </c>
      <c r="AI721" s="116">
        <f t="shared" si="108"/>
        <v>219</v>
      </c>
      <c r="AJ721" s="106" t="s">
        <v>9290</v>
      </c>
      <c r="AK721" s="108">
        <v>2</v>
      </c>
      <c r="AL721" s="117" t="s">
        <v>9291</v>
      </c>
      <c r="AM721" s="106"/>
      <c r="AN721" s="106"/>
      <c r="AO721" s="106"/>
      <c r="AP721" s="106"/>
      <c r="AQ721" s="106"/>
      <c r="AR721" s="106"/>
      <c r="AS721" s="106"/>
      <c r="AT721" s="106"/>
      <c r="AU721" s="106"/>
      <c r="AV721" s="106"/>
      <c r="AW721" s="106"/>
      <c r="AX721" s="106"/>
      <c r="AY721" s="106"/>
      <c r="AZ721" s="106"/>
      <c r="BA721" s="106"/>
      <c r="BB721" s="106"/>
      <c r="BC721" s="106"/>
      <c r="BD721" s="106"/>
      <c r="BE721" s="106"/>
      <c r="BF721" s="106"/>
      <c r="BG721" s="106"/>
      <c r="BH721" s="106"/>
      <c r="BI721" s="106"/>
      <c r="BJ721" s="106"/>
      <c r="BK721" s="106"/>
      <c r="BL721" s="106"/>
      <c r="BM721" s="106"/>
      <c r="BN721" s="106"/>
      <c r="BO721" s="106"/>
      <c r="BP721" s="106"/>
      <c r="BQ721" s="106"/>
      <c r="BR721" s="106"/>
      <c r="BS721" s="106"/>
      <c r="BT721" s="106"/>
      <c r="BU721" s="106"/>
      <c r="BV721" s="106"/>
      <c r="BW721" s="106"/>
      <c r="BX721" s="106"/>
      <c r="BY721" s="108">
        <v>1</v>
      </c>
      <c r="BZ721" s="106"/>
      <c r="CA721" s="106"/>
      <c r="CB721" s="106"/>
      <c r="CC721" s="106"/>
      <c r="CD721" s="106"/>
      <c r="CE721" s="106"/>
      <c r="CF721" s="106"/>
      <c r="CG721" s="106"/>
      <c r="CH721" s="106"/>
      <c r="CI721" s="106"/>
      <c r="CJ721" s="106"/>
      <c r="CK721" s="106"/>
      <c r="CL721" s="106"/>
      <c r="CM721" s="106"/>
      <c r="CN721" s="106"/>
      <c r="CO721" s="108">
        <v>1</v>
      </c>
      <c r="CP721" s="106" t="s">
        <v>89</v>
      </c>
      <c r="CQ721" s="106" t="s">
        <v>287</v>
      </c>
      <c r="CR721" s="106" t="s">
        <v>287</v>
      </c>
      <c r="CS721" s="106" t="s">
        <v>288</v>
      </c>
      <c r="CT721" s="106"/>
      <c r="CU721" s="106" t="s">
        <v>412</v>
      </c>
      <c r="CV721" s="106" t="s">
        <v>283</v>
      </c>
      <c r="CW721" s="106" t="s">
        <v>9292</v>
      </c>
      <c r="CX721" s="106" t="s">
        <v>283</v>
      </c>
      <c r="CY721" s="106" t="s">
        <v>283</v>
      </c>
      <c r="CZ721" s="106" t="s">
        <v>283</v>
      </c>
      <c r="DA721" s="106" t="s">
        <v>283</v>
      </c>
      <c r="DB721" s="106" t="s">
        <v>283</v>
      </c>
      <c r="DC721" s="106" t="s">
        <v>283</v>
      </c>
      <c r="DD721" s="106" t="s">
        <v>283</v>
      </c>
      <c r="DE721" s="106" t="s">
        <v>9293</v>
      </c>
      <c r="DF721" s="118" t="s">
        <v>9294</v>
      </c>
      <c r="DG721" s="118"/>
      <c r="DH721" s="106"/>
      <c r="DI721" s="106"/>
      <c r="DJ721" s="106"/>
      <c r="DK721" s="106"/>
      <c r="DL721" s="106"/>
      <c r="DM721" s="108">
        <v>1</v>
      </c>
      <c r="DN721" s="106"/>
      <c r="DO721" s="106"/>
      <c r="DP721" s="106"/>
      <c r="DQ721" s="108">
        <v>1</v>
      </c>
      <c r="DR721" s="106"/>
      <c r="DS721" s="106"/>
      <c r="DT721" s="106"/>
      <c r="DU721" s="106"/>
      <c r="DV721" s="106"/>
      <c r="DW721" s="106"/>
      <c r="DX721" s="106"/>
      <c r="DY721" s="106"/>
      <c r="DZ721" s="106"/>
      <c r="EA721" s="106"/>
      <c r="EB721" s="106"/>
      <c r="EC721" s="106"/>
      <c r="ED721" s="106"/>
      <c r="EE721" s="106"/>
      <c r="EF721" s="106"/>
      <c r="EG721" s="106"/>
      <c r="EH721" s="106"/>
      <c r="EI721" s="106"/>
      <c r="EJ721" s="106"/>
      <c r="EK721" s="106" t="s">
        <v>9295</v>
      </c>
      <c r="EL721" s="112" t="s">
        <v>9296</v>
      </c>
      <c r="EM721" s="106"/>
      <c r="EN721" s="108">
        <v>1</v>
      </c>
      <c r="EO721" s="106"/>
      <c r="EP721" s="106"/>
      <c r="EQ721" s="106"/>
      <c r="ER721" s="106"/>
      <c r="ES721" s="108">
        <v>1</v>
      </c>
      <c r="ET721" s="106"/>
      <c r="EU721" s="106"/>
      <c r="EV721" s="106"/>
      <c r="EW721" s="108">
        <v>1</v>
      </c>
      <c r="EX721" s="106"/>
      <c r="EY721" s="106"/>
      <c r="EZ721" s="106"/>
      <c r="FA721" s="106"/>
      <c r="FB721" s="106"/>
      <c r="FC721" s="106"/>
      <c r="FD721" s="106"/>
      <c r="FE721" s="106"/>
      <c r="FF721" s="106" t="s">
        <v>4913</v>
      </c>
      <c r="FG721" s="106" t="s">
        <v>175</v>
      </c>
      <c r="FH721" s="106"/>
      <c r="FI721" s="106"/>
      <c r="FJ721" s="106"/>
      <c r="FK721" s="106"/>
      <c r="FL721" s="106"/>
      <c r="FM721" s="106"/>
      <c r="FN721" s="106"/>
      <c r="FO721" s="106"/>
      <c r="FP721" s="106"/>
      <c r="FQ721" s="106"/>
      <c r="FR721" s="106"/>
      <c r="FS721" s="106"/>
      <c r="FT721" s="106"/>
      <c r="FU721" s="106"/>
      <c r="FV721" s="106"/>
      <c r="FW721" s="106"/>
      <c r="FX721" s="108">
        <v>1</v>
      </c>
      <c r="FY721" s="106"/>
      <c r="FZ721" s="106"/>
      <c r="GA721" s="106"/>
      <c r="GB721" s="106"/>
      <c r="GC721" s="106"/>
      <c r="GD721" s="106"/>
      <c r="GE721" s="106"/>
      <c r="GF721" s="106"/>
      <c r="GG721" s="106"/>
      <c r="GH721" s="106" t="s">
        <v>9297</v>
      </c>
      <c r="GI721" s="106" t="s">
        <v>9298</v>
      </c>
      <c r="GJ721" s="106" t="s">
        <v>9299</v>
      </c>
      <c r="GK721" s="106" t="s">
        <v>283</v>
      </c>
      <c r="GL721" s="106" t="s">
        <v>283</v>
      </c>
      <c r="GM721" s="106" t="s">
        <v>283</v>
      </c>
      <c r="GN721" s="106" t="s">
        <v>283</v>
      </c>
      <c r="GO721" s="106" t="s">
        <v>283</v>
      </c>
      <c r="GP721" s="106" t="s">
        <v>283</v>
      </c>
      <c r="GQ721" s="106" t="s">
        <v>283</v>
      </c>
      <c r="GR721" s="106" t="s">
        <v>283</v>
      </c>
      <c r="GS721" s="106" t="s">
        <v>283</v>
      </c>
      <c r="GT721" s="106" t="s">
        <v>283</v>
      </c>
      <c r="GU721" s="106" t="s">
        <v>283</v>
      </c>
      <c r="GV721" s="106" t="s">
        <v>283</v>
      </c>
      <c r="GW721" s="117" t="s">
        <v>9300</v>
      </c>
      <c r="GX721" s="118"/>
      <c r="GY721" s="118"/>
      <c r="GZ721" s="118"/>
      <c r="HA721" s="106"/>
      <c r="HB721" s="106"/>
      <c r="HC721" s="106"/>
      <c r="HD721" s="106"/>
      <c r="HE721" s="106"/>
      <c r="HF721" s="106"/>
      <c r="HG721" s="106"/>
      <c r="HH721" s="106"/>
      <c r="HI721" s="106"/>
      <c r="HJ721" s="108">
        <v>1</v>
      </c>
      <c r="HK721" s="106"/>
      <c r="HL721" s="106"/>
      <c r="HM721" s="106"/>
      <c r="HN721" s="106"/>
      <c r="HO721" s="106"/>
      <c r="HP721" s="106"/>
      <c r="HQ721" s="106"/>
      <c r="HR721" s="106"/>
      <c r="HS721" s="106"/>
      <c r="HT721" s="106"/>
      <c r="HU721" s="106"/>
      <c r="HV721" s="106"/>
      <c r="HW721" s="106"/>
      <c r="HX721" s="106"/>
      <c r="HY721" s="106"/>
      <c r="HZ721" s="106"/>
      <c r="IA721" s="106"/>
      <c r="IB721" s="108">
        <v>1</v>
      </c>
      <c r="IC721" s="106"/>
      <c r="ID721" s="108">
        <v>1</v>
      </c>
      <c r="IE721" s="106"/>
      <c r="IF721" s="106"/>
      <c r="IG721" s="106"/>
      <c r="IH721" s="106"/>
      <c r="II721" s="106"/>
      <c r="IJ721" s="106"/>
      <c r="IK721" s="106"/>
      <c r="IL721" s="106"/>
      <c r="IM721" s="106"/>
      <c r="IN721" s="106" t="s">
        <v>287</v>
      </c>
      <c r="IO721" s="106" t="s">
        <v>283</v>
      </c>
      <c r="IP721" s="106" t="s">
        <v>283</v>
      </c>
      <c r="IQ721" s="106" t="s">
        <v>283</v>
      </c>
      <c r="IR721" s="106"/>
      <c r="IS721" s="10"/>
      <c r="IT721" s="10"/>
      <c r="IU721" s="10"/>
      <c r="IV721" s="10"/>
      <c r="IW721" s="10"/>
      <c r="IX721" s="10"/>
      <c r="IY721" s="10"/>
      <c r="IZ721" s="10"/>
      <c r="JA721" s="13"/>
      <c r="JB721" s="10"/>
      <c r="JC721" s="10"/>
      <c r="JD721" s="10"/>
      <c r="JE721" s="10"/>
      <c r="JF721" s="10"/>
      <c r="JG721" s="10"/>
      <c r="JH721" s="10"/>
      <c r="JI721" s="10"/>
      <c r="JJ721" s="10"/>
      <c r="JK721" s="10"/>
      <c r="JL721" s="10"/>
      <c r="JM721" s="10"/>
      <c r="JN721" s="10"/>
      <c r="JO721" s="10"/>
      <c r="JP721" s="10"/>
      <c r="JQ721" s="10"/>
      <c r="JR721" s="10"/>
      <c r="JS721" s="10"/>
      <c r="JT721" s="10"/>
      <c r="JU721" s="10"/>
      <c r="JV721" s="10"/>
      <c r="JW721" s="10"/>
      <c r="JX721" s="10"/>
      <c r="JY721" s="10"/>
      <c r="JZ721" s="10"/>
    </row>
    <row r="722" spans="1:286" ht="15.75">
      <c r="A722" s="106" t="s">
        <v>9963</v>
      </c>
      <c r="B722" s="107">
        <v>44603</v>
      </c>
      <c r="C722" s="106" t="s">
        <v>9964</v>
      </c>
      <c r="D722" s="108">
        <v>1</v>
      </c>
      <c r="E722" s="109">
        <v>44144</v>
      </c>
      <c r="F722" s="108">
        <v>36</v>
      </c>
      <c r="G722" s="111" t="s">
        <v>323</v>
      </c>
      <c r="H722" s="106" t="s">
        <v>9965</v>
      </c>
      <c r="I722" s="106" t="s">
        <v>7656</v>
      </c>
      <c r="J722" s="10" t="s">
        <v>280</v>
      </c>
      <c r="K722" s="117" t="s">
        <v>9966</v>
      </c>
      <c r="L722" s="118"/>
      <c r="M722" s="118"/>
      <c r="N722" s="118"/>
      <c r="O722" s="106"/>
      <c r="P722" s="106"/>
      <c r="Q722" s="106"/>
      <c r="R722" s="106"/>
      <c r="S722" s="106"/>
      <c r="T722" s="106"/>
      <c r="U722" s="106"/>
      <c r="V722" s="106"/>
      <c r="W722" s="106"/>
      <c r="X722" s="106"/>
      <c r="Y722" s="106"/>
      <c r="Z722" s="106"/>
      <c r="AA722" s="106"/>
      <c r="AB722" s="106" t="s">
        <v>9967</v>
      </c>
      <c r="AC722" s="113" t="s">
        <v>9968</v>
      </c>
      <c r="AD722" s="114" t="s">
        <v>283</v>
      </c>
      <c r="AE722" s="109">
        <v>44161</v>
      </c>
      <c r="AF722" s="109">
        <v>44582</v>
      </c>
      <c r="AG722" s="116">
        <f t="shared" si="138"/>
        <v>421</v>
      </c>
      <c r="AH722" s="116">
        <f t="shared" si="146"/>
        <v>438</v>
      </c>
      <c r="AI722" s="116">
        <f t="shared" si="108"/>
        <v>459</v>
      </c>
      <c r="AJ722" s="106" t="s">
        <v>9969</v>
      </c>
      <c r="AK722" s="108">
        <v>2</v>
      </c>
      <c r="AL722" s="106" t="s">
        <v>9970</v>
      </c>
      <c r="AM722" s="106"/>
      <c r="AN722" s="106"/>
      <c r="AO722" s="106"/>
      <c r="AP722" s="106"/>
      <c r="AQ722" s="106"/>
      <c r="AR722" s="106"/>
      <c r="AS722" s="106"/>
      <c r="AT722" s="106"/>
      <c r="AU722" s="106"/>
      <c r="AV722" s="106"/>
      <c r="AW722" s="106"/>
      <c r="AX722" s="106"/>
      <c r="AY722" s="106"/>
      <c r="AZ722" s="106"/>
      <c r="BA722" s="106"/>
      <c r="BB722" s="106"/>
      <c r="BC722" s="106"/>
      <c r="BD722" s="106"/>
      <c r="BE722" s="106"/>
      <c r="BF722" s="106"/>
      <c r="BG722" s="106"/>
      <c r="BH722" s="106"/>
      <c r="BI722" s="106"/>
      <c r="BJ722" s="106"/>
      <c r="BK722" s="106"/>
      <c r="BL722" s="106"/>
      <c r="BM722" s="106"/>
      <c r="BN722" s="106"/>
      <c r="BO722" s="106"/>
      <c r="BP722" s="106"/>
      <c r="BQ722" s="106"/>
      <c r="BR722" s="106"/>
      <c r="BS722" s="106"/>
      <c r="BT722" s="106"/>
      <c r="BU722" s="106"/>
      <c r="BV722" s="106"/>
      <c r="BW722" s="106"/>
      <c r="BX722" s="106"/>
      <c r="BY722" s="108">
        <v>2</v>
      </c>
      <c r="BZ722" s="106"/>
      <c r="CA722" s="106"/>
      <c r="CB722" s="106"/>
      <c r="CC722" s="106"/>
      <c r="CD722" s="106"/>
      <c r="CE722" s="106"/>
      <c r="CF722" s="106"/>
      <c r="CG722" s="106"/>
      <c r="CH722" s="106"/>
      <c r="CI722" s="106"/>
      <c r="CJ722" s="106"/>
      <c r="CK722" s="106"/>
      <c r="CL722" s="106"/>
      <c r="CM722" s="106"/>
      <c r="CN722" s="106"/>
      <c r="CO722" s="106"/>
      <c r="CP722" s="106" t="s">
        <v>9943</v>
      </c>
      <c r="CQ722" s="106" t="s">
        <v>287</v>
      </c>
      <c r="CR722" s="106" t="s">
        <v>287</v>
      </c>
      <c r="CS722" s="106" t="s">
        <v>596</v>
      </c>
      <c r="CT722" s="106"/>
      <c r="CU722" s="106" t="s">
        <v>158</v>
      </c>
      <c r="CV722" s="106" t="s">
        <v>283</v>
      </c>
      <c r="CW722" s="106" t="s">
        <v>3804</v>
      </c>
      <c r="CX722" s="106" t="s">
        <v>283</v>
      </c>
      <c r="CY722" s="106" t="s">
        <v>283</v>
      </c>
      <c r="CZ722" s="106" t="s">
        <v>283</v>
      </c>
      <c r="DA722" s="106" t="s">
        <v>283</v>
      </c>
      <c r="DB722" s="106" t="s">
        <v>283</v>
      </c>
      <c r="DC722" s="106" t="s">
        <v>283</v>
      </c>
      <c r="DD722" s="106" t="s">
        <v>283</v>
      </c>
      <c r="DE722" s="106" t="s">
        <v>283</v>
      </c>
      <c r="DF722" s="106" t="s">
        <v>283</v>
      </c>
      <c r="DG722" s="106"/>
      <c r="DH722" s="106"/>
      <c r="DI722" s="106"/>
      <c r="DJ722" s="106"/>
      <c r="DK722" s="106"/>
      <c r="DL722" s="106"/>
      <c r="DM722" s="106"/>
      <c r="DN722" s="106"/>
      <c r="DO722" s="106"/>
      <c r="DP722" s="106"/>
      <c r="DQ722" s="106"/>
      <c r="DR722" s="106"/>
      <c r="DS722" s="106"/>
      <c r="DT722" s="106"/>
      <c r="DU722" s="106"/>
      <c r="DV722" s="106"/>
      <c r="DW722" s="106"/>
      <c r="DX722" s="106"/>
      <c r="DY722" s="106"/>
      <c r="DZ722" s="106"/>
      <c r="EA722" s="106"/>
      <c r="EB722" s="106"/>
      <c r="EC722" s="106"/>
      <c r="ED722" s="106"/>
      <c r="EE722" s="106"/>
      <c r="EF722" s="106"/>
      <c r="EG722" s="106"/>
      <c r="EH722" s="106"/>
      <c r="EI722" s="106"/>
      <c r="EJ722" s="106"/>
      <c r="EK722" s="106" t="s">
        <v>9980</v>
      </c>
      <c r="EL722" s="112" t="s">
        <v>9972</v>
      </c>
      <c r="EM722" s="106"/>
      <c r="EN722" s="106"/>
      <c r="EO722" s="106"/>
      <c r="EP722" s="106"/>
      <c r="EQ722" s="106"/>
      <c r="ER722" s="106"/>
      <c r="ES722" s="106"/>
      <c r="ET722" s="106"/>
      <c r="EU722" s="106"/>
      <c r="EV722" s="106"/>
      <c r="EW722" s="106"/>
      <c r="EX722" s="106"/>
      <c r="EY722" s="108">
        <v>1</v>
      </c>
      <c r="EZ722" s="106"/>
      <c r="FA722" s="106"/>
      <c r="FB722" s="106"/>
      <c r="FC722" s="108">
        <v>1</v>
      </c>
      <c r="FD722" s="108">
        <v>1</v>
      </c>
      <c r="FE722" s="108">
        <v>1</v>
      </c>
      <c r="FF722" s="106" t="s">
        <v>9981</v>
      </c>
      <c r="FG722" s="112" t="s">
        <v>9982</v>
      </c>
      <c r="FH722" s="106"/>
      <c r="FI722" s="106"/>
      <c r="FJ722" s="106"/>
      <c r="FK722" s="106"/>
      <c r="FL722" s="106"/>
      <c r="FM722" s="106"/>
      <c r="FN722" s="108">
        <v>1</v>
      </c>
      <c r="FO722" s="106"/>
      <c r="FP722" s="106"/>
      <c r="FQ722" s="106"/>
      <c r="FR722" s="106"/>
      <c r="FS722" s="106"/>
      <c r="FT722" s="106"/>
      <c r="FU722" s="108">
        <v>1</v>
      </c>
      <c r="FV722" s="106"/>
      <c r="FW722" s="106"/>
      <c r="FX722" s="108">
        <v>1</v>
      </c>
      <c r="FY722" s="106"/>
      <c r="FZ722" s="106"/>
      <c r="GA722" s="106"/>
      <c r="GB722" s="106"/>
      <c r="GC722" s="106"/>
      <c r="GD722" s="106"/>
      <c r="GE722" s="106"/>
      <c r="GF722" s="106"/>
      <c r="GG722" s="106"/>
      <c r="GH722" s="106" t="s">
        <v>9975</v>
      </c>
      <c r="GI722" s="106" t="s">
        <v>9976</v>
      </c>
      <c r="GJ722" s="106" t="s">
        <v>9977</v>
      </c>
      <c r="GK722" s="106" t="s">
        <v>283</v>
      </c>
      <c r="GL722" s="106" t="s">
        <v>283</v>
      </c>
      <c r="GM722" s="106" t="s">
        <v>283</v>
      </c>
      <c r="GN722" s="106" t="s">
        <v>283</v>
      </c>
      <c r="GO722" s="106" t="s">
        <v>283</v>
      </c>
      <c r="GP722" s="106" t="s">
        <v>283</v>
      </c>
      <c r="GQ722" s="106" t="s">
        <v>283</v>
      </c>
      <c r="GR722" s="106" t="s">
        <v>283</v>
      </c>
      <c r="GS722" s="106" t="s">
        <v>283</v>
      </c>
      <c r="GT722" s="106" t="s">
        <v>283</v>
      </c>
      <c r="GU722" s="106" t="s">
        <v>283</v>
      </c>
      <c r="GV722" s="106" t="s">
        <v>283</v>
      </c>
      <c r="GW722" s="117" t="s">
        <v>9978</v>
      </c>
      <c r="GX722" s="118"/>
      <c r="GY722" s="118"/>
      <c r="GZ722" s="118"/>
      <c r="HA722" s="118"/>
      <c r="HB722" s="118"/>
      <c r="HC722" s="106"/>
      <c r="HD722" s="106"/>
      <c r="HE722" s="106"/>
      <c r="HF722" s="106"/>
      <c r="HG722" s="106"/>
      <c r="HH722" s="106"/>
      <c r="HI722" s="106"/>
      <c r="HJ722" s="106"/>
      <c r="HK722" s="106"/>
      <c r="HL722" s="106"/>
      <c r="HM722" s="106"/>
      <c r="HN722" s="106"/>
      <c r="HO722" s="106"/>
      <c r="HP722" s="106"/>
      <c r="HQ722" s="106"/>
      <c r="HR722" s="106"/>
      <c r="HS722" s="106"/>
      <c r="HT722" s="106"/>
      <c r="HU722" s="106"/>
      <c r="HV722" s="106"/>
      <c r="HW722" s="106"/>
      <c r="HX722" s="108">
        <v>1</v>
      </c>
      <c r="HY722" s="106"/>
      <c r="HZ722" s="106"/>
      <c r="IA722" s="106"/>
      <c r="IB722" s="108">
        <v>1</v>
      </c>
      <c r="IC722" s="106"/>
      <c r="ID722" s="108">
        <v>1</v>
      </c>
      <c r="IE722" s="106"/>
      <c r="IF722" s="106"/>
      <c r="IG722" s="106"/>
      <c r="IH722" s="106"/>
      <c r="II722" s="106"/>
      <c r="IJ722" s="106"/>
      <c r="IK722" s="106"/>
      <c r="IL722" s="106"/>
      <c r="IM722" s="106"/>
      <c r="IN722" s="106" t="s">
        <v>287</v>
      </c>
      <c r="IO722" s="106" t="s">
        <v>283</v>
      </c>
      <c r="IP722" s="106" t="s">
        <v>283</v>
      </c>
      <c r="IQ722" s="106" t="s">
        <v>283</v>
      </c>
      <c r="IR722" s="106"/>
      <c r="IS722" s="10"/>
      <c r="IT722" s="10"/>
      <c r="IU722" s="10"/>
      <c r="IV722" s="10"/>
      <c r="IW722" s="10"/>
      <c r="IX722" s="10"/>
      <c r="IY722" s="10"/>
      <c r="IZ722" s="10"/>
      <c r="JA722" s="13"/>
      <c r="JB722" s="10"/>
      <c r="JC722" s="10"/>
      <c r="JD722" s="10"/>
      <c r="JE722" s="10"/>
      <c r="JF722" s="10"/>
      <c r="JG722" s="10"/>
      <c r="JH722" s="10"/>
      <c r="JI722" s="10"/>
      <c r="JJ722" s="10"/>
      <c r="JK722" s="10"/>
      <c r="JL722" s="10"/>
      <c r="JM722" s="10"/>
      <c r="JN722" s="10"/>
      <c r="JO722" s="10"/>
      <c r="JP722" s="10"/>
      <c r="JQ722" s="10"/>
      <c r="JR722" s="10"/>
      <c r="JS722" s="10"/>
      <c r="JT722" s="10"/>
      <c r="JU722" s="10"/>
      <c r="JV722" s="10"/>
      <c r="JW722" s="10"/>
      <c r="JX722" s="10"/>
      <c r="JY722" s="10"/>
      <c r="JZ722" s="10"/>
    </row>
    <row r="723" spans="1:286" ht="15.75">
      <c r="A723" s="106" t="s">
        <v>9494</v>
      </c>
      <c r="B723" s="107">
        <v>44434</v>
      </c>
      <c r="C723" s="106" t="s">
        <v>9495</v>
      </c>
      <c r="D723" s="108">
        <v>1</v>
      </c>
      <c r="E723" s="109">
        <v>44214</v>
      </c>
      <c r="F723" s="110" t="s">
        <v>302</v>
      </c>
      <c r="G723" s="111" t="s">
        <v>277</v>
      </c>
      <c r="H723" s="106" t="s">
        <v>4129</v>
      </c>
      <c r="I723" s="106" t="s">
        <v>7656</v>
      </c>
      <c r="J723" s="10" t="s">
        <v>280</v>
      </c>
      <c r="K723" s="117" t="s">
        <v>9496</v>
      </c>
      <c r="L723" s="118"/>
      <c r="M723" s="118"/>
      <c r="N723" s="118"/>
      <c r="O723" s="118"/>
      <c r="P723" s="118"/>
      <c r="Q723" s="118"/>
      <c r="R723" s="118"/>
      <c r="S723" s="118"/>
      <c r="T723" s="118"/>
      <c r="U723" s="118"/>
      <c r="V723" s="118"/>
      <c r="W723" s="118"/>
      <c r="X723" s="118"/>
      <c r="Y723" s="106"/>
      <c r="Z723" s="106"/>
      <c r="AA723" s="106"/>
      <c r="AB723" s="106" t="s">
        <v>9242</v>
      </c>
      <c r="AC723" s="113" t="s">
        <v>9497</v>
      </c>
      <c r="AD723" s="114" t="s">
        <v>283</v>
      </c>
      <c r="AE723" s="109">
        <v>44215</v>
      </c>
      <c r="AF723" s="109">
        <v>44398</v>
      </c>
      <c r="AG723" s="116">
        <f t="shared" si="138"/>
        <v>183</v>
      </c>
      <c r="AH723" s="116">
        <f t="shared" si="146"/>
        <v>184</v>
      </c>
      <c r="AI723" s="116">
        <f t="shared" si="108"/>
        <v>220</v>
      </c>
      <c r="AJ723" s="106" t="s">
        <v>9498</v>
      </c>
      <c r="AK723" s="108">
        <v>4</v>
      </c>
      <c r="AL723" s="117" t="s">
        <v>9499</v>
      </c>
      <c r="AM723" s="106"/>
      <c r="AN723" s="106"/>
      <c r="AO723" s="106"/>
      <c r="AP723" s="106"/>
      <c r="AQ723" s="106"/>
      <c r="AR723" s="106"/>
      <c r="AS723" s="106"/>
      <c r="AT723" s="106"/>
      <c r="AU723" s="106"/>
      <c r="AV723" s="106"/>
      <c r="AW723" s="106"/>
      <c r="AX723" s="106"/>
      <c r="AY723" s="106"/>
      <c r="AZ723" s="106"/>
      <c r="BA723" s="106"/>
      <c r="BB723" s="106"/>
      <c r="BC723" s="106"/>
      <c r="BD723" s="106"/>
      <c r="BE723" s="106"/>
      <c r="BF723" s="106"/>
      <c r="BG723" s="106"/>
      <c r="BH723" s="106"/>
      <c r="BI723" s="106"/>
      <c r="BJ723" s="106"/>
      <c r="BK723" s="106"/>
      <c r="BL723" s="108">
        <v>1</v>
      </c>
      <c r="BM723" s="106"/>
      <c r="BN723" s="106"/>
      <c r="BO723" s="108">
        <v>1</v>
      </c>
      <c r="BP723" s="106"/>
      <c r="BQ723" s="106"/>
      <c r="BR723" s="106"/>
      <c r="BS723" s="106"/>
      <c r="BT723" s="106"/>
      <c r="BU723" s="106"/>
      <c r="BV723" s="106"/>
      <c r="BW723" s="106"/>
      <c r="BX723" s="106"/>
      <c r="BY723" s="108">
        <v>2</v>
      </c>
      <c r="BZ723" s="106"/>
      <c r="CA723" s="106"/>
      <c r="CB723" s="106"/>
      <c r="CC723" s="106"/>
      <c r="CD723" s="106"/>
      <c r="CE723" s="106"/>
      <c r="CF723" s="106"/>
      <c r="CG723" s="106"/>
      <c r="CH723" s="106"/>
      <c r="CI723" s="106"/>
      <c r="CJ723" s="106"/>
      <c r="CK723" s="106"/>
      <c r="CL723" s="106"/>
      <c r="CM723" s="106"/>
      <c r="CN723" s="106"/>
      <c r="CO723" s="106"/>
      <c r="CP723" s="106" t="s">
        <v>89</v>
      </c>
      <c r="CQ723" s="106" t="s">
        <v>287</v>
      </c>
      <c r="CR723" s="106" t="s">
        <v>287</v>
      </c>
      <c r="CS723" s="106" t="s">
        <v>288</v>
      </c>
      <c r="CT723" s="106"/>
      <c r="CU723" s="106" t="s">
        <v>951</v>
      </c>
      <c r="CV723" s="106" t="s">
        <v>283</v>
      </c>
      <c r="CW723" s="106" t="s">
        <v>9500</v>
      </c>
      <c r="CX723" s="106" t="s">
        <v>283</v>
      </c>
      <c r="CY723" s="106" t="s">
        <v>283</v>
      </c>
      <c r="CZ723" s="106" t="s">
        <v>283</v>
      </c>
      <c r="DA723" s="106" t="s">
        <v>283</v>
      </c>
      <c r="DB723" s="106" t="s">
        <v>283</v>
      </c>
      <c r="DC723" s="106" t="s">
        <v>283</v>
      </c>
      <c r="DD723" s="106" t="s">
        <v>283</v>
      </c>
      <c r="DE723" s="106" t="s">
        <v>9501</v>
      </c>
      <c r="DF723" s="106" t="s">
        <v>283</v>
      </c>
      <c r="DG723" s="106"/>
      <c r="DH723" s="106"/>
      <c r="DI723" s="106"/>
      <c r="DJ723" s="106"/>
      <c r="DK723" s="106"/>
      <c r="DL723" s="106"/>
      <c r="DM723" s="106"/>
      <c r="DN723" s="106"/>
      <c r="DO723" s="106"/>
      <c r="DP723" s="106"/>
      <c r="DQ723" s="106"/>
      <c r="DR723" s="106"/>
      <c r="DS723" s="106"/>
      <c r="DT723" s="106"/>
      <c r="DU723" s="106"/>
      <c r="DV723" s="106"/>
      <c r="DW723" s="106"/>
      <c r="DX723" s="106"/>
      <c r="DY723" s="106"/>
      <c r="DZ723" s="106"/>
      <c r="EA723" s="106"/>
      <c r="EB723" s="106"/>
      <c r="EC723" s="106"/>
      <c r="ED723" s="106"/>
      <c r="EE723" s="106"/>
      <c r="EF723" s="106"/>
      <c r="EG723" s="106"/>
      <c r="EH723" s="106"/>
      <c r="EI723" s="106"/>
      <c r="EJ723" s="106"/>
      <c r="EK723" s="106" t="s">
        <v>283</v>
      </c>
      <c r="EL723" s="106" t="s">
        <v>283</v>
      </c>
      <c r="EM723" s="106"/>
      <c r="EN723" s="106"/>
      <c r="EO723" s="106"/>
      <c r="EP723" s="106"/>
      <c r="EQ723" s="106"/>
      <c r="ER723" s="106"/>
      <c r="ES723" s="106"/>
      <c r="ET723" s="106"/>
      <c r="EU723" s="106"/>
      <c r="EV723" s="106"/>
      <c r="EW723" s="106"/>
      <c r="EX723" s="106"/>
      <c r="EY723" s="106"/>
      <c r="EZ723" s="106"/>
      <c r="FA723" s="106"/>
      <c r="FB723" s="106"/>
      <c r="FC723" s="106"/>
      <c r="FD723" s="106"/>
      <c r="FE723" s="106"/>
      <c r="FF723" s="106" t="s">
        <v>283</v>
      </c>
      <c r="FG723" s="106"/>
      <c r="FH723" s="106"/>
      <c r="FI723" s="106"/>
      <c r="FJ723" s="106"/>
      <c r="FK723" s="106"/>
      <c r="FL723" s="106"/>
      <c r="FM723" s="106"/>
      <c r="FN723" s="106"/>
      <c r="FO723" s="106"/>
      <c r="FP723" s="106"/>
      <c r="FQ723" s="106"/>
      <c r="FR723" s="106"/>
      <c r="FS723" s="106"/>
      <c r="FT723" s="106"/>
      <c r="FU723" s="106"/>
      <c r="FV723" s="106"/>
      <c r="FW723" s="106"/>
      <c r="FX723" s="106"/>
      <c r="FY723" s="106"/>
      <c r="FZ723" s="106"/>
      <c r="GA723" s="106"/>
      <c r="GB723" s="106"/>
      <c r="GC723" s="106"/>
      <c r="GD723" s="106"/>
      <c r="GE723" s="106"/>
      <c r="GF723" s="106"/>
      <c r="GG723" s="106"/>
      <c r="GH723" s="106" t="s">
        <v>9502</v>
      </c>
      <c r="GI723" s="106" t="s">
        <v>283</v>
      </c>
      <c r="GJ723" s="106" t="s">
        <v>283</v>
      </c>
      <c r="GK723" s="106" t="s">
        <v>283</v>
      </c>
      <c r="GL723" s="106" t="s">
        <v>283</v>
      </c>
      <c r="GM723" s="106" t="s">
        <v>283</v>
      </c>
      <c r="GN723" s="106" t="s">
        <v>283</v>
      </c>
      <c r="GO723" s="106" t="s">
        <v>283</v>
      </c>
      <c r="GP723" s="106" t="s">
        <v>283</v>
      </c>
      <c r="GQ723" s="106" t="s">
        <v>283</v>
      </c>
      <c r="GR723" s="106" t="s">
        <v>283</v>
      </c>
      <c r="GS723" s="106" t="s">
        <v>283</v>
      </c>
      <c r="GT723" s="106" t="s">
        <v>283</v>
      </c>
      <c r="GU723" s="106" t="s">
        <v>283</v>
      </c>
      <c r="GV723" s="106" t="s">
        <v>283</v>
      </c>
      <c r="GW723" s="117" t="s">
        <v>9318</v>
      </c>
      <c r="GX723" s="118"/>
      <c r="GY723" s="118"/>
      <c r="GZ723" s="106"/>
      <c r="HA723" s="106"/>
      <c r="HB723" s="106"/>
      <c r="HC723" s="106"/>
      <c r="HD723" s="106"/>
      <c r="HE723" s="106"/>
      <c r="HF723" s="106"/>
      <c r="HG723" s="106"/>
      <c r="HH723" s="106"/>
      <c r="HI723" s="106"/>
      <c r="HJ723" s="106"/>
      <c r="HK723" s="106"/>
      <c r="HL723" s="106"/>
      <c r="HM723" s="106"/>
      <c r="HN723" s="106"/>
      <c r="HO723" s="106"/>
      <c r="HP723" s="106"/>
      <c r="HQ723" s="106"/>
      <c r="HR723" s="106"/>
      <c r="HS723" s="106"/>
      <c r="HT723" s="106"/>
      <c r="HU723" s="108">
        <v>1</v>
      </c>
      <c r="HV723" s="106"/>
      <c r="HW723" s="106"/>
      <c r="HX723" s="106"/>
      <c r="HY723" s="106"/>
      <c r="HZ723" s="106"/>
      <c r="IA723" s="106"/>
      <c r="IB723" s="106"/>
      <c r="IC723" s="106"/>
      <c r="ID723" s="106"/>
      <c r="IE723" s="106"/>
      <c r="IF723" s="106"/>
      <c r="IG723" s="106"/>
      <c r="IH723" s="106"/>
      <c r="II723" s="106"/>
      <c r="IJ723" s="106"/>
      <c r="IK723" s="106"/>
      <c r="IL723" s="106"/>
      <c r="IM723" s="106"/>
      <c r="IN723" s="106" t="s">
        <v>287</v>
      </c>
      <c r="IO723" s="106" t="s">
        <v>283</v>
      </c>
      <c r="IP723" s="106" t="s">
        <v>283</v>
      </c>
      <c r="IQ723" s="106" t="s">
        <v>283</v>
      </c>
      <c r="IR723" s="106"/>
      <c r="IS723" s="10"/>
      <c r="IT723" s="10"/>
      <c r="IU723" s="10"/>
      <c r="IV723" s="10"/>
      <c r="IW723" s="10"/>
      <c r="IX723" s="10"/>
      <c r="IY723" s="10"/>
      <c r="IZ723" s="10"/>
      <c r="JA723" s="13"/>
      <c r="JB723" s="10"/>
      <c r="JC723" s="10"/>
      <c r="JD723" s="10"/>
      <c r="JE723" s="10"/>
      <c r="JF723" s="10"/>
      <c r="JG723" s="10"/>
      <c r="JH723" s="10"/>
      <c r="JI723" s="10"/>
      <c r="JJ723" s="10"/>
      <c r="JK723" s="10"/>
      <c r="JL723" s="10"/>
      <c r="JM723" s="10"/>
      <c r="JN723" s="10"/>
      <c r="JO723" s="10"/>
      <c r="JP723" s="10"/>
      <c r="JQ723" s="10"/>
      <c r="JR723" s="10"/>
      <c r="JS723" s="10"/>
      <c r="JT723" s="10"/>
      <c r="JU723" s="10"/>
      <c r="JV723" s="10"/>
      <c r="JW723" s="10"/>
      <c r="JX723" s="10"/>
      <c r="JY723" s="10"/>
      <c r="JZ723" s="10"/>
    </row>
    <row r="724" spans="1:286" ht="15.75">
      <c r="A724" s="106" t="s">
        <v>9503</v>
      </c>
      <c r="B724" s="107">
        <v>44445</v>
      </c>
      <c r="C724" s="106" t="s">
        <v>9504</v>
      </c>
      <c r="D724" s="108">
        <v>1</v>
      </c>
      <c r="E724" s="109">
        <v>44249</v>
      </c>
      <c r="F724" s="110" t="s">
        <v>302</v>
      </c>
      <c r="G724" s="111" t="s">
        <v>277</v>
      </c>
      <c r="H724" s="106" t="s">
        <v>4129</v>
      </c>
      <c r="I724" s="106" t="s">
        <v>7656</v>
      </c>
      <c r="J724" s="10" t="s">
        <v>280</v>
      </c>
      <c r="K724" s="117" t="s">
        <v>9505</v>
      </c>
      <c r="L724" s="118"/>
      <c r="M724" s="118"/>
      <c r="N724" s="118"/>
      <c r="O724" s="106"/>
      <c r="P724" s="106"/>
      <c r="Q724" s="106"/>
      <c r="R724" s="106"/>
      <c r="S724" s="106"/>
      <c r="T724" s="106"/>
      <c r="U724" s="106"/>
      <c r="V724" s="106"/>
      <c r="W724" s="106"/>
      <c r="X724" s="106"/>
      <c r="Y724" s="106"/>
      <c r="Z724" s="106"/>
      <c r="AA724" s="106"/>
      <c r="AB724" s="106" t="s">
        <v>9506</v>
      </c>
      <c r="AC724" s="113" t="s">
        <v>9507</v>
      </c>
      <c r="AD724" s="114" t="s">
        <v>283</v>
      </c>
      <c r="AE724" s="109">
        <v>44250</v>
      </c>
      <c r="AF724" s="109">
        <v>44421</v>
      </c>
      <c r="AG724" s="116">
        <f t="shared" si="138"/>
        <v>171</v>
      </c>
      <c r="AH724" s="116">
        <f t="shared" si="146"/>
        <v>172</v>
      </c>
      <c r="AI724" s="116">
        <f t="shared" si="108"/>
        <v>196</v>
      </c>
      <c r="AJ724" s="106" t="s">
        <v>4885</v>
      </c>
      <c r="AK724" s="108">
        <v>1</v>
      </c>
      <c r="AL724" s="106" t="s">
        <v>86</v>
      </c>
      <c r="AM724" s="106"/>
      <c r="AN724" s="106"/>
      <c r="AO724" s="106"/>
      <c r="AP724" s="106"/>
      <c r="AQ724" s="106"/>
      <c r="AR724" s="106"/>
      <c r="AS724" s="106"/>
      <c r="AT724" s="106"/>
      <c r="AU724" s="106"/>
      <c r="AV724" s="106"/>
      <c r="AW724" s="106"/>
      <c r="AX724" s="106"/>
      <c r="AY724" s="106"/>
      <c r="AZ724" s="106"/>
      <c r="BA724" s="106"/>
      <c r="BB724" s="106"/>
      <c r="BC724" s="106"/>
      <c r="BD724" s="106"/>
      <c r="BE724" s="106"/>
      <c r="BF724" s="106"/>
      <c r="BG724" s="106"/>
      <c r="BH724" s="106"/>
      <c r="BI724" s="106"/>
      <c r="BJ724" s="106"/>
      <c r="BK724" s="106"/>
      <c r="BL724" s="106"/>
      <c r="BM724" s="106"/>
      <c r="BN724" s="106"/>
      <c r="BO724" s="106"/>
      <c r="BP724" s="106"/>
      <c r="BQ724" s="106"/>
      <c r="BR724" s="106"/>
      <c r="BS724" s="106"/>
      <c r="BT724" s="106"/>
      <c r="BU724" s="106"/>
      <c r="BV724" s="106"/>
      <c r="BW724" s="106"/>
      <c r="BX724" s="106"/>
      <c r="BY724" s="106"/>
      <c r="BZ724" s="106"/>
      <c r="CA724" s="106"/>
      <c r="CB724" s="106"/>
      <c r="CC724" s="106"/>
      <c r="CD724" s="106"/>
      <c r="CE724" s="106"/>
      <c r="CF724" s="106"/>
      <c r="CG724" s="106"/>
      <c r="CH724" s="106"/>
      <c r="CI724" s="106"/>
      <c r="CJ724" s="106"/>
      <c r="CK724" s="106"/>
      <c r="CL724" s="106"/>
      <c r="CM724" s="106"/>
      <c r="CN724" s="106"/>
      <c r="CO724" s="108">
        <v>1</v>
      </c>
      <c r="CP724" s="106" t="s">
        <v>89</v>
      </c>
      <c r="CQ724" s="106" t="s">
        <v>287</v>
      </c>
      <c r="CR724" s="106" t="s">
        <v>287</v>
      </c>
      <c r="CS724" s="106" t="s">
        <v>288</v>
      </c>
      <c r="CT724" s="106"/>
      <c r="CU724" s="106" t="s">
        <v>158</v>
      </c>
      <c r="CV724" s="106" t="s">
        <v>283</v>
      </c>
      <c r="CW724" s="106" t="s">
        <v>3849</v>
      </c>
      <c r="CX724" s="106" t="s">
        <v>283</v>
      </c>
      <c r="CY724" s="106" t="s">
        <v>283</v>
      </c>
      <c r="CZ724" s="106" t="s">
        <v>283</v>
      </c>
      <c r="DA724" s="106" t="s">
        <v>283</v>
      </c>
      <c r="DB724" s="106" t="s">
        <v>283</v>
      </c>
      <c r="DC724" s="106" t="s">
        <v>283</v>
      </c>
      <c r="DD724" s="106" t="s">
        <v>283</v>
      </c>
      <c r="DE724" s="106" t="s">
        <v>283</v>
      </c>
      <c r="DF724" s="106" t="s">
        <v>283</v>
      </c>
      <c r="DG724" s="106"/>
      <c r="DH724" s="106"/>
      <c r="DI724" s="106"/>
      <c r="DJ724" s="106"/>
      <c r="DK724" s="106"/>
      <c r="DL724" s="106"/>
      <c r="DM724" s="106"/>
      <c r="DN724" s="106"/>
      <c r="DO724" s="106"/>
      <c r="DP724" s="106"/>
      <c r="DQ724" s="106"/>
      <c r="DR724" s="106"/>
      <c r="DS724" s="106"/>
      <c r="DT724" s="106"/>
      <c r="DU724" s="106"/>
      <c r="DV724" s="106"/>
      <c r="DW724" s="106"/>
      <c r="DX724" s="106"/>
      <c r="DY724" s="106"/>
      <c r="DZ724" s="106"/>
      <c r="EA724" s="106"/>
      <c r="EB724" s="106"/>
      <c r="EC724" s="106"/>
      <c r="ED724" s="106"/>
      <c r="EE724" s="106"/>
      <c r="EF724" s="106"/>
      <c r="EG724" s="106"/>
      <c r="EH724" s="106"/>
      <c r="EI724" s="106"/>
      <c r="EJ724" s="106"/>
      <c r="EK724" s="106" t="s">
        <v>9427</v>
      </c>
      <c r="EL724" s="106" t="s">
        <v>2383</v>
      </c>
      <c r="EM724" s="106"/>
      <c r="EN724" s="108">
        <v>1</v>
      </c>
      <c r="EO724" s="106"/>
      <c r="EP724" s="106"/>
      <c r="EQ724" s="106"/>
      <c r="ER724" s="106"/>
      <c r="ES724" s="108">
        <v>1</v>
      </c>
      <c r="ET724" s="106"/>
      <c r="EU724" s="106"/>
      <c r="EV724" s="106"/>
      <c r="EW724" s="106"/>
      <c r="EX724" s="106"/>
      <c r="EY724" s="106"/>
      <c r="EZ724" s="106"/>
      <c r="FA724" s="106"/>
      <c r="FB724" s="106"/>
      <c r="FC724" s="106"/>
      <c r="FD724" s="106"/>
      <c r="FE724" s="106"/>
      <c r="FF724" s="106" t="s">
        <v>283</v>
      </c>
      <c r="FG724" s="106" t="s">
        <v>283</v>
      </c>
      <c r="FH724" s="106"/>
      <c r="FI724" s="106"/>
      <c r="FJ724" s="106"/>
      <c r="FK724" s="106"/>
      <c r="FL724" s="106"/>
      <c r="FM724" s="106"/>
      <c r="FN724" s="106"/>
      <c r="FO724" s="106"/>
      <c r="FP724" s="106"/>
      <c r="FQ724" s="106"/>
      <c r="FR724" s="106"/>
      <c r="FS724" s="106"/>
      <c r="FT724" s="106"/>
      <c r="FU724" s="106"/>
      <c r="FV724" s="106"/>
      <c r="FW724" s="106"/>
      <c r="FX724" s="106"/>
      <c r="FY724" s="106"/>
      <c r="FZ724" s="106"/>
      <c r="GA724" s="106"/>
      <c r="GB724" s="106"/>
      <c r="GC724" s="106"/>
      <c r="GD724" s="106"/>
      <c r="GE724" s="106"/>
      <c r="GF724" s="106"/>
      <c r="GG724" s="106"/>
      <c r="GH724" s="106" t="s">
        <v>9508</v>
      </c>
      <c r="GI724" s="106" t="s">
        <v>9509</v>
      </c>
      <c r="GJ724" s="106" t="s">
        <v>9510</v>
      </c>
      <c r="GK724" s="106" t="s">
        <v>283</v>
      </c>
      <c r="GL724" s="106" t="s">
        <v>283</v>
      </c>
      <c r="GM724" s="106" t="s">
        <v>283</v>
      </c>
      <c r="GN724" s="106" t="s">
        <v>283</v>
      </c>
      <c r="GO724" s="106" t="s">
        <v>283</v>
      </c>
      <c r="GP724" s="106" t="s">
        <v>283</v>
      </c>
      <c r="GQ724" s="106" t="s">
        <v>283</v>
      </c>
      <c r="GR724" s="106" t="s">
        <v>283</v>
      </c>
      <c r="GS724" s="106" t="s">
        <v>283</v>
      </c>
      <c r="GT724" s="106" t="s">
        <v>283</v>
      </c>
      <c r="GU724" s="106" t="s">
        <v>283</v>
      </c>
      <c r="GV724" s="106" t="s">
        <v>283</v>
      </c>
      <c r="GW724" s="117" t="s">
        <v>9511</v>
      </c>
      <c r="GX724" s="118"/>
      <c r="GY724" s="118"/>
      <c r="GZ724" s="106"/>
      <c r="HA724" s="106"/>
      <c r="HB724" s="106"/>
      <c r="HC724" s="106"/>
      <c r="HD724" s="106"/>
      <c r="HE724" s="106"/>
      <c r="HF724" s="106"/>
      <c r="HG724" s="106"/>
      <c r="HH724" s="108">
        <v>1</v>
      </c>
      <c r="HI724" s="106"/>
      <c r="HJ724" s="106"/>
      <c r="HK724" s="106"/>
      <c r="HL724" s="106"/>
      <c r="HM724" s="106"/>
      <c r="HN724" s="106"/>
      <c r="HO724" s="106"/>
      <c r="HP724" s="106"/>
      <c r="HQ724" s="106"/>
      <c r="HR724" s="106"/>
      <c r="HS724" s="106"/>
      <c r="HT724" s="106"/>
      <c r="HU724" s="106"/>
      <c r="HV724" s="106"/>
      <c r="HW724" s="106"/>
      <c r="HX724" s="106"/>
      <c r="HY724" s="106"/>
      <c r="HZ724" s="106"/>
      <c r="IA724" s="106"/>
      <c r="IB724" s="106"/>
      <c r="IC724" s="106"/>
      <c r="ID724" s="106"/>
      <c r="IE724" s="106"/>
      <c r="IF724" s="106"/>
      <c r="IG724" s="106"/>
      <c r="IH724" s="106"/>
      <c r="II724" s="108">
        <v>1</v>
      </c>
      <c r="IJ724" s="106"/>
      <c r="IK724" s="106"/>
      <c r="IL724" s="106"/>
      <c r="IM724" s="106"/>
      <c r="IN724" s="106" t="s">
        <v>287</v>
      </c>
      <c r="IO724" s="106" t="s">
        <v>283</v>
      </c>
      <c r="IP724" s="106" t="s">
        <v>283</v>
      </c>
      <c r="IQ724" s="106" t="s">
        <v>283</v>
      </c>
      <c r="IR724" s="106"/>
      <c r="IS724" s="10"/>
      <c r="IT724" s="10"/>
      <c r="IU724" s="10"/>
      <c r="IV724" s="10"/>
      <c r="IW724" s="10"/>
      <c r="IX724" s="10"/>
      <c r="IY724" s="10"/>
      <c r="IZ724" s="10"/>
      <c r="JA724" s="13"/>
      <c r="JB724" s="10"/>
      <c r="JC724" s="10"/>
      <c r="JD724" s="10"/>
      <c r="JE724" s="10"/>
      <c r="JF724" s="10"/>
      <c r="JG724" s="10"/>
      <c r="JH724" s="10"/>
      <c r="JI724" s="10"/>
      <c r="JJ724" s="10"/>
      <c r="JK724" s="10"/>
      <c r="JL724" s="10"/>
      <c r="JM724" s="10"/>
      <c r="JN724" s="10"/>
      <c r="JO724" s="10"/>
      <c r="JP724" s="10"/>
      <c r="JQ724" s="10"/>
      <c r="JR724" s="10"/>
      <c r="JS724" s="10"/>
      <c r="JT724" s="10"/>
      <c r="JU724" s="10"/>
      <c r="JV724" s="10"/>
      <c r="JW724" s="10"/>
      <c r="JX724" s="10"/>
      <c r="JY724" s="10"/>
      <c r="JZ724" s="10"/>
    </row>
    <row r="725" spans="1:286" ht="15.75">
      <c r="A725" s="106" t="s">
        <v>9951</v>
      </c>
      <c r="B725" s="107">
        <v>44602</v>
      </c>
      <c r="C725" s="106" t="s">
        <v>9952</v>
      </c>
      <c r="D725" s="108">
        <v>1</v>
      </c>
      <c r="E725" s="109">
        <v>43966</v>
      </c>
      <c r="F725" s="110" t="s">
        <v>302</v>
      </c>
      <c r="G725" s="111" t="s">
        <v>323</v>
      </c>
      <c r="H725" s="106" t="s">
        <v>9953</v>
      </c>
      <c r="I725" s="106" t="s">
        <v>3798</v>
      </c>
      <c r="J725" s="10" t="s">
        <v>280</v>
      </c>
      <c r="K725" s="117" t="s">
        <v>8849</v>
      </c>
      <c r="L725" s="118"/>
      <c r="M725" s="118"/>
      <c r="N725" s="118"/>
      <c r="O725" s="118"/>
      <c r="P725" s="118"/>
      <c r="Q725" s="118"/>
      <c r="R725" s="118"/>
      <c r="S725" s="118"/>
      <c r="T725" s="118"/>
      <c r="U725" s="118"/>
      <c r="V725" s="118"/>
      <c r="W725" s="118"/>
      <c r="X725" s="118"/>
      <c r="Y725" s="106"/>
      <c r="Z725" s="106"/>
      <c r="AA725" s="106"/>
      <c r="AB725" s="106" t="s">
        <v>3610</v>
      </c>
      <c r="AC725" s="113" t="s">
        <v>9954</v>
      </c>
      <c r="AD725" s="114" t="s">
        <v>283</v>
      </c>
      <c r="AE725" s="109">
        <v>43969</v>
      </c>
      <c r="AF725" s="109">
        <v>44504</v>
      </c>
      <c r="AG725" s="116">
        <f t="shared" si="138"/>
        <v>535</v>
      </c>
      <c r="AH725" s="116">
        <f t="shared" si="146"/>
        <v>538</v>
      </c>
      <c r="AI725" s="116">
        <f t="shared" si="108"/>
        <v>636</v>
      </c>
      <c r="AJ725" s="106" t="s">
        <v>9955</v>
      </c>
      <c r="AK725" s="108">
        <v>1</v>
      </c>
      <c r="AL725" s="106" t="s">
        <v>9956</v>
      </c>
      <c r="AM725" s="106"/>
      <c r="AN725" s="106"/>
      <c r="AO725" s="106"/>
      <c r="AP725" s="106"/>
      <c r="AQ725" s="106"/>
      <c r="AR725" s="106"/>
      <c r="AS725" s="106"/>
      <c r="AT725" s="106"/>
      <c r="AU725" s="106"/>
      <c r="AV725" s="106"/>
      <c r="AW725" s="106"/>
      <c r="AX725" s="106"/>
      <c r="AY725" s="106"/>
      <c r="AZ725" s="106"/>
      <c r="BA725" s="106"/>
      <c r="BB725" s="106"/>
      <c r="BC725" s="106"/>
      <c r="BD725" s="106"/>
      <c r="BE725" s="106"/>
      <c r="BF725" s="106"/>
      <c r="BG725" s="106"/>
      <c r="BH725" s="106"/>
      <c r="BI725" s="106"/>
      <c r="BJ725" s="106"/>
      <c r="BK725" s="106"/>
      <c r="BL725" s="106"/>
      <c r="BM725" s="106"/>
      <c r="BN725" s="106"/>
      <c r="BO725" s="108">
        <v>1</v>
      </c>
      <c r="BP725" s="106"/>
      <c r="BQ725" s="106"/>
      <c r="BR725" s="106"/>
      <c r="BS725" s="106"/>
      <c r="BT725" s="106"/>
      <c r="BU725" s="106"/>
      <c r="BV725" s="106"/>
      <c r="BW725" s="106"/>
      <c r="BX725" s="106"/>
      <c r="BY725" s="106"/>
      <c r="BZ725" s="106"/>
      <c r="CA725" s="106"/>
      <c r="CB725" s="106"/>
      <c r="CC725" s="106"/>
      <c r="CD725" s="106"/>
      <c r="CE725" s="106"/>
      <c r="CF725" s="106"/>
      <c r="CG725" s="106"/>
      <c r="CH725" s="106"/>
      <c r="CI725" s="106"/>
      <c r="CJ725" s="106"/>
      <c r="CK725" s="106"/>
      <c r="CL725" s="106"/>
      <c r="CM725" s="106"/>
      <c r="CN725" s="106"/>
      <c r="CO725" s="106"/>
      <c r="CP725" s="106" t="s">
        <v>89</v>
      </c>
      <c r="CQ725" s="106" t="s">
        <v>287</v>
      </c>
      <c r="CR725" s="106" t="s">
        <v>287</v>
      </c>
      <c r="CS725" s="106" t="s">
        <v>12</v>
      </c>
      <c r="CT725" s="106"/>
      <c r="CU725" s="106" t="s">
        <v>309</v>
      </c>
      <c r="CV725" s="106" t="s">
        <v>9957</v>
      </c>
      <c r="CW725" s="106" t="s">
        <v>9958</v>
      </c>
      <c r="CX725" s="106" t="s">
        <v>9959</v>
      </c>
      <c r="CY725" s="106" t="s">
        <v>9960</v>
      </c>
      <c r="CZ725" s="106" t="s">
        <v>283</v>
      </c>
      <c r="DA725" s="106" t="s">
        <v>283</v>
      </c>
      <c r="DB725" s="106" t="s">
        <v>283</v>
      </c>
      <c r="DC725" s="106" t="s">
        <v>283</v>
      </c>
      <c r="DD725" s="106" t="s">
        <v>283</v>
      </c>
      <c r="DE725" s="106" t="s">
        <v>119</v>
      </c>
      <c r="DF725" s="106" t="s">
        <v>119</v>
      </c>
      <c r="DG725" s="106"/>
      <c r="DH725" s="106"/>
      <c r="DI725" s="106"/>
      <c r="DJ725" s="106"/>
      <c r="DK725" s="106"/>
      <c r="DL725" s="106"/>
      <c r="DM725" s="106"/>
      <c r="DN725" s="106"/>
      <c r="DO725" s="106"/>
      <c r="DP725" s="108">
        <v>1</v>
      </c>
      <c r="DQ725" s="106"/>
      <c r="DR725" s="106"/>
      <c r="DS725" s="106"/>
      <c r="DT725" s="106"/>
      <c r="DU725" s="106"/>
      <c r="DV725" s="106"/>
      <c r="DW725" s="106"/>
      <c r="DX725" s="106"/>
      <c r="DY725" s="106"/>
      <c r="DZ725" s="106"/>
      <c r="EA725" s="106"/>
      <c r="EB725" s="106"/>
      <c r="EC725" s="106"/>
      <c r="ED725" s="106"/>
      <c r="EE725" s="106"/>
      <c r="EF725" s="106"/>
      <c r="EG725" s="106"/>
      <c r="EH725" s="106"/>
      <c r="EI725" s="106"/>
      <c r="EJ725" s="106"/>
      <c r="EK725" s="106" t="s">
        <v>283</v>
      </c>
      <c r="EL725" s="106" t="s">
        <v>283</v>
      </c>
      <c r="EM725" s="106"/>
      <c r="EN725" s="106"/>
      <c r="EO725" s="106"/>
      <c r="EP725" s="106"/>
      <c r="EQ725" s="106"/>
      <c r="ER725" s="106"/>
      <c r="ES725" s="106"/>
      <c r="ET725" s="106"/>
      <c r="EU725" s="106"/>
      <c r="EV725" s="106"/>
      <c r="EW725" s="106"/>
      <c r="EX725" s="106"/>
      <c r="EY725" s="106"/>
      <c r="EZ725" s="106"/>
      <c r="FA725" s="106"/>
      <c r="FB725" s="106"/>
      <c r="FC725" s="106"/>
      <c r="FD725" s="106"/>
      <c r="FE725" s="106"/>
      <c r="FF725" s="106" t="s">
        <v>9961</v>
      </c>
      <c r="FG725" s="106" t="s">
        <v>166</v>
      </c>
      <c r="FH725" s="106"/>
      <c r="FI725" s="106"/>
      <c r="FJ725" s="106"/>
      <c r="FK725" s="106"/>
      <c r="FL725" s="106"/>
      <c r="FM725" s="106"/>
      <c r="FN725" s="108">
        <v>1</v>
      </c>
      <c r="FO725" s="106"/>
      <c r="FP725" s="106"/>
      <c r="FQ725" s="106"/>
      <c r="FR725" s="106"/>
      <c r="FS725" s="106"/>
      <c r="FT725" s="106"/>
      <c r="FU725" s="106"/>
      <c r="FV725" s="106"/>
      <c r="FW725" s="106"/>
      <c r="FX725" s="106"/>
      <c r="FY725" s="106"/>
      <c r="FZ725" s="106"/>
      <c r="GA725" s="106"/>
      <c r="GB725" s="106"/>
      <c r="GC725" s="106"/>
      <c r="GD725" s="106"/>
      <c r="GE725" s="106"/>
      <c r="GF725" s="106"/>
      <c r="GG725" s="106"/>
      <c r="GH725" s="106" t="s">
        <v>9962</v>
      </c>
      <c r="GI725" s="106" t="s">
        <v>283</v>
      </c>
      <c r="GJ725" s="106" t="s">
        <v>283</v>
      </c>
      <c r="GK725" s="106" t="s">
        <v>283</v>
      </c>
      <c r="GL725" s="106" t="s">
        <v>283</v>
      </c>
      <c r="GM725" s="106" t="s">
        <v>283</v>
      </c>
      <c r="GN725" s="106" t="s">
        <v>283</v>
      </c>
      <c r="GO725" s="106" t="s">
        <v>283</v>
      </c>
      <c r="GP725" s="106" t="s">
        <v>283</v>
      </c>
      <c r="GQ725" s="106" t="s">
        <v>283</v>
      </c>
      <c r="GR725" s="106" t="s">
        <v>283</v>
      </c>
      <c r="GS725" s="106" t="s">
        <v>283</v>
      </c>
      <c r="GT725" s="106" t="s">
        <v>283</v>
      </c>
      <c r="GU725" s="106" t="s">
        <v>283</v>
      </c>
      <c r="GV725" s="106" t="s">
        <v>283</v>
      </c>
      <c r="GW725" s="117" t="s">
        <v>9950</v>
      </c>
      <c r="GX725" s="118"/>
      <c r="GY725" s="118"/>
      <c r="GZ725" s="118"/>
      <c r="HA725" s="118"/>
      <c r="HB725" s="118"/>
      <c r="HC725" s="106"/>
      <c r="HD725" s="106"/>
      <c r="HE725" s="106"/>
      <c r="HF725" s="106"/>
      <c r="HG725" s="106"/>
      <c r="HH725" s="106"/>
      <c r="HI725" s="106"/>
      <c r="HJ725" s="106"/>
      <c r="HK725" s="106"/>
      <c r="HL725" s="106"/>
      <c r="HM725" s="106"/>
      <c r="HN725" s="106"/>
      <c r="HO725" s="106"/>
      <c r="HP725" s="106"/>
      <c r="HQ725" s="106"/>
      <c r="HR725" s="106"/>
      <c r="HS725" s="106"/>
      <c r="HT725" s="106"/>
      <c r="HU725" s="106"/>
      <c r="HV725" s="106"/>
      <c r="HW725" s="106"/>
      <c r="HX725" s="106"/>
      <c r="HY725" s="106"/>
      <c r="HZ725" s="106"/>
      <c r="IA725" s="106"/>
      <c r="IB725" s="106"/>
      <c r="IC725" s="106"/>
      <c r="ID725" s="106"/>
      <c r="IE725" s="108">
        <v>1</v>
      </c>
      <c r="IF725" s="106"/>
      <c r="IG725" s="106"/>
      <c r="IH725" s="106"/>
      <c r="II725" s="106"/>
      <c r="IJ725" s="106"/>
      <c r="IK725" s="106"/>
      <c r="IL725" s="106"/>
      <c r="IM725" s="106"/>
      <c r="IN725" s="106" t="s">
        <v>287</v>
      </c>
      <c r="IO725" s="106" t="s">
        <v>283</v>
      </c>
      <c r="IP725" s="106" t="s">
        <v>283</v>
      </c>
      <c r="IQ725" s="106" t="s">
        <v>283</v>
      </c>
      <c r="IR725" s="106"/>
      <c r="IS725" s="10"/>
      <c r="IT725" s="10"/>
      <c r="IU725" s="10"/>
      <c r="IV725" s="10"/>
      <c r="IW725" s="10"/>
      <c r="IX725" s="10"/>
      <c r="IY725" s="10"/>
      <c r="IZ725" s="10"/>
      <c r="JA725" s="13"/>
      <c r="JB725" s="10"/>
      <c r="JC725" s="10"/>
      <c r="JD725" s="10"/>
      <c r="JE725" s="10"/>
      <c r="JF725" s="10"/>
      <c r="JG725" s="10"/>
      <c r="JH725" s="10"/>
      <c r="JI725" s="10"/>
      <c r="JJ725" s="10"/>
      <c r="JK725" s="10"/>
      <c r="JL725" s="10"/>
      <c r="JM725" s="10"/>
      <c r="JN725" s="10"/>
      <c r="JO725" s="10"/>
      <c r="JP725" s="10"/>
      <c r="JQ725" s="10"/>
      <c r="JR725" s="10"/>
      <c r="JS725" s="10"/>
      <c r="JT725" s="10"/>
      <c r="JU725" s="10"/>
      <c r="JV725" s="10"/>
      <c r="JW725" s="10"/>
      <c r="JX725" s="10"/>
      <c r="JY725" s="10"/>
      <c r="JZ725" s="10"/>
    </row>
    <row r="726" spans="1:286" ht="15.75">
      <c r="A726" s="106" t="s">
        <v>9652</v>
      </c>
      <c r="B726" s="107">
        <v>44490</v>
      </c>
      <c r="C726" s="106" t="s">
        <v>9653</v>
      </c>
      <c r="D726" s="108">
        <v>1</v>
      </c>
      <c r="E726" s="109">
        <v>43387</v>
      </c>
      <c r="F726" s="108">
        <v>28</v>
      </c>
      <c r="G726" s="111" t="s">
        <v>323</v>
      </c>
      <c r="H726" s="106" t="s">
        <v>9654</v>
      </c>
      <c r="I726" s="106" t="s">
        <v>9655</v>
      </c>
      <c r="J726" s="10" t="s">
        <v>280</v>
      </c>
      <c r="K726" s="117" t="s">
        <v>9656</v>
      </c>
      <c r="L726" s="118"/>
      <c r="M726" s="118"/>
      <c r="N726" s="118"/>
      <c r="O726" s="118"/>
      <c r="P726" s="118"/>
      <c r="Q726" s="118"/>
      <c r="R726" s="118"/>
      <c r="S726" s="106"/>
      <c r="T726" s="106"/>
      <c r="U726" s="106"/>
      <c r="V726" s="106"/>
      <c r="W726" s="106"/>
      <c r="X726" s="106"/>
      <c r="Y726" s="106"/>
      <c r="Z726" s="106"/>
      <c r="AA726" s="106"/>
      <c r="AB726" s="106" t="s">
        <v>9657</v>
      </c>
      <c r="AC726" s="113" t="s">
        <v>9658</v>
      </c>
      <c r="AD726" s="114" t="s">
        <v>283</v>
      </c>
      <c r="AE726" s="109">
        <v>43389</v>
      </c>
      <c r="AF726" s="109">
        <v>44489</v>
      </c>
      <c r="AG726" s="116">
        <f t="shared" si="138"/>
        <v>1100</v>
      </c>
      <c r="AH726" s="116">
        <f t="shared" si="146"/>
        <v>1102</v>
      </c>
      <c r="AI726" s="116">
        <f t="shared" si="108"/>
        <v>1103</v>
      </c>
      <c r="AJ726" s="106" t="s">
        <v>86</v>
      </c>
      <c r="AK726" s="108">
        <v>1</v>
      </c>
      <c r="AL726" s="106" t="s">
        <v>86</v>
      </c>
      <c r="AM726" s="106"/>
      <c r="AN726" s="106"/>
      <c r="AO726" s="106"/>
      <c r="AP726" s="106"/>
      <c r="AQ726" s="106"/>
      <c r="AR726" s="106"/>
      <c r="AS726" s="106"/>
      <c r="AT726" s="106"/>
      <c r="AU726" s="106"/>
      <c r="AV726" s="106"/>
      <c r="AW726" s="106"/>
      <c r="AX726" s="106"/>
      <c r="AY726" s="106"/>
      <c r="AZ726" s="106"/>
      <c r="BA726" s="106"/>
      <c r="BB726" s="106"/>
      <c r="BC726" s="106"/>
      <c r="BD726" s="106"/>
      <c r="BE726" s="106"/>
      <c r="BF726" s="106"/>
      <c r="BG726" s="106"/>
      <c r="BH726" s="106"/>
      <c r="BI726" s="106"/>
      <c r="BJ726" s="106"/>
      <c r="BK726" s="106"/>
      <c r="BL726" s="106"/>
      <c r="BM726" s="106"/>
      <c r="BN726" s="106"/>
      <c r="BO726" s="106"/>
      <c r="BP726" s="106"/>
      <c r="BQ726" s="106"/>
      <c r="BR726" s="106"/>
      <c r="BS726" s="106"/>
      <c r="BT726" s="106"/>
      <c r="BU726" s="106"/>
      <c r="BV726" s="106"/>
      <c r="BW726" s="106"/>
      <c r="BX726" s="106"/>
      <c r="BY726" s="106"/>
      <c r="BZ726" s="106"/>
      <c r="CA726" s="106"/>
      <c r="CB726" s="106"/>
      <c r="CC726" s="106"/>
      <c r="CD726" s="106"/>
      <c r="CE726" s="106"/>
      <c r="CF726" s="106"/>
      <c r="CG726" s="106"/>
      <c r="CH726" s="106"/>
      <c r="CI726" s="106"/>
      <c r="CJ726" s="106"/>
      <c r="CK726" s="106"/>
      <c r="CL726" s="106"/>
      <c r="CM726" s="106"/>
      <c r="CN726" s="106"/>
      <c r="CO726" s="108">
        <v>1</v>
      </c>
      <c r="CP726" s="106" t="s">
        <v>283</v>
      </c>
      <c r="CQ726" s="106" t="s">
        <v>287</v>
      </c>
      <c r="CR726" s="106" t="s">
        <v>287</v>
      </c>
      <c r="CS726" s="106" t="s">
        <v>288</v>
      </c>
      <c r="CT726" s="106"/>
      <c r="CU726" s="106" t="s">
        <v>412</v>
      </c>
      <c r="CV726" s="106" t="s">
        <v>283</v>
      </c>
      <c r="CW726" s="106" t="s">
        <v>9626</v>
      </c>
      <c r="CX726" s="106" t="s">
        <v>283</v>
      </c>
      <c r="CY726" s="106" t="s">
        <v>283</v>
      </c>
      <c r="CZ726" s="106" t="s">
        <v>283</v>
      </c>
      <c r="DA726" s="106" t="s">
        <v>283</v>
      </c>
      <c r="DB726" s="106" t="s">
        <v>283</v>
      </c>
      <c r="DC726" s="106" t="s">
        <v>283</v>
      </c>
      <c r="DD726" s="106" t="s">
        <v>283</v>
      </c>
      <c r="DE726" s="106" t="s">
        <v>86</v>
      </c>
      <c r="DF726" s="106" t="s">
        <v>86</v>
      </c>
      <c r="DG726" s="106"/>
      <c r="DH726" s="106"/>
      <c r="DI726" s="106"/>
      <c r="DJ726" s="106"/>
      <c r="DK726" s="106"/>
      <c r="DL726" s="106"/>
      <c r="DM726" s="106"/>
      <c r="DN726" s="106"/>
      <c r="DO726" s="106"/>
      <c r="DP726" s="106"/>
      <c r="DQ726" s="106"/>
      <c r="DR726" s="106"/>
      <c r="DS726" s="106"/>
      <c r="DT726" s="106"/>
      <c r="DU726" s="106"/>
      <c r="DV726" s="106"/>
      <c r="DW726" s="106"/>
      <c r="DX726" s="106"/>
      <c r="DY726" s="106"/>
      <c r="DZ726" s="106"/>
      <c r="EA726" s="106"/>
      <c r="EB726" s="106"/>
      <c r="EC726" s="106"/>
      <c r="ED726" s="106"/>
      <c r="EE726" s="106"/>
      <c r="EF726" s="106"/>
      <c r="EG726" s="106"/>
      <c r="EH726" s="106"/>
      <c r="EI726" s="106"/>
      <c r="EJ726" s="108">
        <v>1</v>
      </c>
      <c r="EK726" s="106" t="s">
        <v>86</v>
      </c>
      <c r="EL726" s="106" t="s">
        <v>86</v>
      </c>
      <c r="EM726" s="106"/>
      <c r="EN726" s="106"/>
      <c r="EO726" s="106"/>
      <c r="EP726" s="106"/>
      <c r="EQ726" s="106"/>
      <c r="ER726" s="106"/>
      <c r="ES726" s="106"/>
      <c r="ET726" s="106"/>
      <c r="EU726" s="106"/>
      <c r="EV726" s="106"/>
      <c r="EW726" s="106"/>
      <c r="EX726" s="106"/>
      <c r="EY726" s="106"/>
      <c r="EZ726" s="106"/>
      <c r="FA726" s="106"/>
      <c r="FB726" s="106"/>
      <c r="FC726" s="106"/>
      <c r="FD726" s="106"/>
      <c r="FE726" s="108">
        <v>1</v>
      </c>
      <c r="FF726" s="106" t="s">
        <v>283</v>
      </c>
      <c r="FG726" s="106" t="s">
        <v>283</v>
      </c>
      <c r="FH726" s="106"/>
      <c r="FI726" s="106"/>
      <c r="FJ726" s="106"/>
      <c r="FK726" s="106"/>
      <c r="FL726" s="106"/>
      <c r="FM726" s="106"/>
      <c r="FN726" s="106"/>
      <c r="FO726" s="106"/>
      <c r="FP726" s="106"/>
      <c r="FQ726" s="106"/>
      <c r="FR726" s="106"/>
      <c r="FS726" s="106"/>
      <c r="FT726" s="106"/>
      <c r="FU726" s="106"/>
      <c r="FV726" s="106"/>
      <c r="FW726" s="106"/>
      <c r="FX726" s="106"/>
      <c r="FY726" s="106"/>
      <c r="FZ726" s="106"/>
      <c r="GA726" s="106"/>
      <c r="GB726" s="106"/>
      <c r="GC726" s="106"/>
      <c r="GD726" s="106"/>
      <c r="GE726" s="106"/>
      <c r="GF726" s="106"/>
      <c r="GG726" s="106"/>
      <c r="GH726" s="106" t="s">
        <v>9659</v>
      </c>
      <c r="GI726" s="106" t="s">
        <v>9660</v>
      </c>
      <c r="GJ726" s="106" t="s">
        <v>9661</v>
      </c>
      <c r="GK726" s="106" t="s">
        <v>9662</v>
      </c>
      <c r="GL726" s="106" t="s">
        <v>9663</v>
      </c>
      <c r="GM726" s="106" t="s">
        <v>9664</v>
      </c>
      <c r="GN726" s="106" t="s">
        <v>283</v>
      </c>
      <c r="GO726" s="106" t="s">
        <v>283</v>
      </c>
      <c r="GP726" s="106" t="s">
        <v>283</v>
      </c>
      <c r="GQ726" s="106" t="s">
        <v>283</v>
      </c>
      <c r="GR726" s="106" t="s">
        <v>283</v>
      </c>
      <c r="GS726" s="106" t="s">
        <v>283</v>
      </c>
      <c r="GT726" s="106" t="s">
        <v>283</v>
      </c>
      <c r="GU726" s="106" t="s">
        <v>283</v>
      </c>
      <c r="GV726" s="106" t="s">
        <v>283</v>
      </c>
      <c r="GW726" s="117" t="s">
        <v>9665</v>
      </c>
      <c r="GX726" s="106"/>
      <c r="GY726" s="106"/>
      <c r="GZ726" s="106"/>
      <c r="HA726" s="106"/>
      <c r="HB726" s="106"/>
      <c r="HC726" s="106"/>
      <c r="HD726" s="106"/>
      <c r="HE726" s="106"/>
      <c r="HF726" s="106"/>
      <c r="HG726" s="106"/>
      <c r="HH726" s="106"/>
      <c r="HI726" s="106"/>
      <c r="HJ726" s="106"/>
      <c r="HK726" s="106"/>
      <c r="HL726" s="106"/>
      <c r="HM726" s="106"/>
      <c r="HN726" s="106"/>
      <c r="HO726" s="106"/>
      <c r="HP726" s="106"/>
      <c r="HQ726" s="106"/>
      <c r="HR726" s="108">
        <v>1</v>
      </c>
      <c r="HS726" s="106"/>
      <c r="HT726" s="106"/>
      <c r="HU726" s="106"/>
      <c r="HV726" s="106"/>
      <c r="HW726" s="106"/>
      <c r="HX726" s="106"/>
      <c r="HY726" s="106"/>
      <c r="HZ726" s="106"/>
      <c r="IA726" s="106"/>
      <c r="IB726" s="106"/>
      <c r="IC726" s="106"/>
      <c r="ID726" s="106"/>
      <c r="IE726" s="106"/>
      <c r="IF726" s="108">
        <v>1</v>
      </c>
      <c r="IG726" s="108">
        <v>1</v>
      </c>
      <c r="IH726" s="106"/>
      <c r="II726" s="106"/>
      <c r="IJ726" s="106"/>
      <c r="IK726" s="106"/>
      <c r="IL726" s="106"/>
      <c r="IM726" s="106"/>
      <c r="IN726" s="106" t="s">
        <v>287</v>
      </c>
      <c r="IO726" s="106" t="s">
        <v>283</v>
      </c>
      <c r="IP726" s="106" t="s">
        <v>283</v>
      </c>
      <c r="IQ726" s="106" t="s">
        <v>283</v>
      </c>
      <c r="IR726" s="106"/>
      <c r="IS726" s="10"/>
      <c r="IT726" s="10"/>
      <c r="IU726" s="10"/>
      <c r="IV726" s="10"/>
      <c r="IW726" s="10"/>
      <c r="IX726" s="10"/>
      <c r="IY726" s="10"/>
      <c r="IZ726" s="10"/>
      <c r="JA726" s="13"/>
      <c r="JB726" s="10"/>
      <c r="JC726" s="10"/>
      <c r="JD726" s="10"/>
      <c r="JE726" s="10"/>
      <c r="JF726" s="10"/>
      <c r="JG726" s="10"/>
      <c r="JH726" s="10"/>
      <c r="JI726" s="10"/>
      <c r="JJ726" s="10"/>
      <c r="JK726" s="10"/>
      <c r="JL726" s="10"/>
      <c r="JM726" s="10"/>
      <c r="JN726" s="10"/>
      <c r="JO726" s="10"/>
      <c r="JP726" s="10"/>
      <c r="JQ726" s="10"/>
      <c r="JR726" s="10"/>
      <c r="JS726" s="10"/>
      <c r="JT726" s="10"/>
      <c r="JU726" s="10"/>
      <c r="JV726" s="10"/>
      <c r="JW726" s="10"/>
      <c r="JX726" s="10"/>
      <c r="JY726" s="10"/>
      <c r="JZ726" s="10"/>
    </row>
    <row r="727" spans="1:286" ht="15.75">
      <c r="A727" s="106" t="s">
        <v>9600</v>
      </c>
      <c r="B727" s="107">
        <v>44484</v>
      </c>
      <c r="C727" s="106" t="s">
        <v>9601</v>
      </c>
      <c r="D727" s="108">
        <v>1</v>
      </c>
      <c r="E727" s="109">
        <v>44041</v>
      </c>
      <c r="F727" s="110" t="s">
        <v>302</v>
      </c>
      <c r="G727" s="111" t="s">
        <v>323</v>
      </c>
      <c r="H727" s="106" t="s">
        <v>616</v>
      </c>
      <c r="I727" s="106" t="s">
        <v>617</v>
      </c>
      <c r="J727" s="10" t="s">
        <v>280</v>
      </c>
      <c r="K727" s="117" t="s">
        <v>9602</v>
      </c>
      <c r="L727" s="118"/>
      <c r="M727" s="118"/>
      <c r="N727" s="118"/>
      <c r="O727" s="118"/>
      <c r="P727" s="118"/>
      <c r="Q727" s="118"/>
      <c r="R727" s="118"/>
      <c r="S727" s="118"/>
      <c r="T727" s="118"/>
      <c r="U727" s="118"/>
      <c r="V727" s="106"/>
      <c r="W727" s="106"/>
      <c r="X727" s="106"/>
      <c r="Y727" s="106"/>
      <c r="Z727" s="106"/>
      <c r="AA727" s="106"/>
      <c r="AB727" s="106" t="s">
        <v>9603</v>
      </c>
      <c r="AC727" s="113" t="s">
        <v>9604</v>
      </c>
      <c r="AD727" s="114" t="s">
        <v>283</v>
      </c>
      <c r="AE727" s="109">
        <v>44083</v>
      </c>
      <c r="AF727" s="109">
        <v>44473</v>
      </c>
      <c r="AG727" s="116">
        <f t="shared" si="138"/>
        <v>390</v>
      </c>
      <c r="AH727" s="116">
        <f t="shared" si="146"/>
        <v>432</v>
      </c>
      <c r="AI727" s="116">
        <f t="shared" si="108"/>
        <v>443</v>
      </c>
      <c r="AJ727" s="106" t="s">
        <v>9605</v>
      </c>
      <c r="AK727" s="108">
        <v>1</v>
      </c>
      <c r="AL727" s="112" t="s">
        <v>581</v>
      </c>
      <c r="AM727" s="106"/>
      <c r="AN727" s="106"/>
      <c r="AO727" s="106"/>
      <c r="AP727" s="106"/>
      <c r="AQ727" s="106"/>
      <c r="AR727" s="106"/>
      <c r="AS727" s="106"/>
      <c r="AT727" s="106"/>
      <c r="AU727" s="106"/>
      <c r="AV727" s="106"/>
      <c r="AW727" s="106"/>
      <c r="AX727" s="106"/>
      <c r="AY727" s="106"/>
      <c r="AZ727" s="106"/>
      <c r="BA727" s="106"/>
      <c r="BB727" s="106"/>
      <c r="BC727" s="106"/>
      <c r="BD727" s="106"/>
      <c r="BE727" s="106"/>
      <c r="BF727" s="106"/>
      <c r="BG727" s="106"/>
      <c r="BH727" s="106"/>
      <c r="BI727" s="106"/>
      <c r="BJ727" s="106"/>
      <c r="BK727" s="106"/>
      <c r="BL727" s="108">
        <v>1</v>
      </c>
      <c r="BM727" s="106"/>
      <c r="BN727" s="106"/>
      <c r="BO727" s="106"/>
      <c r="BP727" s="106"/>
      <c r="BQ727" s="106"/>
      <c r="BR727" s="106"/>
      <c r="BS727" s="106"/>
      <c r="BT727" s="106"/>
      <c r="BU727" s="106"/>
      <c r="BV727" s="106"/>
      <c r="BW727" s="106"/>
      <c r="BX727" s="106"/>
      <c r="BY727" s="106"/>
      <c r="BZ727" s="106"/>
      <c r="CA727" s="106"/>
      <c r="CB727" s="106"/>
      <c r="CC727" s="106"/>
      <c r="CD727" s="106"/>
      <c r="CE727" s="106"/>
      <c r="CF727" s="106"/>
      <c r="CG727" s="106"/>
      <c r="CH727" s="106"/>
      <c r="CI727" s="106"/>
      <c r="CJ727" s="106"/>
      <c r="CK727" s="106"/>
      <c r="CL727" s="106"/>
      <c r="CM727" s="106"/>
      <c r="CN727" s="106"/>
      <c r="CO727" s="106"/>
      <c r="CP727" s="106" t="s">
        <v>89</v>
      </c>
      <c r="CQ727" s="106" t="s">
        <v>287</v>
      </c>
      <c r="CR727" s="106" t="s">
        <v>287</v>
      </c>
      <c r="CS727" s="106" t="s">
        <v>288</v>
      </c>
      <c r="CT727" s="106"/>
      <c r="CU727" s="106" t="s">
        <v>158</v>
      </c>
      <c r="CV727" s="106" t="s">
        <v>283</v>
      </c>
      <c r="CW727" s="106" t="s">
        <v>283</v>
      </c>
      <c r="CX727" s="106" t="s">
        <v>283</v>
      </c>
      <c r="CY727" s="106" t="s">
        <v>283</v>
      </c>
      <c r="CZ727" s="106" t="s">
        <v>283</v>
      </c>
      <c r="DA727" s="106" t="s">
        <v>283</v>
      </c>
      <c r="DB727" s="106" t="s">
        <v>283</v>
      </c>
      <c r="DC727" s="106" t="s">
        <v>283</v>
      </c>
      <c r="DD727" s="106" t="s">
        <v>283</v>
      </c>
      <c r="DE727" s="106" t="s">
        <v>9606</v>
      </c>
      <c r="DF727" s="118" t="s">
        <v>283</v>
      </c>
      <c r="DG727" s="118"/>
      <c r="DH727" s="106"/>
      <c r="DI727" s="106"/>
      <c r="DJ727" s="106"/>
      <c r="DK727" s="106"/>
      <c r="DL727" s="106"/>
      <c r="DM727" s="106"/>
      <c r="DN727" s="106"/>
      <c r="DO727" s="106"/>
      <c r="DP727" s="106"/>
      <c r="DQ727" s="106"/>
      <c r="DR727" s="106"/>
      <c r="DS727" s="106"/>
      <c r="DT727" s="106"/>
      <c r="DU727" s="106"/>
      <c r="DV727" s="106"/>
      <c r="DW727" s="106"/>
      <c r="DX727" s="106"/>
      <c r="DY727" s="106"/>
      <c r="DZ727" s="106"/>
      <c r="EA727" s="106"/>
      <c r="EB727" s="106"/>
      <c r="EC727" s="106"/>
      <c r="ED727" s="106"/>
      <c r="EE727" s="106"/>
      <c r="EF727" s="106"/>
      <c r="EG727" s="106"/>
      <c r="EH727" s="106"/>
      <c r="EI727" s="106"/>
      <c r="EJ727" s="106"/>
      <c r="EK727" s="106" t="s">
        <v>9983</v>
      </c>
      <c r="EL727" s="106" t="s">
        <v>9608</v>
      </c>
      <c r="EM727" s="106"/>
      <c r="EN727" s="106"/>
      <c r="EO727" s="106"/>
      <c r="EP727" s="106"/>
      <c r="EQ727" s="106"/>
      <c r="ER727" s="106"/>
      <c r="ES727" s="106"/>
      <c r="ET727" s="106"/>
      <c r="EU727" s="106"/>
      <c r="EV727" s="106"/>
      <c r="EW727" s="106"/>
      <c r="EX727" s="106"/>
      <c r="EY727" s="106"/>
      <c r="EZ727" s="106"/>
      <c r="FA727" s="108">
        <v>1</v>
      </c>
      <c r="FB727" s="106"/>
      <c r="FC727" s="106"/>
      <c r="FD727" s="108">
        <v>1</v>
      </c>
      <c r="FE727" s="106"/>
      <c r="FF727" s="106" t="s">
        <v>283</v>
      </c>
      <c r="FG727" s="106" t="s">
        <v>283</v>
      </c>
      <c r="FH727" s="106"/>
      <c r="FI727" s="106"/>
      <c r="FJ727" s="106"/>
      <c r="FK727" s="106"/>
      <c r="FL727" s="106"/>
      <c r="FM727" s="106"/>
      <c r="FN727" s="106"/>
      <c r="FO727" s="106"/>
      <c r="FP727" s="106"/>
      <c r="FQ727" s="106"/>
      <c r="FR727" s="106"/>
      <c r="FS727" s="106"/>
      <c r="FT727" s="106"/>
      <c r="FU727" s="106"/>
      <c r="FV727" s="106"/>
      <c r="FW727" s="106"/>
      <c r="FX727" s="106"/>
      <c r="FY727" s="106"/>
      <c r="FZ727" s="106"/>
      <c r="GA727" s="106"/>
      <c r="GB727" s="106"/>
      <c r="GC727" s="106"/>
      <c r="GD727" s="106"/>
      <c r="GE727" s="106"/>
      <c r="GF727" s="106"/>
      <c r="GG727" s="106"/>
      <c r="GH727" s="106" t="s">
        <v>9610</v>
      </c>
      <c r="GI727" s="106" t="s">
        <v>9611</v>
      </c>
      <c r="GJ727" s="106" t="s">
        <v>9612</v>
      </c>
      <c r="GK727" s="106" t="s">
        <v>9613</v>
      </c>
      <c r="GL727" s="106" t="s">
        <v>9614</v>
      </c>
      <c r="GM727" s="106" t="s">
        <v>9615</v>
      </c>
      <c r="GN727" s="106" t="s">
        <v>9616</v>
      </c>
      <c r="GO727" s="106" t="s">
        <v>9617</v>
      </c>
      <c r="GP727" s="106" t="s">
        <v>283</v>
      </c>
      <c r="GQ727" s="106" t="s">
        <v>283</v>
      </c>
      <c r="GR727" s="106" t="s">
        <v>283</v>
      </c>
      <c r="GS727" s="106" t="s">
        <v>283</v>
      </c>
      <c r="GT727" s="106" t="s">
        <v>283</v>
      </c>
      <c r="GU727" s="106" t="s">
        <v>283</v>
      </c>
      <c r="GV727" s="106" t="s">
        <v>283</v>
      </c>
      <c r="GW727" s="117" t="s">
        <v>9618</v>
      </c>
      <c r="GX727" s="118"/>
      <c r="GY727" s="118"/>
      <c r="GZ727" s="118"/>
      <c r="HA727" s="118"/>
      <c r="HB727" s="106"/>
      <c r="HC727" s="106"/>
      <c r="HD727" s="106"/>
      <c r="HE727" s="106"/>
      <c r="HF727" s="106"/>
      <c r="HG727" s="106"/>
      <c r="HH727" s="108">
        <v>1</v>
      </c>
      <c r="HI727" s="106"/>
      <c r="HJ727" s="108">
        <v>1</v>
      </c>
      <c r="HK727" s="106"/>
      <c r="HL727" s="106"/>
      <c r="HM727" s="106"/>
      <c r="HN727" s="106"/>
      <c r="HO727" s="106"/>
      <c r="HP727" s="106"/>
      <c r="HQ727" s="106"/>
      <c r="HR727" s="106"/>
      <c r="HS727" s="106"/>
      <c r="HT727" s="106"/>
      <c r="HU727" s="106"/>
      <c r="HV727" s="108">
        <v>1</v>
      </c>
      <c r="HW727" s="106"/>
      <c r="HX727" s="106"/>
      <c r="HY727" s="106"/>
      <c r="HZ727" s="106"/>
      <c r="IA727" s="106"/>
      <c r="IB727" s="106"/>
      <c r="IC727" s="106"/>
      <c r="ID727" s="108">
        <v>1</v>
      </c>
      <c r="IE727" s="106"/>
      <c r="IF727" s="106"/>
      <c r="IG727" s="108">
        <v>1</v>
      </c>
      <c r="IH727" s="106"/>
      <c r="II727" s="106"/>
      <c r="IJ727" s="106"/>
      <c r="IK727" s="106"/>
      <c r="IL727" s="106"/>
      <c r="IM727" s="106"/>
      <c r="IN727" s="106" t="s">
        <v>287</v>
      </c>
      <c r="IO727" s="106" t="s">
        <v>283</v>
      </c>
      <c r="IP727" s="106" t="s">
        <v>283</v>
      </c>
      <c r="IQ727" s="106" t="s">
        <v>283</v>
      </c>
      <c r="IR727" s="106"/>
      <c r="IS727" s="10"/>
      <c r="IT727" s="10"/>
      <c r="IU727" s="10"/>
      <c r="IV727" s="10"/>
      <c r="IW727" s="10"/>
      <c r="IX727" s="10"/>
      <c r="IY727" s="10"/>
      <c r="IZ727" s="10"/>
      <c r="JA727" s="13"/>
      <c r="JB727" s="10"/>
      <c r="JC727" s="10"/>
      <c r="JD727" s="10"/>
      <c r="JE727" s="10"/>
      <c r="JF727" s="10"/>
      <c r="JG727" s="10"/>
      <c r="JH727" s="10"/>
      <c r="JI727" s="10"/>
      <c r="JJ727" s="10"/>
      <c r="JK727" s="10"/>
      <c r="JL727" s="10"/>
      <c r="JM727" s="10"/>
      <c r="JN727" s="10"/>
      <c r="JO727" s="10"/>
      <c r="JP727" s="10"/>
      <c r="JQ727" s="10"/>
      <c r="JR727" s="10"/>
      <c r="JS727" s="10"/>
      <c r="JT727" s="10"/>
      <c r="JU727" s="10"/>
      <c r="JV727" s="10"/>
      <c r="JW727" s="10"/>
      <c r="JX727" s="10"/>
      <c r="JY727" s="10"/>
      <c r="JZ727" s="10"/>
    </row>
    <row r="728" spans="1:286" ht="15.75">
      <c r="A728" s="106" t="s">
        <v>9547</v>
      </c>
      <c r="B728" s="107">
        <v>44473</v>
      </c>
      <c r="C728" s="106" t="s">
        <v>9548</v>
      </c>
      <c r="D728" s="108">
        <v>1</v>
      </c>
      <c r="E728" s="109">
        <v>43593</v>
      </c>
      <c r="F728" s="110" t="s">
        <v>302</v>
      </c>
      <c r="G728" s="111" t="s">
        <v>323</v>
      </c>
      <c r="H728" s="106" t="s">
        <v>616</v>
      </c>
      <c r="I728" s="106" t="s">
        <v>617</v>
      </c>
      <c r="J728" s="10" t="s">
        <v>280</v>
      </c>
      <c r="K728" s="117" t="s">
        <v>8596</v>
      </c>
      <c r="L728" s="118"/>
      <c r="M728" s="118"/>
      <c r="N728" s="118"/>
      <c r="O728" s="118"/>
      <c r="P728" s="118"/>
      <c r="Q728" s="106"/>
      <c r="R728" s="106"/>
      <c r="S728" s="106"/>
      <c r="T728" s="106"/>
      <c r="U728" s="106"/>
      <c r="V728" s="106"/>
      <c r="W728" s="106"/>
      <c r="X728" s="106"/>
      <c r="Y728" s="106"/>
      <c r="Z728" s="106"/>
      <c r="AA728" s="106"/>
      <c r="AB728" s="106" t="s">
        <v>9549</v>
      </c>
      <c r="AC728" s="113" t="s">
        <v>9550</v>
      </c>
      <c r="AD728" s="114" t="s">
        <v>283</v>
      </c>
      <c r="AE728" s="109">
        <v>43608</v>
      </c>
      <c r="AF728" s="109">
        <v>44469</v>
      </c>
      <c r="AG728" s="116">
        <f t="shared" si="138"/>
        <v>861</v>
      </c>
      <c r="AH728" s="116">
        <f t="shared" si="146"/>
        <v>876</v>
      </c>
      <c r="AI728" s="116">
        <f t="shared" si="108"/>
        <v>880</v>
      </c>
      <c r="AJ728" s="106" t="s">
        <v>9551</v>
      </c>
      <c r="AK728" s="108">
        <v>2</v>
      </c>
      <c r="AL728" s="112" t="s">
        <v>9551</v>
      </c>
      <c r="AM728" s="106"/>
      <c r="AN728" s="106"/>
      <c r="AO728" s="106"/>
      <c r="AP728" s="106"/>
      <c r="AQ728" s="106"/>
      <c r="AR728" s="106"/>
      <c r="AS728" s="106"/>
      <c r="AT728" s="106"/>
      <c r="AU728" s="106"/>
      <c r="AV728" s="106"/>
      <c r="AW728" s="106"/>
      <c r="AX728" s="106"/>
      <c r="AY728" s="106"/>
      <c r="AZ728" s="106"/>
      <c r="BA728" s="106"/>
      <c r="BB728" s="106"/>
      <c r="BC728" s="106"/>
      <c r="BD728" s="106"/>
      <c r="BE728" s="108">
        <v>1</v>
      </c>
      <c r="BF728" s="106"/>
      <c r="BG728" s="106"/>
      <c r="BH728" s="106"/>
      <c r="BI728" s="106"/>
      <c r="BJ728" s="106"/>
      <c r="BK728" s="106"/>
      <c r="BL728" s="106"/>
      <c r="BM728" s="108">
        <v>1</v>
      </c>
      <c r="BN728" s="106"/>
      <c r="BO728" s="106"/>
      <c r="BP728" s="106"/>
      <c r="BQ728" s="106"/>
      <c r="BR728" s="106"/>
      <c r="BS728" s="106"/>
      <c r="BT728" s="106"/>
      <c r="BU728" s="106"/>
      <c r="BV728" s="106"/>
      <c r="BW728" s="106"/>
      <c r="BX728" s="106"/>
      <c r="BY728" s="106"/>
      <c r="BZ728" s="106"/>
      <c r="CA728" s="106"/>
      <c r="CB728" s="106"/>
      <c r="CC728" s="106"/>
      <c r="CD728" s="106"/>
      <c r="CE728" s="106"/>
      <c r="CF728" s="106"/>
      <c r="CG728" s="106"/>
      <c r="CH728" s="106"/>
      <c r="CI728" s="106"/>
      <c r="CJ728" s="106"/>
      <c r="CK728" s="106"/>
      <c r="CL728" s="106"/>
      <c r="CM728" s="106"/>
      <c r="CN728" s="106"/>
      <c r="CO728" s="106"/>
      <c r="CP728" s="106" t="s">
        <v>89</v>
      </c>
      <c r="CQ728" s="106" t="s">
        <v>287</v>
      </c>
      <c r="CR728" s="106" t="s">
        <v>287</v>
      </c>
      <c r="CS728" s="106" t="s">
        <v>288</v>
      </c>
      <c r="CT728" s="106"/>
      <c r="CU728" s="106" t="s">
        <v>621</v>
      </c>
      <c r="CV728" s="106" t="s">
        <v>283</v>
      </c>
      <c r="CW728" s="106" t="s">
        <v>283</v>
      </c>
      <c r="CX728" s="106" t="s">
        <v>283</v>
      </c>
      <c r="CY728" s="106" t="s">
        <v>283</v>
      </c>
      <c r="CZ728" s="106" t="s">
        <v>283</v>
      </c>
      <c r="DA728" s="106" t="s">
        <v>283</v>
      </c>
      <c r="DB728" s="106" t="s">
        <v>283</v>
      </c>
      <c r="DC728" s="106" t="s">
        <v>283</v>
      </c>
      <c r="DD728" s="106" t="s">
        <v>283</v>
      </c>
      <c r="DE728" s="106" t="s">
        <v>9552</v>
      </c>
      <c r="DF728" s="106" t="s">
        <v>117</v>
      </c>
      <c r="DG728" s="106"/>
      <c r="DH728" s="106"/>
      <c r="DI728" s="106"/>
      <c r="DJ728" s="106"/>
      <c r="DK728" s="106"/>
      <c r="DL728" s="106"/>
      <c r="DM728" s="106"/>
      <c r="DN728" s="108">
        <v>1</v>
      </c>
      <c r="DO728" s="106"/>
      <c r="DP728" s="106"/>
      <c r="DQ728" s="106"/>
      <c r="DR728" s="106"/>
      <c r="DS728" s="106"/>
      <c r="DT728" s="106"/>
      <c r="DU728" s="106"/>
      <c r="DV728" s="106"/>
      <c r="DW728" s="106"/>
      <c r="DX728" s="106"/>
      <c r="DY728" s="106"/>
      <c r="DZ728" s="106"/>
      <c r="EA728" s="106"/>
      <c r="EB728" s="106"/>
      <c r="EC728" s="106"/>
      <c r="ED728" s="106"/>
      <c r="EE728" s="106"/>
      <c r="EF728" s="106"/>
      <c r="EG728" s="106"/>
      <c r="EH728" s="106"/>
      <c r="EI728" s="106"/>
      <c r="EJ728" s="106"/>
      <c r="EK728" s="106" t="s">
        <v>6954</v>
      </c>
      <c r="EL728" s="106" t="s">
        <v>1786</v>
      </c>
      <c r="EM728" s="106"/>
      <c r="EN728" s="106"/>
      <c r="EO728" s="106"/>
      <c r="EP728" s="106"/>
      <c r="EQ728" s="106"/>
      <c r="ER728" s="106"/>
      <c r="ES728" s="106"/>
      <c r="ET728" s="106"/>
      <c r="EU728" s="106"/>
      <c r="EV728" s="106"/>
      <c r="EW728" s="106"/>
      <c r="EX728" s="106"/>
      <c r="EY728" s="106"/>
      <c r="EZ728" s="106"/>
      <c r="FA728" s="108">
        <v>1</v>
      </c>
      <c r="FB728" s="106"/>
      <c r="FC728" s="106"/>
      <c r="FD728" s="106"/>
      <c r="FE728" s="106"/>
      <c r="FF728" s="106" t="s">
        <v>9553</v>
      </c>
      <c r="FG728" s="106" t="s">
        <v>179</v>
      </c>
      <c r="FH728" s="106"/>
      <c r="FI728" s="106"/>
      <c r="FJ728" s="106"/>
      <c r="FK728" s="106"/>
      <c r="FL728" s="106"/>
      <c r="FM728" s="106"/>
      <c r="FN728" s="106"/>
      <c r="FO728" s="106"/>
      <c r="FP728" s="106"/>
      <c r="FQ728" s="106"/>
      <c r="FR728" s="106"/>
      <c r="FS728" s="106"/>
      <c r="FT728" s="106"/>
      <c r="FU728" s="106"/>
      <c r="FV728" s="106"/>
      <c r="FW728" s="106"/>
      <c r="FX728" s="106"/>
      <c r="FY728" s="106"/>
      <c r="FZ728" s="106"/>
      <c r="GA728" s="106"/>
      <c r="GB728" s="108">
        <v>1</v>
      </c>
      <c r="GC728" s="106"/>
      <c r="GD728" s="106"/>
      <c r="GE728" s="106"/>
      <c r="GF728" s="106"/>
      <c r="GG728" s="106"/>
      <c r="GH728" s="106" t="s">
        <v>9554</v>
      </c>
      <c r="GI728" s="106" t="s">
        <v>9555</v>
      </c>
      <c r="GJ728" s="106" t="s">
        <v>9556</v>
      </c>
      <c r="GK728" s="106" t="s">
        <v>9557</v>
      </c>
      <c r="GL728" s="106" t="s">
        <v>9558</v>
      </c>
      <c r="GM728" s="106" t="s">
        <v>9559</v>
      </c>
      <c r="GN728" s="106" t="s">
        <v>9560</v>
      </c>
      <c r="GO728" s="106" t="s">
        <v>9561</v>
      </c>
      <c r="GP728" s="106" t="s">
        <v>9562</v>
      </c>
      <c r="GQ728" s="106" t="s">
        <v>283</v>
      </c>
      <c r="GR728" s="106" t="s">
        <v>283</v>
      </c>
      <c r="GS728" s="106" t="s">
        <v>283</v>
      </c>
      <c r="GT728" s="106" t="s">
        <v>283</v>
      </c>
      <c r="GU728" s="106" t="s">
        <v>283</v>
      </c>
      <c r="GV728" s="106" t="s">
        <v>283</v>
      </c>
      <c r="GW728" s="117" t="s">
        <v>9563</v>
      </c>
      <c r="GX728" s="118"/>
      <c r="GY728" s="118"/>
      <c r="GZ728" s="118"/>
      <c r="HA728" s="118"/>
      <c r="HB728" s="118"/>
      <c r="HC728" s="121">
        <v>1</v>
      </c>
      <c r="HD728" s="106"/>
      <c r="HE728" s="106"/>
      <c r="HF728" s="106"/>
      <c r="HG728" s="106"/>
      <c r="HH728" s="106"/>
      <c r="HI728" s="106"/>
      <c r="HJ728" s="106"/>
      <c r="HK728" s="106"/>
      <c r="HL728" s="106"/>
      <c r="HM728" s="106"/>
      <c r="HN728" s="106"/>
      <c r="HO728" s="106"/>
      <c r="HP728" s="106"/>
      <c r="HQ728" s="106"/>
      <c r="HR728" s="106"/>
      <c r="HS728" s="106"/>
      <c r="HT728" s="106"/>
      <c r="HU728" s="106"/>
      <c r="HV728" s="106"/>
      <c r="HW728" s="106"/>
      <c r="HX728" s="106"/>
      <c r="HY728" s="106"/>
      <c r="HZ728" s="106"/>
      <c r="IA728" s="106"/>
      <c r="IB728" s="106"/>
      <c r="IC728" s="106"/>
      <c r="ID728" s="108">
        <v>1</v>
      </c>
      <c r="IE728" s="106"/>
      <c r="IF728" s="106"/>
      <c r="IG728" s="106"/>
      <c r="IH728" s="106"/>
      <c r="II728" s="106"/>
      <c r="IJ728" s="106"/>
      <c r="IK728" s="106"/>
      <c r="IL728" s="106"/>
      <c r="IM728" s="106"/>
      <c r="IN728" s="106" t="s">
        <v>287</v>
      </c>
      <c r="IO728" s="106" t="s">
        <v>283</v>
      </c>
      <c r="IP728" s="106" t="s">
        <v>283</v>
      </c>
      <c r="IQ728" s="106" t="s">
        <v>283</v>
      </c>
      <c r="IR728" s="106"/>
      <c r="IS728" s="10"/>
      <c r="IT728" s="10"/>
      <c r="IU728" s="10"/>
      <c r="IV728" s="10"/>
      <c r="IW728" s="10"/>
      <c r="IX728" s="10"/>
      <c r="IY728" s="10"/>
      <c r="IZ728" s="10"/>
      <c r="JA728" s="13"/>
      <c r="JB728" s="10"/>
      <c r="JC728" s="10"/>
      <c r="JD728" s="10"/>
      <c r="JE728" s="10"/>
      <c r="JF728" s="10"/>
      <c r="JG728" s="10"/>
      <c r="JH728" s="10"/>
      <c r="JI728" s="10"/>
      <c r="JJ728" s="10"/>
      <c r="JK728" s="10"/>
      <c r="JL728" s="10"/>
      <c r="JM728" s="10"/>
      <c r="JN728" s="10"/>
      <c r="JO728" s="10"/>
      <c r="JP728" s="10"/>
      <c r="JQ728" s="10"/>
      <c r="JR728" s="10"/>
      <c r="JS728" s="10"/>
      <c r="JT728" s="10"/>
      <c r="JU728" s="10"/>
      <c r="JV728" s="10"/>
      <c r="JW728" s="10"/>
      <c r="JX728" s="10"/>
      <c r="JY728" s="10"/>
      <c r="JZ728" s="10"/>
    </row>
    <row r="729" spans="1:286" ht="15.75">
      <c r="A729" s="106" t="s">
        <v>9532</v>
      </c>
      <c r="B729" s="107">
        <v>44466</v>
      </c>
      <c r="C729" s="106" t="s">
        <v>9533</v>
      </c>
      <c r="D729" s="108">
        <v>1</v>
      </c>
      <c r="E729" s="109">
        <v>43704</v>
      </c>
      <c r="F729" s="110" t="s">
        <v>302</v>
      </c>
      <c r="G729" s="111" t="s">
        <v>323</v>
      </c>
      <c r="H729" s="106" t="s">
        <v>616</v>
      </c>
      <c r="I729" s="106" t="s">
        <v>617</v>
      </c>
      <c r="J729" s="10" t="s">
        <v>280</v>
      </c>
      <c r="K729" s="117" t="s">
        <v>9534</v>
      </c>
      <c r="L729" s="118"/>
      <c r="M729" s="118"/>
      <c r="N729" s="118"/>
      <c r="O729" s="118"/>
      <c r="P729" s="118"/>
      <c r="Q729" s="118"/>
      <c r="R729" s="118"/>
      <c r="S729" s="106"/>
      <c r="T729" s="106"/>
      <c r="U729" s="106"/>
      <c r="V729" s="106"/>
      <c r="W729" s="106"/>
      <c r="X729" s="106"/>
      <c r="Y729" s="106"/>
      <c r="Z729" s="106"/>
      <c r="AA729" s="106"/>
      <c r="AB729" s="106" t="s">
        <v>9535</v>
      </c>
      <c r="AC729" s="113" t="s">
        <v>9536</v>
      </c>
      <c r="AD729" s="114" t="s">
        <v>283</v>
      </c>
      <c r="AE729" s="109">
        <v>43720</v>
      </c>
      <c r="AF729" s="109">
        <v>44462</v>
      </c>
      <c r="AG729" s="116">
        <f t="shared" si="138"/>
        <v>742</v>
      </c>
      <c r="AH729" s="116">
        <f t="shared" si="146"/>
        <v>758</v>
      </c>
      <c r="AI729" s="116">
        <f t="shared" si="108"/>
        <v>762</v>
      </c>
      <c r="AJ729" s="106" t="s">
        <v>86</v>
      </c>
      <c r="AK729" s="108">
        <v>1</v>
      </c>
      <c r="AL729" s="106" t="s">
        <v>86</v>
      </c>
      <c r="AM729" s="106"/>
      <c r="AN729" s="106"/>
      <c r="AO729" s="106"/>
      <c r="AP729" s="106"/>
      <c r="AQ729" s="106"/>
      <c r="AR729" s="106"/>
      <c r="AS729" s="106"/>
      <c r="AT729" s="106"/>
      <c r="AU729" s="106"/>
      <c r="AV729" s="106"/>
      <c r="AW729" s="106"/>
      <c r="AX729" s="106"/>
      <c r="AY729" s="106"/>
      <c r="AZ729" s="106"/>
      <c r="BA729" s="106"/>
      <c r="BB729" s="106"/>
      <c r="BC729" s="106"/>
      <c r="BD729" s="106"/>
      <c r="BE729" s="106"/>
      <c r="BF729" s="106"/>
      <c r="BG729" s="106"/>
      <c r="BH729" s="106"/>
      <c r="BI729" s="106"/>
      <c r="BJ729" s="106"/>
      <c r="BK729" s="106"/>
      <c r="BL729" s="106"/>
      <c r="BM729" s="106"/>
      <c r="BN729" s="106"/>
      <c r="BO729" s="106"/>
      <c r="BP729" s="106"/>
      <c r="BQ729" s="106"/>
      <c r="BR729" s="106"/>
      <c r="BS729" s="106"/>
      <c r="BT729" s="106"/>
      <c r="BU729" s="106"/>
      <c r="BV729" s="106"/>
      <c r="BW729" s="106"/>
      <c r="BX729" s="106"/>
      <c r="BY729" s="106"/>
      <c r="BZ729" s="106"/>
      <c r="CA729" s="106"/>
      <c r="CB729" s="106"/>
      <c r="CC729" s="106"/>
      <c r="CD729" s="106"/>
      <c r="CE729" s="106"/>
      <c r="CF729" s="106"/>
      <c r="CG729" s="106"/>
      <c r="CH729" s="106"/>
      <c r="CI729" s="106"/>
      <c r="CJ729" s="106"/>
      <c r="CK729" s="106"/>
      <c r="CL729" s="106"/>
      <c r="CM729" s="106"/>
      <c r="CN729" s="106"/>
      <c r="CO729" s="108">
        <v>1</v>
      </c>
      <c r="CP729" s="106" t="s">
        <v>283</v>
      </c>
      <c r="CQ729" s="106" t="s">
        <v>283</v>
      </c>
      <c r="CR729" s="106" t="s">
        <v>287</v>
      </c>
      <c r="CS729" s="106" t="s">
        <v>288</v>
      </c>
      <c r="CT729" s="106"/>
      <c r="CU729" s="106" t="s">
        <v>158</v>
      </c>
      <c r="CV729" s="106" t="s">
        <v>283</v>
      </c>
      <c r="CW729" s="106" t="s">
        <v>283</v>
      </c>
      <c r="CX729" s="106" t="s">
        <v>283</v>
      </c>
      <c r="CY729" s="106" t="s">
        <v>283</v>
      </c>
      <c r="CZ729" s="106" t="s">
        <v>283</v>
      </c>
      <c r="DA729" s="106" t="s">
        <v>283</v>
      </c>
      <c r="DB729" s="106" t="s">
        <v>283</v>
      </c>
      <c r="DC729" s="106" t="s">
        <v>283</v>
      </c>
      <c r="DD729" s="106" t="s">
        <v>283</v>
      </c>
      <c r="DE729" s="106" t="s">
        <v>283</v>
      </c>
      <c r="DF729" s="106" t="s">
        <v>283</v>
      </c>
      <c r="DG729" s="106"/>
      <c r="DH729" s="106"/>
      <c r="DI729" s="106"/>
      <c r="DJ729" s="106"/>
      <c r="DK729" s="106"/>
      <c r="DL729" s="106"/>
      <c r="DM729" s="106"/>
      <c r="DN729" s="106"/>
      <c r="DO729" s="106"/>
      <c r="DP729" s="106"/>
      <c r="DQ729" s="106"/>
      <c r="DR729" s="106"/>
      <c r="DS729" s="106"/>
      <c r="DT729" s="106"/>
      <c r="DU729" s="106"/>
      <c r="DV729" s="106"/>
      <c r="DW729" s="106"/>
      <c r="DX729" s="106"/>
      <c r="DY729" s="106"/>
      <c r="DZ729" s="106"/>
      <c r="EA729" s="106"/>
      <c r="EB729" s="106"/>
      <c r="EC729" s="106"/>
      <c r="ED729" s="106"/>
      <c r="EE729" s="106"/>
      <c r="EF729" s="106"/>
      <c r="EG729" s="106"/>
      <c r="EH729" s="106"/>
      <c r="EI729" s="106"/>
      <c r="EJ729" s="106"/>
      <c r="EK729" s="106" t="s">
        <v>9537</v>
      </c>
      <c r="EL729" s="106" t="s">
        <v>880</v>
      </c>
      <c r="EM729" s="106"/>
      <c r="EN729" s="106"/>
      <c r="EO729" s="106"/>
      <c r="EP729" s="106"/>
      <c r="EQ729" s="106"/>
      <c r="ER729" s="106"/>
      <c r="ES729" s="108">
        <v>1</v>
      </c>
      <c r="ET729" s="106"/>
      <c r="EU729" s="106"/>
      <c r="EV729" s="106"/>
      <c r="EW729" s="106"/>
      <c r="EX729" s="106"/>
      <c r="EY729" s="106"/>
      <c r="EZ729" s="106"/>
      <c r="FA729" s="106"/>
      <c r="FB729" s="106"/>
      <c r="FC729" s="106"/>
      <c r="FD729" s="108">
        <v>1</v>
      </c>
      <c r="FE729" s="106"/>
      <c r="FF729" s="106" t="s">
        <v>283</v>
      </c>
      <c r="FG729" s="106" t="s">
        <v>283</v>
      </c>
      <c r="FH729" s="106"/>
      <c r="FI729" s="106"/>
      <c r="FJ729" s="106"/>
      <c r="FK729" s="106"/>
      <c r="FL729" s="106"/>
      <c r="FM729" s="106"/>
      <c r="FN729" s="106"/>
      <c r="FO729" s="106"/>
      <c r="FP729" s="106"/>
      <c r="FQ729" s="106"/>
      <c r="FR729" s="106"/>
      <c r="FS729" s="106"/>
      <c r="FT729" s="106"/>
      <c r="FU729" s="106"/>
      <c r="FV729" s="106"/>
      <c r="FW729" s="106"/>
      <c r="FX729" s="106"/>
      <c r="FY729" s="106"/>
      <c r="FZ729" s="106"/>
      <c r="GA729" s="106"/>
      <c r="GB729" s="106"/>
      <c r="GC729" s="106"/>
      <c r="GD729" s="106"/>
      <c r="GE729" s="106"/>
      <c r="GF729" s="106"/>
      <c r="GG729" s="106"/>
      <c r="GH729" s="106" t="s">
        <v>9538</v>
      </c>
      <c r="GI729" s="106" t="s">
        <v>9539</v>
      </c>
      <c r="GJ729" s="106" t="s">
        <v>9540</v>
      </c>
      <c r="GK729" s="106" t="s">
        <v>9541</v>
      </c>
      <c r="GL729" s="106" t="s">
        <v>9542</v>
      </c>
      <c r="GM729" s="106" t="s">
        <v>9543</v>
      </c>
      <c r="GN729" s="106" t="s">
        <v>9544</v>
      </c>
      <c r="GO729" s="106" t="s">
        <v>9545</v>
      </c>
      <c r="GP729" s="106" t="s">
        <v>283</v>
      </c>
      <c r="GQ729" s="106" t="s">
        <v>283</v>
      </c>
      <c r="GR729" s="106" t="s">
        <v>283</v>
      </c>
      <c r="GS729" s="106" t="s">
        <v>283</v>
      </c>
      <c r="GT729" s="106" t="s">
        <v>283</v>
      </c>
      <c r="GU729" s="106" t="s">
        <v>283</v>
      </c>
      <c r="GV729" s="106" t="s">
        <v>283</v>
      </c>
      <c r="GW729" s="117" t="s">
        <v>9546</v>
      </c>
      <c r="GX729" s="118"/>
      <c r="GY729" s="106"/>
      <c r="GZ729" s="106"/>
      <c r="HA729" s="106"/>
      <c r="HB729" s="106"/>
      <c r="HC729" s="108">
        <v>1</v>
      </c>
      <c r="HD729" s="106"/>
      <c r="HE729" s="106"/>
      <c r="HF729" s="106"/>
      <c r="HG729" s="106"/>
      <c r="HH729" s="106"/>
      <c r="HI729" s="106"/>
      <c r="HJ729" s="106"/>
      <c r="HK729" s="106"/>
      <c r="HL729" s="106"/>
      <c r="HM729" s="106"/>
      <c r="HN729" s="106"/>
      <c r="HO729" s="106"/>
      <c r="HP729" s="106"/>
      <c r="HQ729" s="106"/>
      <c r="HR729" s="106"/>
      <c r="HS729" s="106"/>
      <c r="HT729" s="106"/>
      <c r="HU729" s="106"/>
      <c r="HV729" s="106"/>
      <c r="HW729" s="106"/>
      <c r="HX729" s="108">
        <v>1</v>
      </c>
      <c r="HY729" s="106"/>
      <c r="HZ729" s="106"/>
      <c r="IA729" s="106"/>
      <c r="IB729" s="106"/>
      <c r="IC729" s="106"/>
      <c r="ID729" s="108">
        <v>1</v>
      </c>
      <c r="IE729" s="106"/>
      <c r="IF729" s="106"/>
      <c r="IG729" s="106"/>
      <c r="IH729" s="106"/>
      <c r="II729" s="106"/>
      <c r="IJ729" s="106"/>
      <c r="IK729" s="106"/>
      <c r="IL729" s="106"/>
      <c r="IM729" s="106"/>
      <c r="IN729" s="106" t="s">
        <v>287</v>
      </c>
      <c r="IO729" s="106" t="s">
        <v>283</v>
      </c>
      <c r="IP729" s="106" t="s">
        <v>283</v>
      </c>
      <c r="IQ729" s="106" t="s">
        <v>283</v>
      </c>
      <c r="IR729" s="106"/>
      <c r="IS729" s="10"/>
      <c r="IT729" s="10"/>
      <c r="IU729" s="10"/>
      <c r="IV729" s="10"/>
      <c r="IW729" s="10"/>
      <c r="IX729" s="10"/>
      <c r="IY729" s="10"/>
      <c r="IZ729" s="10"/>
      <c r="JA729" s="13"/>
      <c r="JB729" s="10"/>
      <c r="JC729" s="10"/>
      <c r="JD729" s="10"/>
      <c r="JE729" s="10"/>
      <c r="JF729" s="10"/>
      <c r="JG729" s="10"/>
      <c r="JH729" s="10"/>
      <c r="JI729" s="10"/>
      <c r="JJ729" s="10"/>
      <c r="JK729" s="10"/>
      <c r="JL729" s="10"/>
      <c r="JM729" s="10"/>
      <c r="JN729" s="10"/>
      <c r="JO729" s="10"/>
      <c r="JP729" s="10"/>
      <c r="JQ729" s="10"/>
      <c r="JR729" s="10"/>
      <c r="JS729" s="10"/>
      <c r="JT729" s="10"/>
      <c r="JU729" s="10"/>
      <c r="JV729" s="10"/>
      <c r="JW729" s="10"/>
      <c r="JX729" s="10"/>
      <c r="JY729" s="10"/>
      <c r="JZ729" s="10"/>
    </row>
    <row r="730" spans="1:286" ht="15.75">
      <c r="A730" s="106" t="s">
        <v>9590</v>
      </c>
      <c r="B730" s="107">
        <v>44487</v>
      </c>
      <c r="C730" s="106" t="s">
        <v>9591</v>
      </c>
      <c r="D730" s="108">
        <v>1</v>
      </c>
      <c r="E730" s="109">
        <v>44288</v>
      </c>
      <c r="F730" s="110" t="s">
        <v>302</v>
      </c>
      <c r="G730" s="111" t="s">
        <v>323</v>
      </c>
      <c r="H730" s="106" t="s">
        <v>4909</v>
      </c>
      <c r="I730" s="106" t="s">
        <v>8653</v>
      </c>
      <c r="J730" s="10" t="s">
        <v>280</v>
      </c>
      <c r="K730" s="117" t="s">
        <v>344</v>
      </c>
      <c r="L730" s="118"/>
      <c r="M730" s="118"/>
      <c r="N730" s="118"/>
      <c r="O730" s="118"/>
      <c r="P730" s="118"/>
      <c r="Q730" s="118"/>
      <c r="R730" s="118"/>
      <c r="S730" s="118"/>
      <c r="T730" s="118"/>
      <c r="U730" s="118"/>
      <c r="V730" s="118"/>
      <c r="W730" s="106"/>
      <c r="X730" s="106"/>
      <c r="Y730" s="106"/>
      <c r="Z730" s="106"/>
      <c r="AA730" s="106"/>
      <c r="AB730" s="106" t="s">
        <v>9592</v>
      </c>
      <c r="AC730" s="113" t="s">
        <v>9593</v>
      </c>
      <c r="AD730" s="114" t="s">
        <v>283</v>
      </c>
      <c r="AE730" s="109">
        <v>44295</v>
      </c>
      <c r="AF730" s="109">
        <v>44483</v>
      </c>
      <c r="AG730" s="116">
        <f t="shared" si="138"/>
        <v>188</v>
      </c>
      <c r="AH730" s="116">
        <f t="shared" si="146"/>
        <v>195</v>
      </c>
      <c r="AI730" s="116">
        <f t="shared" si="108"/>
        <v>199</v>
      </c>
      <c r="AJ730" s="106" t="s">
        <v>9594</v>
      </c>
      <c r="AK730" s="108">
        <v>1</v>
      </c>
      <c r="AL730" s="117" t="s">
        <v>9595</v>
      </c>
      <c r="AM730" s="106"/>
      <c r="AN730" s="106"/>
      <c r="AO730" s="106"/>
      <c r="AP730" s="106"/>
      <c r="AQ730" s="106"/>
      <c r="AR730" s="106"/>
      <c r="AS730" s="106"/>
      <c r="AT730" s="106"/>
      <c r="AU730" s="106"/>
      <c r="AV730" s="106"/>
      <c r="AW730" s="106"/>
      <c r="AX730" s="106"/>
      <c r="AY730" s="106"/>
      <c r="AZ730" s="106"/>
      <c r="BA730" s="106"/>
      <c r="BB730" s="106"/>
      <c r="BC730" s="106"/>
      <c r="BD730" s="106"/>
      <c r="BE730" s="106"/>
      <c r="BF730" s="106"/>
      <c r="BG730" s="106"/>
      <c r="BH730" s="106"/>
      <c r="BI730" s="106"/>
      <c r="BJ730" s="106"/>
      <c r="BK730" s="106"/>
      <c r="BL730" s="106"/>
      <c r="BM730" s="106"/>
      <c r="BN730" s="106"/>
      <c r="BO730" s="106"/>
      <c r="BP730" s="106"/>
      <c r="BQ730" s="106"/>
      <c r="BR730" s="106"/>
      <c r="BS730" s="106"/>
      <c r="BT730" s="106"/>
      <c r="BU730" s="106"/>
      <c r="BV730" s="108">
        <v>1</v>
      </c>
      <c r="BW730" s="106"/>
      <c r="BX730" s="106"/>
      <c r="BY730" s="106"/>
      <c r="BZ730" s="106"/>
      <c r="CA730" s="106"/>
      <c r="CB730" s="106"/>
      <c r="CC730" s="106"/>
      <c r="CD730" s="106"/>
      <c r="CE730" s="106"/>
      <c r="CF730" s="106"/>
      <c r="CG730" s="106"/>
      <c r="CH730" s="106"/>
      <c r="CI730" s="106"/>
      <c r="CJ730" s="106"/>
      <c r="CK730" s="106"/>
      <c r="CL730" s="106"/>
      <c r="CM730" s="106"/>
      <c r="CN730" s="106"/>
      <c r="CO730" s="106"/>
      <c r="CP730" s="106" t="s">
        <v>89</v>
      </c>
      <c r="CQ730" s="106" t="s">
        <v>287</v>
      </c>
      <c r="CR730" s="106" t="s">
        <v>287</v>
      </c>
      <c r="CS730" s="106" t="s">
        <v>12</v>
      </c>
      <c r="CT730" s="106"/>
      <c r="CU730" s="106" t="s">
        <v>621</v>
      </c>
      <c r="CV730" s="106" t="s">
        <v>283</v>
      </c>
      <c r="CW730" s="106" t="s">
        <v>283</v>
      </c>
      <c r="CX730" s="106" t="s">
        <v>283</v>
      </c>
      <c r="CY730" s="106" t="s">
        <v>283</v>
      </c>
      <c r="CZ730" s="106" t="s">
        <v>283</v>
      </c>
      <c r="DA730" s="106" t="s">
        <v>283</v>
      </c>
      <c r="DB730" s="106" t="s">
        <v>283</v>
      </c>
      <c r="DC730" s="106" t="s">
        <v>283</v>
      </c>
      <c r="DD730" s="106" t="s">
        <v>283</v>
      </c>
      <c r="DE730" s="106" t="s">
        <v>9596</v>
      </c>
      <c r="DF730" s="106" t="s">
        <v>114</v>
      </c>
      <c r="DG730" s="106"/>
      <c r="DH730" s="106"/>
      <c r="DI730" s="106"/>
      <c r="DJ730" s="106"/>
      <c r="DK730" s="108">
        <v>1</v>
      </c>
      <c r="DL730" s="106"/>
      <c r="DM730" s="106"/>
      <c r="DN730" s="106"/>
      <c r="DO730" s="106"/>
      <c r="DP730" s="106"/>
      <c r="DQ730" s="106"/>
      <c r="DR730" s="106"/>
      <c r="DS730" s="106"/>
      <c r="DT730" s="106"/>
      <c r="DU730" s="106"/>
      <c r="DV730" s="106"/>
      <c r="DW730" s="106"/>
      <c r="DX730" s="106"/>
      <c r="DY730" s="106"/>
      <c r="DZ730" s="106"/>
      <c r="EA730" s="106"/>
      <c r="EB730" s="106"/>
      <c r="EC730" s="106"/>
      <c r="ED730" s="106"/>
      <c r="EE730" s="106"/>
      <c r="EF730" s="106"/>
      <c r="EG730" s="106"/>
      <c r="EH730" s="106"/>
      <c r="EI730" s="106"/>
      <c r="EJ730" s="106"/>
      <c r="EK730" s="106" t="s">
        <v>283</v>
      </c>
      <c r="EL730" s="106" t="s">
        <v>283</v>
      </c>
      <c r="EM730" s="106"/>
      <c r="EN730" s="106"/>
      <c r="EO730" s="106"/>
      <c r="EP730" s="106"/>
      <c r="EQ730" s="106"/>
      <c r="ER730" s="106"/>
      <c r="ES730" s="106"/>
      <c r="ET730" s="106"/>
      <c r="EU730" s="106"/>
      <c r="EV730" s="106"/>
      <c r="EW730" s="106"/>
      <c r="EX730" s="106"/>
      <c r="EY730" s="106"/>
      <c r="EZ730" s="106"/>
      <c r="FA730" s="106"/>
      <c r="FB730" s="106"/>
      <c r="FC730" s="106"/>
      <c r="FD730" s="106"/>
      <c r="FE730" s="106"/>
      <c r="FF730" s="106" t="s">
        <v>283</v>
      </c>
      <c r="FG730" s="106" t="s">
        <v>283</v>
      </c>
      <c r="FH730" s="106"/>
      <c r="FI730" s="106"/>
      <c r="FJ730" s="106"/>
      <c r="FK730" s="106"/>
      <c r="FL730" s="106"/>
      <c r="FM730" s="106"/>
      <c r="FN730" s="106"/>
      <c r="FO730" s="106"/>
      <c r="FP730" s="106"/>
      <c r="FQ730" s="106"/>
      <c r="FR730" s="106"/>
      <c r="FS730" s="106"/>
      <c r="FT730" s="106"/>
      <c r="FU730" s="106"/>
      <c r="FV730" s="106"/>
      <c r="FW730" s="106"/>
      <c r="FX730" s="106"/>
      <c r="FY730" s="106"/>
      <c r="FZ730" s="106"/>
      <c r="GA730" s="106"/>
      <c r="GB730" s="106"/>
      <c r="GC730" s="106"/>
      <c r="GD730" s="106"/>
      <c r="GE730" s="106"/>
      <c r="GF730" s="106"/>
      <c r="GG730" s="106"/>
      <c r="GH730" s="106" t="s">
        <v>9597</v>
      </c>
      <c r="GI730" s="106" t="s">
        <v>9598</v>
      </c>
      <c r="GJ730" s="106" t="s">
        <v>283</v>
      </c>
      <c r="GK730" s="106" t="s">
        <v>283</v>
      </c>
      <c r="GL730" s="106" t="s">
        <v>283</v>
      </c>
      <c r="GM730" s="106" t="s">
        <v>283</v>
      </c>
      <c r="GN730" s="106" t="s">
        <v>283</v>
      </c>
      <c r="GO730" s="106" t="s">
        <v>283</v>
      </c>
      <c r="GP730" s="106" t="s">
        <v>283</v>
      </c>
      <c r="GQ730" s="106" t="s">
        <v>283</v>
      </c>
      <c r="GR730" s="106" t="s">
        <v>283</v>
      </c>
      <c r="GS730" s="106" t="s">
        <v>283</v>
      </c>
      <c r="GT730" s="106" t="s">
        <v>283</v>
      </c>
      <c r="GU730" s="106" t="s">
        <v>283</v>
      </c>
      <c r="GV730" s="106" t="s">
        <v>283</v>
      </c>
      <c r="GW730" s="117" t="s">
        <v>9599</v>
      </c>
      <c r="GX730" s="118"/>
      <c r="GY730" s="106"/>
      <c r="GZ730" s="106"/>
      <c r="HA730" s="106"/>
      <c r="HB730" s="106"/>
      <c r="HC730" s="106"/>
      <c r="HD730" s="106"/>
      <c r="HE730" s="106"/>
      <c r="HF730" s="106"/>
      <c r="HG730" s="106"/>
      <c r="HH730" s="106"/>
      <c r="HI730" s="108">
        <v>1</v>
      </c>
      <c r="HJ730" s="106"/>
      <c r="HK730" s="106"/>
      <c r="HL730" s="106"/>
      <c r="HM730" s="106"/>
      <c r="HN730" s="106"/>
      <c r="HO730" s="106"/>
      <c r="HP730" s="106"/>
      <c r="HQ730" s="106"/>
      <c r="HR730" s="106"/>
      <c r="HS730" s="106"/>
      <c r="HT730" s="106"/>
      <c r="HU730" s="108">
        <v>1</v>
      </c>
      <c r="HV730" s="106"/>
      <c r="HW730" s="106"/>
      <c r="HX730" s="106"/>
      <c r="HY730" s="106"/>
      <c r="HZ730" s="106"/>
      <c r="IA730" s="106"/>
      <c r="IB730" s="106"/>
      <c r="IC730" s="106"/>
      <c r="ID730" s="106"/>
      <c r="IE730" s="106"/>
      <c r="IF730" s="106"/>
      <c r="IG730" s="106"/>
      <c r="IH730" s="108">
        <v>1</v>
      </c>
      <c r="II730" s="106"/>
      <c r="IJ730" s="106"/>
      <c r="IK730" s="106"/>
      <c r="IL730" s="106"/>
      <c r="IM730" s="106"/>
      <c r="IN730" s="106" t="s">
        <v>287</v>
      </c>
      <c r="IO730" s="106" t="s">
        <v>283</v>
      </c>
      <c r="IP730" s="106" t="s">
        <v>283</v>
      </c>
      <c r="IQ730" s="106" t="s">
        <v>283</v>
      </c>
      <c r="IR730" s="106"/>
      <c r="IS730" s="10"/>
      <c r="IT730" s="10"/>
      <c r="IU730" s="10"/>
      <c r="IV730" s="10"/>
      <c r="IW730" s="10"/>
      <c r="IX730" s="10"/>
      <c r="IY730" s="10"/>
      <c r="IZ730" s="10"/>
      <c r="JA730" s="13"/>
      <c r="JB730" s="10"/>
      <c r="JC730" s="10"/>
      <c r="JD730" s="10"/>
      <c r="JE730" s="10"/>
      <c r="JF730" s="10"/>
      <c r="JG730" s="10"/>
      <c r="JH730" s="10"/>
      <c r="JI730" s="10"/>
      <c r="JJ730" s="10"/>
      <c r="JK730" s="10"/>
      <c r="JL730" s="10"/>
      <c r="JM730" s="10"/>
      <c r="JN730" s="10"/>
      <c r="JO730" s="10"/>
      <c r="JP730" s="10"/>
      <c r="JQ730" s="10"/>
      <c r="JR730" s="10"/>
      <c r="JS730" s="10"/>
      <c r="JT730" s="10"/>
      <c r="JU730" s="10"/>
      <c r="JV730" s="10"/>
      <c r="JW730" s="10"/>
      <c r="JX730" s="10"/>
      <c r="JY730" s="10"/>
      <c r="JZ730" s="10"/>
    </row>
    <row r="731" spans="1:286" ht="15.75">
      <c r="A731" s="106" t="s">
        <v>9716</v>
      </c>
      <c r="B731" s="107">
        <v>44522</v>
      </c>
      <c r="C731" s="106" t="s">
        <v>9717</v>
      </c>
      <c r="D731" s="108">
        <v>1</v>
      </c>
      <c r="E731" s="109">
        <v>44282</v>
      </c>
      <c r="F731" s="108">
        <v>42</v>
      </c>
      <c r="G731" s="111" t="s">
        <v>277</v>
      </c>
      <c r="H731" s="106" t="s">
        <v>6142</v>
      </c>
      <c r="I731" s="106" t="s">
        <v>360</v>
      </c>
      <c r="J731" s="10" t="s">
        <v>280</v>
      </c>
      <c r="K731" s="117" t="s">
        <v>9009</v>
      </c>
      <c r="L731" s="118"/>
      <c r="M731" s="118"/>
      <c r="N731" s="118"/>
      <c r="O731" s="118"/>
      <c r="P731" s="118"/>
      <c r="Q731" s="118"/>
      <c r="R731" s="118"/>
      <c r="S731" s="118"/>
      <c r="T731" s="106"/>
      <c r="U731" s="106"/>
      <c r="V731" s="106"/>
      <c r="W731" s="106"/>
      <c r="X731" s="106"/>
      <c r="Y731" s="106"/>
      <c r="Z731" s="106"/>
      <c r="AA731" s="106"/>
      <c r="AB731" s="106" t="s">
        <v>9718</v>
      </c>
      <c r="AC731" s="113" t="s">
        <v>9719</v>
      </c>
      <c r="AD731" s="114" t="s">
        <v>283</v>
      </c>
      <c r="AE731" s="109">
        <v>44377</v>
      </c>
      <c r="AF731" s="109">
        <v>44491</v>
      </c>
      <c r="AG731" s="116">
        <f t="shared" si="138"/>
        <v>114</v>
      </c>
      <c r="AH731" s="116">
        <f t="shared" si="146"/>
        <v>209</v>
      </c>
      <c r="AI731" s="116">
        <f t="shared" si="108"/>
        <v>240</v>
      </c>
      <c r="AJ731" s="106" t="s">
        <v>619</v>
      </c>
      <c r="AK731" s="108">
        <v>1</v>
      </c>
      <c r="AL731" s="106" t="s">
        <v>70</v>
      </c>
      <c r="AM731" s="106"/>
      <c r="AN731" s="106"/>
      <c r="AO731" s="106"/>
      <c r="AP731" s="106"/>
      <c r="AQ731" s="106"/>
      <c r="AR731" s="106"/>
      <c r="AS731" s="106"/>
      <c r="AT731" s="106"/>
      <c r="AU731" s="106"/>
      <c r="AV731" s="106"/>
      <c r="AW731" s="106"/>
      <c r="AX731" s="106"/>
      <c r="AY731" s="106"/>
      <c r="AZ731" s="106"/>
      <c r="BA731" s="106"/>
      <c r="BB731" s="106"/>
      <c r="BC731" s="106"/>
      <c r="BD731" s="106"/>
      <c r="BE731" s="106"/>
      <c r="BF731" s="106"/>
      <c r="BG731" s="106"/>
      <c r="BH731" s="106"/>
      <c r="BI731" s="106"/>
      <c r="BJ731" s="106"/>
      <c r="BK731" s="106"/>
      <c r="BL731" s="106"/>
      <c r="BM731" s="106"/>
      <c r="BN731" s="106"/>
      <c r="BO731" s="106"/>
      <c r="BP731" s="106"/>
      <c r="BQ731" s="106"/>
      <c r="BR731" s="106"/>
      <c r="BS731" s="106"/>
      <c r="BT731" s="106"/>
      <c r="BU731" s="106"/>
      <c r="BV731" s="106"/>
      <c r="BW731" s="106"/>
      <c r="BX731" s="106"/>
      <c r="BY731" s="108">
        <v>1</v>
      </c>
      <c r="BZ731" s="106"/>
      <c r="CA731" s="106"/>
      <c r="CB731" s="106"/>
      <c r="CC731" s="106"/>
      <c r="CD731" s="106"/>
      <c r="CE731" s="106"/>
      <c r="CF731" s="106"/>
      <c r="CG731" s="106"/>
      <c r="CH731" s="106"/>
      <c r="CI731" s="106"/>
      <c r="CJ731" s="106"/>
      <c r="CK731" s="106"/>
      <c r="CL731" s="106"/>
      <c r="CM731" s="106"/>
      <c r="CN731" s="106"/>
      <c r="CO731" s="106"/>
      <c r="CP731" s="106" t="s">
        <v>89</v>
      </c>
      <c r="CQ731" s="106" t="s">
        <v>287</v>
      </c>
      <c r="CR731" s="106" t="s">
        <v>287</v>
      </c>
      <c r="CS731" s="106" t="s">
        <v>288</v>
      </c>
      <c r="CT731" s="106"/>
      <c r="CU731" s="106" t="s">
        <v>412</v>
      </c>
      <c r="CV731" s="106" t="s">
        <v>283</v>
      </c>
      <c r="CW731" s="106" t="s">
        <v>9720</v>
      </c>
      <c r="CX731" s="106" t="s">
        <v>283</v>
      </c>
      <c r="CY731" s="106" t="s">
        <v>283</v>
      </c>
      <c r="CZ731" s="106" t="s">
        <v>283</v>
      </c>
      <c r="DA731" s="106" t="s">
        <v>283</v>
      </c>
      <c r="DB731" s="106" t="s">
        <v>283</v>
      </c>
      <c r="DC731" s="106" t="s">
        <v>283</v>
      </c>
      <c r="DD731" s="106" t="s">
        <v>283</v>
      </c>
      <c r="DE731" s="106" t="s">
        <v>9721</v>
      </c>
      <c r="DF731" s="106" t="s">
        <v>116</v>
      </c>
      <c r="DG731" s="106"/>
      <c r="DH731" s="106"/>
      <c r="DI731" s="106"/>
      <c r="DJ731" s="106"/>
      <c r="DK731" s="106"/>
      <c r="DL731" s="106"/>
      <c r="DM731" s="108">
        <v>1</v>
      </c>
      <c r="DN731" s="106"/>
      <c r="DO731" s="106"/>
      <c r="DP731" s="106"/>
      <c r="DQ731" s="106"/>
      <c r="DR731" s="106"/>
      <c r="DS731" s="106"/>
      <c r="DT731" s="106"/>
      <c r="DU731" s="106"/>
      <c r="DV731" s="106"/>
      <c r="DW731" s="106"/>
      <c r="DX731" s="106"/>
      <c r="DY731" s="106"/>
      <c r="DZ731" s="106"/>
      <c r="EA731" s="106"/>
      <c r="EB731" s="106"/>
      <c r="EC731" s="106"/>
      <c r="ED731" s="106"/>
      <c r="EE731" s="106"/>
      <c r="EF731" s="106"/>
      <c r="EG731" s="106"/>
      <c r="EH731" s="106"/>
      <c r="EI731" s="106"/>
      <c r="EJ731" s="106"/>
      <c r="EK731" s="106" t="s">
        <v>283</v>
      </c>
      <c r="EL731" s="106" t="s">
        <v>283</v>
      </c>
      <c r="EM731" s="106"/>
      <c r="EN731" s="106"/>
      <c r="EO731" s="106"/>
      <c r="EP731" s="106"/>
      <c r="EQ731" s="106"/>
      <c r="ER731" s="106"/>
      <c r="ES731" s="106"/>
      <c r="ET731" s="106"/>
      <c r="EU731" s="106"/>
      <c r="EV731" s="106"/>
      <c r="EW731" s="106"/>
      <c r="EX731" s="106"/>
      <c r="EY731" s="106"/>
      <c r="EZ731" s="106"/>
      <c r="FA731" s="106"/>
      <c r="FB731" s="106"/>
      <c r="FC731" s="106"/>
      <c r="FD731" s="106"/>
      <c r="FE731" s="106"/>
      <c r="FF731" s="106" t="s">
        <v>283</v>
      </c>
      <c r="FG731" s="106"/>
      <c r="FH731" s="106"/>
      <c r="FI731" s="106"/>
      <c r="FJ731" s="106"/>
      <c r="FK731" s="106"/>
      <c r="FL731" s="106"/>
      <c r="FM731" s="106"/>
      <c r="FN731" s="106"/>
      <c r="FO731" s="106"/>
      <c r="FP731" s="106"/>
      <c r="FQ731" s="106"/>
      <c r="FR731" s="106"/>
      <c r="FS731" s="106"/>
      <c r="FT731" s="106"/>
      <c r="FU731" s="106"/>
      <c r="FV731" s="106"/>
      <c r="FW731" s="106"/>
      <c r="FX731" s="106"/>
      <c r="FY731" s="106"/>
      <c r="FZ731" s="106"/>
      <c r="GA731" s="106"/>
      <c r="GB731" s="106"/>
      <c r="GC731" s="106"/>
      <c r="GD731" s="106"/>
      <c r="GE731" s="106"/>
      <c r="GF731" s="106"/>
      <c r="GG731" s="106"/>
      <c r="GH731" s="106" t="s">
        <v>9722</v>
      </c>
      <c r="GI731" s="106" t="s">
        <v>283</v>
      </c>
      <c r="GJ731" s="106" t="s">
        <v>283</v>
      </c>
      <c r="GK731" s="106" t="s">
        <v>283</v>
      </c>
      <c r="GL731" s="106" t="s">
        <v>283</v>
      </c>
      <c r="GM731" s="106" t="s">
        <v>283</v>
      </c>
      <c r="GN731" s="106" t="s">
        <v>283</v>
      </c>
      <c r="GO731" s="106" t="s">
        <v>283</v>
      </c>
      <c r="GP731" s="106" t="s">
        <v>283</v>
      </c>
      <c r="GQ731" s="106" t="s">
        <v>283</v>
      </c>
      <c r="GR731" s="106" t="s">
        <v>283</v>
      </c>
      <c r="GS731" s="106" t="s">
        <v>283</v>
      </c>
      <c r="GT731" s="106" t="s">
        <v>283</v>
      </c>
      <c r="GU731" s="106" t="s">
        <v>283</v>
      </c>
      <c r="GV731" s="106" t="s">
        <v>283</v>
      </c>
      <c r="GW731" s="118" t="s">
        <v>227</v>
      </c>
      <c r="GX731" s="118"/>
      <c r="GY731" s="118"/>
      <c r="GZ731" s="118"/>
      <c r="HA731" s="118"/>
      <c r="HB731" s="118"/>
      <c r="HC731" s="106"/>
      <c r="HD731" s="106"/>
      <c r="HE731" s="106"/>
      <c r="HF731" s="106"/>
      <c r="HG731" s="106"/>
      <c r="HH731" s="106"/>
      <c r="HI731" s="106"/>
      <c r="HJ731" s="106"/>
      <c r="HK731" s="106"/>
      <c r="HL731" s="106"/>
      <c r="HM731" s="106"/>
      <c r="HN731" s="106"/>
      <c r="HO731" s="106"/>
      <c r="HP731" s="106"/>
      <c r="HQ731" s="106"/>
      <c r="HR731" s="106"/>
      <c r="HS731" s="106"/>
      <c r="HT731" s="106"/>
      <c r="HU731" s="106"/>
      <c r="HV731" s="106"/>
      <c r="HW731" s="106"/>
      <c r="HX731" s="108">
        <v>1</v>
      </c>
      <c r="HY731" s="106"/>
      <c r="HZ731" s="106"/>
      <c r="IA731" s="106"/>
      <c r="IB731" s="106"/>
      <c r="IC731" s="106"/>
      <c r="ID731" s="106"/>
      <c r="IE731" s="106"/>
      <c r="IF731" s="106"/>
      <c r="IG731" s="106"/>
      <c r="IH731" s="106"/>
      <c r="II731" s="106"/>
      <c r="IJ731" s="106"/>
      <c r="IK731" s="106"/>
      <c r="IL731" s="106"/>
      <c r="IM731" s="106"/>
      <c r="IN731" s="106" t="s">
        <v>287</v>
      </c>
      <c r="IO731" s="106" t="s">
        <v>283</v>
      </c>
      <c r="IP731" s="106" t="s">
        <v>283</v>
      </c>
      <c r="IQ731" s="106" t="s">
        <v>283</v>
      </c>
      <c r="IR731" s="106"/>
      <c r="IS731" s="10"/>
      <c r="IT731" s="10"/>
      <c r="IU731" s="10"/>
      <c r="IV731" s="10"/>
      <c r="IW731" s="10"/>
      <c r="IX731" s="10"/>
      <c r="IY731" s="10"/>
      <c r="IZ731" s="10"/>
      <c r="JA731" s="13"/>
      <c r="JB731" s="10"/>
      <c r="JC731" s="10"/>
      <c r="JD731" s="10"/>
      <c r="JE731" s="10"/>
      <c r="JF731" s="10"/>
      <c r="JG731" s="10"/>
      <c r="JH731" s="10"/>
      <c r="JI731" s="10"/>
      <c r="JJ731" s="10"/>
      <c r="JK731" s="10"/>
      <c r="JL731" s="10"/>
      <c r="JM731" s="10"/>
      <c r="JN731" s="10"/>
      <c r="JO731" s="10"/>
      <c r="JP731" s="10"/>
      <c r="JQ731" s="10"/>
      <c r="JR731" s="10"/>
      <c r="JS731" s="10"/>
      <c r="JT731" s="10"/>
      <c r="JU731" s="10"/>
      <c r="JV731" s="10"/>
      <c r="JW731" s="10"/>
      <c r="JX731" s="10"/>
      <c r="JY731" s="10"/>
      <c r="JZ731" s="10"/>
    </row>
    <row r="732" spans="1:286" ht="15.75">
      <c r="A732" s="106" t="s">
        <v>9275</v>
      </c>
      <c r="B732" s="107">
        <v>44371</v>
      </c>
      <c r="C732" s="106" t="s">
        <v>9276</v>
      </c>
      <c r="D732" s="108">
        <v>1</v>
      </c>
      <c r="E732" s="109">
        <v>44202</v>
      </c>
      <c r="F732" s="108">
        <v>26</v>
      </c>
      <c r="G732" s="111" t="s">
        <v>277</v>
      </c>
      <c r="H732" s="106" t="s">
        <v>2060</v>
      </c>
      <c r="I732" s="106" t="s">
        <v>3048</v>
      </c>
      <c r="J732" s="10" t="s">
        <v>280</v>
      </c>
      <c r="K732" s="117" t="s">
        <v>606</v>
      </c>
      <c r="L732" s="118"/>
      <c r="M732" s="118"/>
      <c r="N732" s="118"/>
      <c r="O732" s="118"/>
      <c r="P732" s="118"/>
      <c r="Q732" s="118"/>
      <c r="R732" s="118"/>
      <c r="S732" s="118"/>
      <c r="T732" s="118"/>
      <c r="U732" s="118"/>
      <c r="V732" s="118"/>
      <c r="W732" s="118"/>
      <c r="X732" s="118"/>
      <c r="Y732" s="118"/>
      <c r="Z732" s="118"/>
      <c r="AA732" s="106"/>
      <c r="AB732" s="106" t="s">
        <v>9277</v>
      </c>
      <c r="AC732" s="113" t="s">
        <v>9278</v>
      </c>
      <c r="AD732" s="114" t="s">
        <v>283</v>
      </c>
      <c r="AE732" s="109">
        <v>44207</v>
      </c>
      <c r="AF732" s="109">
        <v>44369</v>
      </c>
      <c r="AG732" s="116">
        <f t="shared" si="138"/>
        <v>162</v>
      </c>
      <c r="AH732" s="116">
        <f t="shared" si="146"/>
        <v>167</v>
      </c>
      <c r="AI732" s="116">
        <f t="shared" si="108"/>
        <v>169</v>
      </c>
      <c r="AJ732" s="106" t="s">
        <v>9279</v>
      </c>
      <c r="AK732" s="108">
        <v>3</v>
      </c>
      <c r="AL732" s="117" t="s">
        <v>9280</v>
      </c>
      <c r="AM732" s="106"/>
      <c r="AN732" s="106"/>
      <c r="AO732" s="106"/>
      <c r="AP732" s="106"/>
      <c r="AQ732" s="106"/>
      <c r="AR732" s="106"/>
      <c r="AS732" s="106"/>
      <c r="AT732" s="106"/>
      <c r="AU732" s="106"/>
      <c r="AV732" s="106"/>
      <c r="AW732" s="106"/>
      <c r="AX732" s="106"/>
      <c r="AY732" s="106"/>
      <c r="AZ732" s="106"/>
      <c r="BA732" s="106"/>
      <c r="BB732" s="106"/>
      <c r="BC732" s="106"/>
      <c r="BD732" s="106"/>
      <c r="BE732" s="106"/>
      <c r="BF732" s="106"/>
      <c r="BG732" s="106"/>
      <c r="BH732" s="106"/>
      <c r="BI732" s="106"/>
      <c r="BJ732" s="106"/>
      <c r="BK732" s="106"/>
      <c r="BL732" s="106"/>
      <c r="BM732" s="106"/>
      <c r="BN732" s="106"/>
      <c r="BO732" s="106"/>
      <c r="BP732" s="106"/>
      <c r="BQ732" s="106"/>
      <c r="BR732" s="106"/>
      <c r="BS732" s="106"/>
      <c r="BT732" s="106"/>
      <c r="BU732" s="106"/>
      <c r="BV732" s="106"/>
      <c r="BW732" s="106"/>
      <c r="BX732" s="106"/>
      <c r="BY732" s="108">
        <v>3</v>
      </c>
      <c r="BZ732" s="106"/>
      <c r="CA732" s="106"/>
      <c r="CB732" s="106"/>
      <c r="CC732" s="106"/>
      <c r="CD732" s="106"/>
      <c r="CE732" s="106"/>
      <c r="CF732" s="106"/>
      <c r="CG732" s="106"/>
      <c r="CH732" s="106"/>
      <c r="CI732" s="106"/>
      <c r="CJ732" s="106"/>
      <c r="CK732" s="106"/>
      <c r="CL732" s="106"/>
      <c r="CM732" s="106"/>
      <c r="CN732" s="106"/>
      <c r="CO732" s="106"/>
      <c r="CP732" s="106" t="s">
        <v>89</v>
      </c>
      <c r="CQ732" s="106" t="s">
        <v>287</v>
      </c>
      <c r="CR732" s="106" t="s">
        <v>287</v>
      </c>
      <c r="CS732" s="106" t="s">
        <v>288</v>
      </c>
      <c r="CT732" s="106"/>
      <c r="CU732" s="106" t="s">
        <v>290</v>
      </c>
      <c r="CV732" s="106" t="s">
        <v>283</v>
      </c>
      <c r="CW732" s="106" t="s">
        <v>9281</v>
      </c>
      <c r="CX732" s="106" t="s">
        <v>283</v>
      </c>
      <c r="CY732" s="106" t="s">
        <v>283</v>
      </c>
      <c r="CZ732" s="106" t="s">
        <v>283</v>
      </c>
      <c r="DA732" s="106" t="s">
        <v>283</v>
      </c>
      <c r="DB732" s="106" t="s">
        <v>283</v>
      </c>
      <c r="DC732" s="106" t="s">
        <v>283</v>
      </c>
      <c r="DD732" s="106" t="s">
        <v>283</v>
      </c>
      <c r="DE732" s="106" t="s">
        <v>9282</v>
      </c>
      <c r="DF732" s="106" t="s">
        <v>116</v>
      </c>
      <c r="DG732" s="106"/>
      <c r="DH732" s="106"/>
      <c r="DI732" s="106"/>
      <c r="DJ732" s="106"/>
      <c r="DK732" s="106"/>
      <c r="DL732" s="106"/>
      <c r="DM732" s="108">
        <v>1</v>
      </c>
      <c r="DN732" s="106"/>
      <c r="DO732" s="106"/>
      <c r="DP732" s="106"/>
      <c r="DQ732" s="106"/>
      <c r="DR732" s="106"/>
      <c r="DS732" s="106"/>
      <c r="DT732" s="106"/>
      <c r="DU732" s="106"/>
      <c r="DV732" s="106"/>
      <c r="DW732" s="106"/>
      <c r="DX732" s="106"/>
      <c r="DY732" s="106"/>
      <c r="DZ732" s="106"/>
      <c r="EA732" s="106"/>
      <c r="EB732" s="106"/>
      <c r="EC732" s="106"/>
      <c r="ED732" s="106"/>
      <c r="EE732" s="106"/>
      <c r="EF732" s="106"/>
      <c r="EG732" s="106"/>
      <c r="EH732" s="106"/>
      <c r="EI732" s="106"/>
      <c r="EJ732" s="106"/>
      <c r="EK732" s="106" t="s">
        <v>283</v>
      </c>
      <c r="EL732" s="106" t="s">
        <v>283</v>
      </c>
      <c r="EM732" s="106"/>
      <c r="EN732" s="106"/>
      <c r="EO732" s="106"/>
      <c r="EP732" s="106"/>
      <c r="EQ732" s="106"/>
      <c r="ER732" s="106"/>
      <c r="ES732" s="106"/>
      <c r="ET732" s="106"/>
      <c r="EU732" s="106"/>
      <c r="EV732" s="106"/>
      <c r="EW732" s="106"/>
      <c r="EX732" s="106"/>
      <c r="EY732" s="106"/>
      <c r="EZ732" s="106"/>
      <c r="FA732" s="106"/>
      <c r="FB732" s="106"/>
      <c r="FC732" s="106"/>
      <c r="FD732" s="106"/>
      <c r="FE732" s="106"/>
      <c r="FF732" s="106" t="s">
        <v>283</v>
      </c>
      <c r="FG732" s="106" t="s">
        <v>283</v>
      </c>
      <c r="FH732" s="106"/>
      <c r="FI732" s="106"/>
      <c r="FJ732" s="106"/>
      <c r="FK732" s="106"/>
      <c r="FL732" s="106"/>
      <c r="FM732" s="106"/>
      <c r="FN732" s="106"/>
      <c r="FO732" s="106"/>
      <c r="FP732" s="106"/>
      <c r="FQ732" s="106"/>
      <c r="FR732" s="106"/>
      <c r="FS732" s="106"/>
      <c r="FT732" s="106"/>
      <c r="FU732" s="106"/>
      <c r="FV732" s="106"/>
      <c r="FW732" s="106"/>
      <c r="FX732" s="106"/>
      <c r="FY732" s="106"/>
      <c r="FZ732" s="106"/>
      <c r="GA732" s="106"/>
      <c r="GB732" s="106"/>
      <c r="GC732" s="106"/>
      <c r="GD732" s="106"/>
      <c r="GE732" s="106"/>
      <c r="GF732" s="106"/>
      <c r="GG732" s="106"/>
      <c r="GH732" s="106" t="s">
        <v>9283</v>
      </c>
      <c r="GI732" s="106" t="s">
        <v>9284</v>
      </c>
      <c r="GJ732" s="106" t="s">
        <v>283</v>
      </c>
      <c r="GK732" s="106" t="s">
        <v>283</v>
      </c>
      <c r="GL732" s="106" t="s">
        <v>283</v>
      </c>
      <c r="GM732" s="106" t="s">
        <v>283</v>
      </c>
      <c r="GN732" s="106" t="s">
        <v>283</v>
      </c>
      <c r="GO732" s="106" t="s">
        <v>283</v>
      </c>
      <c r="GP732" s="106" t="s">
        <v>283</v>
      </c>
      <c r="GQ732" s="106" t="s">
        <v>283</v>
      </c>
      <c r="GR732" s="106" t="s">
        <v>283</v>
      </c>
      <c r="GS732" s="106" t="s">
        <v>283</v>
      </c>
      <c r="GT732" s="106" t="s">
        <v>283</v>
      </c>
      <c r="GU732" s="106" t="s">
        <v>283</v>
      </c>
      <c r="GV732" s="106" t="s">
        <v>283</v>
      </c>
      <c r="GW732" s="118" t="s">
        <v>211</v>
      </c>
      <c r="GX732" s="118"/>
      <c r="GY732" s="118"/>
      <c r="GZ732" s="118"/>
      <c r="HA732" s="118"/>
      <c r="HB732" s="118"/>
      <c r="HC732" s="118"/>
      <c r="HD732" s="118"/>
      <c r="HE732" s="118"/>
      <c r="HF732" s="118"/>
      <c r="HG732" s="106"/>
      <c r="HH732" s="108">
        <v>1</v>
      </c>
      <c r="HI732" s="106"/>
      <c r="HJ732" s="106"/>
      <c r="HK732" s="106"/>
      <c r="HL732" s="106"/>
      <c r="HM732" s="106"/>
      <c r="HN732" s="106"/>
      <c r="HO732" s="106"/>
      <c r="HP732" s="106"/>
      <c r="HQ732" s="106"/>
      <c r="HR732" s="106"/>
      <c r="HS732" s="106"/>
      <c r="HT732" s="106"/>
      <c r="HU732" s="106"/>
      <c r="HV732" s="106"/>
      <c r="HW732" s="106"/>
      <c r="HX732" s="106"/>
      <c r="HY732" s="106"/>
      <c r="HZ732" s="106"/>
      <c r="IA732" s="106"/>
      <c r="IB732" s="106"/>
      <c r="IC732" s="106"/>
      <c r="ID732" s="106"/>
      <c r="IE732" s="106"/>
      <c r="IF732" s="106"/>
      <c r="IG732" s="106"/>
      <c r="IH732" s="106"/>
      <c r="II732" s="106"/>
      <c r="IJ732" s="106"/>
      <c r="IK732" s="106"/>
      <c r="IL732" s="106"/>
      <c r="IM732" s="106"/>
      <c r="IN732" s="106" t="s">
        <v>287</v>
      </c>
      <c r="IO732" s="106" t="s">
        <v>283</v>
      </c>
      <c r="IP732" s="106" t="s">
        <v>283</v>
      </c>
      <c r="IQ732" s="106" t="s">
        <v>283</v>
      </c>
      <c r="IR732" s="106"/>
      <c r="IS732" s="10"/>
      <c r="IT732" s="10"/>
      <c r="IU732" s="10"/>
      <c r="IV732" s="10"/>
      <c r="IW732" s="10"/>
      <c r="IX732" s="10"/>
      <c r="IY732" s="10"/>
      <c r="IZ732" s="10"/>
      <c r="JA732" s="13"/>
      <c r="JB732" s="10"/>
      <c r="JC732" s="10"/>
      <c r="JD732" s="10"/>
      <c r="JE732" s="10"/>
      <c r="JF732" s="10"/>
      <c r="JG732" s="10"/>
      <c r="JH732" s="10"/>
      <c r="JI732" s="10"/>
      <c r="JJ732" s="10"/>
      <c r="JK732" s="10"/>
      <c r="JL732" s="10"/>
      <c r="JM732" s="10"/>
      <c r="JN732" s="10"/>
      <c r="JO732" s="10"/>
      <c r="JP732" s="10"/>
      <c r="JQ732" s="10"/>
      <c r="JR732" s="10"/>
      <c r="JS732" s="10"/>
      <c r="JT732" s="10"/>
      <c r="JU732" s="10"/>
      <c r="JV732" s="10"/>
      <c r="JW732" s="10"/>
      <c r="JX732" s="10"/>
      <c r="JY732" s="10"/>
      <c r="JZ732" s="10"/>
    </row>
    <row r="733" spans="1:286" ht="15.75">
      <c r="A733" s="106" t="s">
        <v>9788</v>
      </c>
      <c r="B733" s="107">
        <v>44533</v>
      </c>
      <c r="C733" s="106" t="s">
        <v>9789</v>
      </c>
      <c r="D733" s="108">
        <v>1</v>
      </c>
      <c r="E733" s="109">
        <v>43930</v>
      </c>
      <c r="F733" s="110" t="s">
        <v>302</v>
      </c>
      <c r="G733" s="111" t="s">
        <v>323</v>
      </c>
      <c r="H733" s="106" t="s">
        <v>9341</v>
      </c>
      <c r="I733" s="106" t="s">
        <v>3316</v>
      </c>
      <c r="J733" s="10" t="s">
        <v>280</v>
      </c>
      <c r="K733" s="117" t="s">
        <v>9790</v>
      </c>
      <c r="L733" s="118"/>
      <c r="M733" s="118"/>
      <c r="N733" s="118"/>
      <c r="O733" s="106"/>
      <c r="P733" s="106"/>
      <c r="Q733" s="106"/>
      <c r="R733" s="106"/>
      <c r="S733" s="106"/>
      <c r="T733" s="106"/>
      <c r="U733" s="106"/>
      <c r="V733" s="106"/>
      <c r="W733" s="106"/>
      <c r="X733" s="106"/>
      <c r="Y733" s="106"/>
      <c r="Z733" s="106"/>
      <c r="AA733" s="106"/>
      <c r="AB733" s="106" t="s">
        <v>9791</v>
      </c>
      <c r="AC733" s="113" t="s">
        <v>9792</v>
      </c>
      <c r="AD733" s="114" t="s">
        <v>283</v>
      </c>
      <c r="AE733" s="109">
        <v>44133</v>
      </c>
      <c r="AF733" s="109">
        <v>44488</v>
      </c>
      <c r="AG733" s="116">
        <f t="shared" si="138"/>
        <v>355</v>
      </c>
      <c r="AH733" s="116">
        <f t="shared" si="146"/>
        <v>558</v>
      </c>
      <c r="AI733" s="116">
        <f t="shared" si="108"/>
        <v>603</v>
      </c>
      <c r="AJ733" s="106" t="s">
        <v>9793</v>
      </c>
      <c r="AK733" s="108">
        <v>3</v>
      </c>
      <c r="AL733" s="117" t="s">
        <v>9765</v>
      </c>
      <c r="AM733" s="118"/>
      <c r="AN733" s="118"/>
      <c r="AO733" s="106"/>
      <c r="AP733" s="106"/>
      <c r="AQ733" s="106"/>
      <c r="AR733" s="106"/>
      <c r="AS733" s="106"/>
      <c r="AT733" s="106"/>
      <c r="AU733" s="106"/>
      <c r="AV733" s="106"/>
      <c r="AW733" s="106"/>
      <c r="AX733" s="106"/>
      <c r="AY733" s="106"/>
      <c r="AZ733" s="106"/>
      <c r="BA733" s="106"/>
      <c r="BB733" s="106"/>
      <c r="BC733" s="108">
        <v>1</v>
      </c>
      <c r="BD733" s="106"/>
      <c r="BE733" s="106"/>
      <c r="BF733" s="106"/>
      <c r="BG733" s="106"/>
      <c r="BH733" s="106"/>
      <c r="BI733" s="106"/>
      <c r="BJ733" s="106"/>
      <c r="BK733" s="106"/>
      <c r="BL733" s="106"/>
      <c r="BM733" s="108">
        <v>2</v>
      </c>
      <c r="BN733" s="106"/>
      <c r="BO733" s="106"/>
      <c r="BP733" s="106"/>
      <c r="BQ733" s="106"/>
      <c r="BR733" s="106"/>
      <c r="BS733" s="106"/>
      <c r="BT733" s="106"/>
      <c r="BU733" s="106"/>
      <c r="BV733" s="106"/>
      <c r="BW733" s="106"/>
      <c r="BX733" s="106"/>
      <c r="BY733" s="106"/>
      <c r="BZ733" s="106"/>
      <c r="CA733" s="106"/>
      <c r="CB733" s="106"/>
      <c r="CC733" s="106"/>
      <c r="CD733" s="106"/>
      <c r="CE733" s="106"/>
      <c r="CF733" s="106"/>
      <c r="CG733" s="106"/>
      <c r="CH733" s="106"/>
      <c r="CI733" s="106"/>
      <c r="CJ733" s="106"/>
      <c r="CK733" s="106"/>
      <c r="CL733" s="106"/>
      <c r="CM733" s="106"/>
      <c r="CN733" s="106"/>
      <c r="CO733" s="106"/>
      <c r="CP733" s="106" t="s">
        <v>89</v>
      </c>
      <c r="CQ733" s="106" t="s">
        <v>287</v>
      </c>
      <c r="CR733" s="106" t="s">
        <v>287</v>
      </c>
      <c r="CS733" s="106" t="s">
        <v>12</v>
      </c>
      <c r="CT733" s="106"/>
      <c r="CU733" s="106" t="s">
        <v>309</v>
      </c>
      <c r="CV733" s="106" t="s">
        <v>9794</v>
      </c>
      <c r="CW733" s="106" t="s">
        <v>9795</v>
      </c>
      <c r="CX733" s="106" t="s">
        <v>9796</v>
      </c>
      <c r="CY733" s="106" t="s">
        <v>9797</v>
      </c>
      <c r="CZ733" s="106" t="s">
        <v>283</v>
      </c>
      <c r="DA733" s="106" t="s">
        <v>283</v>
      </c>
      <c r="DB733" s="106" t="s">
        <v>283</v>
      </c>
      <c r="DC733" s="106" t="s">
        <v>283</v>
      </c>
      <c r="DD733" s="106" t="s">
        <v>283</v>
      </c>
      <c r="DE733" s="106" t="s">
        <v>9798</v>
      </c>
      <c r="DF733" s="106" t="s">
        <v>110</v>
      </c>
      <c r="DG733" s="108">
        <v>1</v>
      </c>
      <c r="DH733" s="106"/>
      <c r="DI733" s="106"/>
      <c r="DJ733" s="106"/>
      <c r="DK733" s="106"/>
      <c r="DL733" s="106"/>
      <c r="DM733" s="106"/>
      <c r="DN733" s="106"/>
      <c r="DO733" s="106"/>
      <c r="DP733" s="106"/>
      <c r="DQ733" s="106"/>
      <c r="DR733" s="106"/>
      <c r="DS733" s="106"/>
      <c r="DT733" s="106"/>
      <c r="DU733" s="106"/>
      <c r="DV733" s="106"/>
      <c r="DW733" s="106"/>
      <c r="DX733" s="106"/>
      <c r="DY733" s="106"/>
      <c r="DZ733" s="106"/>
      <c r="EA733" s="106"/>
      <c r="EB733" s="106"/>
      <c r="EC733" s="106"/>
      <c r="ED733" s="106"/>
      <c r="EE733" s="106"/>
      <c r="EF733" s="106"/>
      <c r="EG733" s="106"/>
      <c r="EH733" s="106"/>
      <c r="EI733" s="106"/>
      <c r="EJ733" s="106"/>
      <c r="EK733" s="106" t="s">
        <v>145</v>
      </c>
      <c r="EL733" s="106" t="s">
        <v>145</v>
      </c>
      <c r="EM733" s="106"/>
      <c r="EN733" s="106"/>
      <c r="EO733" s="106"/>
      <c r="EP733" s="106"/>
      <c r="EQ733" s="108">
        <v>1</v>
      </c>
      <c r="ER733" s="106"/>
      <c r="ES733" s="106"/>
      <c r="ET733" s="106"/>
      <c r="EU733" s="106"/>
      <c r="EV733" s="106"/>
      <c r="EW733" s="106"/>
      <c r="EX733" s="106"/>
      <c r="EY733" s="106"/>
      <c r="EZ733" s="106"/>
      <c r="FA733" s="106"/>
      <c r="FB733" s="106"/>
      <c r="FC733" s="106"/>
      <c r="FD733" s="106"/>
      <c r="FE733" s="106"/>
      <c r="FF733" s="106" t="s">
        <v>283</v>
      </c>
      <c r="FG733" s="106" t="s">
        <v>283</v>
      </c>
      <c r="FH733" s="106"/>
      <c r="FI733" s="106"/>
      <c r="FJ733" s="106"/>
      <c r="FK733" s="106"/>
      <c r="FL733" s="106"/>
      <c r="FM733" s="106"/>
      <c r="FN733" s="106"/>
      <c r="FO733" s="106"/>
      <c r="FP733" s="106"/>
      <c r="FQ733" s="106"/>
      <c r="FR733" s="106"/>
      <c r="FS733" s="106"/>
      <c r="FT733" s="106"/>
      <c r="FU733" s="106"/>
      <c r="FV733" s="106"/>
      <c r="FW733" s="106"/>
      <c r="FX733" s="106"/>
      <c r="FY733" s="106"/>
      <c r="FZ733" s="106"/>
      <c r="GA733" s="106"/>
      <c r="GB733" s="106"/>
      <c r="GC733" s="106"/>
      <c r="GD733" s="106"/>
      <c r="GE733" s="106"/>
      <c r="GF733" s="106"/>
      <c r="GG733" s="106"/>
      <c r="GH733" s="106" t="s">
        <v>9799</v>
      </c>
      <c r="GI733" s="106" t="s">
        <v>9800</v>
      </c>
      <c r="GJ733" s="106" t="s">
        <v>9801</v>
      </c>
      <c r="GK733" s="106" t="s">
        <v>283</v>
      </c>
      <c r="GL733" s="106" t="s">
        <v>283</v>
      </c>
      <c r="GM733" s="106" t="s">
        <v>283</v>
      </c>
      <c r="GN733" s="106" t="s">
        <v>283</v>
      </c>
      <c r="GO733" s="106" t="s">
        <v>283</v>
      </c>
      <c r="GP733" s="106" t="s">
        <v>283</v>
      </c>
      <c r="GQ733" s="106" t="s">
        <v>283</v>
      </c>
      <c r="GR733" s="106" t="s">
        <v>283</v>
      </c>
      <c r="GS733" s="106" t="s">
        <v>283</v>
      </c>
      <c r="GT733" s="106" t="s">
        <v>283</v>
      </c>
      <c r="GU733" s="106" t="s">
        <v>283</v>
      </c>
      <c r="GV733" s="106" t="s">
        <v>283</v>
      </c>
      <c r="GW733" s="117" t="s">
        <v>9802</v>
      </c>
      <c r="GX733" s="118"/>
      <c r="GY733" s="118"/>
      <c r="GZ733" s="118"/>
      <c r="HA733" s="118"/>
      <c r="HB733" s="118"/>
      <c r="HC733" s="106"/>
      <c r="HD733" s="106"/>
      <c r="HE733" s="106"/>
      <c r="HF733" s="108">
        <v>1</v>
      </c>
      <c r="HG733" s="106"/>
      <c r="HH733" s="106"/>
      <c r="HI733" s="106"/>
      <c r="HJ733" s="106"/>
      <c r="HK733" s="106"/>
      <c r="HL733" s="106"/>
      <c r="HM733" s="106"/>
      <c r="HN733" s="106"/>
      <c r="HO733" s="106"/>
      <c r="HP733" s="106"/>
      <c r="HQ733" s="106"/>
      <c r="HR733" s="106"/>
      <c r="HS733" s="106"/>
      <c r="HT733" s="106"/>
      <c r="HU733" s="106"/>
      <c r="HV733" s="106"/>
      <c r="HW733" s="106"/>
      <c r="HX733" s="106"/>
      <c r="HY733" s="106"/>
      <c r="HZ733" s="106"/>
      <c r="IA733" s="106"/>
      <c r="IB733" s="106"/>
      <c r="IC733" s="108">
        <v>1</v>
      </c>
      <c r="ID733" s="106"/>
      <c r="IE733" s="106"/>
      <c r="IF733" s="106"/>
      <c r="IG733" s="106"/>
      <c r="IH733" s="106"/>
      <c r="II733" s="106"/>
      <c r="IJ733" s="106"/>
      <c r="IK733" s="106"/>
      <c r="IL733" s="106"/>
      <c r="IM733" s="106"/>
      <c r="IN733" s="106" t="s">
        <v>287</v>
      </c>
      <c r="IO733" s="106" t="s">
        <v>283</v>
      </c>
      <c r="IP733" s="106" t="s">
        <v>283</v>
      </c>
      <c r="IQ733" s="106" t="s">
        <v>283</v>
      </c>
      <c r="IR733" s="106"/>
      <c r="IS733" s="10"/>
      <c r="IT733" s="10"/>
      <c r="IU733" s="10"/>
      <c r="IV733" s="10"/>
      <c r="IW733" s="10"/>
      <c r="IX733" s="10"/>
      <c r="IY733" s="10"/>
      <c r="IZ733" s="10"/>
      <c r="JA733" s="13"/>
      <c r="JB733" s="10"/>
      <c r="JC733" s="10"/>
      <c r="JD733" s="10"/>
      <c r="JE733" s="10"/>
      <c r="JF733" s="10"/>
      <c r="JG733" s="10"/>
      <c r="JH733" s="10"/>
      <c r="JI733" s="10"/>
      <c r="JJ733" s="10"/>
      <c r="JK733" s="10"/>
      <c r="JL733" s="10"/>
      <c r="JM733" s="10"/>
      <c r="JN733" s="10"/>
      <c r="JO733" s="10"/>
      <c r="JP733" s="10"/>
      <c r="JQ733" s="10"/>
      <c r="JR733" s="10"/>
      <c r="JS733" s="10"/>
      <c r="JT733" s="10"/>
      <c r="JU733" s="10"/>
      <c r="JV733" s="10"/>
      <c r="JW733" s="10"/>
      <c r="JX733" s="10"/>
      <c r="JY733" s="10"/>
      <c r="JZ733" s="10"/>
    </row>
    <row r="734" spans="1:286" ht="15.75">
      <c r="A734" s="106" t="s">
        <v>9339</v>
      </c>
      <c r="B734" s="107">
        <v>44392</v>
      </c>
      <c r="C734" s="106" t="s">
        <v>9340</v>
      </c>
      <c r="D734" s="108">
        <v>1</v>
      </c>
      <c r="E734" s="109">
        <v>43768</v>
      </c>
      <c r="F734" s="108">
        <v>90</v>
      </c>
      <c r="G734" s="111" t="s">
        <v>323</v>
      </c>
      <c r="H734" s="106" t="s">
        <v>9341</v>
      </c>
      <c r="I734" s="106" t="s">
        <v>3316</v>
      </c>
      <c r="J734" s="10" t="s">
        <v>280</v>
      </c>
      <c r="K734" s="117" t="s">
        <v>344</v>
      </c>
      <c r="L734" s="118"/>
      <c r="M734" s="118"/>
      <c r="N734" s="118"/>
      <c r="O734" s="106"/>
      <c r="P734" s="106"/>
      <c r="Q734" s="106"/>
      <c r="R734" s="106"/>
      <c r="S734" s="106"/>
      <c r="T734" s="106"/>
      <c r="U734" s="106"/>
      <c r="V734" s="106"/>
      <c r="W734" s="106"/>
      <c r="X734" s="106"/>
      <c r="Y734" s="106"/>
      <c r="Z734" s="106"/>
      <c r="AA734" s="106"/>
      <c r="AB734" s="106" t="s">
        <v>9342</v>
      </c>
      <c r="AC734" s="113" t="s">
        <v>9343</v>
      </c>
      <c r="AD734" s="114" t="s">
        <v>283</v>
      </c>
      <c r="AE734" s="109">
        <v>43789</v>
      </c>
      <c r="AF734" s="109">
        <v>44350</v>
      </c>
      <c r="AG734" s="116">
        <f t="shared" si="138"/>
        <v>561</v>
      </c>
      <c r="AH734" s="116">
        <f t="shared" si="146"/>
        <v>582</v>
      </c>
      <c r="AI734" s="116">
        <f t="shared" si="108"/>
        <v>624</v>
      </c>
      <c r="AJ734" s="106" t="s">
        <v>347</v>
      </c>
      <c r="AK734" s="108">
        <v>1</v>
      </c>
      <c r="AL734" s="106" t="s">
        <v>347</v>
      </c>
      <c r="AM734" s="106"/>
      <c r="AN734" s="106"/>
      <c r="AO734" s="106"/>
      <c r="AP734" s="106"/>
      <c r="AQ734" s="106"/>
      <c r="AR734" s="106"/>
      <c r="AS734" s="106"/>
      <c r="AT734" s="106"/>
      <c r="AU734" s="106"/>
      <c r="AV734" s="106"/>
      <c r="AW734" s="106"/>
      <c r="AX734" s="106"/>
      <c r="AY734" s="106"/>
      <c r="AZ734" s="106"/>
      <c r="BA734" s="106"/>
      <c r="BB734" s="106"/>
      <c r="BC734" s="106"/>
      <c r="BD734" s="106"/>
      <c r="BE734" s="106"/>
      <c r="BF734" s="106"/>
      <c r="BG734" s="106"/>
      <c r="BH734" s="106"/>
      <c r="BI734" s="106"/>
      <c r="BJ734" s="106"/>
      <c r="BK734" s="106"/>
      <c r="BL734" s="106"/>
      <c r="BM734" s="106"/>
      <c r="BN734" s="106"/>
      <c r="BO734" s="106"/>
      <c r="BP734" s="106"/>
      <c r="BQ734" s="106"/>
      <c r="BR734" s="106"/>
      <c r="BS734" s="106"/>
      <c r="BT734" s="106"/>
      <c r="BU734" s="106"/>
      <c r="BV734" s="106"/>
      <c r="BW734" s="106"/>
      <c r="BX734" s="106"/>
      <c r="BY734" s="106"/>
      <c r="BZ734" s="106"/>
      <c r="CA734" s="106"/>
      <c r="CB734" s="106"/>
      <c r="CC734" s="106"/>
      <c r="CD734" s="106"/>
      <c r="CE734" s="106"/>
      <c r="CF734" s="106"/>
      <c r="CG734" s="106"/>
      <c r="CH734" s="106"/>
      <c r="CI734" s="106"/>
      <c r="CJ734" s="106"/>
      <c r="CK734" s="106"/>
      <c r="CL734" s="106"/>
      <c r="CM734" s="106"/>
      <c r="CN734" s="106"/>
      <c r="CO734" s="106"/>
      <c r="CP734" s="106" t="s">
        <v>89</v>
      </c>
      <c r="CQ734" s="106" t="s">
        <v>287</v>
      </c>
      <c r="CR734" s="106" t="s">
        <v>287</v>
      </c>
      <c r="CS734" s="106" t="s">
        <v>12</v>
      </c>
      <c r="CT734" s="106"/>
      <c r="CU734" s="106" t="s">
        <v>309</v>
      </c>
      <c r="CV734" s="106" t="s">
        <v>9344</v>
      </c>
      <c r="CW734" s="106" t="s">
        <v>9345</v>
      </c>
      <c r="CX734" s="106" t="s">
        <v>9346</v>
      </c>
      <c r="CY734" s="106" t="s">
        <v>9347</v>
      </c>
      <c r="CZ734" s="106" t="s">
        <v>9348</v>
      </c>
      <c r="DA734" s="106" t="s">
        <v>2462</v>
      </c>
      <c r="DB734" s="106" t="s">
        <v>283</v>
      </c>
      <c r="DC734" s="106" t="s">
        <v>283</v>
      </c>
      <c r="DD734" s="106" t="s">
        <v>283</v>
      </c>
      <c r="DE734" s="106" t="s">
        <v>9349</v>
      </c>
      <c r="DF734" s="117" t="s">
        <v>9350</v>
      </c>
      <c r="DG734" s="106"/>
      <c r="DH734" s="106"/>
      <c r="DI734" s="106"/>
      <c r="DJ734" s="106"/>
      <c r="DK734" s="106"/>
      <c r="DL734" s="108">
        <v>2</v>
      </c>
      <c r="DM734" s="106"/>
      <c r="DN734" s="106"/>
      <c r="DO734" s="106"/>
      <c r="DP734" s="106"/>
      <c r="DQ734" s="108">
        <v>1</v>
      </c>
      <c r="DR734" s="106"/>
      <c r="DS734" s="106"/>
      <c r="DT734" s="106"/>
      <c r="DU734" s="106"/>
      <c r="DV734" s="106"/>
      <c r="DW734" s="106"/>
      <c r="DX734" s="106"/>
      <c r="DY734" s="108">
        <v>1</v>
      </c>
      <c r="DZ734" s="106"/>
      <c r="EA734" s="106"/>
      <c r="EB734" s="106"/>
      <c r="EC734" s="106"/>
      <c r="ED734" s="106"/>
      <c r="EE734" s="106"/>
      <c r="EF734" s="106"/>
      <c r="EG734" s="106"/>
      <c r="EH734" s="106"/>
      <c r="EI734" s="106"/>
      <c r="EJ734" s="106"/>
      <c r="EK734" s="106" t="s">
        <v>9351</v>
      </c>
      <c r="EL734" s="112" t="s">
        <v>1464</v>
      </c>
      <c r="EM734" s="106"/>
      <c r="EN734" s="106"/>
      <c r="EO734" s="106"/>
      <c r="EP734" s="106"/>
      <c r="EQ734" s="106"/>
      <c r="ER734" s="106"/>
      <c r="ES734" s="108">
        <v>1</v>
      </c>
      <c r="ET734" s="106"/>
      <c r="EU734" s="106"/>
      <c r="EV734" s="106"/>
      <c r="EW734" s="106"/>
      <c r="EX734" s="106"/>
      <c r="EY734" s="106"/>
      <c r="EZ734" s="106"/>
      <c r="FA734" s="106"/>
      <c r="FB734" s="106"/>
      <c r="FC734" s="108">
        <v>1</v>
      </c>
      <c r="FD734" s="106"/>
      <c r="FE734" s="106"/>
      <c r="FF734" s="106" t="s">
        <v>283</v>
      </c>
      <c r="FG734" s="106" t="s">
        <v>283</v>
      </c>
      <c r="FH734" s="106"/>
      <c r="FI734" s="106"/>
      <c r="FJ734" s="106"/>
      <c r="FK734" s="106"/>
      <c r="FL734" s="106"/>
      <c r="FM734" s="106"/>
      <c r="FN734" s="106"/>
      <c r="FO734" s="106"/>
      <c r="FP734" s="106"/>
      <c r="FQ734" s="106"/>
      <c r="FR734" s="106"/>
      <c r="FS734" s="106"/>
      <c r="FT734" s="106"/>
      <c r="FU734" s="106"/>
      <c r="FV734" s="106"/>
      <c r="FW734" s="106"/>
      <c r="FX734" s="106"/>
      <c r="FY734" s="106"/>
      <c r="FZ734" s="106"/>
      <c r="GA734" s="106"/>
      <c r="GB734" s="106"/>
      <c r="GC734" s="106"/>
      <c r="GD734" s="106"/>
      <c r="GE734" s="106"/>
      <c r="GF734" s="106"/>
      <c r="GG734" s="106"/>
      <c r="GH734" s="106" t="s">
        <v>9352</v>
      </c>
      <c r="GI734" s="106" t="s">
        <v>283</v>
      </c>
      <c r="GJ734" s="106" t="s">
        <v>283</v>
      </c>
      <c r="GK734" s="106" t="s">
        <v>283</v>
      </c>
      <c r="GL734" s="106" t="s">
        <v>283</v>
      </c>
      <c r="GM734" s="106" t="s">
        <v>283</v>
      </c>
      <c r="GN734" s="106" t="s">
        <v>283</v>
      </c>
      <c r="GO734" s="106" t="s">
        <v>283</v>
      </c>
      <c r="GP734" s="106" t="s">
        <v>283</v>
      </c>
      <c r="GQ734" s="106" t="s">
        <v>283</v>
      </c>
      <c r="GR734" s="106" t="s">
        <v>283</v>
      </c>
      <c r="GS734" s="106" t="s">
        <v>283</v>
      </c>
      <c r="GT734" s="106" t="s">
        <v>283</v>
      </c>
      <c r="GU734" s="106" t="s">
        <v>283</v>
      </c>
      <c r="GV734" s="106" t="s">
        <v>283</v>
      </c>
      <c r="GW734" s="117" t="s">
        <v>9353</v>
      </c>
      <c r="GX734" s="118"/>
      <c r="GY734" s="118"/>
      <c r="GZ734" s="118"/>
      <c r="HA734" s="118"/>
      <c r="HB734" s="118"/>
      <c r="HC734" s="118"/>
      <c r="HD734" s="106"/>
      <c r="HE734" s="108">
        <v>1</v>
      </c>
      <c r="HF734" s="106"/>
      <c r="HG734" s="106"/>
      <c r="HH734" s="106"/>
      <c r="HI734" s="108">
        <v>1</v>
      </c>
      <c r="HJ734" s="106"/>
      <c r="HK734" s="108">
        <v>1</v>
      </c>
      <c r="HL734" s="106"/>
      <c r="HM734" s="106"/>
      <c r="HN734" s="106"/>
      <c r="HO734" s="106"/>
      <c r="HP734" s="106"/>
      <c r="HQ734" s="106"/>
      <c r="HR734" s="106"/>
      <c r="HS734" s="106"/>
      <c r="HT734" s="106"/>
      <c r="HU734" s="106"/>
      <c r="HV734" s="106"/>
      <c r="HW734" s="106"/>
      <c r="HX734" s="106"/>
      <c r="HY734" s="106"/>
      <c r="HZ734" s="106"/>
      <c r="IA734" s="106"/>
      <c r="IB734" s="106"/>
      <c r="IC734" s="106"/>
      <c r="ID734" s="106"/>
      <c r="IE734" s="106"/>
      <c r="IF734" s="106"/>
      <c r="IG734" s="106"/>
      <c r="IH734" s="106"/>
      <c r="II734" s="106"/>
      <c r="IJ734" s="106"/>
      <c r="IK734" s="106"/>
      <c r="IL734" s="106"/>
      <c r="IM734" s="106"/>
      <c r="IN734" s="106" t="s">
        <v>287</v>
      </c>
      <c r="IO734" s="106" t="s">
        <v>283</v>
      </c>
      <c r="IP734" s="106" t="s">
        <v>283</v>
      </c>
      <c r="IQ734" s="106" t="s">
        <v>283</v>
      </c>
      <c r="IR734" s="106"/>
      <c r="IS734" s="10"/>
      <c r="IT734" s="10"/>
      <c r="IU734" s="10"/>
      <c r="IV734" s="10"/>
      <c r="IW734" s="10"/>
      <c r="IX734" s="10"/>
      <c r="IY734" s="10"/>
      <c r="IZ734" s="10"/>
      <c r="JA734" s="13"/>
      <c r="JB734" s="10"/>
      <c r="JC734" s="10"/>
      <c r="JD734" s="10"/>
      <c r="JE734" s="10"/>
      <c r="JF734" s="10"/>
      <c r="JG734" s="10"/>
      <c r="JH734" s="10"/>
      <c r="JI734" s="10"/>
      <c r="JJ734" s="10"/>
      <c r="JK734" s="10"/>
      <c r="JL734" s="10"/>
      <c r="JM734" s="10"/>
      <c r="JN734" s="10"/>
      <c r="JO734" s="10"/>
      <c r="JP734" s="10"/>
      <c r="JQ734" s="10"/>
      <c r="JR734" s="10"/>
      <c r="JS734" s="10"/>
      <c r="JT734" s="10"/>
      <c r="JU734" s="10"/>
      <c r="JV734" s="10"/>
      <c r="JW734" s="10"/>
      <c r="JX734" s="10"/>
      <c r="JY734" s="10"/>
      <c r="JZ734" s="10"/>
    </row>
    <row r="735" spans="1:286" ht="15.75">
      <c r="A735" s="106" t="s">
        <v>9374</v>
      </c>
      <c r="B735" s="107">
        <v>44397</v>
      </c>
      <c r="C735" s="106" t="s">
        <v>9375</v>
      </c>
      <c r="D735" s="108">
        <v>1</v>
      </c>
      <c r="E735" s="109">
        <v>44041</v>
      </c>
      <c r="F735" s="108">
        <v>32</v>
      </c>
      <c r="G735" s="111" t="s">
        <v>323</v>
      </c>
      <c r="H735" s="106" t="s">
        <v>977</v>
      </c>
      <c r="I735" s="106" t="s">
        <v>978</v>
      </c>
      <c r="J735" s="10" t="s">
        <v>280</v>
      </c>
      <c r="K735" s="117" t="s">
        <v>9376</v>
      </c>
      <c r="L735" s="118"/>
      <c r="M735" s="118"/>
      <c r="N735" s="118"/>
      <c r="O735" s="118"/>
      <c r="P735" s="118"/>
      <c r="Q735" s="106"/>
      <c r="R735" s="106"/>
      <c r="S735" s="106"/>
      <c r="T735" s="106"/>
      <c r="U735" s="106"/>
      <c r="V735" s="106"/>
      <c r="W735" s="106"/>
      <c r="X735" s="106"/>
      <c r="Y735" s="106"/>
      <c r="Z735" s="106"/>
      <c r="AA735" s="106"/>
      <c r="AB735" s="106" t="s">
        <v>9377</v>
      </c>
      <c r="AC735" s="113" t="s">
        <v>9378</v>
      </c>
      <c r="AD735" s="114" t="s">
        <v>283</v>
      </c>
      <c r="AE735" s="109">
        <v>44050</v>
      </c>
      <c r="AF735" s="109">
        <v>44386</v>
      </c>
      <c r="AG735" s="116">
        <f t="shared" si="138"/>
        <v>336</v>
      </c>
      <c r="AH735" s="116">
        <f t="shared" si="146"/>
        <v>345</v>
      </c>
      <c r="AI735" s="116">
        <f t="shared" si="108"/>
        <v>356</v>
      </c>
      <c r="AJ735" s="106" t="s">
        <v>9379</v>
      </c>
      <c r="AK735" s="108">
        <v>1</v>
      </c>
      <c r="AL735" s="106" t="s">
        <v>55</v>
      </c>
      <c r="AM735" s="106"/>
      <c r="AN735" s="106"/>
      <c r="AO735" s="106"/>
      <c r="AP735" s="106"/>
      <c r="AQ735" s="106"/>
      <c r="AR735" s="106"/>
      <c r="AS735" s="106"/>
      <c r="AT735" s="106"/>
      <c r="AU735" s="106"/>
      <c r="AV735" s="106"/>
      <c r="AW735" s="106"/>
      <c r="AX735" s="106"/>
      <c r="AY735" s="106"/>
      <c r="AZ735" s="106"/>
      <c r="BA735" s="106"/>
      <c r="BB735" s="106"/>
      <c r="BC735" s="106"/>
      <c r="BD735" s="106"/>
      <c r="BE735" s="106"/>
      <c r="BF735" s="106"/>
      <c r="BG735" s="106"/>
      <c r="BH735" s="106"/>
      <c r="BI735" s="106"/>
      <c r="BJ735" s="108">
        <v>1</v>
      </c>
      <c r="BK735" s="106"/>
      <c r="BL735" s="106"/>
      <c r="BM735" s="106"/>
      <c r="BN735" s="106"/>
      <c r="BO735" s="106"/>
      <c r="BP735" s="106"/>
      <c r="BQ735" s="106"/>
      <c r="BR735" s="106"/>
      <c r="BS735" s="106"/>
      <c r="BT735" s="106"/>
      <c r="BU735" s="106"/>
      <c r="BV735" s="106"/>
      <c r="BW735" s="106"/>
      <c r="BX735" s="106"/>
      <c r="BY735" s="106"/>
      <c r="BZ735" s="106"/>
      <c r="CA735" s="106"/>
      <c r="CB735" s="106"/>
      <c r="CC735" s="106"/>
      <c r="CD735" s="106"/>
      <c r="CE735" s="106"/>
      <c r="CF735" s="106"/>
      <c r="CG735" s="106"/>
      <c r="CH735" s="106"/>
      <c r="CI735" s="106"/>
      <c r="CJ735" s="106"/>
      <c r="CK735" s="106"/>
      <c r="CL735" s="106"/>
      <c r="CM735" s="106"/>
      <c r="CN735" s="106"/>
      <c r="CO735" s="106"/>
      <c r="CP735" s="106" t="s">
        <v>89</v>
      </c>
      <c r="CQ735" s="106" t="s">
        <v>287</v>
      </c>
      <c r="CR735" s="106" t="s">
        <v>287</v>
      </c>
      <c r="CS735" s="106" t="s">
        <v>12</v>
      </c>
      <c r="CT735" s="106"/>
      <c r="CU735" s="106" t="s">
        <v>309</v>
      </c>
      <c r="CV735" s="106" t="s">
        <v>9380</v>
      </c>
      <c r="CW735" s="106" t="s">
        <v>9381</v>
      </c>
      <c r="CX735" s="106" t="s">
        <v>9382</v>
      </c>
      <c r="CY735" s="106" t="s">
        <v>9383</v>
      </c>
      <c r="CZ735" s="106" t="s">
        <v>9384</v>
      </c>
      <c r="DA735" s="106" t="s">
        <v>283</v>
      </c>
      <c r="DB735" s="106" t="s">
        <v>283</v>
      </c>
      <c r="DC735" s="106" t="s">
        <v>283</v>
      </c>
      <c r="DD735" s="106" t="s">
        <v>283</v>
      </c>
      <c r="DE735" s="106" t="s">
        <v>9385</v>
      </c>
      <c r="DF735" s="112" t="s">
        <v>9386</v>
      </c>
      <c r="DG735" s="106"/>
      <c r="DH735" s="106"/>
      <c r="DI735" s="106"/>
      <c r="DJ735" s="106"/>
      <c r="DK735" s="106"/>
      <c r="DL735" s="106"/>
      <c r="DM735" s="106"/>
      <c r="DN735" s="106"/>
      <c r="DO735" s="108">
        <v>1</v>
      </c>
      <c r="DP735" s="106"/>
      <c r="DQ735" s="106"/>
      <c r="DR735" s="106"/>
      <c r="DS735" s="106"/>
      <c r="DT735" s="106"/>
      <c r="DU735" s="106"/>
      <c r="DV735" s="106"/>
      <c r="DW735" s="106"/>
      <c r="DX735" s="106"/>
      <c r="DY735" s="106"/>
      <c r="DZ735" s="106"/>
      <c r="EA735" s="106"/>
      <c r="EB735" s="106"/>
      <c r="EC735" s="108">
        <v>1</v>
      </c>
      <c r="ED735" s="106"/>
      <c r="EE735" s="106"/>
      <c r="EF735" s="106"/>
      <c r="EG735" s="106"/>
      <c r="EH735" s="106"/>
      <c r="EI735" s="106"/>
      <c r="EJ735" s="106"/>
      <c r="EK735" s="106" t="s">
        <v>9387</v>
      </c>
      <c r="EL735" s="106" t="s">
        <v>283</v>
      </c>
      <c r="EM735" s="106"/>
      <c r="EN735" s="106"/>
      <c r="EO735" s="106"/>
      <c r="EP735" s="106"/>
      <c r="EQ735" s="106"/>
      <c r="ER735" s="106"/>
      <c r="ES735" s="106"/>
      <c r="ET735" s="106"/>
      <c r="EU735" s="106"/>
      <c r="EV735" s="106"/>
      <c r="EW735" s="106"/>
      <c r="EX735" s="106"/>
      <c r="EY735" s="106"/>
      <c r="EZ735" s="106"/>
      <c r="FA735" s="106"/>
      <c r="FB735" s="106"/>
      <c r="FC735" s="106"/>
      <c r="FD735" s="106"/>
      <c r="FE735" s="106"/>
      <c r="FF735" s="106" t="s">
        <v>283</v>
      </c>
      <c r="FG735" s="106" t="s">
        <v>283</v>
      </c>
      <c r="FH735" s="106"/>
      <c r="FI735" s="106"/>
      <c r="FJ735" s="106"/>
      <c r="FK735" s="106"/>
      <c r="FL735" s="106"/>
      <c r="FM735" s="106"/>
      <c r="FN735" s="106"/>
      <c r="FO735" s="106"/>
      <c r="FP735" s="106"/>
      <c r="FQ735" s="106"/>
      <c r="FR735" s="106"/>
      <c r="FS735" s="106"/>
      <c r="FT735" s="106"/>
      <c r="FU735" s="106"/>
      <c r="FV735" s="106"/>
      <c r="FW735" s="106"/>
      <c r="FX735" s="106"/>
      <c r="FY735" s="106"/>
      <c r="FZ735" s="106"/>
      <c r="GA735" s="106"/>
      <c r="GB735" s="106"/>
      <c r="GC735" s="106"/>
      <c r="GD735" s="106"/>
      <c r="GE735" s="106"/>
      <c r="GF735" s="106"/>
      <c r="GG735" s="106"/>
      <c r="GH735" s="106" t="s">
        <v>9388</v>
      </c>
      <c r="GI735" s="106" t="s">
        <v>9389</v>
      </c>
      <c r="GJ735" s="106" t="s">
        <v>9390</v>
      </c>
      <c r="GK735" s="106" t="s">
        <v>9391</v>
      </c>
      <c r="GL735" s="106" t="s">
        <v>9392</v>
      </c>
      <c r="GM735" s="106" t="s">
        <v>9393</v>
      </c>
      <c r="GN735" s="106" t="s">
        <v>9394</v>
      </c>
      <c r="GO735" s="106" t="s">
        <v>9395</v>
      </c>
      <c r="GP735" s="106" t="s">
        <v>9396</v>
      </c>
      <c r="GQ735" s="106" t="s">
        <v>283</v>
      </c>
      <c r="GR735" s="106" t="s">
        <v>283</v>
      </c>
      <c r="GS735" s="106" t="s">
        <v>283</v>
      </c>
      <c r="GT735" s="106" t="s">
        <v>283</v>
      </c>
      <c r="GU735" s="106" t="s">
        <v>283</v>
      </c>
      <c r="GV735" s="106" t="s">
        <v>283</v>
      </c>
      <c r="GW735" s="117" t="s">
        <v>9397</v>
      </c>
      <c r="GX735" s="118"/>
      <c r="GY735" s="118"/>
      <c r="GZ735" s="118"/>
      <c r="HA735" s="106"/>
      <c r="HB735" s="106"/>
      <c r="HC735" s="106"/>
      <c r="HD735" s="106"/>
      <c r="HE735" s="106"/>
      <c r="HF735" s="108">
        <v>1</v>
      </c>
      <c r="HG735" s="106"/>
      <c r="HH735" s="106"/>
      <c r="HI735" s="108">
        <v>1</v>
      </c>
      <c r="HJ735" s="108">
        <v>1</v>
      </c>
      <c r="HK735" s="108">
        <v>1</v>
      </c>
      <c r="HL735" s="106"/>
      <c r="HM735" s="106"/>
      <c r="HN735" s="106"/>
      <c r="HO735" s="106"/>
      <c r="HP735" s="106"/>
      <c r="HQ735" s="106"/>
      <c r="HR735" s="106"/>
      <c r="HS735" s="106"/>
      <c r="HT735" s="108">
        <v>1</v>
      </c>
      <c r="HU735" s="106"/>
      <c r="HV735" s="106"/>
      <c r="HW735" s="106"/>
      <c r="HX735" s="106"/>
      <c r="HY735" s="106"/>
      <c r="HZ735" s="106"/>
      <c r="IA735" s="106"/>
      <c r="IB735" s="106"/>
      <c r="IC735" s="106"/>
      <c r="ID735" s="108">
        <v>1</v>
      </c>
      <c r="IE735" s="106"/>
      <c r="IF735" s="106"/>
      <c r="IG735" s="106"/>
      <c r="IH735" s="106"/>
      <c r="II735" s="106"/>
      <c r="IJ735" s="106"/>
      <c r="IK735" s="106"/>
      <c r="IL735" s="106"/>
      <c r="IM735" s="106"/>
      <c r="IN735" s="106" t="s">
        <v>287</v>
      </c>
      <c r="IO735" s="106" t="s">
        <v>283</v>
      </c>
      <c r="IP735" s="106" t="s">
        <v>283</v>
      </c>
      <c r="IQ735" s="106" t="s">
        <v>283</v>
      </c>
      <c r="IR735" s="106"/>
      <c r="IS735" s="10"/>
      <c r="IT735" s="10"/>
      <c r="IU735" s="10"/>
      <c r="IV735" s="10"/>
      <c r="IW735" s="10"/>
      <c r="IX735" s="10"/>
      <c r="IY735" s="10"/>
      <c r="IZ735" s="10"/>
      <c r="JA735" s="13"/>
      <c r="JB735" s="10"/>
      <c r="JC735" s="10"/>
      <c r="JD735" s="10"/>
      <c r="JE735" s="10"/>
      <c r="JF735" s="10"/>
      <c r="JG735" s="10"/>
      <c r="JH735" s="10"/>
      <c r="JI735" s="10"/>
      <c r="JJ735" s="10"/>
      <c r="JK735" s="10"/>
      <c r="JL735" s="10"/>
      <c r="JM735" s="10"/>
      <c r="JN735" s="10"/>
      <c r="JO735" s="10"/>
      <c r="JP735" s="10"/>
      <c r="JQ735" s="10"/>
      <c r="JR735" s="10"/>
      <c r="JS735" s="10"/>
      <c r="JT735" s="10"/>
      <c r="JU735" s="10"/>
      <c r="JV735" s="10"/>
      <c r="JW735" s="10"/>
      <c r="JX735" s="10"/>
      <c r="JY735" s="10"/>
      <c r="JZ735" s="10"/>
    </row>
    <row r="736" spans="1:286" ht="15.75">
      <c r="A736" s="106" t="s">
        <v>9444</v>
      </c>
      <c r="B736" s="107">
        <v>44419</v>
      </c>
      <c r="C736" s="106" t="s">
        <v>9445</v>
      </c>
      <c r="D736" s="108">
        <v>1</v>
      </c>
      <c r="E736" s="109">
        <v>43812</v>
      </c>
      <c r="F736" s="110" t="s">
        <v>302</v>
      </c>
      <c r="G736" s="111" t="s">
        <v>323</v>
      </c>
      <c r="H736" s="106" t="s">
        <v>9446</v>
      </c>
      <c r="I736" s="106" t="s">
        <v>9447</v>
      </c>
      <c r="J736" s="10" t="s">
        <v>280</v>
      </c>
      <c r="K736" s="117" t="s">
        <v>9448</v>
      </c>
      <c r="L736" s="118"/>
      <c r="M736" s="118"/>
      <c r="N736" s="118"/>
      <c r="O736" s="118"/>
      <c r="P736" s="118"/>
      <c r="Q736" s="118"/>
      <c r="R736" s="106"/>
      <c r="S736" s="106"/>
      <c r="T736" s="106"/>
      <c r="U736" s="106"/>
      <c r="V736" s="106"/>
      <c r="W736" s="106"/>
      <c r="X736" s="106"/>
      <c r="Y736" s="106"/>
      <c r="Z736" s="106"/>
      <c r="AA736" s="106"/>
      <c r="AB736" s="106" t="s">
        <v>9449</v>
      </c>
      <c r="AC736" s="113" t="s">
        <v>9450</v>
      </c>
      <c r="AD736" s="114" t="s">
        <v>283</v>
      </c>
      <c r="AE736" s="106" t="s">
        <v>329</v>
      </c>
      <c r="AF736" s="109">
        <v>44419</v>
      </c>
      <c r="AG736" s="115" t="e">
        <f t="shared" si="138"/>
        <v>#VALUE!</v>
      </c>
      <c r="AH736" s="116">
        <f t="shared" si="146"/>
        <v>607</v>
      </c>
      <c r="AI736" s="116">
        <f t="shared" si="108"/>
        <v>607</v>
      </c>
      <c r="AJ736" s="106" t="s">
        <v>993</v>
      </c>
      <c r="AK736" s="108">
        <v>1</v>
      </c>
      <c r="AL736" s="118" t="s">
        <v>70</v>
      </c>
      <c r="AM736" s="118"/>
      <c r="AN736" s="106"/>
      <c r="AO736" s="106"/>
      <c r="AP736" s="106"/>
      <c r="AQ736" s="106"/>
      <c r="AR736" s="106"/>
      <c r="AS736" s="106"/>
      <c r="AT736" s="106"/>
      <c r="AU736" s="106"/>
      <c r="AV736" s="106"/>
      <c r="AW736" s="106"/>
      <c r="AX736" s="106"/>
      <c r="AY736" s="106"/>
      <c r="AZ736" s="106"/>
      <c r="BA736" s="106"/>
      <c r="BB736" s="106"/>
      <c r="BC736" s="106"/>
      <c r="BD736" s="106"/>
      <c r="BE736" s="106"/>
      <c r="BF736" s="106"/>
      <c r="BG736" s="106"/>
      <c r="BH736" s="106"/>
      <c r="BI736" s="106"/>
      <c r="BJ736" s="106"/>
      <c r="BK736" s="106"/>
      <c r="BL736" s="106"/>
      <c r="BM736" s="106"/>
      <c r="BN736" s="106"/>
      <c r="BO736" s="106"/>
      <c r="BP736" s="106"/>
      <c r="BQ736" s="106"/>
      <c r="BR736" s="106"/>
      <c r="BS736" s="106"/>
      <c r="BT736" s="106"/>
      <c r="BU736" s="106"/>
      <c r="BV736" s="106"/>
      <c r="BW736" s="106"/>
      <c r="BX736" s="106"/>
      <c r="BY736" s="108">
        <v>1</v>
      </c>
      <c r="BZ736" s="106"/>
      <c r="CA736" s="106"/>
      <c r="CB736" s="106"/>
      <c r="CC736" s="106"/>
      <c r="CD736" s="106"/>
      <c r="CE736" s="106"/>
      <c r="CF736" s="106"/>
      <c r="CG736" s="106"/>
      <c r="CH736" s="106"/>
      <c r="CI736" s="106"/>
      <c r="CJ736" s="106"/>
      <c r="CK736" s="106"/>
      <c r="CL736" s="106"/>
      <c r="CM736" s="106"/>
      <c r="CN736" s="106"/>
      <c r="CO736" s="106"/>
      <c r="CP736" s="106" t="s">
        <v>283</v>
      </c>
      <c r="CQ736" s="106" t="s">
        <v>283</v>
      </c>
      <c r="CR736" s="106" t="s">
        <v>287</v>
      </c>
      <c r="CS736" s="106" t="s">
        <v>288</v>
      </c>
      <c r="CT736" s="106"/>
      <c r="CU736" s="106" t="s">
        <v>412</v>
      </c>
      <c r="CV736" s="106" t="s">
        <v>283</v>
      </c>
      <c r="CW736" s="106" t="s">
        <v>5790</v>
      </c>
      <c r="CX736" s="106" t="s">
        <v>283</v>
      </c>
      <c r="CY736" s="106" t="s">
        <v>283</v>
      </c>
      <c r="CZ736" s="106" t="s">
        <v>283</v>
      </c>
      <c r="DA736" s="106" t="s">
        <v>283</v>
      </c>
      <c r="DB736" s="106" t="s">
        <v>283</v>
      </c>
      <c r="DC736" s="106" t="s">
        <v>283</v>
      </c>
      <c r="DD736" s="106" t="s">
        <v>283</v>
      </c>
      <c r="DE736" s="106" t="s">
        <v>9451</v>
      </c>
      <c r="DF736" s="106" t="s">
        <v>86</v>
      </c>
      <c r="DG736" s="106"/>
      <c r="DH736" s="106"/>
      <c r="DI736" s="106"/>
      <c r="DJ736" s="106"/>
      <c r="DK736" s="106"/>
      <c r="DL736" s="106"/>
      <c r="DM736" s="106"/>
      <c r="DN736" s="106"/>
      <c r="DO736" s="106"/>
      <c r="DP736" s="106"/>
      <c r="DQ736" s="106"/>
      <c r="DR736" s="106"/>
      <c r="DS736" s="106"/>
      <c r="DT736" s="106"/>
      <c r="DU736" s="106"/>
      <c r="DV736" s="106"/>
      <c r="DW736" s="106"/>
      <c r="DX736" s="106"/>
      <c r="DY736" s="106"/>
      <c r="DZ736" s="106"/>
      <c r="EA736" s="106"/>
      <c r="EB736" s="106"/>
      <c r="EC736" s="106"/>
      <c r="ED736" s="106"/>
      <c r="EE736" s="106"/>
      <c r="EF736" s="106"/>
      <c r="EG736" s="106"/>
      <c r="EH736" s="106"/>
      <c r="EI736" s="106"/>
      <c r="EJ736" s="108">
        <v>1</v>
      </c>
      <c r="EK736" s="106" t="s">
        <v>86</v>
      </c>
      <c r="EL736" s="106" t="s">
        <v>86</v>
      </c>
      <c r="EM736" s="106"/>
      <c r="EN736" s="106"/>
      <c r="EO736" s="106"/>
      <c r="EP736" s="106"/>
      <c r="EQ736" s="106"/>
      <c r="ER736" s="106"/>
      <c r="ES736" s="106"/>
      <c r="ET736" s="106"/>
      <c r="EU736" s="106"/>
      <c r="EV736" s="106"/>
      <c r="EW736" s="106"/>
      <c r="EX736" s="106"/>
      <c r="EY736" s="106"/>
      <c r="EZ736" s="106"/>
      <c r="FA736" s="106"/>
      <c r="FB736" s="106"/>
      <c r="FC736" s="106"/>
      <c r="FD736" s="106"/>
      <c r="FE736" s="108">
        <v>1</v>
      </c>
      <c r="FF736" s="106" t="s">
        <v>9452</v>
      </c>
      <c r="FG736" s="106" t="s">
        <v>166</v>
      </c>
      <c r="FH736" s="106"/>
      <c r="FI736" s="106"/>
      <c r="FJ736" s="106"/>
      <c r="FK736" s="106"/>
      <c r="FL736" s="106"/>
      <c r="FM736" s="106"/>
      <c r="FN736" s="108">
        <v>1</v>
      </c>
      <c r="FO736" s="106"/>
      <c r="FP736" s="106"/>
      <c r="FQ736" s="106"/>
      <c r="FR736" s="106"/>
      <c r="FS736" s="106"/>
      <c r="FT736" s="106"/>
      <c r="FU736" s="106"/>
      <c r="FV736" s="106"/>
      <c r="FW736" s="106"/>
      <c r="FX736" s="106"/>
      <c r="FY736" s="106"/>
      <c r="FZ736" s="106"/>
      <c r="GA736" s="106"/>
      <c r="GB736" s="106"/>
      <c r="GC736" s="106"/>
      <c r="GD736" s="106"/>
      <c r="GE736" s="106"/>
      <c r="GF736" s="106"/>
      <c r="GG736" s="106"/>
      <c r="GH736" s="106" t="s">
        <v>9453</v>
      </c>
      <c r="GI736" s="106" t="s">
        <v>9454</v>
      </c>
      <c r="GJ736" s="106" t="s">
        <v>9455</v>
      </c>
      <c r="GK736" s="106" t="s">
        <v>9456</v>
      </c>
      <c r="GL736" s="106" t="s">
        <v>9457</v>
      </c>
      <c r="GM736" s="106" t="s">
        <v>283</v>
      </c>
      <c r="GN736" s="106" t="s">
        <v>283</v>
      </c>
      <c r="GO736" s="106" t="s">
        <v>283</v>
      </c>
      <c r="GP736" s="106" t="s">
        <v>283</v>
      </c>
      <c r="GQ736" s="106" t="s">
        <v>283</v>
      </c>
      <c r="GR736" s="106" t="s">
        <v>283</v>
      </c>
      <c r="GS736" s="106" t="s">
        <v>283</v>
      </c>
      <c r="GT736" s="106" t="s">
        <v>283</v>
      </c>
      <c r="GU736" s="106" t="s">
        <v>283</v>
      </c>
      <c r="GV736" s="106" t="s">
        <v>283</v>
      </c>
      <c r="GW736" s="117" t="s">
        <v>5299</v>
      </c>
      <c r="GX736" s="118"/>
      <c r="GY736" s="118"/>
      <c r="GZ736" s="118"/>
      <c r="HA736" s="106"/>
      <c r="HB736" s="106"/>
      <c r="HC736" s="106"/>
      <c r="HD736" s="106"/>
      <c r="HE736" s="106"/>
      <c r="HF736" s="106"/>
      <c r="HG736" s="106"/>
      <c r="HH736" s="106"/>
      <c r="HI736" s="106"/>
      <c r="HJ736" s="106"/>
      <c r="HK736" s="106"/>
      <c r="HL736" s="106"/>
      <c r="HM736" s="106"/>
      <c r="HN736" s="106"/>
      <c r="HO736" s="106"/>
      <c r="HP736" s="106"/>
      <c r="HQ736" s="106"/>
      <c r="HR736" s="106"/>
      <c r="HS736" s="106"/>
      <c r="HT736" s="106"/>
      <c r="HU736" s="106"/>
      <c r="HV736" s="106"/>
      <c r="HW736" s="106"/>
      <c r="HX736" s="106"/>
      <c r="HY736" s="106"/>
      <c r="HZ736" s="106"/>
      <c r="IA736" s="106"/>
      <c r="IB736" s="106"/>
      <c r="IC736" s="106"/>
      <c r="ID736" s="108">
        <v>1</v>
      </c>
      <c r="IE736" s="106"/>
      <c r="IF736" s="106"/>
      <c r="IG736" s="106"/>
      <c r="IH736" s="106"/>
      <c r="II736" s="108">
        <v>1</v>
      </c>
      <c r="IJ736" s="106"/>
      <c r="IK736" s="106"/>
      <c r="IL736" s="106"/>
      <c r="IM736" s="106"/>
      <c r="IN736" s="106" t="s">
        <v>287</v>
      </c>
      <c r="IO736" s="106" t="s">
        <v>283</v>
      </c>
      <c r="IP736" s="106" t="s">
        <v>283</v>
      </c>
      <c r="IQ736" s="106" t="s">
        <v>283</v>
      </c>
      <c r="IR736" s="106"/>
      <c r="IS736" s="10"/>
      <c r="IT736" s="10"/>
      <c r="IU736" s="10"/>
      <c r="IV736" s="10"/>
      <c r="IW736" s="10"/>
      <c r="IX736" s="10"/>
      <c r="IY736" s="10"/>
      <c r="IZ736" s="10"/>
      <c r="JA736" s="13"/>
      <c r="JB736" s="10"/>
      <c r="JC736" s="10"/>
      <c r="JD736" s="10"/>
      <c r="JE736" s="10"/>
      <c r="JF736" s="10"/>
      <c r="JG736" s="10"/>
      <c r="JH736" s="10"/>
      <c r="JI736" s="10"/>
      <c r="JJ736" s="10"/>
      <c r="JK736" s="10"/>
      <c r="JL736" s="10"/>
      <c r="JM736" s="10"/>
      <c r="JN736" s="10"/>
      <c r="JO736" s="10"/>
      <c r="JP736" s="10"/>
      <c r="JQ736" s="10"/>
      <c r="JR736" s="10"/>
      <c r="JS736" s="10"/>
      <c r="JT736" s="10"/>
      <c r="JU736" s="10"/>
      <c r="JV736" s="10"/>
      <c r="JW736" s="10"/>
      <c r="JX736" s="10"/>
      <c r="JY736" s="10"/>
      <c r="JZ736" s="10"/>
    </row>
    <row r="737" spans="1:286" ht="15.75">
      <c r="A737" s="106" t="s">
        <v>9635</v>
      </c>
      <c r="B737" s="107">
        <v>44495</v>
      </c>
      <c r="C737" s="106" t="s">
        <v>9636</v>
      </c>
      <c r="D737" s="108">
        <v>1</v>
      </c>
      <c r="E737" s="109">
        <v>44220</v>
      </c>
      <c r="F737" s="108">
        <v>29</v>
      </c>
      <c r="G737" s="111" t="s">
        <v>323</v>
      </c>
      <c r="H737" s="106" t="s">
        <v>1647</v>
      </c>
      <c r="I737" s="106" t="s">
        <v>9356</v>
      </c>
      <c r="J737" s="10" t="s">
        <v>280</v>
      </c>
      <c r="K737" s="117" t="s">
        <v>9637</v>
      </c>
      <c r="L737" s="118"/>
      <c r="M737" s="118"/>
      <c r="N737" s="118"/>
      <c r="O737" s="118"/>
      <c r="P737" s="118"/>
      <c r="Q737" s="118"/>
      <c r="R737" s="118"/>
      <c r="S737" s="118"/>
      <c r="T737" s="118"/>
      <c r="U737" s="118"/>
      <c r="V737" s="118"/>
      <c r="W737" s="106"/>
      <c r="X737" s="106"/>
      <c r="Y737" s="106"/>
      <c r="Z737" s="106"/>
      <c r="AA737" s="106"/>
      <c r="AB737" s="106" t="s">
        <v>3961</v>
      </c>
      <c r="AC737" s="113" t="s">
        <v>9638</v>
      </c>
      <c r="AD737" s="114" t="s">
        <v>283</v>
      </c>
      <c r="AE737" s="109">
        <v>44223</v>
      </c>
      <c r="AF737" s="109">
        <v>44491</v>
      </c>
      <c r="AG737" s="116">
        <f t="shared" si="138"/>
        <v>268</v>
      </c>
      <c r="AH737" s="116">
        <f t="shared" si="146"/>
        <v>271</v>
      </c>
      <c r="AI737" s="116">
        <f t="shared" si="108"/>
        <v>275</v>
      </c>
      <c r="AJ737" s="106" t="s">
        <v>1905</v>
      </c>
      <c r="AK737" s="108">
        <v>1</v>
      </c>
      <c r="AL737" s="112" t="s">
        <v>1906</v>
      </c>
      <c r="AM737" s="106"/>
      <c r="AN737" s="106"/>
      <c r="AO737" s="106"/>
      <c r="AP737" s="106"/>
      <c r="AQ737" s="106"/>
      <c r="AR737" s="106"/>
      <c r="AS737" s="106"/>
      <c r="AT737" s="106"/>
      <c r="AU737" s="106"/>
      <c r="AV737" s="106"/>
      <c r="AW737" s="106"/>
      <c r="AX737" s="106"/>
      <c r="AY737" s="106"/>
      <c r="AZ737" s="106"/>
      <c r="BA737" s="106"/>
      <c r="BB737" s="106"/>
      <c r="BC737" s="106"/>
      <c r="BD737" s="106"/>
      <c r="BE737" s="106"/>
      <c r="BF737" s="106"/>
      <c r="BG737" s="106"/>
      <c r="BH737" s="106"/>
      <c r="BI737" s="106"/>
      <c r="BJ737" s="106"/>
      <c r="BK737" s="106"/>
      <c r="BL737" s="106"/>
      <c r="BM737" s="106"/>
      <c r="BN737" s="106"/>
      <c r="BO737" s="106"/>
      <c r="BP737" s="106"/>
      <c r="BQ737" s="106"/>
      <c r="BR737" s="106"/>
      <c r="BS737" s="106"/>
      <c r="BT737" s="106"/>
      <c r="BU737" s="106"/>
      <c r="BV737" s="106"/>
      <c r="BW737" s="106"/>
      <c r="BX737" s="108">
        <v>1</v>
      </c>
      <c r="BY737" s="106"/>
      <c r="BZ737" s="106"/>
      <c r="CA737" s="106"/>
      <c r="CB737" s="106"/>
      <c r="CC737" s="106"/>
      <c r="CD737" s="106"/>
      <c r="CE737" s="106"/>
      <c r="CF737" s="106"/>
      <c r="CG737" s="106"/>
      <c r="CH737" s="106"/>
      <c r="CI737" s="106"/>
      <c r="CJ737" s="106"/>
      <c r="CK737" s="106"/>
      <c r="CL737" s="106"/>
      <c r="CM737" s="106"/>
      <c r="CN737" s="106"/>
      <c r="CO737" s="106"/>
      <c r="CP737" s="106" t="s">
        <v>428</v>
      </c>
      <c r="CQ737" s="106" t="s">
        <v>287</v>
      </c>
      <c r="CR737" s="106" t="s">
        <v>287</v>
      </c>
      <c r="CS737" s="106" t="s">
        <v>12</v>
      </c>
      <c r="CT737" s="106"/>
      <c r="CU737" s="106" t="s">
        <v>158</v>
      </c>
      <c r="CV737" s="106" t="s">
        <v>283</v>
      </c>
      <c r="CW737" s="106" t="s">
        <v>582</v>
      </c>
      <c r="CX737" s="106" t="s">
        <v>4502</v>
      </c>
      <c r="CY737" s="106" t="s">
        <v>283</v>
      </c>
      <c r="CZ737" s="106" t="s">
        <v>283</v>
      </c>
      <c r="DA737" s="106" t="s">
        <v>283</v>
      </c>
      <c r="DB737" s="106" t="s">
        <v>283</v>
      </c>
      <c r="DC737" s="106" t="s">
        <v>283</v>
      </c>
      <c r="DD737" s="106" t="s">
        <v>283</v>
      </c>
      <c r="DE737" s="106" t="s">
        <v>283</v>
      </c>
      <c r="DF737" s="106" t="s">
        <v>283</v>
      </c>
      <c r="DG737" s="106"/>
      <c r="DH737" s="106"/>
      <c r="DI737" s="106"/>
      <c r="DJ737" s="106"/>
      <c r="DK737" s="106"/>
      <c r="DL737" s="106"/>
      <c r="DM737" s="106"/>
      <c r="DN737" s="106"/>
      <c r="DO737" s="106"/>
      <c r="DP737" s="106"/>
      <c r="DQ737" s="106"/>
      <c r="DR737" s="106"/>
      <c r="DS737" s="106"/>
      <c r="DT737" s="106"/>
      <c r="DU737" s="106"/>
      <c r="DV737" s="106"/>
      <c r="DW737" s="106"/>
      <c r="DX737" s="106"/>
      <c r="DY737" s="106"/>
      <c r="DZ737" s="106"/>
      <c r="EA737" s="106"/>
      <c r="EB737" s="106"/>
      <c r="EC737" s="106"/>
      <c r="ED737" s="106"/>
      <c r="EE737" s="106"/>
      <c r="EF737" s="106"/>
      <c r="EG737" s="106"/>
      <c r="EH737" s="106"/>
      <c r="EI737" s="106"/>
      <c r="EJ737" s="106"/>
      <c r="EK737" s="106" t="s">
        <v>283</v>
      </c>
      <c r="EL737" s="106" t="s">
        <v>283</v>
      </c>
      <c r="EM737" s="106"/>
      <c r="EN737" s="106"/>
      <c r="EO737" s="106"/>
      <c r="EP737" s="106"/>
      <c r="EQ737" s="106"/>
      <c r="ER737" s="106"/>
      <c r="ES737" s="106"/>
      <c r="ET737" s="106"/>
      <c r="EU737" s="106"/>
      <c r="EV737" s="106"/>
      <c r="EW737" s="106"/>
      <c r="EX737" s="106"/>
      <c r="EY737" s="106"/>
      <c r="EZ737" s="106"/>
      <c r="FA737" s="106"/>
      <c r="FB737" s="106"/>
      <c r="FC737" s="106"/>
      <c r="FD737" s="106"/>
      <c r="FE737" s="106"/>
      <c r="FF737" s="106" t="s">
        <v>283</v>
      </c>
      <c r="FG737" s="106" t="s">
        <v>283</v>
      </c>
      <c r="FH737" s="106"/>
      <c r="FI737" s="106"/>
      <c r="FJ737" s="106"/>
      <c r="FK737" s="106"/>
      <c r="FL737" s="106"/>
      <c r="FM737" s="106"/>
      <c r="FN737" s="106"/>
      <c r="FO737" s="106"/>
      <c r="FP737" s="106"/>
      <c r="FQ737" s="106"/>
      <c r="FR737" s="106"/>
      <c r="FS737" s="106"/>
      <c r="FT737" s="106"/>
      <c r="FU737" s="106"/>
      <c r="FV737" s="106"/>
      <c r="FW737" s="106"/>
      <c r="FX737" s="106"/>
      <c r="FY737" s="106"/>
      <c r="FZ737" s="106"/>
      <c r="GA737" s="106"/>
      <c r="GB737" s="106"/>
      <c r="GC737" s="106"/>
      <c r="GD737" s="106"/>
      <c r="GE737" s="106"/>
      <c r="GF737" s="106"/>
      <c r="GG737" s="106"/>
      <c r="GH737" s="106" t="s">
        <v>9639</v>
      </c>
      <c r="GI737" s="106" t="s">
        <v>9640</v>
      </c>
      <c r="GJ737" s="106" t="s">
        <v>9641</v>
      </c>
      <c r="GK737" s="106" t="s">
        <v>283</v>
      </c>
      <c r="GL737" s="106" t="s">
        <v>283</v>
      </c>
      <c r="GM737" s="106" t="s">
        <v>283</v>
      </c>
      <c r="GN737" s="106" t="s">
        <v>283</v>
      </c>
      <c r="GO737" s="106" t="s">
        <v>283</v>
      </c>
      <c r="GP737" s="106" t="s">
        <v>283</v>
      </c>
      <c r="GQ737" s="106" t="s">
        <v>283</v>
      </c>
      <c r="GR737" s="106" t="s">
        <v>283</v>
      </c>
      <c r="GS737" s="106" t="s">
        <v>283</v>
      </c>
      <c r="GT737" s="106" t="s">
        <v>283</v>
      </c>
      <c r="GU737" s="106" t="s">
        <v>283</v>
      </c>
      <c r="GV737" s="106" t="s">
        <v>283</v>
      </c>
      <c r="GW737" s="117" t="s">
        <v>9642</v>
      </c>
      <c r="GX737" s="118"/>
      <c r="GY737" s="118"/>
      <c r="GZ737" s="118"/>
      <c r="HA737" s="118"/>
      <c r="HB737" s="106"/>
      <c r="HC737" s="106"/>
      <c r="HD737" s="106"/>
      <c r="HE737" s="106"/>
      <c r="HF737" s="106"/>
      <c r="HG737" s="106"/>
      <c r="HH737" s="106"/>
      <c r="HI737" s="106"/>
      <c r="HJ737" s="108">
        <v>1</v>
      </c>
      <c r="HK737" s="106"/>
      <c r="HL737" s="106"/>
      <c r="HM737" s="106"/>
      <c r="HN737" s="106"/>
      <c r="HO737" s="106"/>
      <c r="HP737" s="106"/>
      <c r="HQ737" s="106"/>
      <c r="HR737" s="106"/>
      <c r="HS737" s="106"/>
      <c r="HT737" s="106"/>
      <c r="HU737" s="106"/>
      <c r="HV737" s="106"/>
      <c r="HW737" s="106"/>
      <c r="HX737" s="106"/>
      <c r="HY737" s="106"/>
      <c r="HZ737" s="106"/>
      <c r="IA737" s="106"/>
      <c r="IB737" s="106"/>
      <c r="IC737" s="106"/>
      <c r="ID737" s="106"/>
      <c r="IE737" s="106"/>
      <c r="IF737" s="106"/>
      <c r="IG737" s="106"/>
      <c r="IH737" s="106"/>
      <c r="II737" s="106"/>
      <c r="IJ737" s="106"/>
      <c r="IK737" s="106"/>
      <c r="IL737" s="106"/>
      <c r="IM737" s="108">
        <v>1</v>
      </c>
      <c r="IN737" s="106" t="s">
        <v>287</v>
      </c>
      <c r="IO737" s="106" t="s">
        <v>283</v>
      </c>
      <c r="IP737" s="106" t="s">
        <v>283</v>
      </c>
      <c r="IQ737" s="106" t="s">
        <v>283</v>
      </c>
      <c r="IR737" s="106"/>
      <c r="IS737" s="10"/>
      <c r="IT737" s="10"/>
      <c r="IU737" s="10"/>
      <c r="IV737" s="10"/>
      <c r="IW737" s="10"/>
      <c r="IX737" s="10"/>
      <c r="IY737" s="10"/>
      <c r="IZ737" s="10"/>
      <c r="JA737" s="13"/>
      <c r="JB737" s="10"/>
      <c r="JC737" s="10"/>
      <c r="JD737" s="10"/>
      <c r="JE737" s="10"/>
      <c r="JF737" s="10"/>
      <c r="JG737" s="10"/>
      <c r="JH737" s="10"/>
      <c r="JI737" s="10"/>
      <c r="JJ737" s="10"/>
      <c r="JK737" s="10"/>
      <c r="JL737" s="10"/>
      <c r="JM737" s="10"/>
      <c r="JN737" s="10"/>
      <c r="JO737" s="10"/>
      <c r="JP737" s="10"/>
      <c r="JQ737" s="10"/>
      <c r="JR737" s="10"/>
      <c r="JS737" s="10"/>
      <c r="JT737" s="10"/>
      <c r="JU737" s="10"/>
      <c r="JV737" s="10"/>
      <c r="JW737" s="10"/>
      <c r="JX737" s="10"/>
      <c r="JY737" s="10"/>
      <c r="JZ737" s="10"/>
    </row>
    <row r="738" spans="1:286" ht="15.75">
      <c r="A738" s="106" t="s">
        <v>9354</v>
      </c>
      <c r="B738" s="107">
        <v>44391</v>
      </c>
      <c r="C738" s="106" t="s">
        <v>9355</v>
      </c>
      <c r="D738" s="108">
        <v>1</v>
      </c>
      <c r="E738" s="109">
        <v>44160</v>
      </c>
      <c r="F738" s="108">
        <v>50</v>
      </c>
      <c r="G738" s="111" t="s">
        <v>277</v>
      </c>
      <c r="H738" s="106" t="s">
        <v>1647</v>
      </c>
      <c r="I738" s="106" t="s">
        <v>9356</v>
      </c>
      <c r="J738" s="10" t="s">
        <v>280</v>
      </c>
      <c r="K738" s="112" t="s">
        <v>9357</v>
      </c>
      <c r="L738" s="106"/>
      <c r="M738" s="106"/>
      <c r="N738" s="106"/>
      <c r="O738" s="106"/>
      <c r="P738" s="106"/>
      <c r="Q738" s="106"/>
      <c r="R738" s="106"/>
      <c r="S738" s="106"/>
      <c r="T738" s="106"/>
      <c r="U738" s="106"/>
      <c r="V738" s="106"/>
      <c r="W738" s="106"/>
      <c r="X738" s="106"/>
      <c r="Y738" s="106"/>
      <c r="Z738" s="106"/>
      <c r="AA738" s="106"/>
      <c r="AB738" s="106" t="s">
        <v>3961</v>
      </c>
      <c r="AC738" s="113" t="s">
        <v>9358</v>
      </c>
      <c r="AD738" s="114" t="s">
        <v>283</v>
      </c>
      <c r="AE738" s="109">
        <v>44166</v>
      </c>
      <c r="AF738" s="109">
        <v>44390</v>
      </c>
      <c r="AG738" s="116">
        <f t="shared" si="138"/>
        <v>224</v>
      </c>
      <c r="AH738" s="116">
        <f t="shared" si="146"/>
        <v>230</v>
      </c>
      <c r="AI738" s="116">
        <f t="shared" si="108"/>
        <v>231</v>
      </c>
      <c r="AJ738" s="106" t="s">
        <v>1905</v>
      </c>
      <c r="AK738" s="108">
        <v>1</v>
      </c>
      <c r="AL738" s="112" t="s">
        <v>1906</v>
      </c>
      <c r="AM738" s="106"/>
      <c r="AN738" s="106"/>
      <c r="AO738" s="106"/>
      <c r="AP738" s="106"/>
      <c r="AQ738" s="106"/>
      <c r="AR738" s="106"/>
      <c r="AS738" s="106"/>
      <c r="AT738" s="106"/>
      <c r="AU738" s="106"/>
      <c r="AV738" s="106"/>
      <c r="AW738" s="106"/>
      <c r="AX738" s="106"/>
      <c r="AY738" s="106"/>
      <c r="AZ738" s="106"/>
      <c r="BA738" s="106"/>
      <c r="BB738" s="106"/>
      <c r="BC738" s="106"/>
      <c r="BD738" s="106"/>
      <c r="BE738" s="106"/>
      <c r="BF738" s="106"/>
      <c r="BG738" s="106"/>
      <c r="BH738" s="106"/>
      <c r="BI738" s="106"/>
      <c r="BJ738" s="106"/>
      <c r="BK738" s="106"/>
      <c r="BL738" s="106"/>
      <c r="BM738" s="106"/>
      <c r="BN738" s="106"/>
      <c r="BO738" s="106"/>
      <c r="BP738" s="106"/>
      <c r="BQ738" s="106"/>
      <c r="BR738" s="106"/>
      <c r="BS738" s="106"/>
      <c r="BT738" s="106"/>
      <c r="BU738" s="106"/>
      <c r="BV738" s="106"/>
      <c r="BW738" s="106"/>
      <c r="BX738" s="108">
        <v>1</v>
      </c>
      <c r="BY738" s="106"/>
      <c r="BZ738" s="106"/>
      <c r="CA738" s="106"/>
      <c r="CB738" s="106"/>
      <c r="CC738" s="106"/>
      <c r="CD738" s="106"/>
      <c r="CE738" s="106"/>
      <c r="CF738" s="106"/>
      <c r="CG738" s="106"/>
      <c r="CH738" s="106"/>
      <c r="CI738" s="106"/>
      <c r="CJ738" s="106"/>
      <c r="CK738" s="106"/>
      <c r="CL738" s="106"/>
      <c r="CM738" s="106"/>
      <c r="CN738" s="106"/>
      <c r="CO738" s="106"/>
      <c r="CP738" s="106" t="s">
        <v>428</v>
      </c>
      <c r="CQ738" s="106" t="s">
        <v>287</v>
      </c>
      <c r="CR738" s="106" t="s">
        <v>287</v>
      </c>
      <c r="CS738" s="106" t="s">
        <v>12</v>
      </c>
      <c r="CT738" s="106"/>
      <c r="CU738" s="106" t="s">
        <v>290</v>
      </c>
      <c r="CV738" s="106" t="s">
        <v>283</v>
      </c>
      <c r="CW738" s="106" t="s">
        <v>9324</v>
      </c>
      <c r="CX738" s="106" t="s">
        <v>4502</v>
      </c>
      <c r="CY738" s="106" t="s">
        <v>283</v>
      </c>
      <c r="CZ738" s="106" t="s">
        <v>283</v>
      </c>
      <c r="DA738" s="106" t="s">
        <v>283</v>
      </c>
      <c r="DB738" s="106" t="s">
        <v>283</v>
      </c>
      <c r="DC738" s="106" t="s">
        <v>283</v>
      </c>
      <c r="DD738" s="106" t="s">
        <v>283</v>
      </c>
      <c r="DE738" s="106" t="s">
        <v>283</v>
      </c>
      <c r="DF738" s="106" t="s">
        <v>283</v>
      </c>
      <c r="DG738" s="106"/>
      <c r="DH738" s="106"/>
      <c r="DI738" s="106"/>
      <c r="DJ738" s="106"/>
      <c r="DK738" s="106"/>
      <c r="DL738" s="106"/>
      <c r="DM738" s="106"/>
      <c r="DN738" s="106"/>
      <c r="DO738" s="106"/>
      <c r="DP738" s="106"/>
      <c r="DQ738" s="106"/>
      <c r="DR738" s="106"/>
      <c r="DS738" s="106"/>
      <c r="DT738" s="106"/>
      <c r="DU738" s="106"/>
      <c r="DV738" s="106"/>
      <c r="DW738" s="106"/>
      <c r="DX738" s="106"/>
      <c r="DY738" s="106"/>
      <c r="DZ738" s="106"/>
      <c r="EA738" s="106"/>
      <c r="EB738" s="106"/>
      <c r="EC738" s="106"/>
      <c r="ED738" s="106"/>
      <c r="EE738" s="106"/>
      <c r="EF738" s="106"/>
      <c r="EG738" s="106"/>
      <c r="EH738" s="106"/>
      <c r="EI738" s="106"/>
      <c r="EJ738" s="106"/>
      <c r="EK738" s="106" t="s">
        <v>283</v>
      </c>
      <c r="EL738" s="106" t="s">
        <v>283</v>
      </c>
      <c r="EM738" s="106"/>
      <c r="EN738" s="106"/>
      <c r="EO738" s="106"/>
      <c r="EP738" s="106"/>
      <c r="EQ738" s="106"/>
      <c r="ER738" s="106"/>
      <c r="ES738" s="106"/>
      <c r="ET738" s="106"/>
      <c r="EU738" s="106"/>
      <c r="EV738" s="106"/>
      <c r="EW738" s="106"/>
      <c r="EX738" s="106"/>
      <c r="EY738" s="106"/>
      <c r="EZ738" s="106"/>
      <c r="FA738" s="106"/>
      <c r="FB738" s="106"/>
      <c r="FC738" s="106"/>
      <c r="FD738" s="106"/>
      <c r="FE738" s="106"/>
      <c r="FF738" s="106" t="s">
        <v>283</v>
      </c>
      <c r="FG738" s="106" t="s">
        <v>283</v>
      </c>
      <c r="FH738" s="106"/>
      <c r="FI738" s="106"/>
      <c r="FJ738" s="106"/>
      <c r="FK738" s="106"/>
      <c r="FL738" s="106"/>
      <c r="FM738" s="106"/>
      <c r="FN738" s="106"/>
      <c r="FO738" s="106"/>
      <c r="FP738" s="106"/>
      <c r="FQ738" s="106"/>
      <c r="FR738" s="106"/>
      <c r="FS738" s="106"/>
      <c r="FT738" s="106"/>
      <c r="FU738" s="106"/>
      <c r="FV738" s="106"/>
      <c r="FW738" s="106"/>
      <c r="FX738" s="106"/>
      <c r="FY738" s="106"/>
      <c r="FZ738" s="106"/>
      <c r="GA738" s="106"/>
      <c r="GB738" s="106"/>
      <c r="GC738" s="106"/>
      <c r="GD738" s="106"/>
      <c r="GE738" s="106"/>
      <c r="GF738" s="106"/>
      <c r="GG738" s="106"/>
      <c r="GH738" s="106" t="s">
        <v>9359</v>
      </c>
      <c r="GI738" s="106" t="s">
        <v>9360</v>
      </c>
      <c r="GJ738" s="106" t="s">
        <v>9361</v>
      </c>
      <c r="GK738" s="106" t="s">
        <v>283</v>
      </c>
      <c r="GL738" s="106" t="s">
        <v>283</v>
      </c>
      <c r="GM738" s="106" t="s">
        <v>283</v>
      </c>
      <c r="GN738" s="106" t="s">
        <v>283</v>
      </c>
      <c r="GO738" s="106" t="s">
        <v>283</v>
      </c>
      <c r="GP738" s="106" t="s">
        <v>283</v>
      </c>
      <c r="GQ738" s="106" t="s">
        <v>283</v>
      </c>
      <c r="GR738" s="106" t="s">
        <v>283</v>
      </c>
      <c r="GS738" s="106" t="s">
        <v>283</v>
      </c>
      <c r="GT738" s="106" t="s">
        <v>283</v>
      </c>
      <c r="GU738" s="106" t="s">
        <v>283</v>
      </c>
      <c r="GV738" s="106" t="s">
        <v>283</v>
      </c>
      <c r="GW738" s="118" t="s">
        <v>242</v>
      </c>
      <c r="GX738" s="118"/>
      <c r="GY738" s="106"/>
      <c r="GZ738" s="106"/>
      <c r="HA738" s="106"/>
      <c r="HB738" s="106"/>
      <c r="HC738" s="106"/>
      <c r="HD738" s="106"/>
      <c r="HE738" s="106"/>
      <c r="HF738" s="106"/>
      <c r="HG738" s="106"/>
      <c r="HH738" s="106"/>
      <c r="HI738" s="106"/>
      <c r="HJ738" s="106"/>
      <c r="HK738" s="106"/>
      <c r="HL738" s="106"/>
      <c r="HM738" s="106"/>
      <c r="HN738" s="106"/>
      <c r="HO738" s="106"/>
      <c r="HP738" s="106"/>
      <c r="HQ738" s="106"/>
      <c r="HR738" s="106"/>
      <c r="HS738" s="106"/>
      <c r="HT738" s="106"/>
      <c r="HU738" s="106"/>
      <c r="HV738" s="106"/>
      <c r="HW738" s="106"/>
      <c r="HX738" s="106"/>
      <c r="HY738" s="106"/>
      <c r="HZ738" s="106"/>
      <c r="IA738" s="106"/>
      <c r="IB738" s="106"/>
      <c r="IC738" s="106"/>
      <c r="ID738" s="106"/>
      <c r="IE738" s="106"/>
      <c r="IF738" s="106"/>
      <c r="IG738" s="106"/>
      <c r="IH738" s="106"/>
      <c r="II738" s="106"/>
      <c r="IJ738" s="106"/>
      <c r="IK738" s="106"/>
      <c r="IL738" s="106"/>
      <c r="IM738" s="108">
        <v>1</v>
      </c>
      <c r="IN738" s="106" t="s">
        <v>287</v>
      </c>
      <c r="IO738" s="106" t="s">
        <v>283</v>
      </c>
      <c r="IP738" s="106" t="s">
        <v>283</v>
      </c>
      <c r="IQ738" s="106" t="s">
        <v>283</v>
      </c>
      <c r="IR738" s="106"/>
      <c r="IS738" s="10"/>
      <c r="IT738" s="10"/>
      <c r="IU738" s="10"/>
      <c r="IV738" s="10"/>
      <c r="IW738" s="10"/>
      <c r="IX738" s="10"/>
      <c r="IY738" s="10"/>
      <c r="IZ738" s="10"/>
      <c r="JA738" s="13"/>
      <c r="JB738" s="10"/>
      <c r="JC738" s="10"/>
      <c r="JD738" s="10"/>
      <c r="JE738" s="10"/>
      <c r="JF738" s="10"/>
      <c r="JG738" s="10"/>
      <c r="JH738" s="10"/>
      <c r="JI738" s="10"/>
      <c r="JJ738" s="10"/>
      <c r="JK738" s="10"/>
      <c r="JL738" s="10"/>
      <c r="JM738" s="10"/>
      <c r="JN738" s="10"/>
      <c r="JO738" s="10"/>
      <c r="JP738" s="10"/>
      <c r="JQ738" s="10"/>
      <c r="JR738" s="10"/>
      <c r="JS738" s="10"/>
      <c r="JT738" s="10"/>
      <c r="JU738" s="10"/>
      <c r="JV738" s="10"/>
      <c r="JW738" s="10"/>
      <c r="JX738" s="10"/>
      <c r="JY738" s="10"/>
      <c r="JZ738" s="10"/>
    </row>
    <row r="739" spans="1:286" ht="15.75">
      <c r="A739" s="106" t="s">
        <v>9847</v>
      </c>
      <c r="B739" s="107">
        <v>44580</v>
      </c>
      <c r="C739" s="106" t="s">
        <v>9848</v>
      </c>
      <c r="D739" s="108">
        <v>1</v>
      </c>
      <c r="E739" s="109">
        <v>44323</v>
      </c>
      <c r="F739" s="108">
        <v>45</v>
      </c>
      <c r="G739" s="111" t="s">
        <v>277</v>
      </c>
      <c r="H739" s="106" t="s">
        <v>4202</v>
      </c>
      <c r="I739" s="106" t="s">
        <v>453</v>
      </c>
      <c r="J739" s="10" t="s">
        <v>280</v>
      </c>
      <c r="K739" s="117" t="s">
        <v>9849</v>
      </c>
      <c r="L739" s="118"/>
      <c r="M739" s="118"/>
      <c r="N739" s="118"/>
      <c r="O739" s="118"/>
      <c r="P739" s="106"/>
      <c r="Q739" s="106"/>
      <c r="R739" s="106"/>
      <c r="S739" s="106"/>
      <c r="T739" s="106"/>
      <c r="U739" s="106"/>
      <c r="V739" s="106"/>
      <c r="W739" s="106"/>
      <c r="X739" s="106"/>
      <c r="Y739" s="106"/>
      <c r="Z739" s="106"/>
      <c r="AA739" s="106"/>
      <c r="AB739" s="106" t="s">
        <v>9850</v>
      </c>
      <c r="AC739" s="113" t="s">
        <v>9851</v>
      </c>
      <c r="AD739" s="114" t="s">
        <v>283</v>
      </c>
      <c r="AE739" s="109">
        <v>44323</v>
      </c>
      <c r="AF739" s="106" t="s">
        <v>329</v>
      </c>
      <c r="AG739" s="115" t="e">
        <f t="shared" si="138"/>
        <v>#VALUE!</v>
      </c>
      <c r="AH739" s="115" t="e">
        <f t="shared" si="146"/>
        <v>#VALUE!</v>
      </c>
      <c r="AI739" s="116">
        <f t="shared" si="108"/>
        <v>257</v>
      </c>
      <c r="AJ739" s="106" t="s">
        <v>9852</v>
      </c>
      <c r="AK739" s="108">
        <v>3</v>
      </c>
      <c r="AL739" s="112" t="s">
        <v>9853</v>
      </c>
      <c r="AM739" s="106"/>
      <c r="AN739" s="106"/>
      <c r="AO739" s="106"/>
      <c r="AP739" s="106"/>
      <c r="AQ739" s="106"/>
      <c r="AR739" s="106"/>
      <c r="AS739" s="106"/>
      <c r="AT739" s="106"/>
      <c r="AU739" s="106"/>
      <c r="AV739" s="106"/>
      <c r="AW739" s="106"/>
      <c r="AX739" s="106"/>
      <c r="AY739" s="106"/>
      <c r="AZ739" s="106"/>
      <c r="BA739" s="106"/>
      <c r="BB739" s="106"/>
      <c r="BC739" s="106"/>
      <c r="BD739" s="106"/>
      <c r="BE739" s="106"/>
      <c r="BF739" s="106"/>
      <c r="BG739" s="106"/>
      <c r="BH739" s="106"/>
      <c r="BI739" s="106"/>
      <c r="BJ739" s="108">
        <v>2</v>
      </c>
      <c r="BK739" s="106"/>
      <c r="BL739" s="106"/>
      <c r="BM739" s="106"/>
      <c r="BN739" s="106"/>
      <c r="BO739" s="106"/>
      <c r="BP739" s="106"/>
      <c r="BQ739" s="106"/>
      <c r="BR739" s="106"/>
      <c r="BS739" s="106"/>
      <c r="BT739" s="106"/>
      <c r="BU739" s="106"/>
      <c r="BV739" s="106"/>
      <c r="BW739" s="106"/>
      <c r="BX739" s="106"/>
      <c r="BY739" s="106"/>
      <c r="BZ739" s="106"/>
      <c r="CA739" s="106"/>
      <c r="CB739" s="106"/>
      <c r="CC739" s="106"/>
      <c r="CD739" s="108">
        <v>1</v>
      </c>
      <c r="CE739" s="106"/>
      <c r="CF739" s="106"/>
      <c r="CG739" s="106"/>
      <c r="CH739" s="106"/>
      <c r="CI739" s="106"/>
      <c r="CJ739" s="106"/>
      <c r="CK739" s="106"/>
      <c r="CL739" s="106"/>
      <c r="CM739" s="106"/>
      <c r="CN739" s="106"/>
      <c r="CO739" s="106"/>
      <c r="CP739" s="106" t="s">
        <v>89</v>
      </c>
      <c r="CQ739" s="106" t="s">
        <v>287</v>
      </c>
      <c r="CR739" s="106" t="s">
        <v>287</v>
      </c>
      <c r="CS739" s="106" t="s">
        <v>12</v>
      </c>
      <c r="CT739" s="106"/>
      <c r="CU739" s="106" t="s">
        <v>309</v>
      </c>
      <c r="CV739" s="106" t="s">
        <v>9854</v>
      </c>
      <c r="CW739" s="106" t="s">
        <v>529</v>
      </c>
      <c r="CX739" s="106" t="s">
        <v>283</v>
      </c>
      <c r="CY739" s="106" t="s">
        <v>283</v>
      </c>
      <c r="CZ739" s="106" t="s">
        <v>283</v>
      </c>
      <c r="DA739" s="106" t="s">
        <v>283</v>
      </c>
      <c r="DB739" s="106" t="s">
        <v>283</v>
      </c>
      <c r="DC739" s="106" t="s">
        <v>283</v>
      </c>
      <c r="DD739" s="106" t="s">
        <v>283</v>
      </c>
      <c r="DE739" s="106" t="s">
        <v>283</v>
      </c>
      <c r="DF739" s="106" t="s">
        <v>283</v>
      </c>
      <c r="DG739" s="106"/>
      <c r="DH739" s="106"/>
      <c r="DI739" s="106"/>
      <c r="DJ739" s="106"/>
      <c r="DK739" s="106"/>
      <c r="DL739" s="106"/>
      <c r="DM739" s="106"/>
      <c r="DN739" s="106"/>
      <c r="DO739" s="106"/>
      <c r="DP739" s="106"/>
      <c r="DQ739" s="106"/>
      <c r="DR739" s="106"/>
      <c r="DS739" s="106"/>
      <c r="DT739" s="106"/>
      <c r="DU739" s="106"/>
      <c r="DV739" s="106"/>
      <c r="DW739" s="106"/>
      <c r="DX739" s="106"/>
      <c r="DY739" s="106"/>
      <c r="DZ739" s="106"/>
      <c r="EA739" s="106"/>
      <c r="EB739" s="106"/>
      <c r="EC739" s="106"/>
      <c r="ED739" s="106"/>
      <c r="EE739" s="106"/>
      <c r="EF739" s="106"/>
      <c r="EG739" s="106"/>
      <c r="EH739" s="106"/>
      <c r="EI739" s="106"/>
      <c r="EJ739" s="106"/>
      <c r="EK739" s="106" t="s">
        <v>9609</v>
      </c>
      <c r="EL739" s="106" t="s">
        <v>283</v>
      </c>
      <c r="EM739" s="106"/>
      <c r="EN739" s="106"/>
      <c r="EO739" s="106"/>
      <c r="EP739" s="106"/>
      <c r="EQ739" s="106"/>
      <c r="ER739" s="106"/>
      <c r="ES739" s="106"/>
      <c r="ET739" s="106"/>
      <c r="EU739" s="106"/>
      <c r="EV739" s="106"/>
      <c r="EW739" s="106"/>
      <c r="EX739" s="106"/>
      <c r="EY739" s="106"/>
      <c r="EZ739" s="106"/>
      <c r="FA739" s="106"/>
      <c r="FB739" s="106"/>
      <c r="FC739" s="106"/>
      <c r="FD739" s="106"/>
      <c r="FE739" s="106"/>
      <c r="FF739" s="106" t="s">
        <v>283</v>
      </c>
      <c r="FG739" s="106" t="s">
        <v>283</v>
      </c>
      <c r="FH739" s="106"/>
      <c r="FI739" s="106"/>
      <c r="FJ739" s="106"/>
      <c r="FK739" s="106"/>
      <c r="FL739" s="106"/>
      <c r="FM739" s="106"/>
      <c r="FN739" s="106"/>
      <c r="FO739" s="106"/>
      <c r="FP739" s="106"/>
      <c r="FQ739" s="106"/>
      <c r="FR739" s="106"/>
      <c r="FS739" s="106"/>
      <c r="FT739" s="106"/>
      <c r="FU739" s="106"/>
      <c r="FV739" s="106"/>
      <c r="FW739" s="106"/>
      <c r="FX739" s="106"/>
      <c r="FY739" s="106"/>
      <c r="FZ739" s="106"/>
      <c r="GA739" s="106"/>
      <c r="GB739" s="106"/>
      <c r="GC739" s="106"/>
      <c r="GD739" s="106"/>
      <c r="GE739" s="106"/>
      <c r="GF739" s="106"/>
      <c r="GG739" s="106"/>
      <c r="GH739" s="106" t="s">
        <v>9855</v>
      </c>
      <c r="GI739" s="106" t="s">
        <v>9856</v>
      </c>
      <c r="GJ739" s="122" t="s">
        <v>9857</v>
      </c>
      <c r="GK739" s="122" t="s">
        <v>9858</v>
      </c>
      <c r="GL739" s="106" t="s">
        <v>9859</v>
      </c>
      <c r="GM739" s="106" t="s">
        <v>9860</v>
      </c>
      <c r="GN739" s="106" t="s">
        <v>9861</v>
      </c>
      <c r="GO739" s="106" t="s">
        <v>283</v>
      </c>
      <c r="GP739" s="106" t="s">
        <v>283</v>
      </c>
      <c r="GQ739" s="106" t="s">
        <v>283</v>
      </c>
      <c r="GR739" s="106" t="s">
        <v>283</v>
      </c>
      <c r="GS739" s="106" t="s">
        <v>283</v>
      </c>
      <c r="GT739" s="106" t="s">
        <v>283</v>
      </c>
      <c r="GU739" s="106" t="s">
        <v>283</v>
      </c>
      <c r="GV739" s="106" t="s">
        <v>283</v>
      </c>
      <c r="GW739" s="112" t="s">
        <v>9862</v>
      </c>
      <c r="GX739" s="106"/>
      <c r="GY739" s="106"/>
      <c r="GZ739" s="106"/>
      <c r="HA739" s="108">
        <v>1</v>
      </c>
      <c r="HB739" s="106"/>
      <c r="HC739" s="106"/>
      <c r="HD739" s="106"/>
      <c r="HE739" s="106"/>
      <c r="HF739" s="106"/>
      <c r="HG739" s="106"/>
      <c r="HH739" s="106"/>
      <c r="HI739" s="108">
        <v>1</v>
      </c>
      <c r="HJ739" s="106"/>
      <c r="HK739" s="108">
        <v>1</v>
      </c>
      <c r="HL739" s="106"/>
      <c r="HM739" s="106"/>
      <c r="HN739" s="106"/>
      <c r="HO739" s="106"/>
      <c r="HP739" s="106"/>
      <c r="HQ739" s="106"/>
      <c r="HR739" s="106"/>
      <c r="HS739" s="106"/>
      <c r="HT739" s="106"/>
      <c r="HU739" s="106"/>
      <c r="HV739" s="108">
        <v>1</v>
      </c>
      <c r="HW739" s="106"/>
      <c r="HX739" s="106"/>
      <c r="HY739" s="106"/>
      <c r="HZ739" s="106"/>
      <c r="IA739" s="106"/>
      <c r="IB739" s="106"/>
      <c r="IC739" s="106"/>
      <c r="ID739" s="106"/>
      <c r="IE739" s="106"/>
      <c r="IF739" s="106"/>
      <c r="IG739" s="106"/>
      <c r="IH739" s="106"/>
      <c r="II739" s="106"/>
      <c r="IJ739" s="106"/>
      <c r="IK739" s="106"/>
      <c r="IL739" s="106"/>
      <c r="IM739" s="106"/>
      <c r="IN739" s="106" t="s">
        <v>287</v>
      </c>
      <c r="IO739" s="106" t="s">
        <v>283</v>
      </c>
      <c r="IP739" s="106" t="s">
        <v>283</v>
      </c>
      <c r="IQ739" s="106" t="s">
        <v>283</v>
      </c>
      <c r="IR739" s="106"/>
      <c r="IS739" s="10"/>
      <c r="IT739" s="10"/>
      <c r="IU739" s="10"/>
      <c r="IV739" s="10"/>
      <c r="IW739" s="10"/>
      <c r="IX739" s="10"/>
      <c r="IY739" s="10"/>
      <c r="IZ739" s="10"/>
      <c r="JA739" s="13"/>
      <c r="JB739" s="10"/>
      <c r="JC739" s="10"/>
      <c r="JD739" s="10"/>
      <c r="JE739" s="10"/>
      <c r="JF739" s="10"/>
      <c r="JG739" s="10"/>
      <c r="JH739" s="10"/>
      <c r="JI739" s="10"/>
      <c r="JJ739" s="10"/>
      <c r="JK739" s="10"/>
      <c r="JL739" s="10"/>
      <c r="JM739" s="10"/>
      <c r="JN739" s="10"/>
      <c r="JO739" s="10"/>
      <c r="JP739" s="10"/>
      <c r="JQ739" s="10"/>
      <c r="JR739" s="10"/>
      <c r="JS739" s="10"/>
      <c r="JT739" s="10"/>
      <c r="JU739" s="10"/>
      <c r="JV739" s="10"/>
      <c r="JW739" s="10"/>
      <c r="JX739" s="10"/>
      <c r="JY739" s="10"/>
      <c r="JZ739" s="10"/>
    </row>
    <row r="740" spans="1:286" ht="15.75">
      <c r="A740" s="106" t="s">
        <v>9691</v>
      </c>
      <c r="B740" s="107">
        <v>44510</v>
      </c>
      <c r="C740" s="106" t="s">
        <v>9692</v>
      </c>
      <c r="D740" s="108">
        <v>1</v>
      </c>
      <c r="E740" s="109">
        <v>43808</v>
      </c>
      <c r="F740" s="108">
        <v>20</v>
      </c>
      <c r="G740" s="111" t="s">
        <v>323</v>
      </c>
      <c r="H740" s="106" t="s">
        <v>9693</v>
      </c>
      <c r="I740" s="106" t="s">
        <v>9694</v>
      </c>
      <c r="J740" s="10" t="s">
        <v>280</v>
      </c>
      <c r="K740" s="117" t="s">
        <v>9695</v>
      </c>
      <c r="L740" s="118"/>
      <c r="M740" s="118"/>
      <c r="N740" s="118"/>
      <c r="O740" s="106"/>
      <c r="P740" s="106"/>
      <c r="Q740" s="106"/>
      <c r="R740" s="106"/>
      <c r="S740" s="108">
        <v>1</v>
      </c>
      <c r="T740" s="106"/>
      <c r="U740" s="106"/>
      <c r="V740" s="106"/>
      <c r="W740" s="106"/>
      <c r="X740" s="106"/>
      <c r="Y740" s="106"/>
      <c r="Z740" s="108">
        <v>1</v>
      </c>
      <c r="AA740" s="108">
        <v>1</v>
      </c>
      <c r="AB740" s="106" t="s">
        <v>9696</v>
      </c>
      <c r="AC740" s="113" t="s">
        <v>9697</v>
      </c>
      <c r="AD740" s="114" t="s">
        <v>283</v>
      </c>
      <c r="AE740" s="109">
        <v>43815</v>
      </c>
      <c r="AF740" s="109">
        <v>44502</v>
      </c>
      <c r="AG740" s="116">
        <f t="shared" si="138"/>
        <v>687</v>
      </c>
      <c r="AH740" s="116">
        <f t="shared" si="146"/>
        <v>694</v>
      </c>
      <c r="AI740" s="116">
        <f t="shared" si="108"/>
        <v>702</v>
      </c>
      <c r="AJ740" s="106" t="s">
        <v>581</v>
      </c>
      <c r="AK740" s="108">
        <v>1</v>
      </c>
      <c r="AL740" s="112" t="s">
        <v>581</v>
      </c>
      <c r="AM740" s="106"/>
      <c r="AN740" s="106"/>
      <c r="AO740" s="106"/>
      <c r="AP740" s="106"/>
      <c r="AQ740" s="106"/>
      <c r="AR740" s="106"/>
      <c r="AS740" s="106"/>
      <c r="AT740" s="106"/>
      <c r="AU740" s="106"/>
      <c r="AV740" s="106"/>
      <c r="AW740" s="106"/>
      <c r="AX740" s="106"/>
      <c r="AY740" s="106"/>
      <c r="AZ740" s="106"/>
      <c r="BA740" s="106"/>
      <c r="BB740" s="106"/>
      <c r="BC740" s="106"/>
      <c r="BD740" s="106"/>
      <c r="BE740" s="106"/>
      <c r="BF740" s="106"/>
      <c r="BG740" s="106"/>
      <c r="BH740" s="106"/>
      <c r="BI740" s="106"/>
      <c r="BJ740" s="106"/>
      <c r="BK740" s="106"/>
      <c r="BL740" s="108">
        <v>1</v>
      </c>
      <c r="BM740" s="106"/>
      <c r="BN740" s="106"/>
      <c r="BO740" s="106"/>
      <c r="BP740" s="106"/>
      <c r="BQ740" s="106"/>
      <c r="BR740" s="106"/>
      <c r="BS740" s="106"/>
      <c r="BT740" s="106"/>
      <c r="BU740" s="106"/>
      <c r="BV740" s="106"/>
      <c r="BW740" s="106"/>
      <c r="BX740" s="106"/>
      <c r="BY740" s="106"/>
      <c r="BZ740" s="106"/>
      <c r="CA740" s="106"/>
      <c r="CB740" s="106"/>
      <c r="CC740" s="106"/>
      <c r="CD740" s="106"/>
      <c r="CE740" s="106"/>
      <c r="CF740" s="106"/>
      <c r="CG740" s="106"/>
      <c r="CH740" s="106"/>
      <c r="CI740" s="106"/>
      <c r="CJ740" s="106"/>
      <c r="CK740" s="106"/>
      <c r="CL740" s="106"/>
      <c r="CM740" s="106"/>
      <c r="CN740" s="106"/>
      <c r="CO740" s="106"/>
      <c r="CP740" s="106" t="s">
        <v>89</v>
      </c>
      <c r="CQ740" s="106" t="s">
        <v>287</v>
      </c>
      <c r="CR740" s="106" t="s">
        <v>287</v>
      </c>
      <c r="CS740" s="112" t="s">
        <v>9698</v>
      </c>
      <c r="CT740" s="106"/>
      <c r="CU740" s="106" t="s">
        <v>158</v>
      </c>
      <c r="CV740" s="106" t="s">
        <v>283</v>
      </c>
      <c r="CW740" s="106" t="s">
        <v>9699</v>
      </c>
      <c r="CX740" s="106" t="s">
        <v>9699</v>
      </c>
      <c r="CY740" s="106" t="s">
        <v>283</v>
      </c>
      <c r="CZ740" s="106" t="s">
        <v>283</v>
      </c>
      <c r="DA740" s="106" t="s">
        <v>283</v>
      </c>
      <c r="DB740" s="106" t="s">
        <v>283</v>
      </c>
      <c r="DC740" s="106" t="s">
        <v>283</v>
      </c>
      <c r="DD740" s="106" t="s">
        <v>283</v>
      </c>
      <c r="DE740" s="106" t="s">
        <v>283</v>
      </c>
      <c r="DF740" s="106" t="s">
        <v>283</v>
      </c>
      <c r="DG740" s="106"/>
      <c r="DH740" s="106"/>
      <c r="DI740" s="106"/>
      <c r="DJ740" s="106"/>
      <c r="DK740" s="106"/>
      <c r="DL740" s="106"/>
      <c r="DM740" s="106"/>
      <c r="DN740" s="106"/>
      <c r="DO740" s="106"/>
      <c r="DP740" s="106"/>
      <c r="DQ740" s="106"/>
      <c r="DR740" s="106"/>
      <c r="DS740" s="106"/>
      <c r="DT740" s="106"/>
      <c r="DU740" s="106"/>
      <c r="DV740" s="106"/>
      <c r="DW740" s="106"/>
      <c r="DX740" s="106"/>
      <c r="DY740" s="106"/>
      <c r="DZ740" s="106"/>
      <c r="EA740" s="106"/>
      <c r="EB740" s="106"/>
      <c r="EC740" s="106"/>
      <c r="ED740" s="106"/>
      <c r="EE740" s="106"/>
      <c r="EF740" s="106"/>
      <c r="EG740" s="106"/>
      <c r="EH740" s="106"/>
      <c r="EI740" s="106"/>
      <c r="EJ740" s="106"/>
      <c r="EK740" s="106" t="s">
        <v>9700</v>
      </c>
      <c r="EL740" s="106" t="s">
        <v>9701</v>
      </c>
      <c r="EM740" s="106"/>
      <c r="EN740" s="106"/>
      <c r="EO740" s="108">
        <v>1</v>
      </c>
      <c r="EP740" s="106"/>
      <c r="EQ740" s="106"/>
      <c r="ER740" s="106"/>
      <c r="ES740" s="106"/>
      <c r="ET740" s="106"/>
      <c r="EU740" s="106"/>
      <c r="EV740" s="106"/>
      <c r="EW740" s="106"/>
      <c r="EX740" s="106"/>
      <c r="EY740" s="106"/>
      <c r="EZ740" s="106"/>
      <c r="FA740" s="106"/>
      <c r="FB740" s="106"/>
      <c r="FC740" s="106"/>
      <c r="FD740" s="108">
        <v>1</v>
      </c>
      <c r="FE740" s="106"/>
      <c r="FF740" s="106" t="s">
        <v>184</v>
      </c>
      <c r="FG740" s="106" t="s">
        <v>184</v>
      </c>
      <c r="FH740" s="106"/>
      <c r="FI740" s="106"/>
      <c r="FJ740" s="106"/>
      <c r="FK740" s="106"/>
      <c r="FL740" s="106"/>
      <c r="FM740" s="106"/>
      <c r="FN740" s="106"/>
      <c r="FO740" s="106"/>
      <c r="FP740" s="106"/>
      <c r="FQ740" s="106"/>
      <c r="FR740" s="106"/>
      <c r="FS740" s="106"/>
      <c r="FT740" s="106"/>
      <c r="FU740" s="106"/>
      <c r="FV740" s="106"/>
      <c r="FW740" s="106"/>
      <c r="FX740" s="106"/>
      <c r="FY740" s="106"/>
      <c r="FZ740" s="106"/>
      <c r="GA740" s="106"/>
      <c r="GB740" s="106"/>
      <c r="GC740" s="106"/>
      <c r="GD740" s="106"/>
      <c r="GE740" s="106"/>
      <c r="GF740" s="106"/>
      <c r="GG740" s="108">
        <v>1</v>
      </c>
      <c r="GH740" s="106" t="s">
        <v>9702</v>
      </c>
      <c r="GI740" s="106" t="s">
        <v>9703</v>
      </c>
      <c r="GJ740" s="106" t="s">
        <v>9704</v>
      </c>
      <c r="GK740" s="106" t="s">
        <v>283</v>
      </c>
      <c r="GL740" s="106" t="s">
        <v>283</v>
      </c>
      <c r="GM740" s="106" t="s">
        <v>283</v>
      </c>
      <c r="GN740" s="106" t="s">
        <v>283</v>
      </c>
      <c r="GO740" s="106" t="s">
        <v>283</v>
      </c>
      <c r="GP740" s="106" t="s">
        <v>283</v>
      </c>
      <c r="GQ740" s="106" t="s">
        <v>283</v>
      </c>
      <c r="GR740" s="106" t="s">
        <v>283</v>
      </c>
      <c r="GS740" s="106" t="s">
        <v>283</v>
      </c>
      <c r="GT740" s="106" t="s">
        <v>283</v>
      </c>
      <c r="GU740" s="106" t="s">
        <v>283</v>
      </c>
      <c r="GV740" s="106" t="s">
        <v>283</v>
      </c>
      <c r="GW740" s="117" t="s">
        <v>232</v>
      </c>
      <c r="GX740" s="118"/>
      <c r="GY740" s="106"/>
      <c r="GZ740" s="106"/>
      <c r="HA740" s="106"/>
      <c r="HB740" s="106"/>
      <c r="HC740" s="106"/>
      <c r="HD740" s="106"/>
      <c r="HE740" s="106"/>
      <c r="HF740" s="106"/>
      <c r="HG740" s="106"/>
      <c r="HH740" s="106"/>
      <c r="HI740" s="106"/>
      <c r="HJ740" s="106"/>
      <c r="HK740" s="106"/>
      <c r="HL740" s="106"/>
      <c r="HM740" s="106"/>
      <c r="HN740" s="106"/>
      <c r="HO740" s="106"/>
      <c r="HP740" s="106"/>
      <c r="HQ740" s="106"/>
      <c r="HR740" s="106"/>
      <c r="HS740" s="106"/>
      <c r="HT740" s="106"/>
      <c r="HU740" s="106"/>
      <c r="HV740" s="106"/>
      <c r="HW740" s="106"/>
      <c r="HX740" s="106"/>
      <c r="HY740" s="106"/>
      <c r="HZ740" s="106"/>
      <c r="IA740" s="106"/>
      <c r="IB740" s="106"/>
      <c r="IC740" s="108">
        <v>1</v>
      </c>
      <c r="ID740" s="106"/>
      <c r="IE740" s="106"/>
      <c r="IF740" s="106"/>
      <c r="IG740" s="106"/>
      <c r="IH740" s="106"/>
      <c r="II740" s="106"/>
      <c r="IJ740" s="106"/>
      <c r="IK740" s="106"/>
      <c r="IL740" s="106"/>
      <c r="IM740" s="106"/>
      <c r="IN740" s="106" t="s">
        <v>287</v>
      </c>
      <c r="IO740" s="106" t="s">
        <v>283</v>
      </c>
      <c r="IP740" s="106" t="s">
        <v>283</v>
      </c>
      <c r="IQ740" s="106" t="s">
        <v>283</v>
      </c>
      <c r="IR740" s="106"/>
      <c r="IS740" s="10"/>
      <c r="IT740" s="10"/>
      <c r="IU740" s="10"/>
      <c r="IV740" s="10"/>
      <c r="IW740" s="10"/>
      <c r="IX740" s="10"/>
      <c r="IY740" s="10"/>
      <c r="IZ740" s="10"/>
      <c r="JA740" s="13"/>
      <c r="JB740" s="10"/>
      <c r="JC740" s="10"/>
      <c r="JD740" s="10"/>
      <c r="JE740" s="10"/>
      <c r="JF740" s="10"/>
      <c r="JG740" s="10"/>
      <c r="JH740" s="10"/>
      <c r="JI740" s="10"/>
      <c r="JJ740" s="10"/>
      <c r="JK740" s="10"/>
      <c r="JL740" s="10"/>
      <c r="JM740" s="10"/>
      <c r="JN740" s="10"/>
      <c r="JO740" s="10"/>
      <c r="JP740" s="10"/>
      <c r="JQ740" s="10"/>
      <c r="JR740" s="10"/>
      <c r="JS740" s="10"/>
      <c r="JT740" s="10"/>
      <c r="JU740" s="10"/>
      <c r="JV740" s="10"/>
      <c r="JW740" s="10"/>
      <c r="JX740" s="10"/>
      <c r="JY740" s="10"/>
      <c r="JZ740" s="10"/>
    </row>
    <row r="741" spans="1:286" ht="15.75">
      <c r="A741" s="106" t="s">
        <v>9925</v>
      </c>
      <c r="B741" s="107">
        <v>44596</v>
      </c>
      <c r="C741" s="106" t="s">
        <v>9926</v>
      </c>
      <c r="D741" s="108">
        <v>1</v>
      </c>
      <c r="E741" s="109">
        <v>44133</v>
      </c>
      <c r="F741" s="110" t="s">
        <v>302</v>
      </c>
      <c r="G741" s="111" t="s">
        <v>277</v>
      </c>
      <c r="H741" s="106" t="s">
        <v>5861</v>
      </c>
      <c r="I741" s="106" t="s">
        <v>9694</v>
      </c>
      <c r="J741" s="10" t="s">
        <v>280</v>
      </c>
      <c r="K741" s="117" t="s">
        <v>9927</v>
      </c>
      <c r="L741" s="118"/>
      <c r="M741" s="118"/>
      <c r="N741" s="118"/>
      <c r="O741" s="106"/>
      <c r="P741" s="106"/>
      <c r="Q741" s="106"/>
      <c r="R741" s="106"/>
      <c r="S741" s="106"/>
      <c r="T741" s="106"/>
      <c r="U741" s="106"/>
      <c r="V741" s="106"/>
      <c r="W741" s="106"/>
      <c r="X741" s="106"/>
      <c r="Y741" s="106"/>
      <c r="Z741" s="106"/>
      <c r="AA741" s="106"/>
      <c r="AB741" s="106" t="s">
        <v>9928</v>
      </c>
      <c r="AC741" s="113" t="s">
        <v>9929</v>
      </c>
      <c r="AD741" s="114" t="s">
        <v>283</v>
      </c>
      <c r="AE741" s="109">
        <v>44138</v>
      </c>
      <c r="AF741" s="109">
        <v>44595</v>
      </c>
      <c r="AG741" s="116">
        <f t="shared" si="138"/>
        <v>457</v>
      </c>
      <c r="AH741" s="116">
        <f t="shared" si="146"/>
        <v>462</v>
      </c>
      <c r="AI741" s="116">
        <f t="shared" si="108"/>
        <v>463</v>
      </c>
      <c r="AJ741" s="106" t="s">
        <v>4885</v>
      </c>
      <c r="AK741" s="108">
        <v>1</v>
      </c>
      <c r="AL741" s="106" t="s">
        <v>86</v>
      </c>
      <c r="AM741" s="106"/>
      <c r="AN741" s="106"/>
      <c r="AO741" s="106"/>
      <c r="AP741" s="106"/>
      <c r="AQ741" s="106"/>
      <c r="AR741" s="106"/>
      <c r="AS741" s="106"/>
      <c r="AT741" s="106"/>
      <c r="AU741" s="106"/>
      <c r="AV741" s="106"/>
      <c r="AW741" s="106"/>
      <c r="AX741" s="106"/>
      <c r="AY741" s="106"/>
      <c r="AZ741" s="106"/>
      <c r="BA741" s="106"/>
      <c r="BB741" s="106"/>
      <c r="BC741" s="106"/>
      <c r="BD741" s="106"/>
      <c r="BE741" s="106"/>
      <c r="BF741" s="106"/>
      <c r="BG741" s="106"/>
      <c r="BH741" s="106"/>
      <c r="BI741" s="106"/>
      <c r="BJ741" s="106"/>
      <c r="BK741" s="106"/>
      <c r="BL741" s="106"/>
      <c r="BM741" s="106"/>
      <c r="BN741" s="106"/>
      <c r="BO741" s="106"/>
      <c r="BP741" s="106"/>
      <c r="BQ741" s="106"/>
      <c r="BR741" s="106"/>
      <c r="BS741" s="106"/>
      <c r="BT741" s="106"/>
      <c r="BU741" s="106"/>
      <c r="BV741" s="106"/>
      <c r="BW741" s="106"/>
      <c r="BX741" s="106"/>
      <c r="BY741" s="106"/>
      <c r="BZ741" s="106"/>
      <c r="CA741" s="106"/>
      <c r="CB741" s="106"/>
      <c r="CC741" s="106"/>
      <c r="CD741" s="106"/>
      <c r="CE741" s="106"/>
      <c r="CF741" s="106"/>
      <c r="CG741" s="106"/>
      <c r="CH741" s="106"/>
      <c r="CI741" s="106"/>
      <c r="CJ741" s="106"/>
      <c r="CK741" s="106"/>
      <c r="CL741" s="106"/>
      <c r="CM741" s="106"/>
      <c r="CN741" s="106"/>
      <c r="CO741" s="108">
        <v>1</v>
      </c>
      <c r="CP741" s="106" t="s">
        <v>89</v>
      </c>
      <c r="CQ741" s="106" t="s">
        <v>287</v>
      </c>
      <c r="CR741" s="106" t="s">
        <v>287</v>
      </c>
      <c r="CS741" s="106" t="s">
        <v>12</v>
      </c>
      <c r="CT741" s="106"/>
      <c r="CU741" s="106" t="s">
        <v>309</v>
      </c>
      <c r="CV741" s="106" t="s">
        <v>9930</v>
      </c>
      <c r="CW741" s="106" t="s">
        <v>9931</v>
      </c>
      <c r="CX741" s="106" t="s">
        <v>283</v>
      </c>
      <c r="CY741" s="106" t="s">
        <v>283</v>
      </c>
      <c r="CZ741" s="106" t="s">
        <v>283</v>
      </c>
      <c r="DA741" s="106" t="s">
        <v>283</v>
      </c>
      <c r="DB741" s="106" t="s">
        <v>283</v>
      </c>
      <c r="DC741" s="106" t="s">
        <v>283</v>
      </c>
      <c r="DD741" s="106" t="s">
        <v>283</v>
      </c>
      <c r="DE741" s="106" t="s">
        <v>283</v>
      </c>
      <c r="DF741" s="118" t="s">
        <v>283</v>
      </c>
      <c r="DG741" s="118"/>
      <c r="DH741" s="106"/>
      <c r="DI741" s="106"/>
      <c r="DJ741" s="106"/>
      <c r="DK741" s="106"/>
      <c r="DL741" s="106"/>
      <c r="DM741" s="106"/>
      <c r="DN741" s="106"/>
      <c r="DO741" s="106"/>
      <c r="DP741" s="106"/>
      <c r="DQ741" s="106"/>
      <c r="DR741" s="106"/>
      <c r="DS741" s="106"/>
      <c r="DT741" s="106"/>
      <c r="DU741" s="106"/>
      <c r="DV741" s="106"/>
      <c r="DW741" s="106"/>
      <c r="DX741" s="106"/>
      <c r="DY741" s="106"/>
      <c r="DZ741" s="106"/>
      <c r="EA741" s="106"/>
      <c r="EB741" s="106"/>
      <c r="EC741" s="106"/>
      <c r="ED741" s="106"/>
      <c r="EE741" s="106"/>
      <c r="EF741" s="106"/>
      <c r="EG741" s="106"/>
      <c r="EH741" s="106"/>
      <c r="EI741" s="106"/>
      <c r="EJ741" s="106"/>
      <c r="EK741" s="106" t="s">
        <v>9932</v>
      </c>
      <c r="EL741" s="106" t="s">
        <v>7939</v>
      </c>
      <c r="EM741" s="106"/>
      <c r="EN741" s="106"/>
      <c r="EO741" s="106"/>
      <c r="EP741" s="106"/>
      <c r="EQ741" s="106"/>
      <c r="ER741" s="106"/>
      <c r="ES741" s="106"/>
      <c r="ET741" s="106"/>
      <c r="EU741" s="106"/>
      <c r="EV741" s="106"/>
      <c r="EW741" s="106"/>
      <c r="EX741" s="106"/>
      <c r="EY741" s="106"/>
      <c r="EZ741" s="106"/>
      <c r="FA741" s="106"/>
      <c r="FB741" s="106"/>
      <c r="FC741" s="108">
        <v>1</v>
      </c>
      <c r="FD741" s="108">
        <v>1</v>
      </c>
      <c r="FE741" s="106"/>
      <c r="FF741" s="106" t="s">
        <v>283</v>
      </c>
      <c r="FG741" s="106" t="s">
        <v>283</v>
      </c>
      <c r="FH741" s="106"/>
      <c r="FI741" s="106"/>
      <c r="FJ741" s="106"/>
      <c r="FK741" s="106"/>
      <c r="FL741" s="106"/>
      <c r="FM741" s="106"/>
      <c r="FN741" s="106"/>
      <c r="FO741" s="106"/>
      <c r="FP741" s="106"/>
      <c r="FQ741" s="106"/>
      <c r="FR741" s="106"/>
      <c r="FS741" s="106"/>
      <c r="FT741" s="106"/>
      <c r="FU741" s="106"/>
      <c r="FV741" s="106"/>
      <c r="FW741" s="106"/>
      <c r="FX741" s="106"/>
      <c r="FY741" s="106"/>
      <c r="FZ741" s="106"/>
      <c r="GA741" s="106"/>
      <c r="GB741" s="106"/>
      <c r="GC741" s="106"/>
      <c r="GD741" s="106"/>
      <c r="GE741" s="106"/>
      <c r="GF741" s="106"/>
      <c r="GG741" s="106"/>
      <c r="GH741" s="106" t="s">
        <v>9933</v>
      </c>
      <c r="GI741" s="106" t="s">
        <v>9934</v>
      </c>
      <c r="GJ741" s="106" t="s">
        <v>9935</v>
      </c>
      <c r="GK741" s="106" t="s">
        <v>283</v>
      </c>
      <c r="GL741" s="106" t="s">
        <v>283</v>
      </c>
      <c r="GM741" s="106" t="s">
        <v>283</v>
      </c>
      <c r="GN741" s="106" t="s">
        <v>283</v>
      </c>
      <c r="GO741" s="106" t="s">
        <v>283</v>
      </c>
      <c r="GP741" s="106" t="s">
        <v>283</v>
      </c>
      <c r="GQ741" s="106" t="s">
        <v>283</v>
      </c>
      <c r="GR741" s="106" t="s">
        <v>283</v>
      </c>
      <c r="GS741" s="106" t="s">
        <v>283</v>
      </c>
      <c r="GT741" s="106" t="s">
        <v>283</v>
      </c>
      <c r="GU741" s="106" t="s">
        <v>283</v>
      </c>
      <c r="GV741" s="106" t="s">
        <v>283</v>
      </c>
      <c r="GW741" s="117" t="s">
        <v>1146</v>
      </c>
      <c r="GX741" s="118"/>
      <c r="GY741" s="118"/>
      <c r="GZ741" s="118"/>
      <c r="HA741" s="118"/>
      <c r="HB741" s="118"/>
      <c r="HC741" s="121">
        <v>1</v>
      </c>
      <c r="HD741" s="106"/>
      <c r="HE741" s="106"/>
      <c r="HF741" s="106"/>
      <c r="HG741" s="106"/>
      <c r="HH741" s="106"/>
      <c r="HI741" s="106"/>
      <c r="HJ741" s="106"/>
      <c r="HK741" s="106"/>
      <c r="HL741" s="106"/>
      <c r="HM741" s="106"/>
      <c r="HN741" s="106"/>
      <c r="HO741" s="106"/>
      <c r="HP741" s="106"/>
      <c r="HQ741" s="106"/>
      <c r="HR741" s="106"/>
      <c r="HS741" s="106"/>
      <c r="HT741" s="106"/>
      <c r="HU741" s="106"/>
      <c r="HV741" s="106"/>
      <c r="HW741" s="106"/>
      <c r="HX741" s="106"/>
      <c r="HY741" s="106"/>
      <c r="HZ741" s="106"/>
      <c r="IA741" s="106"/>
      <c r="IB741" s="106"/>
      <c r="IC741" s="106"/>
      <c r="ID741" s="106"/>
      <c r="IE741" s="106"/>
      <c r="IF741" s="106"/>
      <c r="IG741" s="106"/>
      <c r="IH741" s="106"/>
      <c r="II741" s="106"/>
      <c r="IJ741" s="106"/>
      <c r="IK741" s="106"/>
      <c r="IL741" s="106"/>
      <c r="IM741" s="106"/>
      <c r="IN741" s="106" t="s">
        <v>287</v>
      </c>
      <c r="IO741" s="106" t="s">
        <v>283</v>
      </c>
      <c r="IP741" s="106" t="s">
        <v>283</v>
      </c>
      <c r="IQ741" s="106" t="s">
        <v>283</v>
      </c>
      <c r="IR741" s="106"/>
      <c r="IS741" s="10"/>
      <c r="IT741" s="10"/>
      <c r="IU741" s="10"/>
      <c r="IV741" s="10"/>
      <c r="IW741" s="10"/>
      <c r="IX741" s="10"/>
      <c r="IY741" s="10"/>
      <c r="IZ741" s="10"/>
      <c r="JA741" s="13"/>
      <c r="JB741" s="10"/>
      <c r="JC741" s="10"/>
      <c r="JD741" s="10"/>
      <c r="JE741" s="10"/>
      <c r="JF741" s="10"/>
      <c r="JG741" s="10"/>
      <c r="JH741" s="10"/>
      <c r="JI741" s="10"/>
      <c r="JJ741" s="10"/>
      <c r="JK741" s="10"/>
      <c r="JL741" s="10"/>
      <c r="JM741" s="10"/>
      <c r="JN741" s="10"/>
      <c r="JO741" s="10"/>
      <c r="JP741" s="10"/>
      <c r="JQ741" s="10"/>
      <c r="JR741" s="10"/>
      <c r="JS741" s="10"/>
      <c r="JT741" s="10"/>
      <c r="JU741" s="10"/>
      <c r="JV741" s="10"/>
      <c r="JW741" s="10"/>
      <c r="JX741" s="10"/>
      <c r="JY741" s="10"/>
      <c r="JZ741" s="10"/>
    </row>
    <row r="742" spans="1:286" ht="15.75">
      <c r="A742" s="106" t="s">
        <v>9422</v>
      </c>
      <c r="B742" s="107">
        <v>44407</v>
      </c>
      <c r="C742" s="106" t="s">
        <v>9423</v>
      </c>
      <c r="D742" s="108">
        <v>1</v>
      </c>
      <c r="E742" s="109">
        <v>44276</v>
      </c>
      <c r="F742" s="110" t="s">
        <v>302</v>
      </c>
      <c r="G742" s="111" t="s">
        <v>277</v>
      </c>
      <c r="H742" s="106" t="s">
        <v>4882</v>
      </c>
      <c r="I742" s="106" t="s">
        <v>719</v>
      </c>
      <c r="J742" s="10" t="s">
        <v>280</v>
      </c>
      <c r="K742" s="117" t="s">
        <v>9424</v>
      </c>
      <c r="L742" s="118"/>
      <c r="M742" s="118"/>
      <c r="N742" s="106"/>
      <c r="O742" s="106"/>
      <c r="P742" s="106"/>
      <c r="Q742" s="106"/>
      <c r="R742" s="106"/>
      <c r="S742" s="106"/>
      <c r="T742" s="106"/>
      <c r="U742" s="106"/>
      <c r="V742" s="106"/>
      <c r="W742" s="106"/>
      <c r="X742" s="106"/>
      <c r="Y742" s="106"/>
      <c r="Z742" s="106"/>
      <c r="AA742" s="106"/>
      <c r="AB742" s="106" t="s">
        <v>9425</v>
      </c>
      <c r="AC742" s="113" t="s">
        <v>9426</v>
      </c>
      <c r="AD742" s="114" t="s">
        <v>283</v>
      </c>
      <c r="AE742" s="109">
        <v>44278</v>
      </c>
      <c r="AF742" s="109">
        <v>44406</v>
      </c>
      <c r="AG742" s="116">
        <f t="shared" si="138"/>
        <v>128</v>
      </c>
      <c r="AH742" s="116">
        <f t="shared" si="146"/>
        <v>130</v>
      </c>
      <c r="AI742" s="116">
        <f t="shared" si="108"/>
        <v>131</v>
      </c>
      <c r="AJ742" s="106" t="s">
        <v>4885</v>
      </c>
      <c r="AK742" s="108">
        <v>1</v>
      </c>
      <c r="AL742" s="106" t="s">
        <v>86</v>
      </c>
      <c r="AM742" s="106"/>
      <c r="AN742" s="106"/>
      <c r="AO742" s="106"/>
      <c r="AP742" s="106"/>
      <c r="AQ742" s="106"/>
      <c r="AR742" s="106"/>
      <c r="AS742" s="106"/>
      <c r="AT742" s="106"/>
      <c r="AU742" s="106"/>
      <c r="AV742" s="106"/>
      <c r="AW742" s="106"/>
      <c r="AX742" s="106"/>
      <c r="AY742" s="106"/>
      <c r="AZ742" s="106"/>
      <c r="BA742" s="106"/>
      <c r="BB742" s="106"/>
      <c r="BC742" s="106"/>
      <c r="BD742" s="106"/>
      <c r="BE742" s="106"/>
      <c r="BF742" s="106"/>
      <c r="BG742" s="106"/>
      <c r="BH742" s="106"/>
      <c r="BI742" s="106"/>
      <c r="BJ742" s="106"/>
      <c r="BK742" s="106"/>
      <c r="BL742" s="106"/>
      <c r="BM742" s="106"/>
      <c r="BN742" s="106"/>
      <c r="BO742" s="106"/>
      <c r="BP742" s="106"/>
      <c r="BQ742" s="106"/>
      <c r="BR742" s="106"/>
      <c r="BS742" s="106"/>
      <c r="BT742" s="106"/>
      <c r="BU742" s="106"/>
      <c r="BV742" s="106"/>
      <c r="BW742" s="106"/>
      <c r="BX742" s="106"/>
      <c r="BY742" s="106"/>
      <c r="BZ742" s="106"/>
      <c r="CA742" s="106"/>
      <c r="CB742" s="106"/>
      <c r="CC742" s="106"/>
      <c r="CD742" s="106"/>
      <c r="CE742" s="106"/>
      <c r="CF742" s="106"/>
      <c r="CG742" s="106"/>
      <c r="CH742" s="106"/>
      <c r="CI742" s="106"/>
      <c r="CJ742" s="106"/>
      <c r="CK742" s="106"/>
      <c r="CL742" s="106"/>
      <c r="CM742" s="106"/>
      <c r="CN742" s="106"/>
      <c r="CO742" s="108">
        <v>1</v>
      </c>
      <c r="CP742" s="106" t="s">
        <v>89</v>
      </c>
      <c r="CQ742" s="106" t="s">
        <v>287</v>
      </c>
      <c r="CR742" s="106" t="s">
        <v>287</v>
      </c>
      <c r="CS742" s="106" t="s">
        <v>288</v>
      </c>
      <c r="CT742" s="106"/>
      <c r="CU742" s="106" t="s">
        <v>158</v>
      </c>
      <c r="CV742" s="106" t="s">
        <v>283</v>
      </c>
      <c r="CW742" s="106" t="s">
        <v>5758</v>
      </c>
      <c r="CX742" s="106" t="s">
        <v>283</v>
      </c>
      <c r="CY742" s="106" t="s">
        <v>283</v>
      </c>
      <c r="CZ742" s="106" t="s">
        <v>283</v>
      </c>
      <c r="DA742" s="106" t="s">
        <v>283</v>
      </c>
      <c r="DB742" s="106" t="s">
        <v>283</v>
      </c>
      <c r="DC742" s="106" t="s">
        <v>283</v>
      </c>
      <c r="DD742" s="106" t="s">
        <v>283</v>
      </c>
      <c r="DE742" s="106" t="s">
        <v>283</v>
      </c>
      <c r="DF742" s="118" t="s">
        <v>283</v>
      </c>
      <c r="DG742" s="118"/>
      <c r="DH742" s="106"/>
      <c r="DI742" s="106"/>
      <c r="DJ742" s="106"/>
      <c r="DK742" s="106"/>
      <c r="DL742" s="106"/>
      <c r="DM742" s="106"/>
      <c r="DN742" s="106"/>
      <c r="DO742" s="106"/>
      <c r="DP742" s="106"/>
      <c r="DQ742" s="106"/>
      <c r="DR742" s="106"/>
      <c r="DS742" s="106"/>
      <c r="DT742" s="106"/>
      <c r="DU742" s="106"/>
      <c r="DV742" s="106"/>
      <c r="DW742" s="106"/>
      <c r="DX742" s="106"/>
      <c r="DY742" s="106"/>
      <c r="DZ742" s="106"/>
      <c r="EA742" s="106"/>
      <c r="EB742" s="106"/>
      <c r="EC742" s="106"/>
      <c r="ED742" s="106"/>
      <c r="EE742" s="106"/>
      <c r="EF742" s="106"/>
      <c r="EG742" s="106"/>
      <c r="EH742" s="106"/>
      <c r="EI742" s="106"/>
      <c r="EJ742" s="106"/>
      <c r="EK742" s="106" t="s">
        <v>9427</v>
      </c>
      <c r="EL742" s="106" t="s">
        <v>2383</v>
      </c>
      <c r="EM742" s="106"/>
      <c r="EN742" s="108">
        <v>1</v>
      </c>
      <c r="EO742" s="106"/>
      <c r="EP742" s="106"/>
      <c r="EQ742" s="106"/>
      <c r="ER742" s="106"/>
      <c r="ES742" s="108">
        <v>1</v>
      </c>
      <c r="ET742" s="106"/>
      <c r="EU742" s="106"/>
      <c r="EV742" s="106"/>
      <c r="EW742" s="106"/>
      <c r="EX742" s="106"/>
      <c r="EY742" s="106"/>
      <c r="EZ742" s="106"/>
      <c r="FA742" s="106"/>
      <c r="FB742" s="106"/>
      <c r="FC742" s="106"/>
      <c r="FD742" s="106"/>
      <c r="FE742" s="106"/>
      <c r="FF742" s="106" t="s">
        <v>9428</v>
      </c>
      <c r="FG742" s="106" t="s">
        <v>161</v>
      </c>
      <c r="FH742" s="108">
        <v>1</v>
      </c>
      <c r="FI742" s="106"/>
      <c r="FJ742" s="106"/>
      <c r="FK742" s="106"/>
      <c r="FL742" s="106"/>
      <c r="FM742" s="106"/>
      <c r="FN742" s="106"/>
      <c r="FO742" s="106"/>
      <c r="FP742" s="106"/>
      <c r="FQ742" s="106"/>
      <c r="FR742" s="106"/>
      <c r="FS742" s="106"/>
      <c r="FT742" s="106"/>
      <c r="FU742" s="106"/>
      <c r="FV742" s="106"/>
      <c r="FW742" s="106"/>
      <c r="FX742" s="106"/>
      <c r="FY742" s="106"/>
      <c r="FZ742" s="106"/>
      <c r="GA742" s="106"/>
      <c r="GB742" s="106"/>
      <c r="GC742" s="106"/>
      <c r="GD742" s="106"/>
      <c r="GE742" s="106"/>
      <c r="GF742" s="106"/>
      <c r="GG742" s="106"/>
      <c r="GH742" s="106" t="s">
        <v>9429</v>
      </c>
      <c r="GI742" s="106" t="s">
        <v>283</v>
      </c>
      <c r="GJ742" s="106" t="s">
        <v>283</v>
      </c>
      <c r="GK742" s="106" t="s">
        <v>283</v>
      </c>
      <c r="GL742" s="106" t="s">
        <v>283</v>
      </c>
      <c r="GM742" s="106" t="s">
        <v>283</v>
      </c>
      <c r="GN742" s="106" t="s">
        <v>283</v>
      </c>
      <c r="GO742" s="106" t="s">
        <v>283</v>
      </c>
      <c r="GP742" s="106" t="s">
        <v>283</v>
      </c>
      <c r="GQ742" s="106" t="s">
        <v>283</v>
      </c>
      <c r="GR742" s="106" t="s">
        <v>283</v>
      </c>
      <c r="GS742" s="106" t="s">
        <v>283</v>
      </c>
      <c r="GT742" s="106" t="s">
        <v>283</v>
      </c>
      <c r="GU742" s="106" t="s">
        <v>283</v>
      </c>
      <c r="GV742" s="106" t="s">
        <v>283</v>
      </c>
      <c r="GW742" s="106" t="s">
        <v>9430</v>
      </c>
      <c r="GX742" s="106"/>
      <c r="GY742" s="106"/>
      <c r="GZ742" s="106"/>
      <c r="HA742" s="106"/>
      <c r="HB742" s="106"/>
      <c r="HC742" s="108">
        <v>1</v>
      </c>
      <c r="HD742" s="106"/>
      <c r="HE742" s="106"/>
      <c r="HF742" s="106"/>
      <c r="HG742" s="106"/>
      <c r="HH742" s="106"/>
      <c r="HI742" s="106"/>
      <c r="HJ742" s="106"/>
      <c r="HK742" s="106"/>
      <c r="HL742" s="106"/>
      <c r="HM742" s="106"/>
      <c r="HN742" s="106"/>
      <c r="HO742" s="106"/>
      <c r="HP742" s="106"/>
      <c r="HQ742" s="106"/>
      <c r="HR742" s="106"/>
      <c r="HS742" s="106"/>
      <c r="HT742" s="106"/>
      <c r="HU742" s="106"/>
      <c r="HV742" s="106"/>
      <c r="HW742" s="106"/>
      <c r="HX742" s="106"/>
      <c r="HY742" s="106"/>
      <c r="HZ742" s="106"/>
      <c r="IA742" s="106"/>
      <c r="IB742" s="106"/>
      <c r="IC742" s="106"/>
      <c r="ID742" s="106"/>
      <c r="IE742" s="106"/>
      <c r="IF742" s="106"/>
      <c r="IG742" s="106"/>
      <c r="IH742" s="106"/>
      <c r="II742" s="106"/>
      <c r="IJ742" s="106"/>
      <c r="IK742" s="106"/>
      <c r="IL742" s="106"/>
      <c r="IM742" s="106"/>
      <c r="IN742" s="106" t="s">
        <v>287</v>
      </c>
      <c r="IO742" s="106" t="s">
        <v>283</v>
      </c>
      <c r="IP742" s="106" t="s">
        <v>283</v>
      </c>
      <c r="IQ742" s="106" t="s">
        <v>283</v>
      </c>
      <c r="IR742" s="106"/>
      <c r="IS742" s="10"/>
      <c r="IT742" s="10"/>
      <c r="IU742" s="10"/>
      <c r="IV742" s="10"/>
      <c r="IW742" s="10"/>
      <c r="IX742" s="10"/>
      <c r="IY742" s="10"/>
      <c r="IZ742" s="10"/>
      <c r="JA742" s="13"/>
      <c r="JB742" s="10"/>
      <c r="JC742" s="10"/>
      <c r="JD742" s="10"/>
      <c r="JE742" s="10"/>
      <c r="JF742" s="10"/>
      <c r="JG742" s="10"/>
      <c r="JH742" s="10"/>
      <c r="JI742" s="10"/>
      <c r="JJ742" s="10"/>
      <c r="JK742" s="10"/>
      <c r="JL742" s="10"/>
      <c r="JM742" s="10"/>
      <c r="JN742" s="10"/>
      <c r="JO742" s="10"/>
      <c r="JP742" s="10"/>
      <c r="JQ742" s="10"/>
      <c r="JR742" s="10"/>
      <c r="JS742" s="10"/>
      <c r="JT742" s="10"/>
      <c r="JU742" s="10"/>
      <c r="JV742" s="10"/>
      <c r="JW742" s="10"/>
      <c r="JX742" s="10"/>
      <c r="JY742" s="10"/>
      <c r="JZ742" s="10"/>
    </row>
    <row r="743" spans="1:286" ht="15.75">
      <c r="A743" s="106" t="s">
        <v>9431</v>
      </c>
      <c r="B743" s="107">
        <v>44419</v>
      </c>
      <c r="C743" s="106" t="s">
        <v>9432</v>
      </c>
      <c r="D743" s="108">
        <v>1</v>
      </c>
      <c r="E743" s="109">
        <v>42990</v>
      </c>
      <c r="F743" s="108">
        <v>30</v>
      </c>
      <c r="G743" s="111" t="s">
        <v>323</v>
      </c>
      <c r="H743" s="106" t="s">
        <v>718</v>
      </c>
      <c r="I743" s="106" t="s">
        <v>9433</v>
      </c>
      <c r="J743" s="10" t="s">
        <v>280</v>
      </c>
      <c r="K743" s="117" t="s">
        <v>9434</v>
      </c>
      <c r="L743" s="118"/>
      <c r="M743" s="118"/>
      <c r="N743" s="118"/>
      <c r="O743" s="118"/>
      <c r="P743" s="118"/>
      <c r="Q743" s="118"/>
      <c r="R743" s="118"/>
      <c r="S743" s="106"/>
      <c r="T743" s="106"/>
      <c r="U743" s="106"/>
      <c r="V743" s="106"/>
      <c r="W743" s="106"/>
      <c r="X743" s="106"/>
      <c r="Y743" s="106"/>
      <c r="Z743" s="106"/>
      <c r="AA743" s="106"/>
      <c r="AB743" s="106" t="s">
        <v>9435</v>
      </c>
      <c r="AC743" s="113" t="s">
        <v>9436</v>
      </c>
      <c r="AD743" s="114" t="s">
        <v>283</v>
      </c>
      <c r="AE743" s="109">
        <v>43053</v>
      </c>
      <c r="AF743" s="109">
        <v>44405</v>
      </c>
      <c r="AG743" s="116">
        <f t="shared" si="138"/>
        <v>1352</v>
      </c>
      <c r="AH743" s="116">
        <f t="shared" si="146"/>
        <v>1415</v>
      </c>
      <c r="AI743" s="116">
        <f t="shared" si="108"/>
        <v>1429</v>
      </c>
      <c r="AJ743" s="106" t="s">
        <v>77</v>
      </c>
      <c r="AK743" s="108">
        <v>1</v>
      </c>
      <c r="AL743" s="106" t="s">
        <v>77</v>
      </c>
      <c r="AM743" s="106"/>
      <c r="AN743" s="106"/>
      <c r="AO743" s="106"/>
      <c r="AP743" s="106"/>
      <c r="AQ743" s="106"/>
      <c r="AR743" s="106"/>
      <c r="AS743" s="106"/>
      <c r="AT743" s="106"/>
      <c r="AU743" s="106"/>
      <c r="AV743" s="106"/>
      <c r="AW743" s="106"/>
      <c r="AX743" s="106"/>
      <c r="AY743" s="106"/>
      <c r="AZ743" s="106"/>
      <c r="BA743" s="106"/>
      <c r="BB743" s="106"/>
      <c r="BC743" s="106"/>
      <c r="BD743" s="106"/>
      <c r="BE743" s="106"/>
      <c r="BF743" s="106"/>
      <c r="BG743" s="106"/>
      <c r="BH743" s="106"/>
      <c r="BI743" s="106"/>
      <c r="BJ743" s="106"/>
      <c r="BK743" s="106"/>
      <c r="BL743" s="106"/>
      <c r="BM743" s="106"/>
      <c r="BN743" s="106"/>
      <c r="BO743" s="106"/>
      <c r="BP743" s="106"/>
      <c r="BQ743" s="106"/>
      <c r="BR743" s="106"/>
      <c r="BS743" s="106"/>
      <c r="BT743" s="106"/>
      <c r="BU743" s="106"/>
      <c r="BV743" s="106"/>
      <c r="BW743" s="106"/>
      <c r="BX743" s="106"/>
      <c r="BY743" s="106"/>
      <c r="BZ743" s="106"/>
      <c r="CA743" s="106"/>
      <c r="CB743" s="106"/>
      <c r="CC743" s="106"/>
      <c r="CD743" s="106"/>
      <c r="CE743" s="106"/>
      <c r="CF743" s="108">
        <v>1</v>
      </c>
      <c r="CG743" s="106"/>
      <c r="CH743" s="106"/>
      <c r="CI743" s="106"/>
      <c r="CJ743" s="106"/>
      <c r="CK743" s="106"/>
      <c r="CL743" s="106"/>
      <c r="CM743" s="106"/>
      <c r="CN743" s="106"/>
      <c r="CO743" s="106"/>
      <c r="CP743" s="106" t="s">
        <v>90</v>
      </c>
      <c r="CQ743" s="106" t="s">
        <v>287</v>
      </c>
      <c r="CR743" s="106" t="s">
        <v>287</v>
      </c>
      <c r="CS743" s="106" t="s">
        <v>596</v>
      </c>
      <c r="CT743" s="106"/>
      <c r="CU743" s="106" t="s">
        <v>309</v>
      </c>
      <c r="CV743" s="106" t="s">
        <v>9437</v>
      </c>
      <c r="CW743" s="106" t="s">
        <v>8691</v>
      </c>
      <c r="CX743" s="106" t="s">
        <v>9438</v>
      </c>
      <c r="CY743" s="106" t="s">
        <v>283</v>
      </c>
      <c r="CZ743" s="106" t="s">
        <v>283</v>
      </c>
      <c r="DA743" s="106" t="s">
        <v>283</v>
      </c>
      <c r="DB743" s="106" t="s">
        <v>283</v>
      </c>
      <c r="DC743" s="106" t="s">
        <v>283</v>
      </c>
      <c r="DD743" s="106" t="s">
        <v>283</v>
      </c>
      <c r="DE743" s="106" t="s">
        <v>9439</v>
      </c>
      <c r="DF743" s="112" t="s">
        <v>9440</v>
      </c>
      <c r="DG743" s="106"/>
      <c r="DH743" s="106"/>
      <c r="DI743" s="106"/>
      <c r="DJ743" s="106"/>
      <c r="DK743" s="106"/>
      <c r="DL743" s="108">
        <v>2</v>
      </c>
      <c r="DM743" s="106"/>
      <c r="DN743" s="106"/>
      <c r="DO743" s="106"/>
      <c r="DP743" s="106"/>
      <c r="DQ743" s="106"/>
      <c r="DR743" s="106"/>
      <c r="DS743" s="106"/>
      <c r="DT743" s="106"/>
      <c r="DU743" s="106"/>
      <c r="DV743" s="106"/>
      <c r="DW743" s="106"/>
      <c r="DX743" s="106"/>
      <c r="DY743" s="106"/>
      <c r="DZ743" s="106"/>
      <c r="EA743" s="106"/>
      <c r="EB743" s="106"/>
      <c r="EC743" s="106"/>
      <c r="ED743" s="106"/>
      <c r="EE743" s="106"/>
      <c r="EF743" s="106"/>
      <c r="EG743" s="106"/>
      <c r="EH743" s="106"/>
      <c r="EI743" s="106"/>
      <c r="EJ743" s="106"/>
      <c r="EK743" s="106" t="s">
        <v>283</v>
      </c>
      <c r="EL743" s="106" t="s">
        <v>283</v>
      </c>
      <c r="EM743" s="106"/>
      <c r="EN743" s="106"/>
      <c r="EO743" s="106"/>
      <c r="EP743" s="106"/>
      <c r="EQ743" s="106"/>
      <c r="ER743" s="106"/>
      <c r="ES743" s="106"/>
      <c r="ET743" s="106"/>
      <c r="EU743" s="106"/>
      <c r="EV743" s="106"/>
      <c r="EW743" s="106"/>
      <c r="EX743" s="106"/>
      <c r="EY743" s="106"/>
      <c r="EZ743" s="106"/>
      <c r="FA743" s="106"/>
      <c r="FB743" s="106"/>
      <c r="FC743" s="106"/>
      <c r="FD743" s="106"/>
      <c r="FE743" s="106"/>
      <c r="FF743" s="106" t="s">
        <v>283</v>
      </c>
      <c r="FG743" s="106" t="s">
        <v>283</v>
      </c>
      <c r="FH743" s="106"/>
      <c r="FI743" s="106"/>
      <c r="FJ743" s="106"/>
      <c r="FK743" s="106"/>
      <c r="FL743" s="106"/>
      <c r="FM743" s="106"/>
      <c r="FN743" s="106"/>
      <c r="FO743" s="106"/>
      <c r="FP743" s="106"/>
      <c r="FQ743" s="106"/>
      <c r="FR743" s="106"/>
      <c r="FS743" s="106"/>
      <c r="FT743" s="106"/>
      <c r="FU743" s="106"/>
      <c r="FV743" s="106"/>
      <c r="FW743" s="106"/>
      <c r="FX743" s="106"/>
      <c r="FY743" s="106"/>
      <c r="FZ743" s="106"/>
      <c r="GA743" s="106"/>
      <c r="GB743" s="106"/>
      <c r="GC743" s="106"/>
      <c r="GD743" s="106"/>
      <c r="GE743" s="106"/>
      <c r="GF743" s="106"/>
      <c r="GG743" s="106"/>
      <c r="GH743" s="106" t="s">
        <v>9441</v>
      </c>
      <c r="GI743" s="106" t="s">
        <v>9442</v>
      </c>
      <c r="GJ743" s="106" t="s">
        <v>283</v>
      </c>
      <c r="GK743" s="106" t="s">
        <v>283</v>
      </c>
      <c r="GL743" s="106" t="s">
        <v>283</v>
      </c>
      <c r="GM743" s="106" t="s">
        <v>283</v>
      </c>
      <c r="GN743" s="106" t="s">
        <v>283</v>
      </c>
      <c r="GO743" s="106" t="s">
        <v>283</v>
      </c>
      <c r="GP743" s="106" t="s">
        <v>283</v>
      </c>
      <c r="GQ743" s="106" t="s">
        <v>283</v>
      </c>
      <c r="GR743" s="106" t="s">
        <v>283</v>
      </c>
      <c r="GS743" s="106" t="s">
        <v>283</v>
      </c>
      <c r="GT743" s="106" t="s">
        <v>283</v>
      </c>
      <c r="GU743" s="106" t="s">
        <v>283</v>
      </c>
      <c r="GV743" s="106" t="s">
        <v>283</v>
      </c>
      <c r="GW743" s="106" t="s">
        <v>9443</v>
      </c>
      <c r="GX743" s="106"/>
      <c r="GY743" s="106"/>
      <c r="GZ743" s="106"/>
      <c r="HA743" s="106"/>
      <c r="HB743" s="106"/>
      <c r="HC743" s="106"/>
      <c r="HD743" s="106"/>
      <c r="HE743" s="106"/>
      <c r="HF743" s="106"/>
      <c r="HG743" s="106"/>
      <c r="HH743" s="106"/>
      <c r="HI743" s="106"/>
      <c r="HJ743" s="106"/>
      <c r="HK743" s="106"/>
      <c r="HL743" s="106"/>
      <c r="HM743" s="106"/>
      <c r="HN743" s="106"/>
      <c r="HO743" s="106"/>
      <c r="HP743" s="106"/>
      <c r="HQ743" s="106"/>
      <c r="HR743" s="106"/>
      <c r="HS743" s="106"/>
      <c r="HT743" s="106"/>
      <c r="HU743" s="106"/>
      <c r="HV743" s="106"/>
      <c r="HW743" s="106"/>
      <c r="HX743" s="106"/>
      <c r="HY743" s="106"/>
      <c r="HZ743" s="106"/>
      <c r="IA743" s="106"/>
      <c r="IB743" s="106"/>
      <c r="IC743" s="106"/>
      <c r="ID743" s="106"/>
      <c r="IE743" s="106"/>
      <c r="IF743" s="106"/>
      <c r="IG743" s="106"/>
      <c r="IH743" s="106"/>
      <c r="II743" s="108">
        <v>1</v>
      </c>
      <c r="IJ743" s="106"/>
      <c r="IK743" s="106"/>
      <c r="IL743" s="106"/>
      <c r="IM743" s="106"/>
      <c r="IN743" s="106" t="s">
        <v>287</v>
      </c>
      <c r="IO743" s="106" t="s">
        <v>283</v>
      </c>
      <c r="IP743" s="106" t="s">
        <v>283</v>
      </c>
      <c r="IQ743" s="106" t="s">
        <v>283</v>
      </c>
      <c r="IR743" s="106"/>
      <c r="IS743" s="10"/>
      <c r="IT743" s="10"/>
      <c r="IU743" s="10"/>
      <c r="IV743" s="10"/>
      <c r="IW743" s="10"/>
      <c r="IX743" s="10"/>
      <c r="IY743" s="10"/>
      <c r="IZ743" s="10"/>
      <c r="JA743" s="13"/>
      <c r="JB743" s="10"/>
      <c r="JC743" s="10"/>
      <c r="JD743" s="10"/>
      <c r="JE743" s="10"/>
      <c r="JF743" s="10"/>
      <c r="JG743" s="10"/>
      <c r="JH743" s="10"/>
      <c r="JI743" s="10"/>
      <c r="JJ743" s="10"/>
      <c r="JK743" s="10"/>
      <c r="JL743" s="10"/>
      <c r="JM743" s="10"/>
      <c r="JN743" s="10"/>
      <c r="JO743" s="10"/>
      <c r="JP743" s="10"/>
      <c r="JQ743" s="10"/>
      <c r="JR743" s="10"/>
      <c r="JS743" s="10"/>
      <c r="JT743" s="10"/>
      <c r="JU743" s="10"/>
      <c r="JV743" s="10"/>
      <c r="JW743" s="10"/>
      <c r="JX743" s="10"/>
      <c r="JY743" s="10"/>
      <c r="JZ743" s="10"/>
    </row>
    <row r="744" spans="1:286" ht="15.75">
      <c r="A744" s="106" t="s">
        <v>9466</v>
      </c>
      <c r="B744" s="107">
        <v>44425</v>
      </c>
      <c r="C744" s="106" t="s">
        <v>9467</v>
      </c>
      <c r="D744" s="108">
        <v>1</v>
      </c>
      <c r="E744" s="109">
        <v>44107</v>
      </c>
      <c r="F744" s="110" t="s">
        <v>302</v>
      </c>
      <c r="G744" s="111" t="s">
        <v>323</v>
      </c>
      <c r="H744" s="106" t="s">
        <v>6430</v>
      </c>
      <c r="I744" s="106" t="s">
        <v>5481</v>
      </c>
      <c r="J744" s="10" t="s">
        <v>280</v>
      </c>
      <c r="K744" s="118" t="s">
        <v>916</v>
      </c>
      <c r="L744" s="118"/>
      <c r="M744" s="118"/>
      <c r="N744" s="121">
        <v>1</v>
      </c>
      <c r="O744" s="118"/>
      <c r="P744" s="118"/>
      <c r="Q744" s="118"/>
      <c r="R744" s="118"/>
      <c r="S744" s="118"/>
      <c r="T744" s="106"/>
      <c r="U744" s="106"/>
      <c r="V744" s="106"/>
      <c r="W744" s="106"/>
      <c r="X744" s="106"/>
      <c r="Y744" s="106"/>
      <c r="Z744" s="106"/>
      <c r="AA744" s="106"/>
      <c r="AB744" s="106" t="s">
        <v>6534</v>
      </c>
      <c r="AC744" s="113" t="s">
        <v>9468</v>
      </c>
      <c r="AD744" s="114" t="s">
        <v>283</v>
      </c>
      <c r="AE744" s="109">
        <v>44260</v>
      </c>
      <c r="AF744" s="109">
        <v>44420</v>
      </c>
      <c r="AG744" s="116">
        <f t="shared" si="138"/>
        <v>160</v>
      </c>
      <c r="AH744" s="116">
        <f t="shared" si="146"/>
        <v>313</v>
      </c>
      <c r="AI744" s="116">
        <f t="shared" si="108"/>
        <v>318</v>
      </c>
      <c r="AJ744" s="106" t="s">
        <v>9469</v>
      </c>
      <c r="AK744" s="108">
        <v>1</v>
      </c>
      <c r="AL744" s="117" t="s">
        <v>581</v>
      </c>
      <c r="AM744" s="106"/>
      <c r="AN744" s="106"/>
      <c r="AO744" s="106"/>
      <c r="AP744" s="106"/>
      <c r="AQ744" s="106"/>
      <c r="AR744" s="106"/>
      <c r="AS744" s="106"/>
      <c r="AT744" s="106"/>
      <c r="AU744" s="106"/>
      <c r="AV744" s="106"/>
      <c r="AW744" s="106"/>
      <c r="AX744" s="106"/>
      <c r="AY744" s="106"/>
      <c r="AZ744" s="106"/>
      <c r="BA744" s="106"/>
      <c r="BB744" s="106"/>
      <c r="BC744" s="106"/>
      <c r="BD744" s="106"/>
      <c r="BE744" s="106"/>
      <c r="BF744" s="106"/>
      <c r="BG744" s="106"/>
      <c r="BH744" s="106"/>
      <c r="BI744" s="106"/>
      <c r="BJ744" s="106"/>
      <c r="BK744" s="106"/>
      <c r="BL744" s="108">
        <v>1</v>
      </c>
      <c r="BM744" s="106"/>
      <c r="BN744" s="106"/>
      <c r="BO744" s="106"/>
      <c r="BP744" s="106"/>
      <c r="BQ744" s="106"/>
      <c r="BR744" s="106"/>
      <c r="BS744" s="106"/>
      <c r="BT744" s="106"/>
      <c r="BU744" s="106"/>
      <c r="BV744" s="106"/>
      <c r="BW744" s="106"/>
      <c r="BX744" s="106"/>
      <c r="BY744" s="106"/>
      <c r="BZ744" s="106"/>
      <c r="CA744" s="106"/>
      <c r="CB744" s="106"/>
      <c r="CC744" s="106"/>
      <c r="CD744" s="106"/>
      <c r="CE744" s="106"/>
      <c r="CF744" s="106"/>
      <c r="CG744" s="106"/>
      <c r="CH744" s="106"/>
      <c r="CI744" s="106"/>
      <c r="CJ744" s="106"/>
      <c r="CK744" s="106"/>
      <c r="CL744" s="106"/>
      <c r="CM744" s="106"/>
      <c r="CN744" s="106"/>
      <c r="CO744" s="106"/>
      <c r="CP744" s="106" t="s">
        <v>89</v>
      </c>
      <c r="CQ744" s="106" t="s">
        <v>287</v>
      </c>
      <c r="CR744" s="106" t="s">
        <v>490</v>
      </c>
      <c r="CS744" s="106" t="s">
        <v>12</v>
      </c>
      <c r="CT744" s="106"/>
      <c r="CU744" s="106" t="s">
        <v>309</v>
      </c>
      <c r="CV744" s="106" t="s">
        <v>9470</v>
      </c>
      <c r="CW744" s="106" t="s">
        <v>3267</v>
      </c>
      <c r="CX744" s="106" t="s">
        <v>9471</v>
      </c>
      <c r="CY744" s="106" t="s">
        <v>9472</v>
      </c>
      <c r="CZ744" s="106" t="s">
        <v>779</v>
      </c>
      <c r="DA744" s="106" t="s">
        <v>283</v>
      </c>
      <c r="DB744" s="106" t="s">
        <v>283</v>
      </c>
      <c r="DC744" s="106" t="s">
        <v>283</v>
      </c>
      <c r="DD744" s="106" t="s">
        <v>283</v>
      </c>
      <c r="DE744" s="106" t="s">
        <v>9473</v>
      </c>
      <c r="DF744" s="112" t="s">
        <v>9474</v>
      </c>
      <c r="DG744" s="106"/>
      <c r="DH744" s="106"/>
      <c r="DI744" s="106"/>
      <c r="DJ744" s="106"/>
      <c r="DK744" s="106"/>
      <c r="DL744" s="108">
        <v>1</v>
      </c>
      <c r="DM744" s="108">
        <v>1</v>
      </c>
      <c r="DN744" s="106"/>
      <c r="DO744" s="106"/>
      <c r="DP744" s="106"/>
      <c r="DQ744" s="106"/>
      <c r="DR744" s="106"/>
      <c r="DS744" s="106"/>
      <c r="DT744" s="106"/>
      <c r="DU744" s="106"/>
      <c r="DV744" s="106"/>
      <c r="DW744" s="106"/>
      <c r="DX744" s="106"/>
      <c r="DY744" s="106"/>
      <c r="DZ744" s="106"/>
      <c r="EA744" s="108">
        <v>1</v>
      </c>
      <c r="EB744" s="106"/>
      <c r="EC744" s="106"/>
      <c r="ED744" s="106"/>
      <c r="EE744" s="106"/>
      <c r="EF744" s="106"/>
      <c r="EG744" s="106"/>
      <c r="EH744" s="106"/>
      <c r="EI744" s="106"/>
      <c r="EJ744" s="106"/>
      <c r="EK744" s="106" t="s">
        <v>283</v>
      </c>
      <c r="EL744" s="106" t="s">
        <v>283</v>
      </c>
      <c r="EM744" s="106"/>
      <c r="EN744" s="106"/>
      <c r="EO744" s="106"/>
      <c r="EP744" s="106"/>
      <c r="EQ744" s="106"/>
      <c r="ER744" s="106"/>
      <c r="ES744" s="106"/>
      <c r="ET744" s="106"/>
      <c r="EU744" s="106"/>
      <c r="EV744" s="106"/>
      <c r="EW744" s="106"/>
      <c r="EX744" s="106"/>
      <c r="EY744" s="106"/>
      <c r="EZ744" s="106"/>
      <c r="FA744" s="106"/>
      <c r="FB744" s="106"/>
      <c r="FC744" s="106"/>
      <c r="FD744" s="106"/>
      <c r="FE744" s="106"/>
      <c r="FF744" s="106" t="s">
        <v>6475</v>
      </c>
      <c r="FG744" s="106" t="s">
        <v>8</v>
      </c>
      <c r="FH744" s="106"/>
      <c r="FI744" s="106"/>
      <c r="FJ744" s="106"/>
      <c r="FK744" s="106"/>
      <c r="FL744" s="106"/>
      <c r="FM744" s="106"/>
      <c r="FN744" s="106"/>
      <c r="FO744" s="106"/>
      <c r="FP744" s="106"/>
      <c r="FQ744" s="106"/>
      <c r="FR744" s="106"/>
      <c r="FS744" s="106"/>
      <c r="FT744" s="106"/>
      <c r="FU744" s="106"/>
      <c r="FV744" s="106"/>
      <c r="FW744" s="106"/>
      <c r="FX744" s="106"/>
      <c r="FY744" s="106"/>
      <c r="FZ744" s="106"/>
      <c r="GA744" s="106"/>
      <c r="GB744" s="106"/>
      <c r="GC744" s="106"/>
      <c r="GD744" s="106"/>
      <c r="GE744" s="106"/>
      <c r="GF744" s="106"/>
      <c r="GG744" s="106"/>
      <c r="GH744" s="106" t="s">
        <v>9475</v>
      </c>
      <c r="GI744" s="106" t="s">
        <v>9476</v>
      </c>
      <c r="GJ744" s="106" t="s">
        <v>9477</v>
      </c>
      <c r="GK744" s="106" t="s">
        <v>9478</v>
      </c>
      <c r="GL744" s="106" t="s">
        <v>9479</v>
      </c>
      <c r="GM744" s="106" t="s">
        <v>283</v>
      </c>
      <c r="GN744" s="106" t="s">
        <v>283</v>
      </c>
      <c r="GO744" s="106" t="s">
        <v>283</v>
      </c>
      <c r="GP744" s="106" t="s">
        <v>283</v>
      </c>
      <c r="GQ744" s="106" t="s">
        <v>283</v>
      </c>
      <c r="GR744" s="106" t="s">
        <v>283</v>
      </c>
      <c r="GS744" s="106" t="s">
        <v>283</v>
      </c>
      <c r="GT744" s="106" t="s">
        <v>283</v>
      </c>
      <c r="GU744" s="106" t="s">
        <v>283</v>
      </c>
      <c r="GV744" s="106" t="s">
        <v>283</v>
      </c>
      <c r="GW744" s="118" t="s">
        <v>223</v>
      </c>
      <c r="GX744" s="118"/>
      <c r="GY744" s="106"/>
      <c r="GZ744" s="106"/>
      <c r="HA744" s="106"/>
      <c r="HB744" s="106"/>
      <c r="HC744" s="106"/>
      <c r="HD744" s="106"/>
      <c r="HE744" s="106"/>
      <c r="HF744" s="106"/>
      <c r="HG744" s="106"/>
      <c r="HH744" s="106"/>
      <c r="HI744" s="106"/>
      <c r="HJ744" s="106"/>
      <c r="HK744" s="106"/>
      <c r="HL744" s="106"/>
      <c r="HM744" s="106"/>
      <c r="HN744" s="106"/>
      <c r="HO744" s="106"/>
      <c r="HP744" s="106"/>
      <c r="HQ744" s="106"/>
      <c r="HR744" s="106"/>
      <c r="HS744" s="106"/>
      <c r="HT744" s="108">
        <v>1</v>
      </c>
      <c r="HU744" s="106"/>
      <c r="HV744" s="106"/>
      <c r="HW744" s="106"/>
      <c r="HX744" s="106"/>
      <c r="HY744" s="106"/>
      <c r="HZ744" s="106"/>
      <c r="IA744" s="106"/>
      <c r="IB744" s="106"/>
      <c r="IC744" s="106"/>
      <c r="ID744" s="106"/>
      <c r="IE744" s="106"/>
      <c r="IF744" s="106"/>
      <c r="IG744" s="106"/>
      <c r="IH744" s="106"/>
      <c r="II744" s="106"/>
      <c r="IJ744" s="106"/>
      <c r="IK744" s="106"/>
      <c r="IL744" s="106"/>
      <c r="IM744" s="106"/>
      <c r="IN744" s="106" t="s">
        <v>287</v>
      </c>
      <c r="IO744" s="106" t="s">
        <v>283</v>
      </c>
      <c r="IP744" s="106" t="s">
        <v>283</v>
      </c>
      <c r="IQ744" s="106" t="s">
        <v>283</v>
      </c>
      <c r="IR744" s="106"/>
      <c r="IS744" s="10"/>
      <c r="IT744" s="10"/>
      <c r="IU744" s="10"/>
      <c r="IV744" s="10"/>
      <c r="IW744" s="10"/>
      <c r="IX744" s="10"/>
      <c r="IY744" s="10"/>
      <c r="IZ744" s="10"/>
      <c r="JA744" s="13"/>
      <c r="JB744" s="10"/>
      <c r="JC744" s="10"/>
      <c r="JD744" s="10"/>
      <c r="JE744" s="10"/>
      <c r="JF744" s="10"/>
      <c r="JG744" s="10"/>
      <c r="JH744" s="10"/>
      <c r="JI744" s="10"/>
      <c r="JJ744" s="10"/>
      <c r="JK744" s="10"/>
      <c r="JL744" s="10"/>
      <c r="JM744" s="10"/>
      <c r="JN744" s="10"/>
      <c r="JO744" s="10"/>
      <c r="JP744" s="10"/>
      <c r="JQ744" s="10"/>
      <c r="JR744" s="10"/>
      <c r="JS744" s="10"/>
      <c r="JT744" s="10"/>
      <c r="JU744" s="10"/>
      <c r="JV744" s="10"/>
      <c r="JW744" s="10"/>
      <c r="JX744" s="10"/>
      <c r="JY744" s="10"/>
      <c r="JZ744" s="10"/>
    </row>
    <row r="745" spans="1:286" ht="15.75">
      <c r="A745" s="106" t="s">
        <v>9458</v>
      </c>
      <c r="B745" s="107">
        <v>44424</v>
      </c>
      <c r="C745" s="106" t="s">
        <v>9459</v>
      </c>
      <c r="D745" s="108">
        <v>1</v>
      </c>
      <c r="E745" s="109">
        <v>44221</v>
      </c>
      <c r="F745" s="110" t="s">
        <v>302</v>
      </c>
      <c r="G745" s="111" t="s">
        <v>323</v>
      </c>
      <c r="H745" s="106" t="s">
        <v>947</v>
      </c>
      <c r="I745" s="106" t="s">
        <v>9460</v>
      </c>
      <c r="J745" s="10" t="s">
        <v>280</v>
      </c>
      <c r="K745" s="117" t="s">
        <v>9461</v>
      </c>
      <c r="L745" s="118"/>
      <c r="M745" s="106"/>
      <c r="N745" s="106"/>
      <c r="O745" s="106"/>
      <c r="P745" s="106"/>
      <c r="Q745" s="106"/>
      <c r="R745" s="106"/>
      <c r="S745" s="106"/>
      <c r="T745" s="106"/>
      <c r="U745" s="106"/>
      <c r="V745" s="106"/>
      <c r="W745" s="106"/>
      <c r="X745" s="106"/>
      <c r="Y745" s="106"/>
      <c r="Z745" s="106"/>
      <c r="AA745" s="106"/>
      <c r="AB745" s="106" t="s">
        <v>9462</v>
      </c>
      <c r="AC745" s="113" t="s">
        <v>9463</v>
      </c>
      <c r="AD745" s="114" t="s">
        <v>283</v>
      </c>
      <c r="AE745" s="109">
        <v>44224</v>
      </c>
      <c r="AF745" s="106" t="s">
        <v>329</v>
      </c>
      <c r="AG745" s="115" t="e">
        <f t="shared" si="138"/>
        <v>#VALUE!</v>
      </c>
      <c r="AH745" s="115" t="e">
        <f t="shared" si="146"/>
        <v>#VALUE!</v>
      </c>
      <c r="AI745" s="116">
        <f t="shared" si="108"/>
        <v>203</v>
      </c>
      <c r="AJ745" s="106" t="s">
        <v>993</v>
      </c>
      <c r="AK745" s="108">
        <v>1</v>
      </c>
      <c r="AL745" s="118" t="s">
        <v>70</v>
      </c>
      <c r="AM745" s="106"/>
      <c r="AN745" s="106"/>
      <c r="AO745" s="106"/>
      <c r="AP745" s="106"/>
      <c r="AQ745" s="106"/>
      <c r="AR745" s="106"/>
      <c r="AS745" s="106"/>
      <c r="AT745" s="106"/>
      <c r="AU745" s="106"/>
      <c r="AV745" s="106"/>
      <c r="AW745" s="106"/>
      <c r="AX745" s="106"/>
      <c r="AY745" s="106"/>
      <c r="AZ745" s="106"/>
      <c r="BA745" s="106"/>
      <c r="BB745" s="106"/>
      <c r="BC745" s="106"/>
      <c r="BD745" s="106"/>
      <c r="BE745" s="106"/>
      <c r="BF745" s="106"/>
      <c r="BG745" s="106"/>
      <c r="BH745" s="106"/>
      <c r="BI745" s="106"/>
      <c r="BJ745" s="106"/>
      <c r="BK745" s="106"/>
      <c r="BL745" s="106"/>
      <c r="BM745" s="106"/>
      <c r="BN745" s="106"/>
      <c r="BO745" s="106"/>
      <c r="BP745" s="106"/>
      <c r="BQ745" s="106"/>
      <c r="BR745" s="106"/>
      <c r="BS745" s="106"/>
      <c r="BT745" s="106"/>
      <c r="BU745" s="106"/>
      <c r="BV745" s="106"/>
      <c r="BW745" s="106"/>
      <c r="BX745" s="106"/>
      <c r="BY745" s="108">
        <v>1</v>
      </c>
      <c r="BZ745" s="106"/>
      <c r="CA745" s="106"/>
      <c r="CB745" s="106"/>
      <c r="CC745" s="106"/>
      <c r="CD745" s="106"/>
      <c r="CE745" s="106"/>
      <c r="CF745" s="106"/>
      <c r="CG745" s="106"/>
      <c r="CH745" s="106"/>
      <c r="CI745" s="106"/>
      <c r="CJ745" s="106"/>
      <c r="CK745" s="106"/>
      <c r="CL745" s="106"/>
      <c r="CM745" s="106"/>
      <c r="CN745" s="106"/>
      <c r="CO745" s="106"/>
      <c r="CP745" s="106" t="s">
        <v>90</v>
      </c>
      <c r="CQ745" s="106" t="s">
        <v>287</v>
      </c>
      <c r="CR745" s="106" t="s">
        <v>287</v>
      </c>
      <c r="CS745" s="106" t="s">
        <v>288</v>
      </c>
      <c r="CT745" s="106"/>
      <c r="CU745" s="106" t="s">
        <v>158</v>
      </c>
      <c r="CV745" s="106" t="s">
        <v>283</v>
      </c>
      <c r="CW745" s="106" t="s">
        <v>5790</v>
      </c>
      <c r="CX745" s="106" t="s">
        <v>283</v>
      </c>
      <c r="CY745" s="106" t="s">
        <v>283</v>
      </c>
      <c r="CZ745" s="106" t="s">
        <v>283</v>
      </c>
      <c r="DA745" s="106" t="s">
        <v>283</v>
      </c>
      <c r="DB745" s="106" t="s">
        <v>283</v>
      </c>
      <c r="DC745" s="106" t="s">
        <v>283</v>
      </c>
      <c r="DD745" s="106" t="s">
        <v>283</v>
      </c>
      <c r="DE745" s="106" t="s">
        <v>283</v>
      </c>
      <c r="DF745" s="106" t="s">
        <v>283</v>
      </c>
      <c r="DG745" s="106"/>
      <c r="DH745" s="106"/>
      <c r="DI745" s="106"/>
      <c r="DJ745" s="106"/>
      <c r="DK745" s="106"/>
      <c r="DL745" s="106"/>
      <c r="DM745" s="106"/>
      <c r="DN745" s="106"/>
      <c r="DO745" s="106"/>
      <c r="DP745" s="106"/>
      <c r="DQ745" s="106"/>
      <c r="DR745" s="106"/>
      <c r="DS745" s="106"/>
      <c r="DT745" s="106"/>
      <c r="DU745" s="106"/>
      <c r="DV745" s="106"/>
      <c r="DW745" s="106"/>
      <c r="DX745" s="106"/>
      <c r="DY745" s="106"/>
      <c r="DZ745" s="106"/>
      <c r="EA745" s="106"/>
      <c r="EB745" s="106"/>
      <c r="EC745" s="106"/>
      <c r="ED745" s="106"/>
      <c r="EE745" s="106"/>
      <c r="EF745" s="106"/>
      <c r="EG745" s="106"/>
      <c r="EH745" s="106"/>
      <c r="EI745" s="106"/>
      <c r="EJ745" s="106"/>
      <c r="EK745" s="106" t="s">
        <v>283</v>
      </c>
      <c r="EL745" s="106" t="s">
        <v>283</v>
      </c>
      <c r="EM745" s="106"/>
      <c r="EN745" s="106"/>
      <c r="EO745" s="106"/>
      <c r="EP745" s="106"/>
      <c r="EQ745" s="106"/>
      <c r="ER745" s="106"/>
      <c r="ES745" s="106"/>
      <c r="ET745" s="106"/>
      <c r="EU745" s="106"/>
      <c r="EV745" s="106"/>
      <c r="EW745" s="106"/>
      <c r="EX745" s="106"/>
      <c r="EY745" s="106"/>
      <c r="EZ745" s="106"/>
      <c r="FA745" s="106"/>
      <c r="FB745" s="106"/>
      <c r="FC745" s="106"/>
      <c r="FD745" s="106"/>
      <c r="FE745" s="106"/>
      <c r="FF745" s="106" t="s">
        <v>9464</v>
      </c>
      <c r="FG745" s="106" t="s">
        <v>283</v>
      </c>
      <c r="FH745" s="106"/>
      <c r="FI745" s="106"/>
      <c r="FJ745" s="106"/>
      <c r="FK745" s="106"/>
      <c r="FL745" s="106"/>
      <c r="FM745" s="106"/>
      <c r="FN745" s="106"/>
      <c r="FO745" s="106"/>
      <c r="FP745" s="106"/>
      <c r="FQ745" s="106"/>
      <c r="FR745" s="106"/>
      <c r="FS745" s="106"/>
      <c r="FT745" s="106"/>
      <c r="FU745" s="106"/>
      <c r="FV745" s="106"/>
      <c r="FW745" s="106"/>
      <c r="FX745" s="106"/>
      <c r="FY745" s="106"/>
      <c r="FZ745" s="106"/>
      <c r="GA745" s="106"/>
      <c r="GB745" s="106"/>
      <c r="GC745" s="106"/>
      <c r="GD745" s="106"/>
      <c r="GE745" s="106"/>
      <c r="GF745" s="106"/>
      <c r="GG745" s="106"/>
      <c r="GH745" s="106" t="s">
        <v>9465</v>
      </c>
      <c r="GI745" s="106" t="s">
        <v>283</v>
      </c>
      <c r="GJ745" s="106" t="s">
        <v>283</v>
      </c>
      <c r="GK745" s="106" t="s">
        <v>283</v>
      </c>
      <c r="GL745" s="106" t="s">
        <v>283</v>
      </c>
      <c r="GM745" s="106" t="s">
        <v>283</v>
      </c>
      <c r="GN745" s="106" t="s">
        <v>283</v>
      </c>
      <c r="GO745" s="106" t="s">
        <v>283</v>
      </c>
      <c r="GP745" s="106" t="s">
        <v>283</v>
      </c>
      <c r="GQ745" s="106" t="s">
        <v>283</v>
      </c>
      <c r="GR745" s="106" t="s">
        <v>283</v>
      </c>
      <c r="GS745" s="106" t="s">
        <v>283</v>
      </c>
      <c r="GT745" s="106" t="s">
        <v>283</v>
      </c>
      <c r="GU745" s="106" t="s">
        <v>283</v>
      </c>
      <c r="GV745" s="106" t="s">
        <v>283</v>
      </c>
      <c r="GW745" s="118" t="s">
        <v>235</v>
      </c>
      <c r="GX745" s="106"/>
      <c r="GY745" s="106"/>
      <c r="GZ745" s="106"/>
      <c r="HA745" s="106"/>
      <c r="HB745" s="106"/>
      <c r="HC745" s="106"/>
      <c r="HD745" s="106"/>
      <c r="HE745" s="106"/>
      <c r="HF745" s="106"/>
      <c r="HG745" s="106"/>
      <c r="HH745" s="106"/>
      <c r="HI745" s="106"/>
      <c r="HJ745" s="106"/>
      <c r="HK745" s="106"/>
      <c r="HL745" s="106"/>
      <c r="HM745" s="106"/>
      <c r="HN745" s="106"/>
      <c r="HO745" s="106"/>
      <c r="HP745" s="106"/>
      <c r="HQ745" s="106"/>
      <c r="HR745" s="106"/>
      <c r="HS745" s="106"/>
      <c r="HT745" s="106"/>
      <c r="HU745" s="106"/>
      <c r="HV745" s="106"/>
      <c r="HW745" s="106"/>
      <c r="HX745" s="106"/>
      <c r="HY745" s="106"/>
      <c r="HZ745" s="106"/>
      <c r="IA745" s="106"/>
      <c r="IB745" s="106"/>
      <c r="IC745" s="106"/>
      <c r="ID745" s="106"/>
      <c r="IE745" s="106"/>
      <c r="IF745" s="108">
        <v>1</v>
      </c>
      <c r="IG745" s="106"/>
      <c r="IH745" s="106"/>
      <c r="II745" s="106"/>
      <c r="IJ745" s="106"/>
      <c r="IK745" s="106"/>
      <c r="IL745" s="106"/>
      <c r="IM745" s="106"/>
      <c r="IN745" s="106" t="s">
        <v>287</v>
      </c>
      <c r="IO745" s="106" t="s">
        <v>283</v>
      </c>
      <c r="IP745" s="106" t="s">
        <v>283</v>
      </c>
      <c r="IQ745" s="106" t="s">
        <v>283</v>
      </c>
      <c r="IR745" s="106"/>
      <c r="IS745" s="10"/>
      <c r="IT745" s="10"/>
      <c r="IU745" s="10"/>
      <c r="IV745" s="10"/>
      <c r="IW745" s="10"/>
      <c r="IX745" s="10"/>
      <c r="IY745" s="10"/>
      <c r="IZ745" s="10"/>
      <c r="JA745" s="13"/>
      <c r="JB745" s="10"/>
      <c r="JC745" s="10"/>
      <c r="JD745" s="10"/>
      <c r="JE745" s="10"/>
      <c r="JF745" s="10"/>
      <c r="JG745" s="10"/>
      <c r="JH745" s="10"/>
      <c r="JI745" s="10"/>
      <c r="JJ745" s="10"/>
      <c r="JK745" s="10"/>
      <c r="JL745" s="10"/>
      <c r="JM745" s="10"/>
      <c r="JN745" s="10"/>
      <c r="JO745" s="10"/>
      <c r="JP745" s="10"/>
      <c r="JQ745" s="10"/>
      <c r="JR745" s="10"/>
      <c r="JS745" s="10"/>
      <c r="JT745" s="10"/>
      <c r="JU745" s="10"/>
      <c r="JV745" s="10"/>
      <c r="JW745" s="10"/>
      <c r="JX745" s="10"/>
      <c r="JY745" s="10"/>
      <c r="JZ745" s="10"/>
    </row>
    <row r="746" spans="1:286" ht="15.75">
      <c r="A746" s="106" t="s">
        <v>9512</v>
      </c>
      <c r="B746" s="107">
        <v>44449</v>
      </c>
      <c r="C746" s="106" t="s">
        <v>9513</v>
      </c>
      <c r="D746" s="108">
        <v>1</v>
      </c>
      <c r="E746" s="109">
        <v>44072</v>
      </c>
      <c r="F746" s="110" t="s">
        <v>302</v>
      </c>
      <c r="G746" s="111" t="s">
        <v>323</v>
      </c>
      <c r="H746" s="106" t="s">
        <v>947</v>
      </c>
      <c r="I746" s="106" t="s">
        <v>9460</v>
      </c>
      <c r="J746" s="10" t="s">
        <v>280</v>
      </c>
      <c r="K746" s="117" t="s">
        <v>9514</v>
      </c>
      <c r="L746" s="118"/>
      <c r="M746" s="118"/>
      <c r="N746" s="118"/>
      <c r="O746" s="118"/>
      <c r="P746" s="118"/>
      <c r="Q746" s="118"/>
      <c r="R746" s="106"/>
      <c r="S746" s="106"/>
      <c r="T746" s="106"/>
      <c r="U746" s="106"/>
      <c r="V746" s="106"/>
      <c r="W746" s="106"/>
      <c r="X746" s="106"/>
      <c r="Y746" s="106"/>
      <c r="Z746" s="106"/>
      <c r="AA746" s="106"/>
      <c r="AB746" s="106" t="s">
        <v>9515</v>
      </c>
      <c r="AC746" s="113" t="s">
        <v>9516</v>
      </c>
      <c r="AD746" s="114" t="s">
        <v>283</v>
      </c>
      <c r="AE746" s="109">
        <v>44076</v>
      </c>
      <c r="AF746" s="106" t="s">
        <v>329</v>
      </c>
      <c r="AG746" s="115" t="e">
        <f t="shared" si="138"/>
        <v>#VALUE!</v>
      </c>
      <c r="AH746" s="115" t="e">
        <f t="shared" si="146"/>
        <v>#VALUE!</v>
      </c>
      <c r="AI746" s="116">
        <f t="shared" si="108"/>
        <v>377</v>
      </c>
      <c r="AJ746" s="106" t="s">
        <v>77</v>
      </c>
      <c r="AK746" s="108">
        <v>1</v>
      </c>
      <c r="AL746" s="106" t="s">
        <v>77</v>
      </c>
      <c r="AM746" s="106"/>
      <c r="AN746" s="106"/>
      <c r="AO746" s="106"/>
      <c r="AP746" s="106"/>
      <c r="AQ746" s="106"/>
      <c r="AR746" s="106"/>
      <c r="AS746" s="106"/>
      <c r="AT746" s="106"/>
      <c r="AU746" s="106"/>
      <c r="AV746" s="106"/>
      <c r="AW746" s="106"/>
      <c r="AX746" s="106"/>
      <c r="AY746" s="106"/>
      <c r="AZ746" s="106"/>
      <c r="BA746" s="106"/>
      <c r="BB746" s="106"/>
      <c r="BC746" s="106"/>
      <c r="BD746" s="106"/>
      <c r="BE746" s="106"/>
      <c r="BF746" s="106"/>
      <c r="BG746" s="106"/>
      <c r="BH746" s="106"/>
      <c r="BI746" s="106"/>
      <c r="BJ746" s="106"/>
      <c r="BK746" s="106"/>
      <c r="BL746" s="106"/>
      <c r="BM746" s="106"/>
      <c r="BN746" s="106"/>
      <c r="BO746" s="106"/>
      <c r="BP746" s="106"/>
      <c r="BQ746" s="106"/>
      <c r="BR746" s="106"/>
      <c r="BS746" s="106"/>
      <c r="BT746" s="106"/>
      <c r="BU746" s="106"/>
      <c r="BV746" s="106"/>
      <c r="BW746" s="106"/>
      <c r="BX746" s="106"/>
      <c r="BY746" s="106"/>
      <c r="BZ746" s="106"/>
      <c r="CA746" s="106"/>
      <c r="CB746" s="106"/>
      <c r="CC746" s="106"/>
      <c r="CD746" s="106"/>
      <c r="CE746" s="106"/>
      <c r="CF746" s="108">
        <v>1</v>
      </c>
      <c r="CG746" s="106"/>
      <c r="CH746" s="106"/>
      <c r="CI746" s="106"/>
      <c r="CJ746" s="106"/>
      <c r="CK746" s="106"/>
      <c r="CL746" s="106"/>
      <c r="CM746" s="106"/>
      <c r="CN746" s="106"/>
      <c r="CO746" s="106"/>
      <c r="CP746" s="106" t="s">
        <v>90</v>
      </c>
      <c r="CQ746" s="106" t="s">
        <v>283</v>
      </c>
      <c r="CR746" s="106" t="s">
        <v>287</v>
      </c>
      <c r="CS746" s="106" t="s">
        <v>329</v>
      </c>
      <c r="CT746" s="106"/>
      <c r="CU746" s="106" t="s">
        <v>5333</v>
      </c>
      <c r="CV746" s="106" t="s">
        <v>283</v>
      </c>
      <c r="CW746" s="106" t="s">
        <v>3804</v>
      </c>
      <c r="CX746" s="106" t="s">
        <v>9517</v>
      </c>
      <c r="CY746" s="106" t="s">
        <v>283</v>
      </c>
      <c r="CZ746" s="106" t="s">
        <v>283</v>
      </c>
      <c r="DA746" s="106" t="s">
        <v>283</v>
      </c>
      <c r="DB746" s="106" t="s">
        <v>283</v>
      </c>
      <c r="DC746" s="106" t="s">
        <v>283</v>
      </c>
      <c r="DD746" s="106" t="s">
        <v>283</v>
      </c>
      <c r="DE746" s="106" t="s">
        <v>283</v>
      </c>
      <c r="DF746" s="118" t="s">
        <v>283</v>
      </c>
      <c r="DG746" s="106"/>
      <c r="DH746" s="106"/>
      <c r="DI746" s="106"/>
      <c r="DJ746" s="106"/>
      <c r="DK746" s="106"/>
      <c r="DL746" s="106"/>
      <c r="DM746" s="106"/>
      <c r="DN746" s="106"/>
      <c r="DO746" s="106"/>
      <c r="DP746" s="106"/>
      <c r="DQ746" s="106"/>
      <c r="DR746" s="106"/>
      <c r="DS746" s="106"/>
      <c r="DT746" s="106"/>
      <c r="DU746" s="106"/>
      <c r="DV746" s="106"/>
      <c r="DW746" s="106"/>
      <c r="DX746" s="106"/>
      <c r="DY746" s="106"/>
      <c r="DZ746" s="106"/>
      <c r="EA746" s="106"/>
      <c r="EB746" s="106"/>
      <c r="EC746" s="106"/>
      <c r="ED746" s="106"/>
      <c r="EE746" s="106"/>
      <c r="EF746" s="106"/>
      <c r="EG746" s="106"/>
      <c r="EH746" s="106"/>
      <c r="EI746" s="106"/>
      <c r="EJ746" s="106"/>
      <c r="EK746" s="106" t="s">
        <v>283</v>
      </c>
      <c r="EL746" s="106" t="s">
        <v>283</v>
      </c>
      <c r="EM746" s="106"/>
      <c r="EN746" s="106"/>
      <c r="EO746" s="106"/>
      <c r="EP746" s="106"/>
      <c r="EQ746" s="106"/>
      <c r="ER746" s="106"/>
      <c r="ES746" s="106"/>
      <c r="ET746" s="106"/>
      <c r="EU746" s="106"/>
      <c r="EV746" s="106"/>
      <c r="EW746" s="106"/>
      <c r="EX746" s="106"/>
      <c r="EY746" s="106"/>
      <c r="EZ746" s="106"/>
      <c r="FA746" s="106"/>
      <c r="FB746" s="106"/>
      <c r="FC746" s="106"/>
      <c r="FD746" s="106"/>
      <c r="FE746" s="106"/>
      <c r="FF746" s="106" t="s">
        <v>283</v>
      </c>
      <c r="FG746" s="106" t="s">
        <v>283</v>
      </c>
      <c r="FH746" s="106"/>
      <c r="FI746" s="106"/>
      <c r="FJ746" s="106"/>
      <c r="FK746" s="106"/>
      <c r="FL746" s="106"/>
      <c r="FM746" s="106"/>
      <c r="FN746" s="106"/>
      <c r="FO746" s="106"/>
      <c r="FP746" s="106"/>
      <c r="FQ746" s="106"/>
      <c r="FR746" s="106"/>
      <c r="FS746" s="106"/>
      <c r="FT746" s="106"/>
      <c r="FU746" s="106"/>
      <c r="FV746" s="106"/>
      <c r="FW746" s="106"/>
      <c r="FX746" s="106"/>
      <c r="FY746" s="106"/>
      <c r="FZ746" s="106"/>
      <c r="GA746" s="106"/>
      <c r="GB746" s="106"/>
      <c r="GC746" s="106"/>
      <c r="GD746" s="106"/>
      <c r="GE746" s="106"/>
      <c r="GF746" s="106"/>
      <c r="GG746" s="106"/>
      <c r="GH746" s="106" t="s">
        <v>9518</v>
      </c>
      <c r="GI746" s="106" t="s">
        <v>9519</v>
      </c>
      <c r="GJ746" s="106" t="s">
        <v>9520</v>
      </c>
      <c r="GK746" s="106" t="s">
        <v>283</v>
      </c>
      <c r="GL746" s="106" t="s">
        <v>283</v>
      </c>
      <c r="GM746" s="106" t="s">
        <v>283</v>
      </c>
      <c r="GN746" s="106" t="s">
        <v>283</v>
      </c>
      <c r="GO746" s="106" t="s">
        <v>283</v>
      </c>
      <c r="GP746" s="106" t="s">
        <v>283</v>
      </c>
      <c r="GQ746" s="106" t="s">
        <v>283</v>
      </c>
      <c r="GR746" s="106" t="s">
        <v>283</v>
      </c>
      <c r="GS746" s="106" t="s">
        <v>283</v>
      </c>
      <c r="GT746" s="106" t="s">
        <v>283</v>
      </c>
      <c r="GU746" s="106" t="s">
        <v>283</v>
      </c>
      <c r="GV746" s="106" t="s">
        <v>283</v>
      </c>
      <c r="GW746" s="118" t="s">
        <v>211</v>
      </c>
      <c r="GX746" s="118"/>
      <c r="GY746" s="118"/>
      <c r="GZ746" s="118"/>
      <c r="HA746" s="118"/>
      <c r="HB746" s="118"/>
      <c r="HC746" s="118"/>
      <c r="HD746" s="118"/>
      <c r="HE746" s="106"/>
      <c r="HF746" s="106"/>
      <c r="HG746" s="106"/>
      <c r="HH746" s="108">
        <v>1</v>
      </c>
      <c r="HI746" s="106"/>
      <c r="HJ746" s="106"/>
      <c r="HK746" s="106"/>
      <c r="HL746" s="106"/>
      <c r="HM746" s="106"/>
      <c r="HN746" s="106"/>
      <c r="HO746" s="106"/>
      <c r="HP746" s="106"/>
      <c r="HQ746" s="106"/>
      <c r="HR746" s="106"/>
      <c r="HS746" s="106"/>
      <c r="HT746" s="106"/>
      <c r="HU746" s="106"/>
      <c r="HV746" s="106"/>
      <c r="HW746" s="106"/>
      <c r="HX746" s="106"/>
      <c r="HY746" s="106"/>
      <c r="HZ746" s="106"/>
      <c r="IA746" s="106"/>
      <c r="IB746" s="106"/>
      <c r="IC746" s="106"/>
      <c r="ID746" s="106"/>
      <c r="IE746" s="106"/>
      <c r="IF746" s="106"/>
      <c r="IG746" s="106"/>
      <c r="IH746" s="106"/>
      <c r="II746" s="106"/>
      <c r="IJ746" s="106"/>
      <c r="IK746" s="106"/>
      <c r="IL746" s="106"/>
      <c r="IM746" s="106"/>
      <c r="IN746" s="106" t="s">
        <v>287</v>
      </c>
      <c r="IO746" s="106" t="s">
        <v>283</v>
      </c>
      <c r="IP746" s="106" t="s">
        <v>283</v>
      </c>
      <c r="IQ746" s="106" t="s">
        <v>283</v>
      </c>
      <c r="IR746" s="106"/>
      <c r="IS746" s="10"/>
      <c r="IT746" s="10"/>
      <c r="IU746" s="10"/>
      <c r="IV746" s="10"/>
      <c r="IW746" s="10"/>
      <c r="IX746" s="10"/>
      <c r="IY746" s="10"/>
      <c r="IZ746" s="10"/>
      <c r="JA746" s="13"/>
      <c r="JB746" s="10"/>
      <c r="JC746" s="10"/>
      <c r="JD746" s="10"/>
      <c r="JE746" s="10"/>
      <c r="JF746" s="10"/>
      <c r="JG746" s="10"/>
      <c r="JH746" s="10"/>
      <c r="JI746" s="10"/>
      <c r="JJ746" s="10"/>
      <c r="JK746" s="10"/>
      <c r="JL746" s="10"/>
      <c r="JM746" s="10"/>
      <c r="JN746" s="10"/>
      <c r="JO746" s="10"/>
      <c r="JP746" s="10"/>
      <c r="JQ746" s="10"/>
      <c r="JR746" s="10"/>
      <c r="JS746" s="10"/>
      <c r="JT746" s="10"/>
      <c r="JU746" s="10"/>
      <c r="JV746" s="10"/>
      <c r="JW746" s="10"/>
      <c r="JX746" s="10"/>
      <c r="JY746" s="10"/>
      <c r="JZ746" s="10"/>
    </row>
    <row r="747" spans="1:286" ht="15.75">
      <c r="A747" s="106" t="s">
        <v>9896</v>
      </c>
      <c r="B747" s="107">
        <v>44589</v>
      </c>
      <c r="C747" s="106" t="s">
        <v>9897</v>
      </c>
      <c r="D747" s="108">
        <v>1</v>
      </c>
      <c r="E747" s="109">
        <v>44274</v>
      </c>
      <c r="F747" s="110" t="s">
        <v>302</v>
      </c>
      <c r="G747" s="111" t="s">
        <v>323</v>
      </c>
      <c r="H747" s="106" t="s">
        <v>6934</v>
      </c>
      <c r="I747" s="106" t="s">
        <v>766</v>
      </c>
      <c r="J747" s="10" t="s">
        <v>280</v>
      </c>
      <c r="K747" s="117" t="s">
        <v>9898</v>
      </c>
      <c r="L747" s="118"/>
      <c r="M747" s="118"/>
      <c r="N747" s="118"/>
      <c r="O747" s="106"/>
      <c r="P747" s="106"/>
      <c r="Q747" s="106"/>
      <c r="R747" s="106"/>
      <c r="S747" s="106"/>
      <c r="T747" s="106"/>
      <c r="U747" s="106"/>
      <c r="V747" s="106"/>
      <c r="W747" s="106"/>
      <c r="X747" s="106"/>
      <c r="Y747" s="106"/>
      <c r="Z747" s="106"/>
      <c r="AA747" s="106"/>
      <c r="AB747" s="106" t="s">
        <v>9899</v>
      </c>
      <c r="AC747" s="113" t="s">
        <v>9900</v>
      </c>
      <c r="AD747" s="114" t="s">
        <v>283</v>
      </c>
      <c r="AE747" s="109">
        <v>44279</v>
      </c>
      <c r="AF747" s="109">
        <v>44589</v>
      </c>
      <c r="AG747" s="116">
        <f t="shared" si="138"/>
        <v>310</v>
      </c>
      <c r="AH747" s="116">
        <f t="shared" si="146"/>
        <v>315</v>
      </c>
      <c r="AI747" s="116">
        <f t="shared" si="108"/>
        <v>315</v>
      </c>
      <c r="AJ747" s="106" t="s">
        <v>86</v>
      </c>
      <c r="AK747" s="108">
        <v>1</v>
      </c>
      <c r="AL747" s="106" t="s">
        <v>86</v>
      </c>
      <c r="AM747" s="106"/>
      <c r="AN747" s="106"/>
      <c r="AO747" s="106"/>
      <c r="AP747" s="106"/>
      <c r="AQ747" s="106"/>
      <c r="AR747" s="106"/>
      <c r="AS747" s="106"/>
      <c r="AT747" s="106"/>
      <c r="AU747" s="106"/>
      <c r="AV747" s="106"/>
      <c r="AW747" s="106"/>
      <c r="AX747" s="106"/>
      <c r="AY747" s="106"/>
      <c r="AZ747" s="106"/>
      <c r="BA747" s="106"/>
      <c r="BB747" s="106"/>
      <c r="BC747" s="106"/>
      <c r="BD747" s="106"/>
      <c r="BE747" s="106"/>
      <c r="BF747" s="106"/>
      <c r="BG747" s="106"/>
      <c r="BH747" s="106"/>
      <c r="BI747" s="106"/>
      <c r="BJ747" s="106"/>
      <c r="BK747" s="106"/>
      <c r="BL747" s="106"/>
      <c r="BM747" s="106"/>
      <c r="BN747" s="106"/>
      <c r="BO747" s="106"/>
      <c r="BP747" s="106"/>
      <c r="BQ747" s="106"/>
      <c r="BR747" s="106"/>
      <c r="BS747" s="106"/>
      <c r="BT747" s="106"/>
      <c r="BU747" s="106"/>
      <c r="BV747" s="106"/>
      <c r="BW747" s="106"/>
      <c r="BX747" s="106"/>
      <c r="BY747" s="106"/>
      <c r="BZ747" s="106"/>
      <c r="CA747" s="106"/>
      <c r="CB747" s="106"/>
      <c r="CC747" s="106"/>
      <c r="CD747" s="106"/>
      <c r="CE747" s="106"/>
      <c r="CF747" s="106"/>
      <c r="CG747" s="106"/>
      <c r="CH747" s="106"/>
      <c r="CI747" s="106"/>
      <c r="CJ747" s="106"/>
      <c r="CK747" s="106"/>
      <c r="CL747" s="106"/>
      <c r="CM747" s="106"/>
      <c r="CN747" s="106"/>
      <c r="CO747" s="108">
        <v>1</v>
      </c>
      <c r="CP747" s="106" t="s">
        <v>283</v>
      </c>
      <c r="CQ747" s="106" t="s">
        <v>283</v>
      </c>
      <c r="CR747" s="106" t="s">
        <v>287</v>
      </c>
      <c r="CS747" s="106" t="s">
        <v>596</v>
      </c>
      <c r="CT747" s="106"/>
      <c r="CU747" s="106" t="s">
        <v>412</v>
      </c>
      <c r="CV747" s="106" t="s">
        <v>283</v>
      </c>
      <c r="CW747" s="106" t="s">
        <v>283</v>
      </c>
      <c r="CX747" s="106" t="s">
        <v>283</v>
      </c>
      <c r="CY747" s="106" t="s">
        <v>283</v>
      </c>
      <c r="CZ747" s="106" t="s">
        <v>283</v>
      </c>
      <c r="DA747" s="106" t="s">
        <v>283</v>
      </c>
      <c r="DB747" s="106" t="s">
        <v>283</v>
      </c>
      <c r="DC747" s="106" t="s">
        <v>283</v>
      </c>
      <c r="DD747" s="106" t="s">
        <v>283</v>
      </c>
      <c r="DE747" s="106" t="s">
        <v>283</v>
      </c>
      <c r="DF747" s="106" t="s">
        <v>283</v>
      </c>
      <c r="DG747" s="106"/>
      <c r="DH747" s="106"/>
      <c r="DI747" s="106"/>
      <c r="DJ747" s="106"/>
      <c r="DK747" s="106"/>
      <c r="DL747" s="106"/>
      <c r="DM747" s="106"/>
      <c r="DN747" s="106"/>
      <c r="DO747" s="106"/>
      <c r="DP747" s="106"/>
      <c r="DQ747" s="106"/>
      <c r="DR747" s="106"/>
      <c r="DS747" s="106"/>
      <c r="DT747" s="106"/>
      <c r="DU747" s="106"/>
      <c r="DV747" s="106"/>
      <c r="DW747" s="106"/>
      <c r="DX747" s="106"/>
      <c r="DY747" s="106"/>
      <c r="DZ747" s="106"/>
      <c r="EA747" s="106"/>
      <c r="EB747" s="106"/>
      <c r="EC747" s="106"/>
      <c r="ED747" s="106"/>
      <c r="EE747" s="106"/>
      <c r="EF747" s="106"/>
      <c r="EG747" s="106"/>
      <c r="EH747" s="106"/>
      <c r="EI747" s="106"/>
      <c r="EJ747" s="106"/>
      <c r="EK747" s="106" t="s">
        <v>9609</v>
      </c>
      <c r="EL747" s="106" t="s">
        <v>283</v>
      </c>
      <c r="EM747" s="106"/>
      <c r="EN747" s="106"/>
      <c r="EO747" s="106"/>
      <c r="EP747" s="106"/>
      <c r="EQ747" s="106"/>
      <c r="ER747" s="106"/>
      <c r="ES747" s="106"/>
      <c r="ET747" s="106"/>
      <c r="EU747" s="106"/>
      <c r="EV747" s="106"/>
      <c r="EW747" s="106"/>
      <c r="EX747" s="106"/>
      <c r="EY747" s="106"/>
      <c r="EZ747" s="106"/>
      <c r="FA747" s="106"/>
      <c r="FB747" s="106"/>
      <c r="FC747" s="106"/>
      <c r="FD747" s="106"/>
      <c r="FE747" s="106"/>
      <c r="FF747" s="106" t="s">
        <v>283</v>
      </c>
      <c r="FG747" s="118" t="s">
        <v>283</v>
      </c>
      <c r="FH747" s="106"/>
      <c r="FI747" s="106"/>
      <c r="FJ747" s="106"/>
      <c r="FK747" s="106"/>
      <c r="FL747" s="106"/>
      <c r="FM747" s="106"/>
      <c r="FN747" s="106"/>
      <c r="FO747" s="106"/>
      <c r="FP747" s="106"/>
      <c r="FQ747" s="106"/>
      <c r="FR747" s="106"/>
      <c r="FS747" s="106"/>
      <c r="FT747" s="106"/>
      <c r="FU747" s="106"/>
      <c r="FV747" s="106"/>
      <c r="FW747" s="106"/>
      <c r="FX747" s="106"/>
      <c r="FY747" s="106"/>
      <c r="FZ747" s="106"/>
      <c r="GA747" s="106"/>
      <c r="GB747" s="106"/>
      <c r="GC747" s="106"/>
      <c r="GD747" s="106"/>
      <c r="GE747" s="106"/>
      <c r="GF747" s="106"/>
      <c r="GG747" s="106"/>
      <c r="GH747" s="106" t="s">
        <v>9901</v>
      </c>
      <c r="GI747" s="106" t="s">
        <v>9902</v>
      </c>
      <c r="GJ747" s="106" t="s">
        <v>9903</v>
      </c>
      <c r="GK747" s="106" t="s">
        <v>9904</v>
      </c>
      <c r="GL747" s="106" t="s">
        <v>283</v>
      </c>
      <c r="GM747" s="106" t="s">
        <v>283</v>
      </c>
      <c r="GN747" s="106" t="s">
        <v>283</v>
      </c>
      <c r="GO747" s="106" t="s">
        <v>283</v>
      </c>
      <c r="GP747" s="106" t="s">
        <v>283</v>
      </c>
      <c r="GQ747" s="106" t="s">
        <v>283</v>
      </c>
      <c r="GR747" s="106" t="s">
        <v>283</v>
      </c>
      <c r="GS747" s="106" t="s">
        <v>283</v>
      </c>
      <c r="GT747" s="106" t="s">
        <v>283</v>
      </c>
      <c r="GU747" s="106" t="s">
        <v>283</v>
      </c>
      <c r="GV747" s="106" t="s">
        <v>283</v>
      </c>
      <c r="GW747" s="112" t="s">
        <v>9905</v>
      </c>
      <c r="GX747" s="106"/>
      <c r="GY747" s="106"/>
      <c r="GZ747" s="106"/>
      <c r="HA747" s="106"/>
      <c r="HB747" s="106"/>
      <c r="HC747" s="106"/>
      <c r="HD747" s="106"/>
      <c r="HE747" s="106"/>
      <c r="HF747" s="106"/>
      <c r="HG747" s="106"/>
      <c r="HH747" s="106"/>
      <c r="HI747" s="106"/>
      <c r="HJ747" s="106"/>
      <c r="HK747" s="108">
        <v>1</v>
      </c>
      <c r="HL747" s="106"/>
      <c r="HM747" s="106"/>
      <c r="HN747" s="106"/>
      <c r="HO747" s="106"/>
      <c r="HP747" s="106"/>
      <c r="HQ747" s="106"/>
      <c r="HR747" s="106"/>
      <c r="HS747" s="106"/>
      <c r="HT747" s="106"/>
      <c r="HU747" s="106"/>
      <c r="HV747" s="106"/>
      <c r="HW747" s="106"/>
      <c r="HX747" s="108">
        <v>1</v>
      </c>
      <c r="HY747" s="106"/>
      <c r="HZ747" s="106"/>
      <c r="IA747" s="106"/>
      <c r="IB747" s="106"/>
      <c r="IC747" s="106"/>
      <c r="ID747" s="108">
        <v>1</v>
      </c>
      <c r="IE747" s="106"/>
      <c r="IF747" s="106"/>
      <c r="IG747" s="106"/>
      <c r="IH747" s="106"/>
      <c r="II747" s="106"/>
      <c r="IJ747" s="106"/>
      <c r="IK747" s="106"/>
      <c r="IL747" s="106"/>
      <c r="IM747" s="106"/>
      <c r="IN747" s="106" t="s">
        <v>287</v>
      </c>
      <c r="IO747" s="106" t="s">
        <v>283</v>
      </c>
      <c r="IP747" s="106" t="s">
        <v>283</v>
      </c>
      <c r="IQ747" s="106" t="s">
        <v>283</v>
      </c>
      <c r="IR747" s="106"/>
      <c r="IS747" s="10"/>
      <c r="IT747" s="10"/>
      <c r="IU747" s="10"/>
      <c r="IV747" s="10"/>
      <c r="IW747" s="10"/>
      <c r="IX747" s="10"/>
      <c r="IY747" s="10"/>
      <c r="IZ747" s="10"/>
      <c r="JA747" s="13"/>
      <c r="JB747" s="10"/>
      <c r="JC747" s="10"/>
      <c r="JD747" s="10"/>
      <c r="JE747" s="10"/>
      <c r="JF747" s="10"/>
      <c r="JG747" s="10"/>
      <c r="JH747" s="10"/>
      <c r="JI747" s="10"/>
      <c r="JJ747" s="10"/>
      <c r="JK747" s="10"/>
      <c r="JL747" s="10"/>
      <c r="JM747" s="10"/>
      <c r="JN747" s="10"/>
      <c r="JO747" s="10"/>
      <c r="JP747" s="10"/>
      <c r="JQ747" s="10"/>
      <c r="JR747" s="10"/>
      <c r="JS747" s="10"/>
      <c r="JT747" s="10"/>
      <c r="JU747" s="10"/>
      <c r="JV747" s="10"/>
      <c r="JW747" s="10"/>
      <c r="JX747" s="10"/>
      <c r="JY747" s="10"/>
      <c r="JZ747" s="10"/>
    </row>
    <row r="748" spans="1:286" ht="15.75">
      <c r="A748" s="106" t="s">
        <v>9521</v>
      </c>
      <c r="B748" s="107">
        <v>44462</v>
      </c>
      <c r="C748" s="106" t="s">
        <v>9522</v>
      </c>
      <c r="D748" s="108">
        <v>1</v>
      </c>
      <c r="E748" s="109">
        <v>42552</v>
      </c>
      <c r="F748" s="108">
        <v>20</v>
      </c>
      <c r="G748" s="111" t="s">
        <v>323</v>
      </c>
      <c r="H748" s="106" t="s">
        <v>7075</v>
      </c>
      <c r="I748" s="106" t="s">
        <v>766</v>
      </c>
      <c r="J748" s="10" t="s">
        <v>280</v>
      </c>
      <c r="K748" s="118" t="s">
        <v>388</v>
      </c>
      <c r="L748" s="118"/>
      <c r="M748" s="118"/>
      <c r="N748" s="118"/>
      <c r="O748" s="118"/>
      <c r="P748" s="118"/>
      <c r="Q748" s="118"/>
      <c r="R748" s="118"/>
      <c r="S748" s="118"/>
      <c r="T748" s="118"/>
      <c r="U748" s="106"/>
      <c r="V748" s="106"/>
      <c r="W748" s="106"/>
      <c r="X748" s="106"/>
      <c r="Y748" s="106"/>
      <c r="Z748" s="106"/>
      <c r="AA748" s="106"/>
      <c r="AB748" s="106" t="s">
        <v>9523</v>
      </c>
      <c r="AC748" s="113" t="s">
        <v>9524</v>
      </c>
      <c r="AD748" s="114" t="s">
        <v>283</v>
      </c>
      <c r="AE748" s="109">
        <v>43257</v>
      </c>
      <c r="AF748" s="109">
        <v>44399</v>
      </c>
      <c r="AG748" s="116">
        <f t="shared" si="138"/>
        <v>1142</v>
      </c>
      <c r="AH748" s="116">
        <f t="shared" si="146"/>
        <v>1847</v>
      </c>
      <c r="AI748" s="116">
        <f t="shared" si="108"/>
        <v>1910</v>
      </c>
      <c r="AJ748" s="106" t="s">
        <v>80</v>
      </c>
      <c r="AK748" s="108">
        <v>1</v>
      </c>
      <c r="AL748" s="118" t="s">
        <v>80</v>
      </c>
      <c r="AM748" s="106"/>
      <c r="AN748" s="106"/>
      <c r="AO748" s="106"/>
      <c r="AP748" s="106"/>
      <c r="AQ748" s="106"/>
      <c r="AR748" s="106"/>
      <c r="AS748" s="106"/>
      <c r="AT748" s="106"/>
      <c r="AU748" s="106"/>
      <c r="AV748" s="106"/>
      <c r="AW748" s="106"/>
      <c r="AX748" s="106"/>
      <c r="AY748" s="106"/>
      <c r="AZ748" s="106"/>
      <c r="BA748" s="106"/>
      <c r="BB748" s="106"/>
      <c r="BC748" s="106"/>
      <c r="BD748" s="106"/>
      <c r="BE748" s="106"/>
      <c r="BF748" s="106"/>
      <c r="BG748" s="106"/>
      <c r="BH748" s="106"/>
      <c r="BI748" s="106"/>
      <c r="BJ748" s="106"/>
      <c r="BK748" s="106"/>
      <c r="BL748" s="106"/>
      <c r="BM748" s="106"/>
      <c r="BN748" s="106"/>
      <c r="BO748" s="106"/>
      <c r="BP748" s="106"/>
      <c r="BQ748" s="106"/>
      <c r="BR748" s="106"/>
      <c r="BS748" s="106"/>
      <c r="BT748" s="106"/>
      <c r="BU748" s="106"/>
      <c r="BV748" s="106"/>
      <c r="BW748" s="106"/>
      <c r="BX748" s="106"/>
      <c r="BY748" s="106"/>
      <c r="BZ748" s="106"/>
      <c r="CA748" s="106"/>
      <c r="CB748" s="106"/>
      <c r="CC748" s="106"/>
      <c r="CD748" s="106"/>
      <c r="CE748" s="106"/>
      <c r="CF748" s="106"/>
      <c r="CG748" s="106"/>
      <c r="CH748" s="106"/>
      <c r="CI748" s="108">
        <v>1</v>
      </c>
      <c r="CJ748" s="106"/>
      <c r="CK748" s="106"/>
      <c r="CL748" s="106"/>
      <c r="CM748" s="106"/>
      <c r="CN748" s="106"/>
      <c r="CO748" s="106"/>
      <c r="CP748" s="106" t="s">
        <v>90</v>
      </c>
      <c r="CQ748" s="106" t="s">
        <v>283</v>
      </c>
      <c r="CR748" s="106" t="s">
        <v>287</v>
      </c>
      <c r="CS748" s="106" t="s">
        <v>288</v>
      </c>
      <c r="CT748" s="106"/>
      <c r="CU748" s="106" t="s">
        <v>309</v>
      </c>
      <c r="CV748" s="106" t="s">
        <v>9525</v>
      </c>
      <c r="CW748" s="106" t="s">
        <v>9526</v>
      </c>
      <c r="CX748" s="122" t="s">
        <v>9527</v>
      </c>
      <c r="CY748" s="122" t="s">
        <v>9528</v>
      </c>
      <c r="CZ748" s="106" t="s">
        <v>283</v>
      </c>
      <c r="DA748" s="106" t="s">
        <v>283</v>
      </c>
      <c r="DB748" s="106" t="s">
        <v>283</v>
      </c>
      <c r="DC748" s="106" t="s">
        <v>283</v>
      </c>
      <c r="DD748" s="106" t="s">
        <v>283</v>
      </c>
      <c r="DE748" s="106" t="s">
        <v>283</v>
      </c>
      <c r="DF748" s="106" t="s">
        <v>283</v>
      </c>
      <c r="DG748" s="106"/>
      <c r="DH748" s="106"/>
      <c r="DI748" s="106"/>
      <c r="DJ748" s="106"/>
      <c r="DK748" s="106"/>
      <c r="DL748" s="106"/>
      <c r="DM748" s="106"/>
      <c r="DN748" s="106"/>
      <c r="DO748" s="106"/>
      <c r="DP748" s="106"/>
      <c r="DQ748" s="106"/>
      <c r="DR748" s="106"/>
      <c r="DS748" s="106"/>
      <c r="DT748" s="106"/>
      <c r="DU748" s="106"/>
      <c r="DV748" s="106"/>
      <c r="DW748" s="106"/>
      <c r="DX748" s="106"/>
      <c r="DY748" s="106"/>
      <c r="DZ748" s="106"/>
      <c r="EA748" s="106"/>
      <c r="EB748" s="106"/>
      <c r="EC748" s="106"/>
      <c r="ED748" s="106"/>
      <c r="EE748" s="106"/>
      <c r="EF748" s="106"/>
      <c r="EG748" s="106"/>
      <c r="EH748" s="106"/>
      <c r="EI748" s="106"/>
      <c r="EJ748" s="106"/>
      <c r="EK748" s="106" t="s">
        <v>283</v>
      </c>
      <c r="EL748" s="106" t="s">
        <v>283</v>
      </c>
      <c r="EM748" s="106"/>
      <c r="EN748" s="106"/>
      <c r="EO748" s="106"/>
      <c r="EP748" s="106"/>
      <c r="EQ748" s="106"/>
      <c r="ER748" s="106"/>
      <c r="ES748" s="106"/>
      <c r="ET748" s="106"/>
      <c r="EU748" s="106"/>
      <c r="EV748" s="106"/>
      <c r="EW748" s="106"/>
      <c r="EX748" s="106"/>
      <c r="EY748" s="106"/>
      <c r="EZ748" s="106"/>
      <c r="FA748" s="106"/>
      <c r="FB748" s="106"/>
      <c r="FC748" s="106"/>
      <c r="FD748" s="106"/>
      <c r="FE748" s="106"/>
      <c r="FF748" s="106" t="s">
        <v>184</v>
      </c>
      <c r="FG748" s="106" t="s">
        <v>184</v>
      </c>
      <c r="FH748" s="106"/>
      <c r="FI748" s="106"/>
      <c r="FJ748" s="106"/>
      <c r="FK748" s="106"/>
      <c r="FL748" s="106"/>
      <c r="FM748" s="106"/>
      <c r="FN748" s="106"/>
      <c r="FO748" s="106"/>
      <c r="FP748" s="106"/>
      <c r="FQ748" s="106"/>
      <c r="FR748" s="106"/>
      <c r="FS748" s="106"/>
      <c r="FT748" s="106"/>
      <c r="FU748" s="106"/>
      <c r="FV748" s="106"/>
      <c r="FW748" s="106"/>
      <c r="FX748" s="106"/>
      <c r="FY748" s="106"/>
      <c r="FZ748" s="106"/>
      <c r="GA748" s="106"/>
      <c r="GB748" s="106"/>
      <c r="GC748" s="106"/>
      <c r="GD748" s="106"/>
      <c r="GE748" s="106"/>
      <c r="GF748" s="106"/>
      <c r="GG748" s="108">
        <v>1</v>
      </c>
      <c r="GH748" s="106" t="s">
        <v>9529</v>
      </c>
      <c r="GI748" s="106" t="s">
        <v>9530</v>
      </c>
      <c r="GJ748" s="106" t="s">
        <v>9531</v>
      </c>
      <c r="GK748" s="106" t="s">
        <v>283</v>
      </c>
      <c r="GL748" s="106" t="s">
        <v>283</v>
      </c>
      <c r="GM748" s="106" t="s">
        <v>283</v>
      </c>
      <c r="GN748" s="106" t="s">
        <v>283</v>
      </c>
      <c r="GO748" s="106" t="s">
        <v>283</v>
      </c>
      <c r="GP748" s="106" t="s">
        <v>283</v>
      </c>
      <c r="GQ748" s="106" t="s">
        <v>283</v>
      </c>
      <c r="GR748" s="106" t="s">
        <v>283</v>
      </c>
      <c r="GS748" s="106" t="s">
        <v>283</v>
      </c>
      <c r="GT748" s="106" t="s">
        <v>283</v>
      </c>
      <c r="GU748" s="106" t="s">
        <v>283</v>
      </c>
      <c r="GV748" s="106" t="s">
        <v>283</v>
      </c>
      <c r="GW748" s="112" t="s">
        <v>845</v>
      </c>
      <c r="GX748" s="106"/>
      <c r="GY748" s="106"/>
      <c r="GZ748" s="106"/>
      <c r="HA748" s="106"/>
      <c r="HB748" s="106"/>
      <c r="HC748" s="108">
        <v>1</v>
      </c>
      <c r="HD748" s="106"/>
      <c r="HE748" s="106"/>
      <c r="HF748" s="106"/>
      <c r="HG748" s="106"/>
      <c r="HH748" s="106"/>
      <c r="HI748" s="106"/>
      <c r="HJ748" s="106"/>
      <c r="HK748" s="106"/>
      <c r="HL748" s="106"/>
      <c r="HM748" s="106"/>
      <c r="HN748" s="106"/>
      <c r="HO748" s="106"/>
      <c r="HP748" s="106"/>
      <c r="HQ748" s="106"/>
      <c r="HR748" s="106"/>
      <c r="HS748" s="106"/>
      <c r="HT748" s="108">
        <v>1</v>
      </c>
      <c r="HU748" s="106"/>
      <c r="HV748" s="106"/>
      <c r="HW748" s="106"/>
      <c r="HX748" s="106"/>
      <c r="HY748" s="106"/>
      <c r="HZ748" s="106"/>
      <c r="IA748" s="106"/>
      <c r="IB748" s="106"/>
      <c r="IC748" s="106"/>
      <c r="ID748" s="106"/>
      <c r="IE748" s="106"/>
      <c r="IF748" s="106"/>
      <c r="IG748" s="106"/>
      <c r="IH748" s="106"/>
      <c r="II748" s="106"/>
      <c r="IJ748" s="106"/>
      <c r="IK748" s="106"/>
      <c r="IL748" s="106"/>
      <c r="IM748" s="106"/>
      <c r="IN748" s="106" t="s">
        <v>287</v>
      </c>
      <c r="IO748" s="106" t="s">
        <v>283</v>
      </c>
      <c r="IP748" s="106" t="s">
        <v>283</v>
      </c>
      <c r="IQ748" s="106" t="s">
        <v>283</v>
      </c>
      <c r="IR748" s="106"/>
      <c r="IS748" s="10"/>
      <c r="IT748" s="10"/>
      <c r="IU748" s="10"/>
      <c r="IV748" s="10"/>
      <c r="IW748" s="10"/>
      <c r="IX748" s="10"/>
      <c r="IY748" s="10"/>
      <c r="IZ748" s="10"/>
      <c r="JA748" s="13"/>
      <c r="JB748" s="10"/>
      <c r="JC748" s="10"/>
      <c r="JD748" s="10"/>
      <c r="JE748" s="10"/>
      <c r="JF748" s="10"/>
      <c r="JG748" s="10"/>
      <c r="JH748" s="10"/>
      <c r="JI748" s="10"/>
      <c r="JJ748" s="10"/>
      <c r="JK748" s="10"/>
      <c r="JL748" s="10"/>
      <c r="JM748" s="10"/>
      <c r="JN748" s="10"/>
      <c r="JO748" s="10"/>
      <c r="JP748" s="10"/>
      <c r="JQ748" s="10"/>
      <c r="JR748" s="10"/>
      <c r="JS748" s="10"/>
      <c r="JT748" s="10"/>
      <c r="JU748" s="10"/>
      <c r="JV748" s="10"/>
      <c r="JW748" s="10"/>
      <c r="JX748" s="10"/>
      <c r="JY748" s="10"/>
      <c r="JZ748" s="10"/>
    </row>
    <row r="749" spans="1:286" ht="15.75">
      <c r="A749" s="106" t="s">
        <v>9480</v>
      </c>
      <c r="B749" s="107">
        <v>44410</v>
      </c>
      <c r="C749" s="106" t="s">
        <v>9481</v>
      </c>
      <c r="D749" s="108">
        <v>1</v>
      </c>
      <c r="E749" s="109">
        <v>43972</v>
      </c>
      <c r="F749" s="108">
        <v>84</v>
      </c>
      <c r="G749" s="111" t="s">
        <v>277</v>
      </c>
      <c r="H749" s="106" t="s">
        <v>9482</v>
      </c>
      <c r="I749" s="106" t="s">
        <v>1686</v>
      </c>
      <c r="J749" s="10" t="s">
        <v>280</v>
      </c>
      <c r="K749" s="117" t="s">
        <v>344</v>
      </c>
      <c r="L749" s="118"/>
      <c r="M749" s="118"/>
      <c r="N749" s="118"/>
      <c r="O749" s="106"/>
      <c r="P749" s="106"/>
      <c r="Q749" s="106"/>
      <c r="R749" s="106"/>
      <c r="S749" s="106"/>
      <c r="T749" s="106"/>
      <c r="U749" s="106"/>
      <c r="V749" s="106"/>
      <c r="W749" s="106"/>
      <c r="X749" s="106"/>
      <c r="Y749" s="106"/>
      <c r="Z749" s="106"/>
      <c r="AA749" s="106"/>
      <c r="AB749" s="106" t="s">
        <v>9483</v>
      </c>
      <c r="AC749" s="113" t="s">
        <v>9484</v>
      </c>
      <c r="AD749" s="114" t="s">
        <v>283</v>
      </c>
      <c r="AE749" s="109">
        <v>43980</v>
      </c>
      <c r="AF749" s="109">
        <v>44410</v>
      </c>
      <c r="AG749" s="116">
        <f t="shared" si="138"/>
        <v>430</v>
      </c>
      <c r="AH749" s="116">
        <f t="shared" si="146"/>
        <v>438</v>
      </c>
      <c r="AI749" s="116">
        <f t="shared" si="108"/>
        <v>438</v>
      </c>
      <c r="AJ749" s="106" t="s">
        <v>9485</v>
      </c>
      <c r="AK749" s="108">
        <v>1</v>
      </c>
      <c r="AL749" s="106" t="s">
        <v>86</v>
      </c>
      <c r="AM749" s="106"/>
      <c r="AN749" s="106"/>
      <c r="AO749" s="106"/>
      <c r="AP749" s="106"/>
      <c r="AQ749" s="106"/>
      <c r="AR749" s="106"/>
      <c r="AS749" s="106"/>
      <c r="AT749" s="106"/>
      <c r="AU749" s="106"/>
      <c r="AV749" s="106"/>
      <c r="AW749" s="106"/>
      <c r="AX749" s="106"/>
      <c r="AY749" s="106"/>
      <c r="AZ749" s="106"/>
      <c r="BA749" s="106"/>
      <c r="BB749" s="106"/>
      <c r="BC749" s="106"/>
      <c r="BD749" s="106"/>
      <c r="BE749" s="106"/>
      <c r="BF749" s="106"/>
      <c r="BG749" s="106"/>
      <c r="BH749" s="106"/>
      <c r="BI749" s="106"/>
      <c r="BJ749" s="106"/>
      <c r="BK749" s="106"/>
      <c r="BL749" s="106"/>
      <c r="BM749" s="106"/>
      <c r="BN749" s="106"/>
      <c r="BO749" s="106"/>
      <c r="BP749" s="106"/>
      <c r="BQ749" s="106"/>
      <c r="BR749" s="106"/>
      <c r="BS749" s="106"/>
      <c r="BT749" s="106"/>
      <c r="BU749" s="106"/>
      <c r="BV749" s="106"/>
      <c r="BW749" s="106"/>
      <c r="BX749" s="106"/>
      <c r="BY749" s="106"/>
      <c r="BZ749" s="106"/>
      <c r="CA749" s="106"/>
      <c r="CB749" s="106"/>
      <c r="CC749" s="106"/>
      <c r="CD749" s="106"/>
      <c r="CE749" s="106"/>
      <c r="CF749" s="106"/>
      <c r="CG749" s="106"/>
      <c r="CH749" s="106"/>
      <c r="CI749" s="106"/>
      <c r="CJ749" s="106"/>
      <c r="CK749" s="106"/>
      <c r="CL749" s="106"/>
      <c r="CM749" s="106"/>
      <c r="CN749" s="106"/>
      <c r="CO749" s="108">
        <v>1</v>
      </c>
      <c r="CP749" s="106" t="s">
        <v>89</v>
      </c>
      <c r="CQ749" s="106" t="s">
        <v>287</v>
      </c>
      <c r="CR749" s="106" t="s">
        <v>287</v>
      </c>
      <c r="CS749" s="106" t="s">
        <v>12</v>
      </c>
      <c r="CT749" s="106"/>
      <c r="CU749" s="106" t="s">
        <v>309</v>
      </c>
      <c r="CV749" s="106" t="s">
        <v>9486</v>
      </c>
      <c r="CW749" s="106" t="s">
        <v>9487</v>
      </c>
      <c r="CX749" s="106" t="s">
        <v>2820</v>
      </c>
      <c r="CY749" s="122" t="s">
        <v>9488</v>
      </c>
      <c r="CZ749" s="122" t="s">
        <v>623</v>
      </c>
      <c r="DA749" s="106" t="s">
        <v>283</v>
      </c>
      <c r="DB749" s="106" t="s">
        <v>283</v>
      </c>
      <c r="DC749" s="106" t="s">
        <v>283</v>
      </c>
      <c r="DD749" s="106" t="s">
        <v>283</v>
      </c>
      <c r="DE749" s="106" t="s">
        <v>9489</v>
      </c>
      <c r="DF749" s="117" t="s">
        <v>9490</v>
      </c>
      <c r="DG749" s="118"/>
      <c r="DH749" s="118"/>
      <c r="DI749" s="118"/>
      <c r="DJ749" s="106"/>
      <c r="DK749" s="106"/>
      <c r="DL749" s="108">
        <v>1</v>
      </c>
      <c r="DM749" s="106"/>
      <c r="DN749" s="106"/>
      <c r="DO749" s="106"/>
      <c r="DP749" s="106"/>
      <c r="DQ749" s="106"/>
      <c r="DR749" s="106"/>
      <c r="DS749" s="106"/>
      <c r="DT749" s="106"/>
      <c r="DU749" s="106"/>
      <c r="DV749" s="106"/>
      <c r="DW749" s="106"/>
      <c r="DX749" s="106"/>
      <c r="DY749" s="106"/>
      <c r="DZ749" s="106"/>
      <c r="EA749" s="108">
        <v>1</v>
      </c>
      <c r="EB749" s="106"/>
      <c r="EC749" s="106"/>
      <c r="ED749" s="106"/>
      <c r="EE749" s="106"/>
      <c r="EF749" s="106"/>
      <c r="EG749" s="106"/>
      <c r="EH749" s="106"/>
      <c r="EI749" s="106"/>
      <c r="EJ749" s="106"/>
      <c r="EK749" s="106" t="s">
        <v>283</v>
      </c>
      <c r="EL749" s="118" t="s">
        <v>283</v>
      </c>
      <c r="EM749" s="106"/>
      <c r="EN749" s="106"/>
      <c r="EO749" s="106"/>
      <c r="EP749" s="106"/>
      <c r="EQ749" s="106"/>
      <c r="ER749" s="106"/>
      <c r="ES749" s="106"/>
      <c r="ET749" s="106"/>
      <c r="EU749" s="106"/>
      <c r="EV749" s="106"/>
      <c r="EW749" s="106"/>
      <c r="EX749" s="106"/>
      <c r="EY749" s="106"/>
      <c r="EZ749" s="106"/>
      <c r="FA749" s="106"/>
      <c r="FB749" s="106"/>
      <c r="FC749" s="106"/>
      <c r="FD749" s="106"/>
      <c r="FE749" s="106"/>
      <c r="FF749" s="106" t="s">
        <v>283</v>
      </c>
      <c r="FG749" s="106" t="s">
        <v>283</v>
      </c>
      <c r="FH749" s="106"/>
      <c r="FI749" s="106"/>
      <c r="FJ749" s="106"/>
      <c r="FK749" s="106"/>
      <c r="FL749" s="106"/>
      <c r="FM749" s="106"/>
      <c r="FN749" s="106"/>
      <c r="FO749" s="106"/>
      <c r="FP749" s="106"/>
      <c r="FQ749" s="106"/>
      <c r="FR749" s="106"/>
      <c r="FS749" s="106"/>
      <c r="FT749" s="106"/>
      <c r="FU749" s="106"/>
      <c r="FV749" s="106"/>
      <c r="FW749" s="106"/>
      <c r="FX749" s="106"/>
      <c r="FY749" s="106"/>
      <c r="FZ749" s="106"/>
      <c r="GA749" s="106"/>
      <c r="GB749" s="106"/>
      <c r="GC749" s="106"/>
      <c r="GD749" s="106"/>
      <c r="GE749" s="106"/>
      <c r="GF749" s="106"/>
      <c r="GG749" s="106"/>
      <c r="GH749" s="106" t="s">
        <v>9491</v>
      </c>
      <c r="GI749" s="106" t="s">
        <v>9492</v>
      </c>
      <c r="GJ749" s="106" t="s">
        <v>283</v>
      </c>
      <c r="GK749" s="106" t="s">
        <v>283</v>
      </c>
      <c r="GL749" s="106" t="s">
        <v>283</v>
      </c>
      <c r="GM749" s="106" t="s">
        <v>283</v>
      </c>
      <c r="GN749" s="106" t="s">
        <v>283</v>
      </c>
      <c r="GO749" s="106" t="s">
        <v>283</v>
      </c>
      <c r="GP749" s="106" t="s">
        <v>283</v>
      </c>
      <c r="GQ749" s="106" t="s">
        <v>283</v>
      </c>
      <c r="GR749" s="106" t="s">
        <v>283</v>
      </c>
      <c r="GS749" s="106" t="s">
        <v>283</v>
      </c>
      <c r="GT749" s="106" t="s">
        <v>283</v>
      </c>
      <c r="GU749" s="106" t="s">
        <v>283</v>
      </c>
      <c r="GV749" s="106" t="s">
        <v>283</v>
      </c>
      <c r="GW749" s="117" t="s">
        <v>9493</v>
      </c>
      <c r="GX749" s="118"/>
      <c r="GY749" s="118"/>
      <c r="GZ749" s="118"/>
      <c r="HA749" s="118"/>
      <c r="HB749" s="118"/>
      <c r="HC749" s="118"/>
      <c r="HD749" s="106"/>
      <c r="HE749" s="106"/>
      <c r="HF749" s="108">
        <v>1</v>
      </c>
      <c r="HG749" s="106"/>
      <c r="HH749" s="106"/>
      <c r="HI749" s="106"/>
      <c r="HJ749" s="108">
        <v>1</v>
      </c>
      <c r="HK749" s="108">
        <v>1</v>
      </c>
      <c r="HL749" s="106"/>
      <c r="HM749" s="106"/>
      <c r="HN749" s="106"/>
      <c r="HO749" s="106"/>
      <c r="HP749" s="106"/>
      <c r="HQ749" s="106"/>
      <c r="HR749" s="106"/>
      <c r="HS749" s="106"/>
      <c r="HT749" s="106"/>
      <c r="HU749" s="106"/>
      <c r="HV749" s="106"/>
      <c r="HW749" s="106"/>
      <c r="HX749" s="108">
        <v>1</v>
      </c>
      <c r="HY749" s="106"/>
      <c r="HZ749" s="106"/>
      <c r="IA749" s="106"/>
      <c r="IB749" s="106"/>
      <c r="IC749" s="106"/>
      <c r="ID749" s="106"/>
      <c r="IE749" s="106"/>
      <c r="IF749" s="106"/>
      <c r="IG749" s="106"/>
      <c r="IH749" s="106"/>
      <c r="II749" s="106"/>
      <c r="IJ749" s="106"/>
      <c r="IK749" s="106"/>
      <c r="IL749" s="106"/>
      <c r="IM749" s="106"/>
      <c r="IN749" s="106" t="s">
        <v>287</v>
      </c>
      <c r="IO749" s="106" t="s">
        <v>283</v>
      </c>
      <c r="IP749" s="106" t="s">
        <v>283</v>
      </c>
      <c r="IQ749" s="106" t="s">
        <v>283</v>
      </c>
      <c r="IR749" s="106"/>
      <c r="IS749" s="10"/>
      <c r="IT749" s="10"/>
      <c r="IU749" s="10"/>
      <c r="IV749" s="10"/>
      <c r="IW749" s="10"/>
      <c r="IX749" s="10"/>
      <c r="IY749" s="10"/>
      <c r="IZ749" s="10"/>
      <c r="JA749" s="13"/>
      <c r="JB749" s="10"/>
      <c r="JC749" s="10"/>
      <c r="JD749" s="10"/>
      <c r="JE749" s="10"/>
      <c r="JF749" s="10"/>
      <c r="JG749" s="10"/>
      <c r="JH749" s="10"/>
      <c r="JI749" s="10"/>
      <c r="JJ749" s="10"/>
      <c r="JK749" s="10"/>
      <c r="JL749" s="10"/>
      <c r="JM749" s="10"/>
      <c r="JN749" s="10"/>
      <c r="JO749" s="10"/>
      <c r="JP749" s="10"/>
      <c r="JQ749" s="10"/>
      <c r="JR749" s="10"/>
      <c r="JS749" s="10"/>
      <c r="JT749" s="10"/>
      <c r="JU749" s="10"/>
      <c r="JV749" s="10"/>
      <c r="JW749" s="10"/>
      <c r="JX749" s="10"/>
      <c r="JY749" s="10"/>
      <c r="JZ749" s="10"/>
    </row>
    <row r="750" spans="1:286" ht="15.75">
      <c r="A750" s="106" t="s">
        <v>9362</v>
      </c>
      <c r="B750" s="107">
        <v>44393</v>
      </c>
      <c r="C750" s="106" t="s">
        <v>9363</v>
      </c>
      <c r="D750" s="108">
        <v>1</v>
      </c>
      <c r="E750" s="109">
        <v>43618</v>
      </c>
      <c r="F750" s="108">
        <v>35</v>
      </c>
      <c r="G750" s="111" t="s">
        <v>277</v>
      </c>
      <c r="H750" s="106" t="s">
        <v>6323</v>
      </c>
      <c r="I750" s="106" t="s">
        <v>8704</v>
      </c>
      <c r="J750" s="10" t="s">
        <v>280</v>
      </c>
      <c r="K750" s="117" t="s">
        <v>9364</v>
      </c>
      <c r="L750" s="118"/>
      <c r="M750" s="118"/>
      <c r="N750" s="118"/>
      <c r="O750" s="118"/>
      <c r="P750" s="118"/>
      <c r="Q750" s="118"/>
      <c r="R750" s="118"/>
      <c r="S750" s="118"/>
      <c r="T750" s="106"/>
      <c r="U750" s="106"/>
      <c r="V750" s="106"/>
      <c r="W750" s="106"/>
      <c r="X750" s="106"/>
      <c r="Y750" s="106"/>
      <c r="Z750" s="106"/>
      <c r="AA750" s="106"/>
      <c r="AB750" s="106" t="s">
        <v>9365</v>
      </c>
      <c r="AC750" s="113" t="s">
        <v>9366</v>
      </c>
      <c r="AD750" s="114" t="s">
        <v>283</v>
      </c>
      <c r="AE750" s="109">
        <v>43620</v>
      </c>
      <c r="AF750" s="109">
        <v>44383</v>
      </c>
      <c r="AG750" s="116">
        <f t="shared" si="138"/>
        <v>763</v>
      </c>
      <c r="AH750" s="116">
        <f t="shared" si="146"/>
        <v>765</v>
      </c>
      <c r="AI750" s="116">
        <f t="shared" si="108"/>
        <v>775</v>
      </c>
      <c r="AJ750" s="106" t="s">
        <v>77</v>
      </c>
      <c r="AK750" s="108">
        <v>1</v>
      </c>
      <c r="AL750" s="118" t="s">
        <v>77</v>
      </c>
      <c r="AM750" s="106"/>
      <c r="AN750" s="106"/>
      <c r="AO750" s="106"/>
      <c r="AP750" s="106"/>
      <c r="AQ750" s="106"/>
      <c r="AR750" s="106"/>
      <c r="AS750" s="106"/>
      <c r="AT750" s="106"/>
      <c r="AU750" s="106"/>
      <c r="AV750" s="106"/>
      <c r="AW750" s="106"/>
      <c r="AX750" s="106"/>
      <c r="AY750" s="106"/>
      <c r="AZ750" s="106"/>
      <c r="BA750" s="106"/>
      <c r="BB750" s="106"/>
      <c r="BC750" s="106"/>
      <c r="BD750" s="106"/>
      <c r="BE750" s="106"/>
      <c r="BF750" s="106"/>
      <c r="BG750" s="106"/>
      <c r="BH750" s="106"/>
      <c r="BI750" s="106"/>
      <c r="BJ750" s="106"/>
      <c r="BK750" s="106"/>
      <c r="BL750" s="106"/>
      <c r="BM750" s="106"/>
      <c r="BN750" s="106"/>
      <c r="BO750" s="106"/>
      <c r="BP750" s="106"/>
      <c r="BQ750" s="106"/>
      <c r="BR750" s="106"/>
      <c r="BS750" s="106"/>
      <c r="BT750" s="106"/>
      <c r="BU750" s="106"/>
      <c r="BV750" s="106"/>
      <c r="BW750" s="106"/>
      <c r="BX750" s="106"/>
      <c r="BY750" s="106"/>
      <c r="BZ750" s="106"/>
      <c r="CA750" s="106"/>
      <c r="CB750" s="106"/>
      <c r="CC750" s="106"/>
      <c r="CD750" s="106"/>
      <c r="CE750" s="106"/>
      <c r="CF750" s="108">
        <v>1</v>
      </c>
      <c r="CG750" s="106"/>
      <c r="CH750" s="106"/>
      <c r="CI750" s="106"/>
      <c r="CJ750" s="106"/>
      <c r="CK750" s="106"/>
      <c r="CL750" s="106"/>
      <c r="CM750" s="106"/>
      <c r="CN750" s="106"/>
      <c r="CO750" s="106"/>
      <c r="CP750" s="106" t="s">
        <v>90</v>
      </c>
      <c r="CQ750" s="106" t="s">
        <v>287</v>
      </c>
      <c r="CR750" s="106" t="s">
        <v>287</v>
      </c>
      <c r="CS750" s="106" t="s">
        <v>620</v>
      </c>
      <c r="CT750" s="106"/>
      <c r="CU750" s="106" t="s">
        <v>309</v>
      </c>
      <c r="CV750" s="106" t="s">
        <v>9367</v>
      </c>
      <c r="CW750" s="106" t="s">
        <v>9368</v>
      </c>
      <c r="CX750" s="106" t="s">
        <v>9369</v>
      </c>
      <c r="CY750" s="106" t="s">
        <v>283</v>
      </c>
      <c r="CZ750" s="106" t="s">
        <v>283</v>
      </c>
      <c r="DA750" s="106" t="s">
        <v>283</v>
      </c>
      <c r="DB750" s="106" t="s">
        <v>283</v>
      </c>
      <c r="DC750" s="106" t="s">
        <v>283</v>
      </c>
      <c r="DD750" s="106" t="s">
        <v>283</v>
      </c>
      <c r="DE750" s="106" t="s">
        <v>283</v>
      </c>
      <c r="DF750" s="106" t="s">
        <v>283</v>
      </c>
      <c r="DG750" s="106"/>
      <c r="DH750" s="106"/>
      <c r="DI750" s="106"/>
      <c r="DJ750" s="106"/>
      <c r="DK750" s="106"/>
      <c r="DL750" s="106"/>
      <c r="DM750" s="106"/>
      <c r="DN750" s="106"/>
      <c r="DO750" s="106"/>
      <c r="DP750" s="106"/>
      <c r="DQ750" s="106"/>
      <c r="DR750" s="106"/>
      <c r="DS750" s="106"/>
      <c r="DT750" s="106"/>
      <c r="DU750" s="106"/>
      <c r="DV750" s="106"/>
      <c r="DW750" s="106"/>
      <c r="DX750" s="106"/>
      <c r="DY750" s="106"/>
      <c r="DZ750" s="106"/>
      <c r="EA750" s="106"/>
      <c r="EB750" s="106"/>
      <c r="EC750" s="106"/>
      <c r="ED750" s="106"/>
      <c r="EE750" s="106"/>
      <c r="EF750" s="106"/>
      <c r="EG750" s="106"/>
      <c r="EH750" s="106"/>
      <c r="EI750" s="106"/>
      <c r="EJ750" s="106"/>
      <c r="EK750" s="106" t="s">
        <v>283</v>
      </c>
      <c r="EL750" s="106" t="s">
        <v>283</v>
      </c>
      <c r="EM750" s="106"/>
      <c r="EN750" s="106"/>
      <c r="EO750" s="106"/>
      <c r="EP750" s="106"/>
      <c r="EQ750" s="106"/>
      <c r="ER750" s="106"/>
      <c r="ES750" s="106"/>
      <c r="ET750" s="106"/>
      <c r="EU750" s="106"/>
      <c r="EV750" s="106"/>
      <c r="EW750" s="106"/>
      <c r="EX750" s="106"/>
      <c r="EY750" s="106"/>
      <c r="EZ750" s="106"/>
      <c r="FA750" s="106"/>
      <c r="FB750" s="106"/>
      <c r="FC750" s="106"/>
      <c r="FD750" s="106"/>
      <c r="FE750" s="106"/>
      <c r="FF750" s="106" t="s">
        <v>9370</v>
      </c>
      <c r="FG750" s="112" t="s">
        <v>2621</v>
      </c>
      <c r="FH750" s="106"/>
      <c r="FI750" s="106"/>
      <c r="FJ750" s="106"/>
      <c r="FK750" s="106"/>
      <c r="FL750" s="106"/>
      <c r="FM750" s="106"/>
      <c r="FN750" s="108">
        <v>1</v>
      </c>
      <c r="FO750" s="106"/>
      <c r="FP750" s="106"/>
      <c r="FQ750" s="106"/>
      <c r="FR750" s="106"/>
      <c r="FS750" s="106"/>
      <c r="FT750" s="106"/>
      <c r="FU750" s="106"/>
      <c r="FV750" s="106"/>
      <c r="FW750" s="106"/>
      <c r="FX750" s="106"/>
      <c r="FY750" s="106"/>
      <c r="FZ750" s="106"/>
      <c r="GA750" s="106"/>
      <c r="GB750" s="106"/>
      <c r="GC750" s="108">
        <v>1</v>
      </c>
      <c r="GD750" s="106"/>
      <c r="GE750" s="106"/>
      <c r="GF750" s="106"/>
      <c r="GG750" s="106"/>
      <c r="GH750" s="106" t="s">
        <v>9371</v>
      </c>
      <c r="GI750" s="106" t="s">
        <v>9372</v>
      </c>
      <c r="GJ750" s="106" t="s">
        <v>9373</v>
      </c>
      <c r="GK750" s="106" t="s">
        <v>283</v>
      </c>
      <c r="GL750" s="106" t="s">
        <v>283</v>
      </c>
      <c r="GM750" s="106" t="s">
        <v>283</v>
      </c>
      <c r="GN750" s="106" t="s">
        <v>283</v>
      </c>
      <c r="GO750" s="106" t="s">
        <v>283</v>
      </c>
      <c r="GP750" s="106" t="s">
        <v>283</v>
      </c>
      <c r="GQ750" s="106" t="s">
        <v>283</v>
      </c>
      <c r="GR750" s="106" t="s">
        <v>283</v>
      </c>
      <c r="GS750" s="106" t="s">
        <v>283</v>
      </c>
      <c r="GT750" s="106" t="s">
        <v>283</v>
      </c>
      <c r="GU750" s="106" t="s">
        <v>283</v>
      </c>
      <c r="GV750" s="106" t="s">
        <v>283</v>
      </c>
      <c r="GW750" s="118" t="s">
        <v>227</v>
      </c>
      <c r="GX750" s="106"/>
      <c r="GY750" s="106"/>
      <c r="GZ750" s="106"/>
      <c r="HA750" s="106"/>
      <c r="HB750" s="106"/>
      <c r="HC750" s="106"/>
      <c r="HD750" s="106"/>
      <c r="HE750" s="106"/>
      <c r="HF750" s="106"/>
      <c r="HG750" s="106"/>
      <c r="HH750" s="106"/>
      <c r="HI750" s="106"/>
      <c r="HJ750" s="106"/>
      <c r="HK750" s="106"/>
      <c r="HL750" s="106"/>
      <c r="HM750" s="106"/>
      <c r="HN750" s="106"/>
      <c r="HO750" s="106"/>
      <c r="HP750" s="106"/>
      <c r="HQ750" s="106"/>
      <c r="HR750" s="106"/>
      <c r="HS750" s="106"/>
      <c r="HT750" s="106"/>
      <c r="HU750" s="106"/>
      <c r="HV750" s="106"/>
      <c r="HW750" s="106"/>
      <c r="HX750" s="108">
        <v>1</v>
      </c>
      <c r="HY750" s="106"/>
      <c r="HZ750" s="106"/>
      <c r="IA750" s="106"/>
      <c r="IB750" s="106"/>
      <c r="IC750" s="106"/>
      <c r="ID750" s="106"/>
      <c r="IE750" s="106"/>
      <c r="IF750" s="106"/>
      <c r="IG750" s="106"/>
      <c r="IH750" s="106"/>
      <c r="II750" s="106"/>
      <c r="IJ750" s="106"/>
      <c r="IK750" s="106"/>
      <c r="IL750" s="106"/>
      <c r="IM750" s="106"/>
      <c r="IN750" s="106" t="s">
        <v>287</v>
      </c>
      <c r="IO750" s="106" t="s">
        <v>283</v>
      </c>
      <c r="IP750" s="106" t="s">
        <v>283</v>
      </c>
      <c r="IQ750" s="106" t="s">
        <v>283</v>
      </c>
      <c r="IR750" s="106"/>
      <c r="IS750" s="10"/>
      <c r="IT750" s="10"/>
      <c r="IU750" s="10"/>
      <c r="IV750" s="10"/>
      <c r="IW750" s="10"/>
      <c r="IX750" s="10"/>
      <c r="IY750" s="10"/>
      <c r="IZ750" s="10"/>
      <c r="JA750" s="13"/>
      <c r="JB750" s="10"/>
      <c r="JC750" s="10"/>
      <c r="JD750" s="10"/>
      <c r="JE750" s="10"/>
      <c r="JF750" s="10"/>
      <c r="JG750" s="10"/>
      <c r="JH750" s="10"/>
      <c r="JI750" s="10"/>
      <c r="JJ750" s="10"/>
      <c r="JK750" s="10"/>
      <c r="JL750" s="10"/>
      <c r="JM750" s="10"/>
      <c r="JN750" s="10"/>
      <c r="JO750" s="10"/>
      <c r="JP750" s="10"/>
      <c r="JQ750" s="10"/>
      <c r="JR750" s="10"/>
      <c r="JS750" s="10"/>
      <c r="JT750" s="10"/>
      <c r="JU750" s="10"/>
      <c r="JV750" s="10"/>
      <c r="JW750" s="10"/>
      <c r="JX750" s="10"/>
      <c r="JY750" s="10"/>
      <c r="JZ750" s="10"/>
    </row>
    <row r="751" spans="1:286" ht="15.75">
      <c r="A751" s="106" t="s">
        <v>9705</v>
      </c>
      <c r="B751" s="107">
        <v>44516</v>
      </c>
      <c r="C751" s="106" t="s">
        <v>9706</v>
      </c>
      <c r="D751" s="108">
        <v>1</v>
      </c>
      <c r="E751" s="109">
        <v>43503</v>
      </c>
      <c r="F751" s="108">
        <v>56</v>
      </c>
      <c r="G751" s="111" t="s">
        <v>277</v>
      </c>
      <c r="H751" s="106" t="s">
        <v>9250</v>
      </c>
      <c r="I751" s="106" t="s">
        <v>9707</v>
      </c>
      <c r="J751" s="10" t="s">
        <v>280</v>
      </c>
      <c r="K751" s="117" t="s">
        <v>9708</v>
      </c>
      <c r="L751" s="118"/>
      <c r="M751" s="118"/>
      <c r="N751" s="118"/>
      <c r="O751" s="118"/>
      <c r="P751" s="106"/>
      <c r="Q751" s="106"/>
      <c r="R751" s="106"/>
      <c r="S751" s="106"/>
      <c r="T751" s="106"/>
      <c r="U751" s="106"/>
      <c r="V751" s="106"/>
      <c r="W751" s="106"/>
      <c r="X751" s="106"/>
      <c r="Y751" s="106"/>
      <c r="Z751" s="106"/>
      <c r="AA751" s="106"/>
      <c r="AB751" s="106" t="s">
        <v>9709</v>
      </c>
      <c r="AC751" s="113" t="s">
        <v>9710</v>
      </c>
      <c r="AD751" s="114" t="s">
        <v>283</v>
      </c>
      <c r="AE751" s="109">
        <v>43515</v>
      </c>
      <c r="AF751" s="106" t="s">
        <v>329</v>
      </c>
      <c r="AG751" s="115" t="e">
        <f t="shared" si="138"/>
        <v>#VALUE!</v>
      </c>
      <c r="AH751" s="115" t="e">
        <f t="shared" si="146"/>
        <v>#VALUE!</v>
      </c>
      <c r="AI751" s="116">
        <f t="shared" si="108"/>
        <v>1013</v>
      </c>
      <c r="AJ751" s="106" t="s">
        <v>3813</v>
      </c>
      <c r="AK751" s="108">
        <v>1</v>
      </c>
      <c r="AL751" s="106" t="s">
        <v>489</v>
      </c>
      <c r="AM751" s="106"/>
      <c r="AN751" s="106"/>
      <c r="AO751" s="106"/>
      <c r="AP751" s="106"/>
      <c r="AQ751" s="106"/>
      <c r="AR751" s="106"/>
      <c r="AS751" s="106"/>
      <c r="AT751" s="106"/>
      <c r="AU751" s="106"/>
      <c r="AV751" s="106"/>
      <c r="AW751" s="106"/>
      <c r="AX751" s="106"/>
      <c r="AY751" s="106"/>
      <c r="AZ751" s="106"/>
      <c r="BA751" s="106"/>
      <c r="BB751" s="106"/>
      <c r="BC751" s="106"/>
      <c r="BD751" s="106"/>
      <c r="BE751" s="106"/>
      <c r="BF751" s="106"/>
      <c r="BG751" s="106"/>
      <c r="BH751" s="106"/>
      <c r="BI751" s="106"/>
      <c r="BJ751" s="106"/>
      <c r="BK751" s="106"/>
      <c r="BL751" s="106"/>
      <c r="BM751" s="106"/>
      <c r="BN751" s="106"/>
      <c r="BO751" s="106"/>
      <c r="BP751" s="108">
        <v>1</v>
      </c>
      <c r="BQ751" s="106"/>
      <c r="BR751" s="106"/>
      <c r="BS751" s="106"/>
      <c r="BT751" s="106"/>
      <c r="BU751" s="106"/>
      <c r="BV751" s="106"/>
      <c r="BW751" s="106"/>
      <c r="BX751" s="106"/>
      <c r="BY751" s="106"/>
      <c r="BZ751" s="106"/>
      <c r="CA751" s="106"/>
      <c r="CB751" s="106"/>
      <c r="CC751" s="106"/>
      <c r="CD751" s="106"/>
      <c r="CE751" s="106"/>
      <c r="CF751" s="106"/>
      <c r="CG751" s="106"/>
      <c r="CH751" s="106"/>
      <c r="CI751" s="106"/>
      <c r="CJ751" s="106"/>
      <c r="CK751" s="106"/>
      <c r="CL751" s="106"/>
      <c r="CM751" s="106"/>
      <c r="CN751" s="106"/>
      <c r="CO751" s="106"/>
      <c r="CP751" s="106" t="s">
        <v>89</v>
      </c>
      <c r="CQ751" s="106" t="s">
        <v>287</v>
      </c>
      <c r="CR751" s="106" t="s">
        <v>287</v>
      </c>
      <c r="CS751" s="106" t="s">
        <v>12</v>
      </c>
      <c r="CT751" s="106"/>
      <c r="CU751" s="106" t="s">
        <v>309</v>
      </c>
      <c r="CV751" s="106" t="s">
        <v>9711</v>
      </c>
      <c r="CW751" s="106" t="s">
        <v>9712</v>
      </c>
      <c r="CX751" s="122" t="s">
        <v>4759</v>
      </c>
      <c r="CY751" s="106" t="s">
        <v>9713</v>
      </c>
      <c r="CZ751" s="106" t="s">
        <v>283</v>
      </c>
      <c r="DA751" s="106" t="s">
        <v>283</v>
      </c>
      <c r="DB751" s="106" t="s">
        <v>283</v>
      </c>
      <c r="DC751" s="106" t="s">
        <v>283</v>
      </c>
      <c r="DD751" s="106" t="s">
        <v>283</v>
      </c>
      <c r="DE751" s="106" t="s">
        <v>283</v>
      </c>
      <c r="DF751" s="106" t="s">
        <v>283</v>
      </c>
      <c r="DG751" s="106"/>
      <c r="DH751" s="106"/>
      <c r="DI751" s="106"/>
      <c r="DJ751" s="106"/>
      <c r="DK751" s="106"/>
      <c r="DL751" s="106"/>
      <c r="DM751" s="106"/>
      <c r="DN751" s="106"/>
      <c r="DO751" s="106"/>
      <c r="DP751" s="106"/>
      <c r="DQ751" s="106"/>
      <c r="DR751" s="106"/>
      <c r="DS751" s="106"/>
      <c r="DT751" s="106"/>
      <c r="DU751" s="106"/>
      <c r="DV751" s="106"/>
      <c r="DW751" s="106"/>
      <c r="DX751" s="106"/>
      <c r="DY751" s="106"/>
      <c r="DZ751" s="106"/>
      <c r="EA751" s="106"/>
      <c r="EB751" s="106"/>
      <c r="EC751" s="106"/>
      <c r="ED751" s="106"/>
      <c r="EE751" s="106"/>
      <c r="EF751" s="106"/>
      <c r="EG751" s="106"/>
      <c r="EH751" s="106"/>
      <c r="EI751" s="106"/>
      <c r="EJ751" s="106"/>
      <c r="EK751" s="106" t="s">
        <v>283</v>
      </c>
      <c r="EL751" s="106" t="s">
        <v>283</v>
      </c>
      <c r="EM751" s="106"/>
      <c r="EN751" s="106"/>
      <c r="EO751" s="106"/>
      <c r="EP751" s="106"/>
      <c r="EQ751" s="106"/>
      <c r="ER751" s="106"/>
      <c r="ES751" s="106"/>
      <c r="ET751" s="106"/>
      <c r="EU751" s="106"/>
      <c r="EV751" s="106"/>
      <c r="EW751" s="106"/>
      <c r="EX751" s="106"/>
      <c r="EY751" s="106"/>
      <c r="EZ751" s="106"/>
      <c r="FA751" s="106"/>
      <c r="FB751" s="106"/>
      <c r="FC751" s="106"/>
      <c r="FD751" s="106"/>
      <c r="FE751" s="106"/>
      <c r="FF751" s="106" t="s">
        <v>283</v>
      </c>
      <c r="FG751" s="106" t="s">
        <v>283</v>
      </c>
      <c r="FH751" s="106"/>
      <c r="FI751" s="106"/>
      <c r="FJ751" s="106"/>
      <c r="FK751" s="106"/>
      <c r="FL751" s="106"/>
      <c r="FM751" s="106"/>
      <c r="FN751" s="106"/>
      <c r="FO751" s="106"/>
      <c r="FP751" s="106"/>
      <c r="FQ751" s="106"/>
      <c r="FR751" s="106"/>
      <c r="FS751" s="106"/>
      <c r="FT751" s="106"/>
      <c r="FU751" s="106"/>
      <c r="FV751" s="106"/>
      <c r="FW751" s="106"/>
      <c r="FX751" s="106"/>
      <c r="FY751" s="106"/>
      <c r="FZ751" s="106"/>
      <c r="GA751" s="106"/>
      <c r="GB751" s="106"/>
      <c r="GC751" s="106"/>
      <c r="GD751" s="106"/>
      <c r="GE751" s="106"/>
      <c r="GF751" s="106"/>
      <c r="GG751" s="106"/>
      <c r="GH751" s="106" t="s">
        <v>9714</v>
      </c>
      <c r="GI751" s="106" t="s">
        <v>283</v>
      </c>
      <c r="GJ751" s="106" t="s">
        <v>283</v>
      </c>
      <c r="GK751" s="106" t="s">
        <v>283</v>
      </c>
      <c r="GL751" s="106" t="s">
        <v>283</v>
      </c>
      <c r="GM751" s="106" t="s">
        <v>283</v>
      </c>
      <c r="GN751" s="106" t="s">
        <v>283</v>
      </c>
      <c r="GO751" s="106" t="s">
        <v>283</v>
      </c>
      <c r="GP751" s="106" t="s">
        <v>283</v>
      </c>
      <c r="GQ751" s="106" t="s">
        <v>283</v>
      </c>
      <c r="GR751" s="106" t="s">
        <v>283</v>
      </c>
      <c r="GS751" s="106" t="s">
        <v>283</v>
      </c>
      <c r="GT751" s="106" t="s">
        <v>283</v>
      </c>
      <c r="GU751" s="106" t="s">
        <v>283</v>
      </c>
      <c r="GV751" s="106" t="s">
        <v>283</v>
      </c>
      <c r="GW751" s="117" t="s">
        <v>9715</v>
      </c>
      <c r="GX751" s="118"/>
      <c r="GY751" s="118"/>
      <c r="GZ751" s="106"/>
      <c r="HA751" s="106"/>
      <c r="HB751" s="106"/>
      <c r="HC751" s="106"/>
      <c r="HD751" s="106"/>
      <c r="HE751" s="106"/>
      <c r="HF751" s="106"/>
      <c r="HG751" s="106"/>
      <c r="HH751" s="106"/>
      <c r="HI751" s="106"/>
      <c r="HJ751" s="106"/>
      <c r="HK751" s="106"/>
      <c r="HL751" s="106"/>
      <c r="HM751" s="106"/>
      <c r="HN751" s="106"/>
      <c r="HO751" s="106"/>
      <c r="HP751" s="106"/>
      <c r="HQ751" s="106"/>
      <c r="HR751" s="106"/>
      <c r="HS751" s="106"/>
      <c r="HT751" s="106"/>
      <c r="HU751" s="106"/>
      <c r="HV751" s="108">
        <v>1</v>
      </c>
      <c r="HW751" s="106"/>
      <c r="HX751" s="106"/>
      <c r="HY751" s="106"/>
      <c r="HZ751" s="106"/>
      <c r="IA751" s="106"/>
      <c r="IB751" s="106"/>
      <c r="IC751" s="106"/>
      <c r="ID751" s="106"/>
      <c r="IE751" s="106"/>
      <c r="IF751" s="106"/>
      <c r="IG751" s="106"/>
      <c r="IH751" s="106"/>
      <c r="II751" s="106"/>
      <c r="IJ751" s="106"/>
      <c r="IK751" s="106"/>
      <c r="IL751" s="106"/>
      <c r="IM751" s="106"/>
      <c r="IN751" s="106" t="s">
        <v>287</v>
      </c>
      <c r="IO751" s="106" t="s">
        <v>283</v>
      </c>
      <c r="IP751" s="106" t="s">
        <v>283</v>
      </c>
      <c r="IQ751" s="106" t="s">
        <v>283</v>
      </c>
      <c r="IR751" s="106"/>
      <c r="IS751" s="10"/>
      <c r="IT751" s="10"/>
      <c r="IU751" s="10"/>
      <c r="IV751" s="10"/>
      <c r="IW751" s="10"/>
      <c r="IX751" s="10"/>
      <c r="IY751" s="10"/>
      <c r="IZ751" s="10"/>
      <c r="JA751" s="13"/>
      <c r="JB751" s="10"/>
      <c r="JC751" s="10"/>
      <c r="JD751" s="10"/>
      <c r="JE751" s="10"/>
      <c r="JF751" s="10"/>
      <c r="JG751" s="10"/>
      <c r="JH751" s="10"/>
      <c r="JI751" s="10"/>
      <c r="JJ751" s="10"/>
      <c r="JK751" s="10"/>
      <c r="JL751" s="10"/>
      <c r="JM751" s="10"/>
      <c r="JN751" s="10"/>
      <c r="JO751" s="10"/>
      <c r="JP751" s="10"/>
      <c r="JQ751" s="10"/>
      <c r="JR751" s="10"/>
      <c r="JS751" s="10"/>
      <c r="JT751" s="10"/>
      <c r="JU751" s="10"/>
      <c r="JV751" s="10"/>
      <c r="JW751" s="10"/>
      <c r="JX751" s="10"/>
      <c r="JY751" s="10"/>
      <c r="JZ751" s="10"/>
    </row>
    <row r="752" spans="1:286" ht="15.75">
      <c r="A752" s="44" t="s">
        <v>9984</v>
      </c>
      <c r="B752" s="59">
        <v>42255</v>
      </c>
      <c r="C752" s="44" t="s">
        <v>9984</v>
      </c>
      <c r="D752" s="10">
        <v>1</v>
      </c>
      <c r="E752" s="11">
        <v>41859</v>
      </c>
      <c r="F752" s="10">
        <v>35</v>
      </c>
      <c r="G752" s="10" t="s">
        <v>323</v>
      </c>
      <c r="H752" s="44" t="s">
        <v>9985</v>
      </c>
      <c r="I752" s="44" t="s">
        <v>9986</v>
      </c>
      <c r="J752" s="10" t="s">
        <v>280</v>
      </c>
      <c r="K752" s="44" t="s">
        <v>1436</v>
      </c>
      <c r="L752" s="44"/>
      <c r="M752" s="44"/>
      <c r="N752" s="44"/>
      <c r="O752" s="44"/>
      <c r="P752" s="44"/>
      <c r="Q752" s="44"/>
      <c r="R752" s="44"/>
      <c r="S752" s="44"/>
      <c r="T752" s="44"/>
      <c r="U752" s="44"/>
      <c r="V752" s="44"/>
      <c r="W752" s="44"/>
      <c r="X752" s="44"/>
      <c r="Y752" s="10">
        <v>1</v>
      </c>
      <c r="Z752" s="44"/>
      <c r="AA752" s="44"/>
      <c r="AB752" s="44" t="s">
        <v>9987</v>
      </c>
      <c r="AC752" s="87" t="s">
        <v>9988</v>
      </c>
      <c r="AD752" s="10" t="s">
        <v>283</v>
      </c>
      <c r="AE752" s="11">
        <v>41859</v>
      </c>
      <c r="AF752" s="11">
        <v>42249</v>
      </c>
      <c r="AG752" s="10">
        <f t="shared" si="138"/>
        <v>390</v>
      </c>
      <c r="AH752" s="10">
        <f t="shared" si="146"/>
        <v>390</v>
      </c>
      <c r="AI752" s="10">
        <f t="shared" si="108"/>
        <v>396</v>
      </c>
      <c r="AJ752" s="10" t="s">
        <v>9989</v>
      </c>
      <c r="AK752" s="12">
        <v>1</v>
      </c>
      <c r="AL752" s="10" t="s">
        <v>86</v>
      </c>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c r="BW752" s="10"/>
      <c r="BX752" s="10"/>
      <c r="BY752" s="10"/>
      <c r="BZ752" s="10"/>
      <c r="CA752" s="10"/>
      <c r="CB752" s="10"/>
      <c r="CC752" s="10"/>
      <c r="CD752" s="10"/>
      <c r="CE752" s="10"/>
      <c r="CF752" s="10"/>
      <c r="CG752" s="10"/>
      <c r="CH752" s="10"/>
      <c r="CI752" s="10"/>
      <c r="CJ752" s="10"/>
      <c r="CK752" s="10"/>
      <c r="CL752" s="10"/>
      <c r="CM752" s="10"/>
      <c r="CN752" s="10"/>
      <c r="CO752" s="10">
        <v>1</v>
      </c>
      <c r="CP752" s="10" t="s">
        <v>89</v>
      </c>
      <c r="CQ752" s="10" t="s">
        <v>286</v>
      </c>
      <c r="CR752" s="10">
        <v>1</v>
      </c>
      <c r="CS752" s="10"/>
      <c r="CT752" s="10"/>
      <c r="CU752" s="10"/>
      <c r="CV752" s="10"/>
      <c r="CW752" s="10"/>
      <c r="CX752" s="10" t="s">
        <v>287</v>
      </c>
      <c r="CY752" s="10" t="s">
        <v>287</v>
      </c>
      <c r="CZ752" s="10" t="s">
        <v>620</v>
      </c>
      <c r="DA752" s="10" t="s">
        <v>158</v>
      </c>
      <c r="DB752" s="10" t="s">
        <v>158</v>
      </c>
      <c r="DC752" s="10" t="s">
        <v>283</v>
      </c>
      <c r="DD752" s="10" t="s">
        <v>3849</v>
      </c>
      <c r="DE752" s="10" t="s">
        <v>9990</v>
      </c>
      <c r="DF752" s="10" t="s">
        <v>9991</v>
      </c>
      <c r="DG752" s="10" t="s">
        <v>9992</v>
      </c>
      <c r="DH752" s="10" t="s">
        <v>9993</v>
      </c>
      <c r="DI752" s="10" t="s">
        <v>283</v>
      </c>
      <c r="DJ752" s="10" t="s">
        <v>283</v>
      </c>
      <c r="DK752" s="10" t="s">
        <v>283</v>
      </c>
      <c r="DL752" s="10" t="s">
        <v>9994</v>
      </c>
      <c r="DM752" s="10" t="s">
        <v>878</v>
      </c>
      <c r="DN752" s="15"/>
      <c r="DO752" s="15"/>
      <c r="DP752" s="15"/>
      <c r="DQ752" s="15"/>
      <c r="DR752" s="15"/>
      <c r="DS752" s="15"/>
      <c r="DT752" s="14">
        <v>1</v>
      </c>
      <c r="DU752" s="15"/>
      <c r="DV752" s="15"/>
      <c r="DW752" s="15"/>
      <c r="DX752" s="15"/>
      <c r="DY752" s="15"/>
      <c r="DZ752" s="15"/>
      <c r="EA752" s="15"/>
      <c r="EB752" s="15"/>
      <c r="EC752" s="15"/>
      <c r="ED752" s="15"/>
      <c r="EE752" s="15"/>
      <c r="EF752" s="15"/>
      <c r="EG752" s="15"/>
      <c r="EH752" s="15"/>
      <c r="EI752" s="15"/>
      <c r="EJ752" s="15"/>
      <c r="EK752" s="15"/>
      <c r="EL752" s="15"/>
      <c r="EM752" s="15"/>
      <c r="EN752" s="15"/>
      <c r="EO752" s="15">
        <v>1</v>
      </c>
      <c r="EP752" s="15"/>
      <c r="EQ752" s="15"/>
      <c r="ER752" s="13" t="s">
        <v>9995</v>
      </c>
      <c r="ES752" s="13" t="s">
        <v>147</v>
      </c>
      <c r="ET752" s="13"/>
      <c r="EU752" s="13"/>
      <c r="EV752" s="13"/>
      <c r="EW752" s="13"/>
      <c r="EX752" s="13"/>
      <c r="EY752" s="13"/>
      <c r="EZ752" s="10">
        <v>1</v>
      </c>
      <c r="FA752" s="13"/>
      <c r="FB752" s="13"/>
      <c r="FC752" s="13"/>
      <c r="FD752" s="13"/>
      <c r="FE752" s="13"/>
      <c r="FF752" s="13"/>
      <c r="FG752" s="13"/>
      <c r="FH752" s="13"/>
      <c r="FI752" s="13"/>
      <c r="FJ752" s="13"/>
      <c r="FK752" s="13"/>
      <c r="FL752" s="13"/>
      <c r="FM752" s="10" t="s">
        <v>9996</v>
      </c>
      <c r="FN752" s="10" t="s">
        <v>9997</v>
      </c>
      <c r="FO752" s="10">
        <v>1</v>
      </c>
      <c r="FP752" s="10"/>
      <c r="FQ752" s="10"/>
      <c r="FR752" s="10"/>
      <c r="FS752" s="10">
        <v>1</v>
      </c>
      <c r="FT752" s="10"/>
      <c r="FU752" s="10"/>
      <c r="FV752" s="10"/>
      <c r="FW752" s="10"/>
      <c r="FX752" s="10"/>
      <c r="FY752" s="10"/>
      <c r="FZ752" s="10"/>
      <c r="GA752" s="10"/>
      <c r="GB752" s="10"/>
      <c r="GC752" s="10"/>
      <c r="GD752" s="10"/>
      <c r="GE752" s="10"/>
      <c r="GF752" s="10"/>
      <c r="GG752" s="10"/>
      <c r="GH752" s="10"/>
      <c r="GI752" s="10"/>
      <c r="GJ752" s="10">
        <v>1</v>
      </c>
      <c r="GK752" s="10"/>
      <c r="GL752" s="10"/>
      <c r="GM752" s="10"/>
      <c r="GN752" s="10"/>
      <c r="GO752" s="13" t="s">
        <v>9998</v>
      </c>
      <c r="GP752" s="13" t="s">
        <v>9999</v>
      </c>
      <c r="GQ752" s="13" t="s">
        <v>10000</v>
      </c>
      <c r="GR752" s="10" t="s">
        <v>283</v>
      </c>
      <c r="GS752" s="10" t="s">
        <v>283</v>
      </c>
      <c r="GT752" s="10" t="s">
        <v>283</v>
      </c>
      <c r="GU752" s="10" t="s">
        <v>283</v>
      </c>
      <c r="GV752" s="10" t="s">
        <v>283</v>
      </c>
      <c r="GW752" s="10" t="s">
        <v>283</v>
      </c>
      <c r="GX752" s="10" t="s">
        <v>283</v>
      </c>
      <c r="GY752" s="10" t="s">
        <v>283</v>
      </c>
      <c r="GZ752" s="10" t="s">
        <v>283</v>
      </c>
      <c r="HA752" s="10" t="s">
        <v>283</v>
      </c>
      <c r="HB752" s="10" t="s">
        <v>283</v>
      </c>
      <c r="HC752" s="10" t="s">
        <v>283</v>
      </c>
      <c r="HD752" s="10" t="s">
        <v>4932</v>
      </c>
      <c r="HE752" s="10"/>
      <c r="HF752" s="10"/>
      <c r="HG752" s="10"/>
      <c r="HH752" s="10"/>
      <c r="HI752" s="10"/>
      <c r="HJ752" s="10"/>
      <c r="HK752" s="10"/>
      <c r="HL752" s="10"/>
      <c r="HM752" s="10"/>
      <c r="HN752" s="10">
        <v>1</v>
      </c>
      <c r="HO752" s="10"/>
      <c r="HP752" s="10"/>
      <c r="HQ752" s="10"/>
      <c r="HR752" s="10"/>
      <c r="HS752" s="10"/>
      <c r="HT752" s="10"/>
      <c r="HU752" s="10"/>
      <c r="HV752" s="10"/>
      <c r="HW752" s="10"/>
      <c r="HX752" s="10"/>
      <c r="HY752" s="10"/>
      <c r="HZ752" s="10"/>
      <c r="IA752" s="10"/>
      <c r="IB752" s="10"/>
      <c r="IC752" s="10"/>
      <c r="ID752" s="10"/>
      <c r="IE752" s="10">
        <v>1</v>
      </c>
      <c r="IF752" s="10"/>
      <c r="IG752" s="10"/>
      <c r="IH752" s="10"/>
      <c r="II752" s="10"/>
      <c r="IJ752" s="10"/>
      <c r="IK752" s="10"/>
      <c r="IL752" s="10"/>
      <c r="IM752" s="10"/>
      <c r="IN752" s="10"/>
      <c r="IO752" s="10"/>
      <c r="IP752" s="10"/>
      <c r="IQ752" s="10"/>
      <c r="IR752" s="10"/>
      <c r="IS752" s="10"/>
      <c r="IT752" s="10"/>
      <c r="IU752" s="13" t="s">
        <v>553</v>
      </c>
      <c r="IV752" s="10" t="s">
        <v>283</v>
      </c>
      <c r="IW752" s="10" t="s">
        <v>283</v>
      </c>
      <c r="IX752" s="10" t="s">
        <v>264</v>
      </c>
      <c r="IY752" s="10"/>
      <c r="IZ752" s="10"/>
      <c r="JA752" s="10"/>
      <c r="JB752" s="10"/>
      <c r="JC752" s="10"/>
      <c r="JD752" s="10"/>
      <c r="JE752" s="10"/>
      <c r="JF752" s="10"/>
      <c r="JG752" s="10"/>
      <c r="JH752" s="10"/>
      <c r="JI752" s="10"/>
      <c r="JJ752" s="10"/>
      <c r="JK752" s="10"/>
      <c r="JL752" s="10"/>
      <c r="JM752" s="10"/>
      <c r="JN752" s="10"/>
      <c r="JO752" s="10"/>
      <c r="JP752" s="10">
        <v>1</v>
      </c>
      <c r="JQ752" s="10"/>
      <c r="JR752" s="10"/>
      <c r="JS752" s="10"/>
      <c r="JT752" s="10"/>
      <c r="JU752" s="10"/>
      <c r="JV752" s="10" t="s">
        <v>287</v>
      </c>
      <c r="JW752" s="10" t="s">
        <v>283</v>
      </c>
      <c r="JX752" s="10" t="s">
        <v>283</v>
      </c>
      <c r="JY752" s="10" t="s">
        <v>283</v>
      </c>
      <c r="JZ752" s="10"/>
    </row>
    <row r="753" spans="1:286" ht="15.75">
      <c r="A753" s="44" t="s">
        <v>10001</v>
      </c>
      <c r="B753" s="59">
        <v>43784</v>
      </c>
      <c r="C753" s="44" t="s">
        <v>10001</v>
      </c>
      <c r="D753" s="10">
        <v>1</v>
      </c>
      <c r="E753" s="11">
        <v>42965</v>
      </c>
      <c r="F753" s="10" t="s">
        <v>302</v>
      </c>
      <c r="G753" s="10" t="s">
        <v>323</v>
      </c>
      <c r="H753" s="44" t="s">
        <v>5687</v>
      </c>
      <c r="I753" s="44" t="s">
        <v>375</v>
      </c>
      <c r="J753" s="10" t="s">
        <v>280</v>
      </c>
      <c r="K753" s="44" t="s">
        <v>4862</v>
      </c>
      <c r="L753" s="44"/>
      <c r="M753" s="44"/>
      <c r="N753" s="44"/>
      <c r="O753" s="44"/>
      <c r="P753" s="44"/>
      <c r="Q753" s="44"/>
      <c r="R753" s="44"/>
      <c r="S753" s="44"/>
      <c r="T753" s="44"/>
      <c r="U753" s="44"/>
      <c r="V753" s="44"/>
      <c r="W753" s="44"/>
      <c r="X753" s="10">
        <v>1</v>
      </c>
      <c r="Y753" s="44"/>
      <c r="Z753" s="44"/>
      <c r="AA753" s="44"/>
      <c r="AB753" s="44" t="s">
        <v>10002</v>
      </c>
      <c r="AC753" s="87" t="s">
        <v>10003</v>
      </c>
      <c r="AD753" s="10" t="s">
        <v>283</v>
      </c>
      <c r="AE753" s="11">
        <v>42971</v>
      </c>
      <c r="AF753" s="11">
        <v>43122</v>
      </c>
      <c r="AG753" s="10">
        <f t="shared" si="138"/>
        <v>151</v>
      </c>
      <c r="AH753" s="10">
        <f t="shared" si="146"/>
        <v>157</v>
      </c>
      <c r="AI753" s="10">
        <f t="shared" si="108"/>
        <v>819</v>
      </c>
      <c r="AJ753" s="10" t="s">
        <v>5920</v>
      </c>
      <c r="AK753" s="12">
        <v>1</v>
      </c>
      <c r="AL753" s="10" t="s">
        <v>2326</v>
      </c>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v>1</v>
      </c>
      <c r="CA753" s="10"/>
      <c r="CB753" s="10"/>
      <c r="CC753" s="10"/>
      <c r="CD753" s="10"/>
      <c r="CE753" s="10"/>
      <c r="CF753" s="10"/>
      <c r="CG753" s="10"/>
      <c r="CH753" s="10"/>
      <c r="CI753" s="10"/>
      <c r="CJ753" s="10"/>
      <c r="CK753" s="10"/>
      <c r="CL753" s="10"/>
      <c r="CM753" s="10"/>
      <c r="CN753" s="10"/>
      <c r="CO753" s="10"/>
      <c r="CP753" s="10" t="s">
        <v>90</v>
      </c>
      <c r="CQ753" s="10" t="s">
        <v>286</v>
      </c>
      <c r="CR753" s="10"/>
      <c r="CS753" s="10">
        <v>1</v>
      </c>
      <c r="CT753" s="10"/>
      <c r="CU753" s="10"/>
      <c r="CV753" s="10"/>
      <c r="CW753" s="10"/>
      <c r="CX753" s="10" t="s">
        <v>283</v>
      </c>
      <c r="CY753" s="10" t="s">
        <v>287</v>
      </c>
      <c r="CZ753" s="10" t="s">
        <v>596</v>
      </c>
      <c r="DA753" s="10" t="s">
        <v>5332</v>
      </c>
      <c r="DB753" s="13" t="s">
        <v>10004</v>
      </c>
      <c r="DC753" s="10" t="s">
        <v>283</v>
      </c>
      <c r="DD753" s="10" t="s">
        <v>10005</v>
      </c>
      <c r="DE753" s="10" t="s">
        <v>10006</v>
      </c>
      <c r="DF753" s="10" t="s">
        <v>283</v>
      </c>
      <c r="DG753" s="10" t="s">
        <v>283</v>
      </c>
      <c r="DH753" s="10" t="s">
        <v>283</v>
      </c>
      <c r="DI753" s="10" t="s">
        <v>283</v>
      </c>
      <c r="DJ753" s="10" t="s">
        <v>283</v>
      </c>
      <c r="DK753" s="10" t="s">
        <v>283</v>
      </c>
      <c r="DL753" s="10" t="s">
        <v>283</v>
      </c>
      <c r="DM753" s="10" t="s">
        <v>283</v>
      </c>
      <c r="DN753" s="15"/>
      <c r="DO753" s="15"/>
      <c r="DP753" s="15"/>
      <c r="DQ753" s="15"/>
      <c r="DR753" s="15"/>
      <c r="DS753" s="15"/>
      <c r="DT753" s="15"/>
      <c r="DU753" s="15"/>
      <c r="DV753" s="15"/>
      <c r="DW753" s="15"/>
      <c r="DX753" s="15"/>
      <c r="DY753" s="15"/>
      <c r="DZ753" s="15"/>
      <c r="EA753" s="15"/>
      <c r="EB753" s="15"/>
      <c r="EC753" s="15"/>
      <c r="ED753" s="15"/>
      <c r="EE753" s="15"/>
      <c r="EF753" s="15"/>
      <c r="EG753" s="15"/>
      <c r="EH753" s="15"/>
      <c r="EI753" s="15"/>
      <c r="EJ753" s="15"/>
      <c r="EK753" s="15"/>
      <c r="EL753" s="15"/>
      <c r="EM753" s="15"/>
      <c r="EN753" s="15"/>
      <c r="EO753" s="15"/>
      <c r="EP753" s="15"/>
      <c r="EQ753" s="15"/>
      <c r="ER753" s="10" t="s">
        <v>283</v>
      </c>
      <c r="ES753" s="10" t="s">
        <v>283</v>
      </c>
      <c r="ET753" s="10"/>
      <c r="EU753" s="10"/>
      <c r="EV753" s="10"/>
      <c r="EW753" s="10"/>
      <c r="EX753" s="10"/>
      <c r="EY753" s="10"/>
      <c r="EZ753" s="10"/>
      <c r="FA753" s="10"/>
      <c r="FB753" s="10"/>
      <c r="FC753" s="10"/>
      <c r="FD753" s="10"/>
      <c r="FE753" s="10"/>
      <c r="FF753" s="10"/>
      <c r="FG753" s="10"/>
      <c r="FH753" s="10"/>
      <c r="FI753" s="10"/>
      <c r="FJ753" s="10"/>
      <c r="FK753" s="10"/>
      <c r="FL753" s="10"/>
      <c r="FM753" s="10" t="s">
        <v>10007</v>
      </c>
      <c r="FN753" s="10" t="s">
        <v>283</v>
      </c>
      <c r="FO753" s="10"/>
      <c r="FP753" s="10"/>
      <c r="FQ753" s="10"/>
      <c r="FR753" s="10"/>
      <c r="FS753" s="10"/>
      <c r="FT753" s="10"/>
      <c r="FU753" s="10"/>
      <c r="FV753" s="10"/>
      <c r="FW753" s="10"/>
      <c r="FX753" s="10"/>
      <c r="FY753" s="10"/>
      <c r="FZ753" s="10"/>
      <c r="GA753" s="10"/>
      <c r="GB753" s="10"/>
      <c r="GC753" s="10"/>
      <c r="GD753" s="10"/>
      <c r="GE753" s="10"/>
      <c r="GF753" s="10"/>
      <c r="GG753" s="10"/>
      <c r="GH753" s="10"/>
      <c r="GI753" s="10"/>
      <c r="GJ753" s="10"/>
      <c r="GK753" s="10"/>
      <c r="GL753" s="10"/>
      <c r="GM753" s="10"/>
      <c r="GN753" s="10"/>
      <c r="GO753" s="13" t="s">
        <v>10008</v>
      </c>
      <c r="GP753" s="10" t="s">
        <v>283</v>
      </c>
      <c r="GQ753" s="10" t="s">
        <v>283</v>
      </c>
      <c r="GR753" s="10" t="s">
        <v>283</v>
      </c>
      <c r="GS753" s="10" t="s">
        <v>283</v>
      </c>
      <c r="GT753" s="10" t="s">
        <v>283</v>
      </c>
      <c r="GU753" s="10" t="s">
        <v>283</v>
      </c>
      <c r="GV753" s="10" t="s">
        <v>283</v>
      </c>
      <c r="GW753" s="10" t="s">
        <v>283</v>
      </c>
      <c r="GX753" s="10" t="s">
        <v>283</v>
      </c>
      <c r="GY753" s="10" t="s">
        <v>283</v>
      </c>
      <c r="GZ753" s="10" t="s">
        <v>283</v>
      </c>
      <c r="HA753" s="10" t="s">
        <v>283</v>
      </c>
      <c r="HB753" s="10" t="s">
        <v>283</v>
      </c>
      <c r="HC753" s="10" t="s">
        <v>283</v>
      </c>
      <c r="HD753" s="10" t="s">
        <v>240</v>
      </c>
      <c r="HE753" s="10"/>
      <c r="HF753" s="10"/>
      <c r="HG753" s="10"/>
      <c r="HH753" s="10"/>
      <c r="HI753" s="10"/>
      <c r="HJ753" s="10"/>
      <c r="HK753" s="10"/>
      <c r="HL753" s="10"/>
      <c r="HM753" s="10"/>
      <c r="HN753" s="10"/>
      <c r="HO753" s="10"/>
      <c r="HP753" s="10"/>
      <c r="HQ753" s="10"/>
      <c r="HR753" s="10"/>
      <c r="HS753" s="10"/>
      <c r="HT753" s="10"/>
      <c r="HU753" s="10"/>
      <c r="HV753" s="10"/>
      <c r="HW753" s="10"/>
      <c r="HX753" s="10"/>
      <c r="HY753" s="10"/>
      <c r="HZ753" s="10"/>
      <c r="IA753" s="10"/>
      <c r="IB753" s="10"/>
      <c r="IC753" s="10"/>
      <c r="ID753" s="10"/>
      <c r="IE753" s="10"/>
      <c r="IF753" s="10"/>
      <c r="IG753" s="10"/>
      <c r="IH753" s="10"/>
      <c r="II753" s="10"/>
      <c r="IJ753" s="10"/>
      <c r="IK753" s="10"/>
      <c r="IL753" s="10"/>
      <c r="IM753" s="10"/>
      <c r="IN753" s="10"/>
      <c r="IO753" s="10"/>
      <c r="IP753" s="10"/>
      <c r="IQ753" s="10"/>
      <c r="IR753" s="10">
        <v>1</v>
      </c>
      <c r="IS753" s="10"/>
      <c r="IT753" s="10"/>
      <c r="IU753" s="13" t="s">
        <v>434</v>
      </c>
      <c r="IV753" s="10" t="s">
        <v>283</v>
      </c>
      <c r="IW753" s="10" t="s">
        <v>283</v>
      </c>
      <c r="IX753" s="10" t="s">
        <v>264</v>
      </c>
      <c r="IY753" s="10"/>
      <c r="IZ753" s="10"/>
      <c r="JA753" s="10"/>
      <c r="JB753" s="10"/>
      <c r="JC753" s="10"/>
      <c r="JD753" s="10"/>
      <c r="JE753" s="10"/>
      <c r="JF753" s="10"/>
      <c r="JG753" s="10"/>
      <c r="JH753" s="10"/>
      <c r="JI753" s="10"/>
      <c r="JJ753" s="10"/>
      <c r="JK753" s="10"/>
      <c r="JL753" s="10"/>
      <c r="JM753" s="10"/>
      <c r="JN753" s="10"/>
      <c r="JO753" s="10"/>
      <c r="JP753" s="10">
        <v>1</v>
      </c>
      <c r="JQ753" s="10"/>
      <c r="JR753" s="10"/>
      <c r="JS753" s="10"/>
      <c r="JT753" s="10"/>
      <c r="JU753" s="10"/>
      <c r="JV753" s="10" t="s">
        <v>287</v>
      </c>
      <c r="JW753" s="10" t="s">
        <v>283</v>
      </c>
      <c r="JX753" s="10" t="s">
        <v>283</v>
      </c>
      <c r="JY753" s="10" t="s">
        <v>283</v>
      </c>
      <c r="JZ753" s="10"/>
    </row>
    <row r="754" spans="1:286" ht="15.75">
      <c r="A754" s="44" t="s">
        <v>10009</v>
      </c>
      <c r="B754" s="59">
        <v>42353</v>
      </c>
      <c r="C754" s="44" t="s">
        <v>10009</v>
      </c>
      <c r="D754" s="10">
        <v>1</v>
      </c>
      <c r="E754" s="11">
        <v>42167</v>
      </c>
      <c r="F754" s="10" t="s">
        <v>302</v>
      </c>
      <c r="G754" s="10" t="s">
        <v>277</v>
      </c>
      <c r="H754" s="44" t="s">
        <v>3127</v>
      </c>
      <c r="I754" s="44" t="s">
        <v>375</v>
      </c>
      <c r="J754" s="10" t="s">
        <v>280</v>
      </c>
      <c r="K754" s="44" t="s">
        <v>344</v>
      </c>
      <c r="L754" s="44"/>
      <c r="M754" s="44"/>
      <c r="N754" s="44"/>
      <c r="O754" s="44"/>
      <c r="P754" s="44"/>
      <c r="Q754" s="44"/>
      <c r="R754" s="10">
        <v>1</v>
      </c>
      <c r="S754" s="44"/>
      <c r="T754" s="44"/>
      <c r="U754" s="44"/>
      <c r="V754" s="44"/>
      <c r="W754" s="44"/>
      <c r="X754" s="44"/>
      <c r="Y754" s="44"/>
      <c r="Z754" s="44"/>
      <c r="AA754" s="44"/>
      <c r="AB754" s="44" t="s">
        <v>10010</v>
      </c>
      <c r="AC754" s="87" t="s">
        <v>10011</v>
      </c>
      <c r="AD754" s="10" t="s">
        <v>283</v>
      </c>
      <c r="AE754" s="11">
        <v>42181</v>
      </c>
      <c r="AF754" s="11">
        <v>42346</v>
      </c>
      <c r="AG754" s="10">
        <f t="shared" si="138"/>
        <v>165</v>
      </c>
      <c r="AH754" s="10">
        <f t="shared" si="146"/>
        <v>179</v>
      </c>
      <c r="AI754" s="10">
        <f t="shared" si="108"/>
        <v>186</v>
      </c>
      <c r="AJ754" s="10" t="s">
        <v>10012</v>
      </c>
      <c r="AK754" s="12">
        <v>1</v>
      </c>
      <c r="AL754" s="10" t="s">
        <v>703</v>
      </c>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0"/>
      <c r="CI754" s="10"/>
      <c r="CJ754" s="10"/>
      <c r="CK754" s="10">
        <v>1</v>
      </c>
      <c r="CL754" s="10"/>
      <c r="CM754" s="10"/>
      <c r="CN754" s="10"/>
      <c r="CO754" s="10"/>
      <c r="CP754" s="10" t="s">
        <v>89</v>
      </c>
      <c r="CQ754" s="10" t="s">
        <v>286</v>
      </c>
      <c r="CR754" s="10">
        <v>1</v>
      </c>
      <c r="CS754" s="10"/>
      <c r="CT754" s="10"/>
      <c r="CU754" s="10"/>
      <c r="CV754" s="10"/>
      <c r="CW754" s="10"/>
      <c r="CX754" s="10" t="s">
        <v>287</v>
      </c>
      <c r="CY754" s="10" t="s">
        <v>287</v>
      </c>
      <c r="CZ754" s="10" t="s">
        <v>12</v>
      </c>
      <c r="DA754" s="10" t="s">
        <v>289</v>
      </c>
      <c r="DB754" s="10" t="s">
        <v>309</v>
      </c>
      <c r="DC754" s="13" t="s">
        <v>10013</v>
      </c>
      <c r="DD754" s="10" t="s">
        <v>10014</v>
      </c>
      <c r="DE754" s="10" t="s">
        <v>10015</v>
      </c>
      <c r="DF754" s="10" t="s">
        <v>283</v>
      </c>
      <c r="DG754" s="10" t="s">
        <v>283</v>
      </c>
      <c r="DH754" s="10" t="s">
        <v>283</v>
      </c>
      <c r="DI754" s="10" t="s">
        <v>283</v>
      </c>
      <c r="DJ754" s="10" t="s">
        <v>283</v>
      </c>
      <c r="DK754" s="10" t="s">
        <v>283</v>
      </c>
      <c r="DL754" s="13" t="s">
        <v>10016</v>
      </c>
      <c r="DM754" s="13" t="s">
        <v>10017</v>
      </c>
      <c r="DN754" s="14"/>
      <c r="DO754" s="14"/>
      <c r="DP754" s="14"/>
      <c r="DQ754" s="14"/>
      <c r="DR754" s="14">
        <v>1</v>
      </c>
      <c r="DS754" s="14"/>
      <c r="DT754" s="14"/>
      <c r="DU754" s="14"/>
      <c r="DV754" s="14"/>
      <c r="DW754" s="14"/>
      <c r="DX754" s="14"/>
      <c r="DY754" s="14"/>
      <c r="DZ754" s="14"/>
      <c r="EA754" s="14"/>
      <c r="EB754" s="14"/>
      <c r="EC754" s="14"/>
      <c r="ED754" s="14"/>
      <c r="EE754" s="14"/>
      <c r="EF754" s="14"/>
      <c r="EG754" s="14"/>
      <c r="EH754" s="14"/>
      <c r="EI754" s="14"/>
      <c r="EJ754" s="14"/>
      <c r="EK754" s="14"/>
      <c r="EL754" s="14"/>
      <c r="EM754" s="14"/>
      <c r="EN754" s="14"/>
      <c r="EO754" s="15">
        <v>1</v>
      </c>
      <c r="EP754" s="14"/>
      <c r="EQ754" s="14"/>
      <c r="ER754" s="10" t="s">
        <v>283</v>
      </c>
      <c r="ES754" s="10" t="s">
        <v>283</v>
      </c>
      <c r="ET754" s="10"/>
      <c r="EU754" s="10"/>
      <c r="EV754" s="10"/>
      <c r="EW754" s="10"/>
      <c r="EX754" s="10"/>
      <c r="EY754" s="10"/>
      <c r="EZ754" s="10"/>
      <c r="FA754" s="10"/>
      <c r="FB754" s="10"/>
      <c r="FC754" s="10"/>
      <c r="FD754" s="10"/>
      <c r="FE754" s="10"/>
      <c r="FF754" s="10"/>
      <c r="FG754" s="10"/>
      <c r="FH754" s="10"/>
      <c r="FI754" s="10"/>
      <c r="FJ754" s="10"/>
      <c r="FK754" s="10"/>
      <c r="FL754" s="10"/>
      <c r="FM754" s="10" t="s">
        <v>283</v>
      </c>
      <c r="FN754" s="10" t="s">
        <v>283</v>
      </c>
      <c r="FO754" s="10"/>
      <c r="FP754" s="10"/>
      <c r="FQ754" s="10"/>
      <c r="FR754" s="10"/>
      <c r="FS754" s="10"/>
      <c r="FT754" s="10"/>
      <c r="FU754" s="10"/>
      <c r="FV754" s="10"/>
      <c r="FW754" s="10"/>
      <c r="FX754" s="10"/>
      <c r="FY754" s="10"/>
      <c r="FZ754" s="10"/>
      <c r="GA754" s="10"/>
      <c r="GB754" s="10"/>
      <c r="GC754" s="10"/>
      <c r="GD754" s="10"/>
      <c r="GE754" s="10"/>
      <c r="GF754" s="10"/>
      <c r="GG754" s="10"/>
      <c r="GH754" s="10"/>
      <c r="GI754" s="10"/>
      <c r="GJ754" s="10"/>
      <c r="GK754" s="10"/>
      <c r="GL754" s="10"/>
      <c r="GM754" s="10"/>
      <c r="GN754" s="10"/>
      <c r="GO754" s="13" t="s">
        <v>10018</v>
      </c>
      <c r="GP754" s="10" t="s">
        <v>283</v>
      </c>
      <c r="GQ754" s="10" t="s">
        <v>283</v>
      </c>
      <c r="GR754" s="10" t="s">
        <v>283</v>
      </c>
      <c r="GS754" s="10" t="s">
        <v>283</v>
      </c>
      <c r="GT754" s="10" t="s">
        <v>283</v>
      </c>
      <c r="GU754" s="10" t="s">
        <v>283</v>
      </c>
      <c r="GV754" s="10" t="s">
        <v>283</v>
      </c>
      <c r="GW754" s="10" t="s">
        <v>283</v>
      </c>
      <c r="GX754" s="10" t="s">
        <v>283</v>
      </c>
      <c r="GY754" s="10" t="s">
        <v>283</v>
      </c>
      <c r="GZ754" s="10" t="s">
        <v>283</v>
      </c>
      <c r="HA754" s="10" t="s">
        <v>283</v>
      </c>
      <c r="HB754" s="10" t="s">
        <v>283</v>
      </c>
      <c r="HC754" s="10" t="s">
        <v>283</v>
      </c>
      <c r="HD754" s="10" t="s">
        <v>242</v>
      </c>
      <c r="HE754" s="10"/>
      <c r="HF754" s="10"/>
      <c r="HG754" s="10"/>
      <c r="HH754" s="10"/>
      <c r="HI754" s="10"/>
      <c r="HJ754" s="10"/>
      <c r="HK754" s="10"/>
      <c r="HL754" s="10"/>
      <c r="HM754" s="10"/>
      <c r="HN754" s="10"/>
      <c r="HO754" s="10"/>
      <c r="HP754" s="10"/>
      <c r="HQ754" s="10"/>
      <c r="HR754" s="10"/>
      <c r="HS754" s="10"/>
      <c r="HT754" s="10"/>
      <c r="HU754" s="10"/>
      <c r="HV754" s="10"/>
      <c r="HW754" s="10"/>
      <c r="HX754" s="10"/>
      <c r="HY754" s="10"/>
      <c r="HZ754" s="10"/>
      <c r="IA754" s="10"/>
      <c r="IB754" s="10"/>
      <c r="IC754" s="10"/>
      <c r="ID754" s="10"/>
      <c r="IE754" s="10"/>
      <c r="IF754" s="10"/>
      <c r="IG754" s="10"/>
      <c r="IH754" s="10"/>
      <c r="II754" s="10"/>
      <c r="IJ754" s="10"/>
      <c r="IK754" s="10"/>
      <c r="IL754" s="10"/>
      <c r="IM754" s="10"/>
      <c r="IN754" s="10"/>
      <c r="IO754" s="10"/>
      <c r="IP754" s="10"/>
      <c r="IQ754" s="10"/>
      <c r="IR754" s="10"/>
      <c r="IS754" s="10"/>
      <c r="IT754" s="10">
        <v>1</v>
      </c>
      <c r="IU754" s="13" t="s">
        <v>299</v>
      </c>
      <c r="IV754" s="10" t="s">
        <v>283</v>
      </c>
      <c r="IW754" s="10" t="s">
        <v>283</v>
      </c>
      <c r="IX754" s="10" t="s">
        <v>264</v>
      </c>
      <c r="IY754" s="10"/>
      <c r="IZ754" s="10"/>
      <c r="JA754" s="10"/>
      <c r="JB754" s="10"/>
      <c r="JC754" s="10"/>
      <c r="JD754" s="10"/>
      <c r="JE754" s="10"/>
      <c r="JF754" s="10"/>
      <c r="JG754" s="10"/>
      <c r="JH754" s="10"/>
      <c r="JI754" s="10"/>
      <c r="JJ754" s="10"/>
      <c r="JK754" s="10"/>
      <c r="JL754" s="10"/>
      <c r="JM754" s="10"/>
      <c r="JN754" s="10"/>
      <c r="JO754" s="10"/>
      <c r="JP754" s="10">
        <v>1</v>
      </c>
      <c r="JQ754" s="10"/>
      <c r="JR754" s="10"/>
      <c r="JS754" s="10"/>
      <c r="JT754" s="10"/>
      <c r="JU754" s="10"/>
      <c r="JV754" s="10" t="s">
        <v>287</v>
      </c>
      <c r="JW754" s="10" t="s">
        <v>283</v>
      </c>
      <c r="JX754" s="10" t="s">
        <v>283</v>
      </c>
      <c r="JY754" s="10" t="s">
        <v>283</v>
      </c>
      <c r="JZ754" s="10"/>
    </row>
    <row r="755" spans="1:286" ht="15.75">
      <c r="A755" s="44" t="s">
        <v>10019</v>
      </c>
      <c r="B755" s="59">
        <v>42340</v>
      </c>
      <c r="C755" s="44" t="s">
        <v>10019</v>
      </c>
      <c r="D755" s="10">
        <v>1</v>
      </c>
      <c r="E755" s="11">
        <v>40767</v>
      </c>
      <c r="F755" s="10">
        <f>2011-1995</f>
        <v>16</v>
      </c>
      <c r="G755" s="10" t="s">
        <v>277</v>
      </c>
      <c r="H755" s="44" t="s">
        <v>1647</v>
      </c>
      <c r="I755" s="44" t="s">
        <v>3960</v>
      </c>
      <c r="J755" s="10" t="s">
        <v>280</v>
      </c>
      <c r="K755" s="44" t="s">
        <v>543</v>
      </c>
      <c r="L755" s="44"/>
      <c r="M755" s="44"/>
      <c r="N755" s="44"/>
      <c r="O755" s="44"/>
      <c r="P755" s="44"/>
      <c r="Q755" s="44"/>
      <c r="R755" s="44"/>
      <c r="S755" s="44"/>
      <c r="T755" s="10">
        <v>1</v>
      </c>
      <c r="U755" s="44"/>
      <c r="V755" s="44"/>
      <c r="W755" s="44"/>
      <c r="X755" s="44"/>
      <c r="Y755" s="44"/>
      <c r="Z755" s="44"/>
      <c r="AA755" s="44"/>
      <c r="AB755" s="44" t="s">
        <v>10020</v>
      </c>
      <c r="AC755" s="87" t="s">
        <v>10021</v>
      </c>
      <c r="AD755" s="10" t="s">
        <v>283</v>
      </c>
      <c r="AE755" s="11">
        <v>40771</v>
      </c>
      <c r="AF755" s="11">
        <v>42335</v>
      </c>
      <c r="AG755" s="10">
        <f t="shared" si="138"/>
        <v>1564</v>
      </c>
      <c r="AH755" s="10">
        <f t="shared" si="146"/>
        <v>1568</v>
      </c>
      <c r="AI755" s="10">
        <f t="shared" si="108"/>
        <v>1573</v>
      </c>
      <c r="AJ755" s="10" t="s">
        <v>10022</v>
      </c>
      <c r="AK755" s="12">
        <v>1</v>
      </c>
      <c r="AL755" s="10" t="s">
        <v>581</v>
      </c>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v>1</v>
      </c>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0"/>
      <c r="CI755" s="10"/>
      <c r="CJ755" s="10"/>
      <c r="CK755" s="10"/>
      <c r="CL755" s="10"/>
      <c r="CM755" s="10"/>
      <c r="CN755" s="10"/>
      <c r="CO755" s="10"/>
      <c r="CP755" s="10" t="s">
        <v>329</v>
      </c>
      <c r="CQ755" s="10" t="s">
        <v>852</v>
      </c>
      <c r="CR755" s="10"/>
      <c r="CS755" s="10"/>
      <c r="CT755" s="10"/>
      <c r="CU755" s="10"/>
      <c r="CV755" s="10"/>
      <c r="CW755" s="10"/>
      <c r="CX755" s="10" t="s">
        <v>283</v>
      </c>
      <c r="CY755" s="10" t="s">
        <v>287</v>
      </c>
      <c r="CZ755" s="10" t="s">
        <v>329</v>
      </c>
      <c r="DA755" s="10" t="s">
        <v>158</v>
      </c>
      <c r="DB755" s="10" t="s">
        <v>158</v>
      </c>
      <c r="DC755" s="10" t="s">
        <v>283</v>
      </c>
      <c r="DD755" s="10" t="s">
        <v>10023</v>
      </c>
      <c r="DE755" s="10" t="s">
        <v>10024</v>
      </c>
      <c r="DF755" s="10" t="s">
        <v>283</v>
      </c>
      <c r="DG755" s="10" t="s">
        <v>283</v>
      </c>
      <c r="DH755" s="10" t="s">
        <v>283</v>
      </c>
      <c r="DI755" s="10" t="s">
        <v>283</v>
      </c>
      <c r="DJ755" s="10" t="s">
        <v>283</v>
      </c>
      <c r="DK755" s="10" t="s">
        <v>283</v>
      </c>
      <c r="DL755" s="10" t="s">
        <v>283</v>
      </c>
      <c r="DM755" s="10" t="s">
        <v>283</v>
      </c>
      <c r="DN755" s="15"/>
      <c r="DO755" s="15"/>
      <c r="DP755" s="15"/>
      <c r="DQ755" s="15"/>
      <c r="DR755" s="15"/>
      <c r="DS755" s="15"/>
      <c r="DT755" s="15"/>
      <c r="DU755" s="15"/>
      <c r="DV755" s="15"/>
      <c r="DW755" s="15"/>
      <c r="DX755" s="15"/>
      <c r="DY755" s="15"/>
      <c r="DZ755" s="15"/>
      <c r="EA755" s="15"/>
      <c r="EB755" s="15"/>
      <c r="EC755" s="15"/>
      <c r="ED755" s="15"/>
      <c r="EE755" s="15"/>
      <c r="EF755" s="15"/>
      <c r="EG755" s="15"/>
      <c r="EH755" s="15"/>
      <c r="EI755" s="15"/>
      <c r="EJ755" s="15"/>
      <c r="EK755" s="15"/>
      <c r="EL755" s="15"/>
      <c r="EM755" s="15"/>
      <c r="EN755" s="15"/>
      <c r="EO755" s="15"/>
      <c r="EP755" s="15"/>
      <c r="EQ755" s="15"/>
      <c r="ER755" s="10" t="s">
        <v>157</v>
      </c>
      <c r="ES755" s="10" t="s">
        <v>157</v>
      </c>
      <c r="ET755" s="10"/>
      <c r="EU755" s="10"/>
      <c r="EV755" s="10"/>
      <c r="EW755" s="10"/>
      <c r="EX755" s="10"/>
      <c r="EY755" s="10"/>
      <c r="EZ755" s="10"/>
      <c r="FA755" s="10"/>
      <c r="FB755" s="10"/>
      <c r="FC755" s="10"/>
      <c r="FD755" s="10"/>
      <c r="FE755" s="10"/>
      <c r="FF755" s="10"/>
      <c r="FG755" s="10"/>
      <c r="FH755" s="10"/>
      <c r="FI755" s="10"/>
      <c r="FJ755" s="10">
        <v>1</v>
      </c>
      <c r="FK755" s="10"/>
      <c r="FL755" s="10"/>
      <c r="FM755" s="13" t="s">
        <v>10025</v>
      </c>
      <c r="FN755" s="13" t="s">
        <v>183</v>
      </c>
      <c r="FO755" s="13"/>
      <c r="FP755" s="13"/>
      <c r="FQ755" s="13"/>
      <c r="FR755" s="13"/>
      <c r="FS755" s="13"/>
      <c r="FT755" s="13"/>
      <c r="FU755" s="13"/>
      <c r="FV755" s="13"/>
      <c r="FW755" s="13"/>
      <c r="FX755" s="13"/>
      <c r="FY755" s="13"/>
      <c r="FZ755" s="13"/>
      <c r="GA755" s="13"/>
      <c r="GB755" s="13"/>
      <c r="GC755" s="13"/>
      <c r="GD755" s="13"/>
      <c r="GE755" s="13"/>
      <c r="GF755" s="13"/>
      <c r="GG755" s="13"/>
      <c r="GH755" s="13"/>
      <c r="GI755" s="13"/>
      <c r="GJ755" s="13"/>
      <c r="GK755" s="13"/>
      <c r="GL755" s="13"/>
      <c r="GM755" s="13">
        <v>1</v>
      </c>
      <c r="GN755" s="13"/>
      <c r="GO755" s="13" t="s">
        <v>10026</v>
      </c>
      <c r="GP755" s="13" t="s">
        <v>10027</v>
      </c>
      <c r="GQ755" s="13" t="s">
        <v>10028</v>
      </c>
      <c r="GR755" s="10" t="s">
        <v>283</v>
      </c>
      <c r="GS755" s="10" t="s">
        <v>283</v>
      </c>
      <c r="GT755" s="10" t="s">
        <v>283</v>
      </c>
      <c r="GU755" s="10" t="s">
        <v>283</v>
      </c>
      <c r="GV755" s="10" t="s">
        <v>283</v>
      </c>
      <c r="GW755" s="10" t="s">
        <v>283</v>
      </c>
      <c r="GX755" s="10" t="s">
        <v>283</v>
      </c>
      <c r="GY755" s="10" t="s">
        <v>283</v>
      </c>
      <c r="GZ755" s="10" t="s">
        <v>283</v>
      </c>
      <c r="HA755" s="10" t="s">
        <v>283</v>
      </c>
      <c r="HB755" s="10" t="s">
        <v>283</v>
      </c>
      <c r="HC755" s="10" t="s">
        <v>283</v>
      </c>
      <c r="HD755" s="10" t="s">
        <v>242</v>
      </c>
      <c r="HE755" s="10"/>
      <c r="HF755" s="10"/>
      <c r="HG755" s="10"/>
      <c r="HH755" s="10"/>
      <c r="HI755" s="10"/>
      <c r="HJ755" s="10"/>
      <c r="HK755" s="10"/>
      <c r="HL755" s="10"/>
      <c r="HM755" s="10"/>
      <c r="HN755" s="10"/>
      <c r="HO755" s="10"/>
      <c r="HP755" s="10"/>
      <c r="HQ755" s="10"/>
      <c r="HR755" s="10"/>
      <c r="HS755" s="10"/>
      <c r="HT755" s="10"/>
      <c r="HU755" s="10"/>
      <c r="HV755" s="10"/>
      <c r="HW755" s="10"/>
      <c r="HX755" s="10"/>
      <c r="HY755" s="10"/>
      <c r="HZ755" s="10"/>
      <c r="IA755" s="10"/>
      <c r="IB755" s="10"/>
      <c r="IC755" s="10"/>
      <c r="ID755" s="10"/>
      <c r="IE755" s="10"/>
      <c r="IF755" s="10"/>
      <c r="IG755" s="10"/>
      <c r="IH755" s="10"/>
      <c r="II755" s="10"/>
      <c r="IJ755" s="10"/>
      <c r="IK755" s="10"/>
      <c r="IL755" s="10"/>
      <c r="IM755" s="10"/>
      <c r="IN755" s="10"/>
      <c r="IO755" s="10"/>
      <c r="IP755" s="10"/>
      <c r="IQ755" s="10"/>
      <c r="IR755" s="10"/>
      <c r="IS755" s="10"/>
      <c r="IT755" s="10">
        <v>1</v>
      </c>
      <c r="IU755" s="13" t="s">
        <v>2318</v>
      </c>
      <c r="IV755" s="10" t="s">
        <v>283</v>
      </c>
      <c r="IW755" s="10" t="s">
        <v>283</v>
      </c>
      <c r="IX755" s="10" t="s">
        <v>264</v>
      </c>
      <c r="IY755" s="10"/>
      <c r="IZ755" s="10"/>
      <c r="JA755" s="10"/>
      <c r="JB755" s="10"/>
      <c r="JC755" s="10"/>
      <c r="JD755" s="10"/>
      <c r="JE755" s="10"/>
      <c r="JF755" s="10"/>
      <c r="JG755" s="10"/>
      <c r="JH755" s="10"/>
      <c r="JI755" s="10"/>
      <c r="JJ755" s="10"/>
      <c r="JK755" s="10"/>
      <c r="JL755" s="10"/>
      <c r="JM755" s="10"/>
      <c r="JN755" s="10"/>
      <c r="JO755" s="10"/>
      <c r="JP755" s="10">
        <v>1</v>
      </c>
      <c r="JQ755" s="10"/>
      <c r="JR755" s="10"/>
      <c r="JS755" s="10"/>
      <c r="JT755" s="10"/>
      <c r="JU755" s="10"/>
      <c r="JV755" s="10" t="s">
        <v>287</v>
      </c>
      <c r="JW755" s="10" t="s">
        <v>283</v>
      </c>
      <c r="JX755" s="10" t="s">
        <v>283</v>
      </c>
      <c r="JY755" s="10" t="s">
        <v>283</v>
      </c>
      <c r="JZ755" s="10"/>
    </row>
    <row r="756" spans="1:286" ht="15.75">
      <c r="A756" s="44" t="s">
        <v>10029</v>
      </c>
      <c r="B756" s="59">
        <v>43088</v>
      </c>
      <c r="C756" s="44" t="s">
        <v>10029</v>
      </c>
      <c r="D756" s="10">
        <v>1</v>
      </c>
      <c r="E756" s="11">
        <v>42827</v>
      </c>
      <c r="F756" s="10">
        <v>26</v>
      </c>
      <c r="G756" s="10" t="s">
        <v>277</v>
      </c>
      <c r="H756" s="44" t="s">
        <v>3356</v>
      </c>
      <c r="I756" s="44" t="s">
        <v>1525</v>
      </c>
      <c r="J756" s="10" t="s">
        <v>280</v>
      </c>
      <c r="K756" s="44" t="s">
        <v>5633</v>
      </c>
      <c r="L756" s="44"/>
      <c r="M756" s="10">
        <v>1</v>
      </c>
      <c r="N756" s="44"/>
      <c r="O756" s="44"/>
      <c r="P756" s="44">
        <v>1</v>
      </c>
      <c r="Q756" s="44"/>
      <c r="R756" s="44"/>
      <c r="S756" s="44"/>
      <c r="T756" s="44"/>
      <c r="U756" s="44"/>
      <c r="V756" s="44"/>
      <c r="W756" s="44"/>
      <c r="X756" s="44"/>
      <c r="Y756" s="44"/>
      <c r="Z756" s="44"/>
      <c r="AA756" s="44"/>
      <c r="AB756" s="44" t="s">
        <v>10030</v>
      </c>
      <c r="AC756" s="87" t="s">
        <v>10031</v>
      </c>
      <c r="AD756" s="10" t="s">
        <v>283</v>
      </c>
      <c r="AE756" s="11">
        <v>42878</v>
      </c>
      <c r="AF756" s="11">
        <v>43088</v>
      </c>
      <c r="AG756" s="10">
        <f t="shared" si="138"/>
        <v>210</v>
      </c>
      <c r="AH756" s="10">
        <f t="shared" si="146"/>
        <v>261</v>
      </c>
      <c r="AI756" s="10">
        <f t="shared" si="108"/>
        <v>261</v>
      </c>
      <c r="AJ756" s="10" t="s">
        <v>4032</v>
      </c>
      <c r="AK756" s="12">
        <v>1</v>
      </c>
      <c r="AL756" s="10" t="s">
        <v>581</v>
      </c>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v>1</v>
      </c>
      <c r="BM756" s="10"/>
      <c r="BN756" s="10"/>
      <c r="BO756" s="10"/>
      <c r="BP756" s="10"/>
      <c r="BQ756" s="10"/>
      <c r="BR756" s="10"/>
      <c r="BS756" s="10"/>
      <c r="BT756" s="10"/>
      <c r="BU756" s="10"/>
      <c r="BV756" s="10"/>
      <c r="BW756" s="10"/>
      <c r="BX756" s="10"/>
      <c r="BY756" s="10"/>
      <c r="BZ756" s="10"/>
      <c r="CA756" s="10"/>
      <c r="CB756" s="10"/>
      <c r="CC756" s="10"/>
      <c r="CD756" s="10"/>
      <c r="CE756" s="10"/>
      <c r="CF756" s="10"/>
      <c r="CG756" s="10"/>
      <c r="CH756" s="10"/>
      <c r="CI756" s="10"/>
      <c r="CJ756" s="10"/>
      <c r="CK756" s="10"/>
      <c r="CL756" s="10"/>
      <c r="CM756" s="10"/>
      <c r="CN756" s="10"/>
      <c r="CO756" s="10"/>
      <c r="CP756" s="10" t="s">
        <v>89</v>
      </c>
      <c r="CQ756" s="10" t="s">
        <v>286</v>
      </c>
      <c r="CR756" s="10">
        <v>1</v>
      </c>
      <c r="CS756" s="10"/>
      <c r="CT756" s="10"/>
      <c r="CU756" s="10"/>
      <c r="CV756" s="10"/>
      <c r="CW756" s="10"/>
      <c r="CX756" s="10" t="s">
        <v>287</v>
      </c>
      <c r="CY756" s="10" t="s">
        <v>287</v>
      </c>
      <c r="CZ756" s="10" t="s">
        <v>12</v>
      </c>
      <c r="DA756" s="10" t="s">
        <v>289</v>
      </c>
      <c r="DB756" s="10" t="s">
        <v>309</v>
      </c>
      <c r="DC756" s="13" t="s">
        <v>10032</v>
      </c>
      <c r="DD756" s="10" t="s">
        <v>529</v>
      </c>
      <c r="DE756" s="10" t="s">
        <v>10033</v>
      </c>
      <c r="DF756" s="10" t="s">
        <v>10034</v>
      </c>
      <c r="DG756" s="10" t="s">
        <v>283</v>
      </c>
      <c r="DH756" s="10" t="s">
        <v>283</v>
      </c>
      <c r="DI756" s="10" t="s">
        <v>283</v>
      </c>
      <c r="DJ756" s="10" t="s">
        <v>283</v>
      </c>
      <c r="DK756" s="10" t="s">
        <v>283</v>
      </c>
      <c r="DL756" s="10" t="s">
        <v>283</v>
      </c>
      <c r="DM756" s="10" t="s">
        <v>283</v>
      </c>
      <c r="DN756" s="15"/>
      <c r="DO756" s="15"/>
      <c r="DP756" s="15"/>
      <c r="DQ756" s="15"/>
      <c r="DR756" s="15"/>
      <c r="DS756" s="15"/>
      <c r="DT756" s="15"/>
      <c r="DU756" s="15"/>
      <c r="DV756" s="15"/>
      <c r="DW756" s="15"/>
      <c r="DX756" s="15"/>
      <c r="DY756" s="15"/>
      <c r="DZ756" s="15"/>
      <c r="EA756" s="15"/>
      <c r="EB756" s="15"/>
      <c r="EC756" s="15"/>
      <c r="ED756" s="15"/>
      <c r="EE756" s="15"/>
      <c r="EF756" s="15"/>
      <c r="EG756" s="15"/>
      <c r="EH756" s="15"/>
      <c r="EI756" s="15"/>
      <c r="EJ756" s="15"/>
      <c r="EK756" s="15"/>
      <c r="EL756" s="15"/>
      <c r="EM756" s="15"/>
      <c r="EN756" s="15"/>
      <c r="EO756" s="15"/>
      <c r="EP756" s="15"/>
      <c r="EQ756" s="15"/>
      <c r="ER756" s="13" t="s">
        <v>10035</v>
      </c>
      <c r="ES756" s="13" t="s">
        <v>10036</v>
      </c>
      <c r="ET756" s="13"/>
      <c r="EU756" s="10">
        <v>1</v>
      </c>
      <c r="EV756" s="13"/>
      <c r="EW756" s="13"/>
      <c r="EX756" s="13"/>
      <c r="EY756" s="13"/>
      <c r="EZ756" s="13">
        <v>1</v>
      </c>
      <c r="FA756" s="13">
        <v>1</v>
      </c>
      <c r="FB756" s="13"/>
      <c r="FC756" s="13"/>
      <c r="FD756" s="13"/>
      <c r="FE756" s="13"/>
      <c r="FF756" s="13"/>
      <c r="FG756" s="13"/>
      <c r="FH756" s="13"/>
      <c r="FI756" s="13"/>
      <c r="FJ756" s="13">
        <v>1</v>
      </c>
      <c r="FK756" s="13">
        <v>1</v>
      </c>
      <c r="FL756" s="13"/>
      <c r="FM756" s="10" t="s">
        <v>283</v>
      </c>
      <c r="FN756" s="10" t="s">
        <v>283</v>
      </c>
      <c r="FO756" s="10"/>
      <c r="FP756" s="10"/>
      <c r="FQ756" s="10"/>
      <c r="FR756" s="10"/>
      <c r="FS756" s="10"/>
      <c r="FT756" s="10"/>
      <c r="FU756" s="10"/>
      <c r="FV756" s="10"/>
      <c r="FW756" s="10"/>
      <c r="FX756" s="10"/>
      <c r="FY756" s="10"/>
      <c r="FZ756" s="10"/>
      <c r="GA756" s="10"/>
      <c r="GB756" s="10"/>
      <c r="GC756" s="10"/>
      <c r="GD756" s="10"/>
      <c r="GE756" s="10"/>
      <c r="GF756" s="10"/>
      <c r="GG756" s="10"/>
      <c r="GH756" s="10"/>
      <c r="GI756" s="10"/>
      <c r="GJ756" s="10"/>
      <c r="GK756" s="10"/>
      <c r="GL756" s="10"/>
      <c r="GM756" s="10"/>
      <c r="GN756" s="10"/>
      <c r="GO756" s="13" t="s">
        <v>10037</v>
      </c>
      <c r="GP756" s="13" t="s">
        <v>10038</v>
      </c>
      <c r="GQ756" s="10" t="s">
        <v>283</v>
      </c>
      <c r="GR756" s="10" t="s">
        <v>283</v>
      </c>
      <c r="GS756" s="10" t="s">
        <v>283</v>
      </c>
      <c r="GT756" s="10" t="s">
        <v>283</v>
      </c>
      <c r="GU756" s="10" t="s">
        <v>283</v>
      </c>
      <c r="GV756" s="10" t="s">
        <v>283</v>
      </c>
      <c r="GW756" s="10" t="s">
        <v>283</v>
      </c>
      <c r="GX756" s="10" t="s">
        <v>283</v>
      </c>
      <c r="GY756" s="10" t="s">
        <v>283</v>
      </c>
      <c r="GZ756" s="10" t="s">
        <v>283</v>
      </c>
      <c r="HA756" s="10" t="s">
        <v>283</v>
      </c>
      <c r="HB756" s="10" t="s">
        <v>283</v>
      </c>
      <c r="HC756" s="10" t="s">
        <v>283</v>
      </c>
      <c r="HD756" s="10" t="s">
        <v>213</v>
      </c>
      <c r="HE756" s="10"/>
      <c r="HF756" s="10"/>
      <c r="HG756" s="10"/>
      <c r="HH756" s="10"/>
      <c r="HI756" s="10"/>
      <c r="HJ756" s="10"/>
      <c r="HK756" s="10"/>
      <c r="HL756" s="10"/>
      <c r="HM756" s="10"/>
      <c r="HN756" s="10"/>
      <c r="HO756" s="10"/>
      <c r="HP756" s="10"/>
      <c r="HQ756" s="10">
        <v>1</v>
      </c>
      <c r="HR756" s="10"/>
      <c r="HS756" s="10"/>
      <c r="HT756" s="10"/>
      <c r="HU756" s="10"/>
      <c r="HV756" s="10"/>
      <c r="HW756" s="10"/>
      <c r="HX756" s="10"/>
      <c r="HY756" s="10"/>
      <c r="HZ756" s="10"/>
      <c r="IA756" s="10"/>
      <c r="IB756" s="10"/>
      <c r="IC756" s="10"/>
      <c r="ID756" s="10"/>
      <c r="IE756" s="10"/>
      <c r="IF756" s="10"/>
      <c r="IG756" s="10"/>
      <c r="IH756" s="10"/>
      <c r="II756" s="10"/>
      <c r="IJ756" s="10"/>
      <c r="IK756" s="10"/>
      <c r="IL756" s="10"/>
      <c r="IM756" s="10"/>
      <c r="IN756" s="10"/>
      <c r="IO756" s="10"/>
      <c r="IP756" s="10"/>
      <c r="IQ756" s="10"/>
      <c r="IR756" s="10"/>
      <c r="IS756" s="10"/>
      <c r="IT756" s="10"/>
      <c r="IU756" s="13" t="s">
        <v>10038</v>
      </c>
      <c r="IV756" s="13" t="s">
        <v>10039</v>
      </c>
      <c r="IW756" s="10" t="s">
        <v>283</v>
      </c>
      <c r="IX756" s="10" t="s">
        <v>267</v>
      </c>
      <c r="IY756" s="10"/>
      <c r="IZ756" s="10"/>
      <c r="JA756" s="10"/>
      <c r="JB756" s="10"/>
      <c r="JC756" s="10"/>
      <c r="JD756" s="10"/>
      <c r="JE756" s="10"/>
      <c r="JF756" s="10"/>
      <c r="JG756" s="10"/>
      <c r="JH756" s="10"/>
      <c r="JI756" s="10"/>
      <c r="JJ756" s="10"/>
      <c r="JK756" s="10"/>
      <c r="JL756" s="10"/>
      <c r="JM756" s="10"/>
      <c r="JN756" s="10"/>
      <c r="JO756" s="10"/>
      <c r="JP756" s="10"/>
      <c r="JQ756" s="10"/>
      <c r="JR756" s="10"/>
      <c r="JS756" s="10">
        <v>1</v>
      </c>
      <c r="JT756" s="10"/>
      <c r="JU756" s="10"/>
      <c r="JV756" s="10" t="s">
        <v>287</v>
      </c>
      <c r="JW756" s="10" t="s">
        <v>283</v>
      </c>
      <c r="JX756" s="10" t="s">
        <v>283</v>
      </c>
      <c r="JY756" s="10" t="s">
        <v>283</v>
      </c>
      <c r="JZ756" s="9"/>
    </row>
    <row r="757" spans="1:286" ht="15.75">
      <c r="A757" s="44" t="s">
        <v>10040</v>
      </c>
      <c r="B757" s="59">
        <v>42146</v>
      </c>
      <c r="C757" s="44" t="s">
        <v>10040</v>
      </c>
      <c r="D757" s="10">
        <v>1</v>
      </c>
      <c r="E757" s="11">
        <v>42001</v>
      </c>
      <c r="F757" s="10" t="s">
        <v>302</v>
      </c>
      <c r="G757" s="10" t="s">
        <v>277</v>
      </c>
      <c r="H757" s="44" t="s">
        <v>1875</v>
      </c>
      <c r="I757" s="44" t="s">
        <v>10041</v>
      </c>
      <c r="J757" s="10" t="s">
        <v>280</v>
      </c>
      <c r="K757" s="44" t="s">
        <v>344</v>
      </c>
      <c r="L757" s="44"/>
      <c r="M757" s="44"/>
      <c r="N757" s="44"/>
      <c r="O757" s="44"/>
      <c r="P757" s="44"/>
      <c r="Q757" s="44"/>
      <c r="R757" s="10">
        <v>1</v>
      </c>
      <c r="S757" s="44"/>
      <c r="T757" s="44"/>
      <c r="U757" s="44"/>
      <c r="V757" s="44"/>
      <c r="W757" s="44"/>
      <c r="X757" s="44"/>
      <c r="Y757" s="44"/>
      <c r="Z757" s="44"/>
      <c r="AA757" s="44"/>
      <c r="AB757" s="44" t="s">
        <v>10042</v>
      </c>
      <c r="AC757" s="87" t="s">
        <v>10043</v>
      </c>
      <c r="AD757" s="10" t="s">
        <v>283</v>
      </c>
      <c r="AE757" s="11">
        <v>42096</v>
      </c>
      <c r="AF757" s="11">
        <v>42146</v>
      </c>
      <c r="AG757" s="10">
        <f t="shared" si="138"/>
        <v>50</v>
      </c>
      <c r="AH757" s="10">
        <f t="shared" si="146"/>
        <v>145</v>
      </c>
      <c r="AI757" s="10">
        <f t="shared" si="108"/>
        <v>145</v>
      </c>
      <c r="AJ757" s="10" t="s">
        <v>346</v>
      </c>
      <c r="AK757" s="12">
        <v>1</v>
      </c>
      <c r="AL757" s="10" t="s">
        <v>347</v>
      </c>
      <c r="AM757" s="10">
        <v>1</v>
      </c>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0"/>
      <c r="CC757" s="10"/>
      <c r="CD757" s="10"/>
      <c r="CE757" s="10"/>
      <c r="CF757" s="10"/>
      <c r="CG757" s="10"/>
      <c r="CH757" s="10"/>
      <c r="CI757" s="10"/>
      <c r="CJ757" s="10"/>
      <c r="CK757" s="10"/>
      <c r="CL757" s="10"/>
      <c r="CM757" s="10"/>
      <c r="CN757" s="10"/>
      <c r="CO757" s="10"/>
      <c r="CP757" s="10" t="s">
        <v>89</v>
      </c>
      <c r="CQ757" s="10" t="s">
        <v>286</v>
      </c>
      <c r="CR757" s="10">
        <v>1</v>
      </c>
      <c r="CS757" s="10"/>
      <c r="CT757" s="10"/>
      <c r="CU757" s="10"/>
      <c r="CV757" s="10"/>
      <c r="CW757" s="10"/>
      <c r="CX757" s="10" t="s">
        <v>287</v>
      </c>
      <c r="CY757" s="10" t="s">
        <v>287</v>
      </c>
      <c r="CZ757" s="10" t="s">
        <v>12</v>
      </c>
      <c r="DA757" s="10" t="s">
        <v>120</v>
      </c>
      <c r="DB757" s="10" t="s">
        <v>309</v>
      </c>
      <c r="DC757" s="13" t="s">
        <v>10044</v>
      </c>
      <c r="DD757" s="10" t="s">
        <v>610</v>
      </c>
      <c r="DE757" s="10" t="s">
        <v>10045</v>
      </c>
      <c r="DF757" s="10" t="s">
        <v>10046</v>
      </c>
      <c r="DG757" s="10" t="s">
        <v>10047</v>
      </c>
      <c r="DH757" s="10" t="s">
        <v>10048</v>
      </c>
      <c r="DI757" s="10" t="s">
        <v>283</v>
      </c>
      <c r="DJ757" s="10" t="s">
        <v>283</v>
      </c>
      <c r="DK757" s="10" t="s">
        <v>283</v>
      </c>
      <c r="DL757" s="10" t="s">
        <v>10049</v>
      </c>
      <c r="DM757" s="10" t="s">
        <v>138</v>
      </c>
      <c r="DN757" s="15"/>
      <c r="DO757" s="15"/>
      <c r="DP757" s="15"/>
      <c r="DQ757" s="15"/>
      <c r="DR757" s="15"/>
      <c r="DS757" s="15"/>
      <c r="DT757" s="15"/>
      <c r="DU757" s="15"/>
      <c r="DV757" s="15"/>
      <c r="DW757" s="15"/>
      <c r="DX757" s="15"/>
      <c r="DY757" s="15"/>
      <c r="DZ757" s="15"/>
      <c r="EA757" s="15"/>
      <c r="EB757" s="15"/>
      <c r="EC757" s="15"/>
      <c r="ED757" s="15"/>
      <c r="EE757" s="15"/>
      <c r="EF757" s="15"/>
      <c r="EG757" s="15"/>
      <c r="EH757" s="15"/>
      <c r="EI757" s="15"/>
      <c r="EJ757" s="15"/>
      <c r="EK757" s="15"/>
      <c r="EL757" s="15"/>
      <c r="EM757" s="15"/>
      <c r="EN757" s="15"/>
      <c r="EO757" s="15"/>
      <c r="EP757" s="14">
        <v>1</v>
      </c>
      <c r="EQ757" s="15"/>
      <c r="ER757" s="10" t="s">
        <v>283</v>
      </c>
      <c r="ES757" s="10" t="s">
        <v>283</v>
      </c>
      <c r="ET757" s="10"/>
      <c r="EU757" s="10"/>
      <c r="EV757" s="10"/>
      <c r="EW757" s="10"/>
      <c r="EX757" s="10"/>
      <c r="EY757" s="10"/>
      <c r="EZ757" s="10"/>
      <c r="FA757" s="10"/>
      <c r="FB757" s="10"/>
      <c r="FC757" s="10"/>
      <c r="FD757" s="10"/>
      <c r="FE757" s="10"/>
      <c r="FF757" s="10"/>
      <c r="FG757" s="10"/>
      <c r="FH757" s="10"/>
      <c r="FI757" s="10"/>
      <c r="FJ757" s="10"/>
      <c r="FK757" s="10"/>
      <c r="FL757" s="10"/>
      <c r="FM757" s="10" t="s">
        <v>283</v>
      </c>
      <c r="FN757" s="10" t="s">
        <v>283</v>
      </c>
      <c r="FO757" s="10"/>
      <c r="FP757" s="10"/>
      <c r="FQ757" s="10"/>
      <c r="FR757" s="10"/>
      <c r="FS757" s="10"/>
      <c r="FT757" s="10"/>
      <c r="FU757" s="10"/>
      <c r="FV757" s="10"/>
      <c r="FW757" s="10"/>
      <c r="FX757" s="10"/>
      <c r="FY757" s="10"/>
      <c r="FZ757" s="10"/>
      <c r="GA757" s="10"/>
      <c r="GB757" s="10"/>
      <c r="GC757" s="10"/>
      <c r="GD757" s="10"/>
      <c r="GE757" s="10"/>
      <c r="GF757" s="10"/>
      <c r="GG757" s="10"/>
      <c r="GH757" s="10"/>
      <c r="GI757" s="10"/>
      <c r="GJ757" s="10"/>
      <c r="GK757" s="10"/>
      <c r="GL757" s="10"/>
      <c r="GM757" s="10"/>
      <c r="GN757" s="10"/>
      <c r="GO757" s="13" t="s">
        <v>10050</v>
      </c>
      <c r="GP757" s="13" t="s">
        <v>10051</v>
      </c>
      <c r="GQ757" s="13" t="s">
        <v>10052</v>
      </c>
      <c r="GR757" s="13" t="s">
        <v>10053</v>
      </c>
      <c r="GS757" s="10" t="s">
        <v>283</v>
      </c>
      <c r="GT757" s="10" t="s">
        <v>283</v>
      </c>
      <c r="GU757" s="10" t="s">
        <v>283</v>
      </c>
      <c r="GV757" s="10" t="s">
        <v>283</v>
      </c>
      <c r="GW757" s="10" t="s">
        <v>283</v>
      </c>
      <c r="GX757" s="10" t="s">
        <v>283</v>
      </c>
      <c r="GY757" s="10" t="s">
        <v>283</v>
      </c>
      <c r="GZ757" s="10" t="s">
        <v>283</v>
      </c>
      <c r="HA757" s="10" t="s">
        <v>283</v>
      </c>
      <c r="HB757" s="10" t="s">
        <v>283</v>
      </c>
      <c r="HC757" s="10" t="s">
        <v>283</v>
      </c>
      <c r="HD757" s="10" t="s">
        <v>10054</v>
      </c>
      <c r="HE757" s="10"/>
      <c r="HF757" s="10"/>
      <c r="HG757" s="10">
        <v>1</v>
      </c>
      <c r="HH757" s="10">
        <v>1</v>
      </c>
      <c r="HI757" s="10"/>
      <c r="HJ757" s="10"/>
      <c r="HK757" s="10"/>
      <c r="HL757" s="10"/>
      <c r="HM757" s="10"/>
      <c r="HN757" s="10"/>
      <c r="HO757" s="10"/>
      <c r="HP757" s="10"/>
      <c r="HQ757" s="10"/>
      <c r="HR757" s="10"/>
      <c r="HS757" s="10"/>
      <c r="HT757" s="10"/>
      <c r="HU757" s="10"/>
      <c r="HV757" s="10"/>
      <c r="HW757" s="10"/>
      <c r="HX757" s="10"/>
      <c r="HY757" s="10"/>
      <c r="HZ757" s="10"/>
      <c r="IA757" s="10"/>
      <c r="IB757" s="10"/>
      <c r="IC757" s="10"/>
      <c r="ID757" s="10"/>
      <c r="IE757" s="10"/>
      <c r="IF757" s="10"/>
      <c r="IG757" s="10"/>
      <c r="IH757" s="10"/>
      <c r="II757" s="10"/>
      <c r="IJ757" s="10"/>
      <c r="IK757" s="10">
        <v>1</v>
      </c>
      <c r="IL757" s="10"/>
      <c r="IM757" s="10"/>
      <c r="IN757" s="10"/>
      <c r="IO757" s="10"/>
      <c r="IP757" s="10"/>
      <c r="IQ757" s="10"/>
      <c r="IR757" s="10"/>
      <c r="IS757" s="10"/>
      <c r="IT757" s="10"/>
      <c r="IU757" s="13" t="s">
        <v>419</v>
      </c>
      <c r="IV757" s="10" t="s">
        <v>283</v>
      </c>
      <c r="IW757" s="10" t="s">
        <v>283</v>
      </c>
      <c r="IX757" s="10" t="s">
        <v>264</v>
      </c>
      <c r="IY757" s="10"/>
      <c r="IZ757" s="10"/>
      <c r="JA757" s="10"/>
      <c r="JB757" s="10"/>
      <c r="JC757" s="10"/>
      <c r="JD757" s="10"/>
      <c r="JE757" s="10"/>
      <c r="JF757" s="10"/>
      <c r="JG757" s="10"/>
      <c r="JH757" s="10"/>
      <c r="JI757" s="10"/>
      <c r="JJ757" s="10"/>
      <c r="JK757" s="10"/>
      <c r="JL757" s="10"/>
      <c r="JM757" s="10"/>
      <c r="JN757" s="10"/>
      <c r="JO757" s="10"/>
      <c r="JP757" s="10">
        <v>1</v>
      </c>
      <c r="JQ757" s="10"/>
      <c r="JR757" s="10"/>
      <c r="JS757" s="10"/>
      <c r="JT757" s="10"/>
      <c r="JU757" s="10"/>
      <c r="JV757" s="10" t="s">
        <v>287</v>
      </c>
      <c r="JW757" s="10" t="s">
        <v>283</v>
      </c>
      <c r="JX757" s="10" t="s">
        <v>283</v>
      </c>
      <c r="JY757" s="10" t="s">
        <v>283</v>
      </c>
      <c r="JZ757" s="10"/>
    </row>
    <row r="758" spans="1:286" ht="15.75">
      <c r="A758" s="44" t="s">
        <v>10055</v>
      </c>
      <c r="B758" s="59">
        <v>42258</v>
      </c>
      <c r="C758" s="44" t="s">
        <v>10055</v>
      </c>
      <c r="D758" s="10">
        <v>1</v>
      </c>
      <c r="E758" s="11">
        <v>41914</v>
      </c>
      <c r="F758" s="10" t="s">
        <v>302</v>
      </c>
      <c r="G758" s="10" t="s">
        <v>323</v>
      </c>
      <c r="H758" s="44" t="s">
        <v>5861</v>
      </c>
      <c r="I758" s="44" t="s">
        <v>10056</v>
      </c>
      <c r="J758" s="10" t="s">
        <v>280</v>
      </c>
      <c r="K758" s="44" t="s">
        <v>281</v>
      </c>
      <c r="L758" s="44"/>
      <c r="M758" s="44"/>
      <c r="N758" s="44"/>
      <c r="O758" s="44"/>
      <c r="P758" s="10">
        <v>1</v>
      </c>
      <c r="Q758" s="44"/>
      <c r="R758" s="44"/>
      <c r="S758" s="44"/>
      <c r="T758" s="44"/>
      <c r="U758" s="44"/>
      <c r="V758" s="44"/>
      <c r="W758" s="44"/>
      <c r="X758" s="44"/>
      <c r="Y758" s="44"/>
      <c r="Z758" s="44"/>
      <c r="AA758" s="44"/>
      <c r="AB758" s="44" t="s">
        <v>10057</v>
      </c>
      <c r="AC758" s="87" t="s">
        <v>10058</v>
      </c>
      <c r="AD758" s="10" t="s">
        <v>283</v>
      </c>
      <c r="AE758" s="11">
        <v>41915</v>
      </c>
      <c r="AF758" s="11">
        <v>42256</v>
      </c>
      <c r="AG758" s="10">
        <f t="shared" si="138"/>
        <v>341</v>
      </c>
      <c r="AH758" s="10">
        <f t="shared" si="146"/>
        <v>342</v>
      </c>
      <c r="AI758" s="10">
        <f t="shared" si="108"/>
        <v>344</v>
      </c>
      <c r="AJ758" s="10" t="s">
        <v>7520</v>
      </c>
      <c r="AK758" s="12">
        <v>1</v>
      </c>
      <c r="AL758" s="10" t="s">
        <v>347</v>
      </c>
      <c r="AM758" s="10">
        <v>1</v>
      </c>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0"/>
      <c r="CI758" s="10"/>
      <c r="CJ758" s="10"/>
      <c r="CK758" s="10"/>
      <c r="CL758" s="10"/>
      <c r="CM758" s="10"/>
      <c r="CN758" s="10"/>
      <c r="CO758" s="10"/>
      <c r="CP758" s="10" t="s">
        <v>89</v>
      </c>
      <c r="CQ758" s="10" t="s">
        <v>286</v>
      </c>
      <c r="CR758" s="10">
        <v>1</v>
      </c>
      <c r="CS758" s="10"/>
      <c r="CT758" s="10"/>
      <c r="CU758" s="10"/>
      <c r="CV758" s="10"/>
      <c r="CW758" s="10"/>
      <c r="CX758" s="10" t="s">
        <v>287</v>
      </c>
      <c r="CY758" s="10" t="s">
        <v>287</v>
      </c>
      <c r="CZ758" s="10" t="s">
        <v>12</v>
      </c>
      <c r="DA758" s="10" t="s">
        <v>120</v>
      </c>
      <c r="DB758" s="10" t="s">
        <v>309</v>
      </c>
      <c r="DC758" s="13" t="s">
        <v>10059</v>
      </c>
      <c r="DD758" s="10" t="s">
        <v>688</v>
      </c>
      <c r="DE758" s="10" t="s">
        <v>10060</v>
      </c>
      <c r="DF758" s="10" t="s">
        <v>283</v>
      </c>
      <c r="DG758" s="10" t="s">
        <v>283</v>
      </c>
      <c r="DH758" s="10" t="s">
        <v>283</v>
      </c>
      <c r="DI758" s="10" t="s">
        <v>283</v>
      </c>
      <c r="DJ758" s="10" t="s">
        <v>283</v>
      </c>
      <c r="DK758" s="10" t="s">
        <v>283</v>
      </c>
      <c r="DL758" s="10" t="s">
        <v>10061</v>
      </c>
      <c r="DM758" s="10" t="s">
        <v>283</v>
      </c>
      <c r="DN758" s="15"/>
      <c r="DO758" s="15"/>
      <c r="DP758" s="15"/>
      <c r="DQ758" s="15"/>
      <c r="DR758" s="15"/>
      <c r="DS758" s="15"/>
      <c r="DT758" s="15"/>
      <c r="DU758" s="15"/>
      <c r="DV758" s="15"/>
      <c r="DW758" s="15"/>
      <c r="DX758" s="15"/>
      <c r="DY758" s="15"/>
      <c r="DZ758" s="15"/>
      <c r="EA758" s="15"/>
      <c r="EB758" s="15"/>
      <c r="EC758" s="15"/>
      <c r="ED758" s="15"/>
      <c r="EE758" s="15"/>
      <c r="EF758" s="15"/>
      <c r="EG758" s="15"/>
      <c r="EH758" s="15"/>
      <c r="EI758" s="15"/>
      <c r="EJ758" s="15"/>
      <c r="EK758" s="15"/>
      <c r="EL758" s="15"/>
      <c r="EM758" s="15"/>
      <c r="EN758" s="15"/>
      <c r="EO758" s="15"/>
      <c r="EP758" s="15"/>
      <c r="EQ758" s="15"/>
      <c r="ER758" s="10" t="s">
        <v>283</v>
      </c>
      <c r="ES758" s="10" t="s">
        <v>283</v>
      </c>
      <c r="ET758" s="10"/>
      <c r="EU758" s="10"/>
      <c r="EV758" s="10"/>
      <c r="EW758" s="10"/>
      <c r="EX758" s="10"/>
      <c r="EY758" s="10"/>
      <c r="EZ758" s="10"/>
      <c r="FA758" s="10"/>
      <c r="FB758" s="10"/>
      <c r="FC758" s="10"/>
      <c r="FD758" s="10"/>
      <c r="FE758" s="10"/>
      <c r="FF758" s="10"/>
      <c r="FG758" s="10"/>
      <c r="FH758" s="10"/>
      <c r="FI758" s="10"/>
      <c r="FJ758" s="10"/>
      <c r="FK758" s="10"/>
      <c r="FL758" s="10"/>
      <c r="FM758" s="10" t="s">
        <v>283</v>
      </c>
      <c r="FN758" s="10" t="s">
        <v>283</v>
      </c>
      <c r="FO758" s="10"/>
      <c r="FP758" s="10"/>
      <c r="FQ758" s="10"/>
      <c r="FR758" s="10"/>
      <c r="FS758" s="10"/>
      <c r="FT758" s="10"/>
      <c r="FU758" s="10"/>
      <c r="FV758" s="10"/>
      <c r="FW758" s="10"/>
      <c r="FX758" s="10"/>
      <c r="FY758" s="10"/>
      <c r="FZ758" s="10"/>
      <c r="GA758" s="10"/>
      <c r="GB758" s="10"/>
      <c r="GC758" s="10"/>
      <c r="GD758" s="10"/>
      <c r="GE758" s="10"/>
      <c r="GF758" s="10"/>
      <c r="GG758" s="10"/>
      <c r="GH758" s="10"/>
      <c r="GI758" s="10"/>
      <c r="GJ758" s="10"/>
      <c r="GK758" s="10"/>
      <c r="GL758" s="10"/>
      <c r="GM758" s="10"/>
      <c r="GN758" s="10"/>
      <c r="GO758" s="13" t="s">
        <v>10062</v>
      </c>
      <c r="GP758" s="13" t="s">
        <v>10063</v>
      </c>
      <c r="GQ758" s="13" t="s">
        <v>10064</v>
      </c>
      <c r="GR758" s="10" t="s">
        <v>283</v>
      </c>
      <c r="GS758" s="10" t="s">
        <v>283</v>
      </c>
      <c r="GT758" s="10" t="s">
        <v>283</v>
      </c>
      <c r="GU758" s="10" t="s">
        <v>283</v>
      </c>
      <c r="GV758" s="10" t="s">
        <v>283</v>
      </c>
      <c r="GW758" s="10" t="s">
        <v>283</v>
      </c>
      <c r="GX758" s="10" t="s">
        <v>283</v>
      </c>
      <c r="GY758" s="10" t="s">
        <v>283</v>
      </c>
      <c r="GZ758" s="10" t="s">
        <v>283</v>
      </c>
      <c r="HA758" s="10" t="s">
        <v>283</v>
      </c>
      <c r="HB758" s="10" t="s">
        <v>283</v>
      </c>
      <c r="HC758" s="10" t="s">
        <v>283</v>
      </c>
      <c r="HD758" s="10" t="s">
        <v>227</v>
      </c>
      <c r="HE758" s="10"/>
      <c r="HF758" s="10"/>
      <c r="HG758" s="10"/>
      <c r="HH758" s="10"/>
      <c r="HI758" s="10"/>
      <c r="HJ758" s="10"/>
      <c r="HK758" s="10"/>
      <c r="HL758" s="10"/>
      <c r="HM758" s="10"/>
      <c r="HN758" s="10"/>
      <c r="HO758" s="10"/>
      <c r="HP758" s="10"/>
      <c r="HQ758" s="10"/>
      <c r="HR758" s="10"/>
      <c r="HS758" s="10"/>
      <c r="HT758" s="10"/>
      <c r="HU758" s="10"/>
      <c r="HV758" s="10"/>
      <c r="HW758" s="10"/>
      <c r="HX758" s="10"/>
      <c r="HY758" s="10"/>
      <c r="HZ758" s="10"/>
      <c r="IA758" s="10"/>
      <c r="IB758" s="10"/>
      <c r="IC758" s="10"/>
      <c r="ID758" s="10"/>
      <c r="IE758" s="10">
        <v>1</v>
      </c>
      <c r="IF758" s="10"/>
      <c r="IG758" s="10"/>
      <c r="IH758" s="10"/>
      <c r="II758" s="10"/>
      <c r="IJ758" s="10"/>
      <c r="IK758" s="10"/>
      <c r="IL758" s="10"/>
      <c r="IM758" s="10"/>
      <c r="IN758" s="10"/>
      <c r="IO758" s="10"/>
      <c r="IP758" s="10"/>
      <c r="IQ758" s="10"/>
      <c r="IR758" s="10"/>
      <c r="IS758" s="10"/>
      <c r="IT758" s="10"/>
      <c r="IU758" s="13" t="s">
        <v>10065</v>
      </c>
      <c r="IV758" s="13" t="s">
        <v>10066</v>
      </c>
      <c r="IW758" s="10" t="s">
        <v>283</v>
      </c>
      <c r="IX758" s="10" t="s">
        <v>267</v>
      </c>
      <c r="IY758" s="10"/>
      <c r="IZ758" s="10"/>
      <c r="JA758" s="10"/>
      <c r="JB758" s="10"/>
      <c r="JC758" s="10"/>
      <c r="JD758" s="10"/>
      <c r="JE758" s="10"/>
      <c r="JF758" s="10"/>
      <c r="JG758" s="10"/>
      <c r="JH758" s="10"/>
      <c r="JI758" s="10"/>
      <c r="JJ758" s="10"/>
      <c r="JK758" s="10"/>
      <c r="JL758" s="10"/>
      <c r="JM758" s="10"/>
      <c r="JN758" s="10"/>
      <c r="JO758" s="10"/>
      <c r="JP758" s="10"/>
      <c r="JQ758" s="10"/>
      <c r="JR758" s="10"/>
      <c r="JS758" s="10">
        <v>1</v>
      </c>
      <c r="JT758" s="10"/>
      <c r="JU758" s="10"/>
      <c r="JV758" s="10" t="s">
        <v>287</v>
      </c>
      <c r="JW758" s="10" t="s">
        <v>283</v>
      </c>
      <c r="JX758" s="10" t="s">
        <v>283</v>
      </c>
      <c r="JY758" s="10" t="s">
        <v>283</v>
      </c>
      <c r="JZ758" s="10"/>
    </row>
    <row r="759" spans="1:286" ht="15.75">
      <c r="A759" s="44" t="s">
        <v>10067</v>
      </c>
      <c r="B759" s="59">
        <v>43362</v>
      </c>
      <c r="C759" s="44" t="s">
        <v>10067</v>
      </c>
      <c r="D759" s="10">
        <v>1</v>
      </c>
      <c r="E759" s="11">
        <v>43214</v>
      </c>
      <c r="F759" s="10" t="s">
        <v>302</v>
      </c>
      <c r="G759" s="10" t="s">
        <v>277</v>
      </c>
      <c r="H759" s="44" t="s">
        <v>2723</v>
      </c>
      <c r="I759" s="44" t="s">
        <v>375</v>
      </c>
      <c r="J759" s="10" t="s">
        <v>280</v>
      </c>
      <c r="K759" s="44" t="s">
        <v>281</v>
      </c>
      <c r="L759" s="44"/>
      <c r="M759" s="44"/>
      <c r="N759" s="44"/>
      <c r="O759" s="44"/>
      <c r="P759" s="10">
        <v>1</v>
      </c>
      <c r="Q759" s="44"/>
      <c r="R759" s="44"/>
      <c r="S759" s="44"/>
      <c r="T759" s="44"/>
      <c r="U759" s="44"/>
      <c r="V759" s="44"/>
      <c r="W759" s="44"/>
      <c r="X759" s="44"/>
      <c r="Y759" s="44"/>
      <c r="Z759" s="44"/>
      <c r="AA759" s="44"/>
      <c r="AB759" s="44" t="s">
        <v>10068</v>
      </c>
      <c r="AC759" s="87" t="s">
        <v>10069</v>
      </c>
      <c r="AD759" s="10" t="s">
        <v>283</v>
      </c>
      <c r="AE759" s="11">
        <v>43216</v>
      </c>
      <c r="AF759" s="11">
        <v>43332</v>
      </c>
      <c r="AG759" s="10">
        <f t="shared" si="138"/>
        <v>116</v>
      </c>
      <c r="AH759" s="10">
        <f t="shared" si="146"/>
        <v>118</v>
      </c>
      <c r="AI759" s="10">
        <f t="shared" si="108"/>
        <v>148</v>
      </c>
      <c r="AJ759" s="10" t="s">
        <v>10070</v>
      </c>
      <c r="AK759" s="12">
        <v>1</v>
      </c>
      <c r="AL759" s="10" t="s">
        <v>10071</v>
      </c>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v>1</v>
      </c>
      <c r="BQ759" s="10"/>
      <c r="BR759" s="10"/>
      <c r="BS759" s="10">
        <v>1</v>
      </c>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t="s">
        <v>89</v>
      </c>
      <c r="CQ759" s="10" t="s">
        <v>286</v>
      </c>
      <c r="CR759" s="10">
        <v>1</v>
      </c>
      <c r="CS759" s="10"/>
      <c r="CT759" s="10"/>
      <c r="CU759" s="10"/>
      <c r="CV759" s="10"/>
      <c r="CW759" s="10"/>
      <c r="CX759" s="10" t="s">
        <v>287</v>
      </c>
      <c r="CY759" s="10" t="s">
        <v>287</v>
      </c>
      <c r="CZ759" s="10" t="s">
        <v>12</v>
      </c>
      <c r="DA759" s="10" t="s">
        <v>289</v>
      </c>
      <c r="DB759" s="10" t="s">
        <v>309</v>
      </c>
      <c r="DC759" s="13" t="s">
        <v>10072</v>
      </c>
      <c r="DD759" s="10" t="s">
        <v>10073</v>
      </c>
      <c r="DE759" s="10" t="s">
        <v>610</v>
      </c>
      <c r="DF759" s="10" t="s">
        <v>10074</v>
      </c>
      <c r="DG759" s="10" t="s">
        <v>1007</v>
      </c>
      <c r="DH759" s="10" t="s">
        <v>283</v>
      </c>
      <c r="DI759" s="10" t="s">
        <v>283</v>
      </c>
      <c r="DJ759" s="10" t="s">
        <v>283</v>
      </c>
      <c r="DK759" s="10" t="s">
        <v>283</v>
      </c>
      <c r="DL759" s="10" t="s">
        <v>112</v>
      </c>
      <c r="DM759" s="10" t="s">
        <v>112</v>
      </c>
      <c r="DN759" s="15"/>
      <c r="DO759" s="15"/>
      <c r="DP759" s="15">
        <v>1</v>
      </c>
      <c r="DQ759" s="15"/>
      <c r="DR759" s="15"/>
      <c r="DS759" s="15"/>
      <c r="DT759" s="15"/>
      <c r="DU759" s="15"/>
      <c r="DV759" s="15"/>
      <c r="DW759" s="15"/>
      <c r="DX759" s="15"/>
      <c r="DY759" s="15"/>
      <c r="DZ759" s="15"/>
      <c r="EA759" s="15"/>
      <c r="EB759" s="15"/>
      <c r="EC759" s="15"/>
      <c r="ED759" s="15"/>
      <c r="EE759" s="15"/>
      <c r="EF759" s="15"/>
      <c r="EG759" s="15"/>
      <c r="EH759" s="15"/>
      <c r="EI759" s="15"/>
      <c r="EJ759" s="15"/>
      <c r="EK759" s="15"/>
      <c r="EL759" s="15"/>
      <c r="EM759" s="15"/>
      <c r="EN759" s="15"/>
      <c r="EO759" s="15"/>
      <c r="EP759" s="15"/>
      <c r="EQ759" s="15"/>
      <c r="ER759" s="10" t="s">
        <v>283</v>
      </c>
      <c r="ES759" s="10" t="s">
        <v>283</v>
      </c>
      <c r="ET759" s="10"/>
      <c r="EU759" s="10"/>
      <c r="EV759" s="10"/>
      <c r="EW759" s="10"/>
      <c r="EX759" s="10"/>
      <c r="EY759" s="10"/>
      <c r="EZ759" s="10"/>
      <c r="FA759" s="10"/>
      <c r="FB759" s="10"/>
      <c r="FC759" s="10"/>
      <c r="FD759" s="10"/>
      <c r="FE759" s="10"/>
      <c r="FF759" s="10"/>
      <c r="FG759" s="10"/>
      <c r="FH759" s="10"/>
      <c r="FI759" s="10"/>
      <c r="FJ759" s="10"/>
      <c r="FK759" s="10"/>
      <c r="FL759" s="10"/>
      <c r="FM759" s="13" t="s">
        <v>10075</v>
      </c>
      <c r="FN759" s="13" t="s">
        <v>173</v>
      </c>
      <c r="FO759" s="13"/>
      <c r="FP759" s="13"/>
      <c r="FQ759" s="13"/>
      <c r="FR759" s="13"/>
      <c r="FS759" s="13"/>
      <c r="FT759" s="13"/>
      <c r="FU759" s="13"/>
      <c r="FV759" s="13"/>
      <c r="FW759" s="13"/>
      <c r="FX759" s="13"/>
      <c r="FY759" s="13"/>
      <c r="FZ759" s="13"/>
      <c r="GA759" s="13"/>
      <c r="GB759" s="13"/>
      <c r="GC759" s="10">
        <v>1</v>
      </c>
      <c r="GD759" s="13"/>
      <c r="GE759" s="13"/>
      <c r="GF759" s="13"/>
      <c r="GG759" s="13"/>
      <c r="GH759" s="13"/>
      <c r="GI759" s="13"/>
      <c r="GJ759" s="13"/>
      <c r="GK759" s="13"/>
      <c r="GL759" s="13"/>
      <c r="GM759" s="13"/>
      <c r="GN759" s="13"/>
      <c r="GO759" s="13" t="s">
        <v>10076</v>
      </c>
      <c r="GP759" s="10" t="s">
        <v>283</v>
      </c>
      <c r="GQ759" s="10" t="s">
        <v>283</v>
      </c>
      <c r="GR759" s="10" t="s">
        <v>283</v>
      </c>
      <c r="GS759" s="10" t="s">
        <v>283</v>
      </c>
      <c r="GT759" s="10" t="s">
        <v>283</v>
      </c>
      <c r="GU759" s="10" t="s">
        <v>283</v>
      </c>
      <c r="GV759" s="10" t="s">
        <v>283</v>
      </c>
      <c r="GW759" s="10" t="s">
        <v>283</v>
      </c>
      <c r="GX759" s="10" t="s">
        <v>283</v>
      </c>
      <c r="GY759" s="10" t="s">
        <v>283</v>
      </c>
      <c r="GZ759" s="10" t="s">
        <v>283</v>
      </c>
      <c r="HA759" s="10" t="s">
        <v>283</v>
      </c>
      <c r="HB759" s="10" t="s">
        <v>283</v>
      </c>
      <c r="HC759" s="10" t="s">
        <v>283</v>
      </c>
      <c r="HD759" s="10" t="s">
        <v>209</v>
      </c>
      <c r="HE759" s="10"/>
      <c r="HF759" s="10"/>
      <c r="HG759" s="10"/>
      <c r="HH759" s="10"/>
      <c r="HI759" s="10"/>
      <c r="HJ759" s="10"/>
      <c r="HK759" s="10"/>
      <c r="HL759" s="10"/>
      <c r="HM759" s="10">
        <v>1</v>
      </c>
      <c r="HN759" s="10"/>
      <c r="HO759" s="10"/>
      <c r="HP759" s="10"/>
      <c r="HQ759" s="10"/>
      <c r="HR759" s="10"/>
      <c r="HS759" s="10"/>
      <c r="HT759" s="10"/>
      <c r="HU759" s="10"/>
      <c r="HV759" s="10"/>
      <c r="HW759" s="10"/>
      <c r="HX759" s="10"/>
      <c r="HY759" s="10"/>
      <c r="HZ759" s="10"/>
      <c r="IA759" s="10"/>
      <c r="IB759" s="10"/>
      <c r="IC759" s="10"/>
      <c r="ID759" s="10"/>
      <c r="IE759" s="10"/>
      <c r="IF759" s="10"/>
      <c r="IG759" s="10"/>
      <c r="IH759" s="10"/>
      <c r="II759" s="10"/>
      <c r="IJ759" s="10"/>
      <c r="IK759" s="10"/>
      <c r="IL759" s="10"/>
      <c r="IM759" s="10"/>
      <c r="IN759" s="10"/>
      <c r="IO759" s="10"/>
      <c r="IP759" s="10"/>
      <c r="IQ759" s="10"/>
      <c r="IR759" s="10"/>
      <c r="IS759" s="10"/>
      <c r="IT759" s="10"/>
      <c r="IU759" s="13" t="s">
        <v>299</v>
      </c>
      <c r="IV759" s="10" t="s">
        <v>283</v>
      </c>
      <c r="IW759" s="10" t="s">
        <v>283</v>
      </c>
      <c r="IX759" s="10" t="s">
        <v>264</v>
      </c>
      <c r="IY759" s="10"/>
      <c r="IZ759" s="10"/>
      <c r="JA759" s="10"/>
      <c r="JB759" s="10"/>
      <c r="JC759" s="10"/>
      <c r="JD759" s="10"/>
      <c r="JE759" s="10"/>
      <c r="JF759" s="10"/>
      <c r="JG759" s="10"/>
      <c r="JH759" s="10"/>
      <c r="JI759" s="10"/>
      <c r="JJ759" s="10"/>
      <c r="JK759" s="10"/>
      <c r="JL759" s="10"/>
      <c r="JM759" s="10"/>
      <c r="JN759" s="10"/>
      <c r="JO759" s="10"/>
      <c r="JP759" s="10">
        <v>1</v>
      </c>
      <c r="JQ759" s="10"/>
      <c r="JR759" s="10"/>
      <c r="JS759" s="10"/>
      <c r="JT759" s="10"/>
      <c r="JU759" s="10"/>
      <c r="JV759" s="10" t="s">
        <v>287</v>
      </c>
      <c r="JW759" s="10" t="s">
        <v>283</v>
      </c>
      <c r="JX759" s="10" t="s">
        <v>283</v>
      </c>
      <c r="JY759" s="10" t="s">
        <v>283</v>
      </c>
      <c r="JZ759" s="10"/>
    </row>
    <row r="760" spans="1:286" ht="15.75">
      <c r="A760" s="44" t="s">
        <v>10077</v>
      </c>
      <c r="B760" s="59">
        <v>42335</v>
      </c>
      <c r="C760" s="44" t="s">
        <v>10077</v>
      </c>
      <c r="D760" s="10">
        <v>1</v>
      </c>
      <c r="E760" s="11">
        <v>42046</v>
      </c>
      <c r="F760" s="10" t="s">
        <v>302</v>
      </c>
      <c r="G760" s="10" t="s">
        <v>277</v>
      </c>
      <c r="H760" s="44" t="s">
        <v>1585</v>
      </c>
      <c r="I760" s="44" t="s">
        <v>3581</v>
      </c>
      <c r="J760" s="10" t="s">
        <v>280</v>
      </c>
      <c r="K760" s="44" t="s">
        <v>344</v>
      </c>
      <c r="L760" s="44"/>
      <c r="M760" s="44"/>
      <c r="N760" s="44"/>
      <c r="O760" s="44"/>
      <c r="P760" s="44"/>
      <c r="Q760" s="44"/>
      <c r="R760" s="10">
        <v>1</v>
      </c>
      <c r="S760" s="44"/>
      <c r="T760" s="44"/>
      <c r="U760" s="44"/>
      <c r="V760" s="44"/>
      <c r="W760" s="44"/>
      <c r="X760" s="44"/>
      <c r="Y760" s="44"/>
      <c r="Z760" s="44"/>
      <c r="AA760" s="44"/>
      <c r="AB760" s="44" t="s">
        <v>7688</v>
      </c>
      <c r="AC760" s="87" t="s">
        <v>10078</v>
      </c>
      <c r="AD760" s="10" t="s">
        <v>283</v>
      </c>
      <c r="AE760" s="11">
        <v>42060</v>
      </c>
      <c r="AF760" s="11">
        <v>42327</v>
      </c>
      <c r="AG760" s="10">
        <f t="shared" si="138"/>
        <v>267</v>
      </c>
      <c r="AH760" s="10">
        <f t="shared" si="146"/>
        <v>281</v>
      </c>
      <c r="AI760" s="10">
        <f t="shared" si="108"/>
        <v>289</v>
      </c>
      <c r="AJ760" s="10" t="s">
        <v>10079</v>
      </c>
      <c r="AK760" s="12">
        <v>1</v>
      </c>
      <c r="AL760" s="10" t="s">
        <v>347</v>
      </c>
      <c r="AM760" s="10">
        <v>1</v>
      </c>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0"/>
      <c r="CI760" s="10"/>
      <c r="CJ760" s="10"/>
      <c r="CK760" s="10"/>
      <c r="CL760" s="10"/>
      <c r="CM760" s="10"/>
      <c r="CN760" s="10"/>
      <c r="CO760" s="10"/>
      <c r="CP760" s="10" t="s">
        <v>89</v>
      </c>
      <c r="CQ760" s="10" t="s">
        <v>286</v>
      </c>
      <c r="CR760" s="10">
        <v>1</v>
      </c>
      <c r="CS760" s="10"/>
      <c r="CT760" s="10"/>
      <c r="CU760" s="10"/>
      <c r="CV760" s="10"/>
      <c r="CW760" s="10"/>
      <c r="CX760" s="10" t="s">
        <v>287</v>
      </c>
      <c r="CY760" s="10" t="s">
        <v>287</v>
      </c>
      <c r="CZ760" s="10" t="s">
        <v>12</v>
      </c>
      <c r="DA760" s="10" t="s">
        <v>120</v>
      </c>
      <c r="DB760" s="10" t="s">
        <v>429</v>
      </c>
      <c r="DC760" s="10" t="s">
        <v>283</v>
      </c>
      <c r="DD760" s="10" t="s">
        <v>10080</v>
      </c>
      <c r="DE760" s="10" t="s">
        <v>283</v>
      </c>
      <c r="DF760" s="10" t="s">
        <v>283</v>
      </c>
      <c r="DG760" s="10" t="s">
        <v>283</v>
      </c>
      <c r="DH760" s="10" t="s">
        <v>283</v>
      </c>
      <c r="DI760" s="10" t="s">
        <v>283</v>
      </c>
      <c r="DJ760" s="10" t="s">
        <v>283</v>
      </c>
      <c r="DK760" s="10" t="s">
        <v>283</v>
      </c>
      <c r="DL760" s="13" t="s">
        <v>10081</v>
      </c>
      <c r="DM760" s="13" t="s">
        <v>115</v>
      </c>
      <c r="DN760" s="14"/>
      <c r="DO760" s="14"/>
      <c r="DP760" s="14"/>
      <c r="DQ760" s="14"/>
      <c r="DR760" s="14"/>
      <c r="DS760" s="14">
        <v>1</v>
      </c>
      <c r="DT760" s="14"/>
      <c r="DU760" s="14"/>
      <c r="DV760" s="14"/>
      <c r="DW760" s="14"/>
      <c r="DX760" s="14"/>
      <c r="DY760" s="14"/>
      <c r="DZ760" s="14"/>
      <c r="EA760" s="14"/>
      <c r="EB760" s="14"/>
      <c r="EC760" s="14"/>
      <c r="ED760" s="14"/>
      <c r="EE760" s="14"/>
      <c r="EF760" s="14"/>
      <c r="EG760" s="14"/>
      <c r="EH760" s="14"/>
      <c r="EI760" s="14"/>
      <c r="EJ760" s="14"/>
      <c r="EK760" s="14"/>
      <c r="EL760" s="14"/>
      <c r="EM760" s="14"/>
      <c r="EN760" s="14"/>
      <c r="EO760" s="14"/>
      <c r="EP760" s="14"/>
      <c r="EQ760" s="14"/>
      <c r="ER760" s="10" t="s">
        <v>283</v>
      </c>
      <c r="ES760" s="10" t="s">
        <v>283</v>
      </c>
      <c r="ET760" s="10"/>
      <c r="EU760" s="10"/>
      <c r="EV760" s="10"/>
      <c r="EW760" s="10"/>
      <c r="EX760" s="10"/>
      <c r="EY760" s="10"/>
      <c r="EZ760" s="10"/>
      <c r="FA760" s="10"/>
      <c r="FB760" s="10"/>
      <c r="FC760" s="10"/>
      <c r="FD760" s="10"/>
      <c r="FE760" s="10"/>
      <c r="FF760" s="10"/>
      <c r="FG760" s="10"/>
      <c r="FH760" s="10"/>
      <c r="FI760" s="10"/>
      <c r="FJ760" s="10"/>
      <c r="FK760" s="10"/>
      <c r="FL760" s="10"/>
      <c r="FM760" s="10" t="s">
        <v>283</v>
      </c>
      <c r="FN760" s="10" t="s">
        <v>283</v>
      </c>
      <c r="FO760" s="10"/>
      <c r="FP760" s="10"/>
      <c r="FQ760" s="10"/>
      <c r="FR760" s="10"/>
      <c r="FS760" s="10"/>
      <c r="FT760" s="10"/>
      <c r="FU760" s="10"/>
      <c r="FV760" s="10"/>
      <c r="FW760" s="10"/>
      <c r="FX760" s="10"/>
      <c r="FY760" s="10"/>
      <c r="FZ760" s="10"/>
      <c r="GA760" s="10"/>
      <c r="GB760" s="10"/>
      <c r="GC760" s="10"/>
      <c r="GD760" s="10"/>
      <c r="GE760" s="10"/>
      <c r="GF760" s="10"/>
      <c r="GG760" s="10"/>
      <c r="GH760" s="10"/>
      <c r="GI760" s="10"/>
      <c r="GJ760" s="10"/>
      <c r="GK760" s="10"/>
      <c r="GL760" s="10"/>
      <c r="GM760" s="10"/>
      <c r="GN760" s="10"/>
      <c r="GO760" s="13" t="s">
        <v>10082</v>
      </c>
      <c r="GP760" s="10" t="s">
        <v>283</v>
      </c>
      <c r="GQ760" s="10" t="s">
        <v>283</v>
      </c>
      <c r="GR760" s="10" t="s">
        <v>283</v>
      </c>
      <c r="GS760" s="10" t="s">
        <v>283</v>
      </c>
      <c r="GT760" s="10" t="s">
        <v>283</v>
      </c>
      <c r="GU760" s="10" t="s">
        <v>283</v>
      </c>
      <c r="GV760" s="10" t="s">
        <v>283</v>
      </c>
      <c r="GW760" s="10" t="s">
        <v>283</v>
      </c>
      <c r="GX760" s="10" t="s">
        <v>283</v>
      </c>
      <c r="GY760" s="10" t="s">
        <v>283</v>
      </c>
      <c r="GZ760" s="10" t="s">
        <v>283</v>
      </c>
      <c r="HA760" s="10" t="s">
        <v>283</v>
      </c>
      <c r="HB760" s="10" t="s">
        <v>283</v>
      </c>
      <c r="HC760" s="10" t="s">
        <v>283</v>
      </c>
      <c r="HD760" s="10" t="s">
        <v>242</v>
      </c>
      <c r="HE760" s="10"/>
      <c r="HF760" s="10"/>
      <c r="HG760" s="10"/>
      <c r="HH760" s="10"/>
      <c r="HI760" s="10"/>
      <c r="HJ760" s="10"/>
      <c r="HK760" s="10"/>
      <c r="HL760" s="10"/>
      <c r="HM760" s="10"/>
      <c r="HN760" s="10"/>
      <c r="HO760" s="10"/>
      <c r="HP760" s="10"/>
      <c r="HQ760" s="10"/>
      <c r="HR760" s="10"/>
      <c r="HS760" s="10"/>
      <c r="HT760" s="10"/>
      <c r="HU760" s="10"/>
      <c r="HV760" s="10"/>
      <c r="HW760" s="10"/>
      <c r="HX760" s="10"/>
      <c r="HY760" s="10"/>
      <c r="HZ760" s="10"/>
      <c r="IA760" s="10"/>
      <c r="IB760" s="10"/>
      <c r="IC760" s="10"/>
      <c r="ID760" s="10"/>
      <c r="IE760" s="10"/>
      <c r="IF760" s="10"/>
      <c r="IG760" s="10"/>
      <c r="IH760" s="10"/>
      <c r="II760" s="10"/>
      <c r="IJ760" s="10"/>
      <c r="IK760" s="10"/>
      <c r="IL760" s="10"/>
      <c r="IM760" s="10"/>
      <c r="IN760" s="10"/>
      <c r="IO760" s="10"/>
      <c r="IP760" s="10"/>
      <c r="IQ760" s="10"/>
      <c r="IR760" s="10"/>
      <c r="IS760" s="10"/>
      <c r="IT760" s="10">
        <v>1</v>
      </c>
      <c r="IU760" s="13" t="s">
        <v>10083</v>
      </c>
      <c r="IV760" s="13" t="s">
        <v>449</v>
      </c>
      <c r="IW760" s="10" t="s">
        <v>283</v>
      </c>
      <c r="IX760" s="10" t="s">
        <v>267</v>
      </c>
      <c r="IY760" s="10"/>
      <c r="IZ760" s="10"/>
      <c r="JA760" s="10"/>
      <c r="JB760" s="10"/>
      <c r="JC760" s="10"/>
      <c r="JD760" s="10"/>
      <c r="JE760" s="10"/>
      <c r="JF760" s="10"/>
      <c r="JG760" s="10"/>
      <c r="JH760" s="10"/>
      <c r="JI760" s="10"/>
      <c r="JJ760" s="10"/>
      <c r="JK760" s="10"/>
      <c r="JL760" s="10"/>
      <c r="JM760" s="10"/>
      <c r="JN760" s="10"/>
      <c r="JO760" s="10"/>
      <c r="JP760" s="10"/>
      <c r="JQ760" s="10"/>
      <c r="JR760" s="10"/>
      <c r="JS760" s="10">
        <v>1</v>
      </c>
      <c r="JT760" s="10"/>
      <c r="JU760" s="10"/>
      <c r="JV760" s="10" t="s">
        <v>287</v>
      </c>
      <c r="JW760" s="10" t="s">
        <v>283</v>
      </c>
      <c r="JX760" s="10" t="s">
        <v>283</v>
      </c>
      <c r="JY760" s="10" t="s">
        <v>283</v>
      </c>
      <c r="JZ760" s="10" t="s">
        <v>10084</v>
      </c>
    </row>
    <row r="761" spans="1:286" ht="15.75">
      <c r="A761" s="44" t="s">
        <v>10085</v>
      </c>
      <c r="B761" s="59">
        <v>43384</v>
      </c>
      <c r="C761" s="44" t="s">
        <v>10085</v>
      </c>
      <c r="D761" s="10">
        <v>1</v>
      </c>
      <c r="E761" s="11">
        <v>43106</v>
      </c>
      <c r="F761" s="10">
        <v>39</v>
      </c>
      <c r="G761" s="10" t="s">
        <v>323</v>
      </c>
      <c r="H761" s="44" t="s">
        <v>718</v>
      </c>
      <c r="I761" s="44" t="s">
        <v>10086</v>
      </c>
      <c r="J761" s="10" t="s">
        <v>280</v>
      </c>
      <c r="K761" s="44" t="s">
        <v>5843</v>
      </c>
      <c r="L761" s="44"/>
      <c r="M761" s="44"/>
      <c r="N761" s="44"/>
      <c r="O761" s="44"/>
      <c r="P761" s="44"/>
      <c r="Q761" s="44"/>
      <c r="R761" s="44"/>
      <c r="S761" s="44"/>
      <c r="T761" s="44"/>
      <c r="U761" s="44"/>
      <c r="V761" s="44"/>
      <c r="W761" s="44"/>
      <c r="X761" s="44"/>
      <c r="Y761" s="44"/>
      <c r="Z761" s="10">
        <v>1</v>
      </c>
      <c r="AA761" s="10"/>
      <c r="AB761" s="44" t="s">
        <v>10087</v>
      </c>
      <c r="AC761" s="88" t="s">
        <v>10088</v>
      </c>
      <c r="AD761" s="10" t="s">
        <v>283</v>
      </c>
      <c r="AE761" s="11">
        <v>43117</v>
      </c>
      <c r="AF761" s="11">
        <v>43383</v>
      </c>
      <c r="AG761" s="10">
        <f t="shared" si="138"/>
        <v>266</v>
      </c>
      <c r="AH761" s="10">
        <f t="shared" si="146"/>
        <v>277</v>
      </c>
      <c r="AI761" s="10">
        <f t="shared" si="108"/>
        <v>278</v>
      </c>
      <c r="AJ761" s="10" t="s">
        <v>10089</v>
      </c>
      <c r="AK761" s="12">
        <v>1</v>
      </c>
      <c r="AL761" s="10" t="s">
        <v>86</v>
      </c>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0"/>
      <c r="CI761" s="10"/>
      <c r="CJ761" s="10"/>
      <c r="CK761" s="10"/>
      <c r="CL761" s="10"/>
      <c r="CM761" s="10"/>
      <c r="CN761" s="10"/>
      <c r="CO761" s="10">
        <v>1</v>
      </c>
      <c r="CP761" s="10" t="s">
        <v>90</v>
      </c>
      <c r="CQ761" s="10" t="s">
        <v>286</v>
      </c>
      <c r="CR761" s="10"/>
      <c r="CS761" s="10">
        <v>1</v>
      </c>
      <c r="CT761" s="10"/>
      <c r="CU761" s="10"/>
      <c r="CV761" s="10"/>
      <c r="CW761" s="10"/>
      <c r="CX761" s="10" t="s">
        <v>283</v>
      </c>
      <c r="CY761" s="10" t="s">
        <v>287</v>
      </c>
      <c r="CZ761" s="10" t="s">
        <v>819</v>
      </c>
      <c r="DA761" s="10" t="s">
        <v>158</v>
      </c>
      <c r="DB761" s="10" t="s">
        <v>158</v>
      </c>
      <c r="DC761" s="10" t="s">
        <v>283</v>
      </c>
      <c r="DD761" s="10" t="s">
        <v>1807</v>
      </c>
      <c r="DE761" s="10" t="s">
        <v>3849</v>
      </c>
      <c r="DF761" s="10" t="s">
        <v>10090</v>
      </c>
      <c r="DG761" s="10" t="s">
        <v>283</v>
      </c>
      <c r="DH761" s="10" t="s">
        <v>283</v>
      </c>
      <c r="DI761" s="10" t="s">
        <v>283</v>
      </c>
      <c r="DJ761" s="10" t="s">
        <v>283</v>
      </c>
      <c r="DK761" s="10" t="s">
        <v>283</v>
      </c>
      <c r="DL761" s="10" t="s">
        <v>283</v>
      </c>
      <c r="DM761" s="10" t="s">
        <v>283</v>
      </c>
      <c r="DN761" s="15"/>
      <c r="DO761" s="15"/>
      <c r="DP761" s="15"/>
      <c r="DQ761" s="15"/>
      <c r="DR761" s="15"/>
      <c r="DS761" s="15"/>
      <c r="DT761" s="15"/>
      <c r="DU761" s="15"/>
      <c r="DV761" s="15"/>
      <c r="DW761" s="15"/>
      <c r="DX761" s="15"/>
      <c r="DY761" s="15"/>
      <c r="DZ761" s="15"/>
      <c r="EA761" s="15"/>
      <c r="EB761" s="15"/>
      <c r="EC761" s="15"/>
      <c r="ED761" s="15"/>
      <c r="EE761" s="15"/>
      <c r="EF761" s="15"/>
      <c r="EG761" s="15"/>
      <c r="EH761" s="15"/>
      <c r="EI761" s="15"/>
      <c r="EJ761" s="15"/>
      <c r="EK761" s="15"/>
      <c r="EL761" s="15"/>
      <c r="EM761" s="15"/>
      <c r="EN761" s="15"/>
      <c r="EO761" s="15"/>
      <c r="EP761" s="15"/>
      <c r="EQ761" s="15"/>
      <c r="ER761" s="10" t="s">
        <v>10091</v>
      </c>
      <c r="ES761" s="13" t="s">
        <v>10092</v>
      </c>
      <c r="ET761" s="13"/>
      <c r="EU761" s="10">
        <v>1</v>
      </c>
      <c r="EV761" s="13"/>
      <c r="EW761" s="13"/>
      <c r="EX761" s="13"/>
      <c r="EY761" s="13"/>
      <c r="EZ761" s="13">
        <v>1</v>
      </c>
      <c r="FA761" s="13"/>
      <c r="FB761" s="13"/>
      <c r="FC761" s="13"/>
      <c r="FD761" s="13"/>
      <c r="FE761" s="13"/>
      <c r="FF761" s="13"/>
      <c r="FG761" s="13"/>
      <c r="FH761" s="13"/>
      <c r="FI761" s="13"/>
      <c r="FJ761" s="13"/>
      <c r="FK761" s="13">
        <v>1</v>
      </c>
      <c r="FL761" s="13"/>
      <c r="FM761" s="10" t="s">
        <v>8913</v>
      </c>
      <c r="FN761" s="10" t="s">
        <v>166</v>
      </c>
      <c r="FO761" s="10"/>
      <c r="FP761" s="10"/>
      <c r="FQ761" s="10"/>
      <c r="FR761" s="10"/>
      <c r="FS761" s="10"/>
      <c r="FT761" s="10"/>
      <c r="FU761" s="13">
        <v>1</v>
      </c>
      <c r="FV761" s="10"/>
      <c r="FW761" s="10"/>
      <c r="FX761" s="10"/>
      <c r="FY761" s="10"/>
      <c r="FZ761" s="10"/>
      <c r="GA761" s="10"/>
      <c r="GB761" s="10"/>
      <c r="GC761" s="10"/>
      <c r="GD761" s="10"/>
      <c r="GE761" s="10"/>
      <c r="GF761" s="10"/>
      <c r="GG761" s="10"/>
      <c r="GH761" s="10"/>
      <c r="GI761" s="10"/>
      <c r="GJ761" s="10"/>
      <c r="GK761" s="10"/>
      <c r="GL761" s="10"/>
      <c r="GM761" s="10"/>
      <c r="GN761" s="10"/>
      <c r="GO761" s="10" t="s">
        <v>10093</v>
      </c>
      <c r="GP761" s="13" t="s">
        <v>10094</v>
      </c>
      <c r="GQ761" s="10" t="s">
        <v>283</v>
      </c>
      <c r="GR761" s="10" t="s">
        <v>283</v>
      </c>
      <c r="GS761" s="10" t="s">
        <v>283</v>
      </c>
      <c r="GT761" s="10" t="s">
        <v>283</v>
      </c>
      <c r="GU761" s="10" t="s">
        <v>283</v>
      </c>
      <c r="GV761" s="10" t="s">
        <v>283</v>
      </c>
      <c r="GW761" s="10" t="s">
        <v>283</v>
      </c>
      <c r="GX761" s="10" t="s">
        <v>283</v>
      </c>
      <c r="GY761" s="10" t="s">
        <v>283</v>
      </c>
      <c r="GZ761" s="10" t="s">
        <v>283</v>
      </c>
      <c r="HA761" s="10" t="s">
        <v>283</v>
      </c>
      <c r="HB761" s="10" t="s">
        <v>283</v>
      </c>
      <c r="HC761" s="10" t="s">
        <v>283</v>
      </c>
      <c r="HD761" s="10" t="s">
        <v>214</v>
      </c>
      <c r="HE761" s="10"/>
      <c r="HF761" s="10"/>
      <c r="HG761" s="10"/>
      <c r="HH761" s="10"/>
      <c r="HI761" s="10"/>
      <c r="HJ761" s="10"/>
      <c r="HK761" s="10"/>
      <c r="HL761" s="10"/>
      <c r="HM761" s="10"/>
      <c r="HN761" s="10"/>
      <c r="HO761" s="10"/>
      <c r="HP761" s="10"/>
      <c r="HQ761" s="10"/>
      <c r="HR761" s="10">
        <v>1</v>
      </c>
      <c r="HS761" s="10"/>
      <c r="HT761" s="10"/>
      <c r="HU761" s="10"/>
      <c r="HV761" s="10"/>
      <c r="HW761" s="10"/>
      <c r="HX761" s="10"/>
      <c r="HY761" s="10"/>
      <c r="HZ761" s="10"/>
      <c r="IA761" s="10"/>
      <c r="IB761" s="10"/>
      <c r="IC761" s="10"/>
      <c r="ID761" s="10"/>
      <c r="IE761" s="10"/>
      <c r="IF761" s="10"/>
      <c r="IG761" s="10"/>
      <c r="IH761" s="10"/>
      <c r="II761" s="10"/>
      <c r="IJ761" s="10"/>
      <c r="IK761" s="10"/>
      <c r="IL761" s="10"/>
      <c r="IM761" s="10"/>
      <c r="IN761" s="10"/>
      <c r="IO761" s="10"/>
      <c r="IP761" s="10"/>
      <c r="IQ761" s="10"/>
      <c r="IR761" s="10"/>
      <c r="IS761" s="10"/>
      <c r="IT761" s="10"/>
      <c r="IU761" s="13" t="s">
        <v>10095</v>
      </c>
      <c r="IV761" s="10" t="s">
        <v>283</v>
      </c>
      <c r="IW761" s="10" t="s">
        <v>283</v>
      </c>
      <c r="IX761" s="10" t="s">
        <v>264</v>
      </c>
      <c r="IY761" s="10"/>
      <c r="IZ761" s="10"/>
      <c r="JA761" s="10"/>
      <c r="JB761" s="10"/>
      <c r="JC761" s="10"/>
      <c r="JD761" s="10"/>
      <c r="JE761" s="10"/>
      <c r="JF761" s="10"/>
      <c r="JG761" s="10"/>
      <c r="JH761" s="10"/>
      <c r="JI761" s="10"/>
      <c r="JJ761" s="10"/>
      <c r="JK761" s="10"/>
      <c r="JL761" s="10"/>
      <c r="JM761" s="10"/>
      <c r="JN761" s="10"/>
      <c r="JO761" s="10"/>
      <c r="JP761" s="10">
        <v>1</v>
      </c>
      <c r="JQ761" s="10"/>
      <c r="JR761" s="10"/>
      <c r="JS761" s="10"/>
      <c r="JT761" s="10"/>
      <c r="JU761" s="10"/>
      <c r="JV761" s="10" t="s">
        <v>287</v>
      </c>
      <c r="JW761" s="10" t="s">
        <v>283</v>
      </c>
      <c r="JX761" s="10" t="s">
        <v>283</v>
      </c>
      <c r="JY761" s="10" t="s">
        <v>283</v>
      </c>
      <c r="JZ761" s="10" t="s">
        <v>10096</v>
      </c>
    </row>
    <row r="762" spans="1:286" ht="15.75">
      <c r="A762" s="44" t="s">
        <v>10097</v>
      </c>
      <c r="B762" s="59">
        <v>42191</v>
      </c>
      <c r="C762" s="44" t="s">
        <v>10097</v>
      </c>
      <c r="D762" s="10">
        <v>1</v>
      </c>
      <c r="E762" s="11">
        <v>41912</v>
      </c>
      <c r="F762" s="10">
        <v>54</v>
      </c>
      <c r="G762" s="10" t="s">
        <v>323</v>
      </c>
      <c r="H762" s="44" t="s">
        <v>5026</v>
      </c>
      <c r="I762" s="44" t="s">
        <v>3549</v>
      </c>
      <c r="J762" s="10" t="s">
        <v>280</v>
      </c>
      <c r="K762" s="44" t="s">
        <v>344</v>
      </c>
      <c r="L762" s="44"/>
      <c r="M762" s="44"/>
      <c r="N762" s="44"/>
      <c r="O762" s="44"/>
      <c r="P762" s="44"/>
      <c r="Q762" s="44"/>
      <c r="R762" s="10">
        <v>1</v>
      </c>
      <c r="S762" s="44"/>
      <c r="T762" s="44"/>
      <c r="U762" s="44"/>
      <c r="V762" s="44"/>
      <c r="W762" s="44"/>
      <c r="X762" s="44"/>
      <c r="Y762" s="44"/>
      <c r="Z762" s="44"/>
      <c r="AA762" s="44"/>
      <c r="AB762" s="44" t="s">
        <v>10098</v>
      </c>
      <c r="AC762" s="87" t="s">
        <v>10099</v>
      </c>
      <c r="AD762" s="10" t="s">
        <v>283</v>
      </c>
      <c r="AE762" s="11">
        <v>41942</v>
      </c>
      <c r="AF762" s="11">
        <v>42164</v>
      </c>
      <c r="AG762" s="10">
        <f t="shared" si="138"/>
        <v>222</v>
      </c>
      <c r="AH762" s="10">
        <f t="shared" si="146"/>
        <v>252</v>
      </c>
      <c r="AI762" s="10">
        <f t="shared" si="108"/>
        <v>279</v>
      </c>
      <c r="AJ762" s="10" t="s">
        <v>993</v>
      </c>
      <c r="AK762" s="12">
        <v>1</v>
      </c>
      <c r="AL762" s="10" t="s">
        <v>70</v>
      </c>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v>1</v>
      </c>
      <c r="BZ762" s="10"/>
      <c r="CA762" s="10"/>
      <c r="CB762" s="10"/>
      <c r="CC762" s="10"/>
      <c r="CD762" s="10"/>
      <c r="CE762" s="10"/>
      <c r="CF762" s="10"/>
      <c r="CG762" s="10"/>
      <c r="CH762" s="10"/>
      <c r="CI762" s="10"/>
      <c r="CJ762" s="10"/>
      <c r="CK762" s="10"/>
      <c r="CL762" s="10"/>
      <c r="CM762" s="10"/>
      <c r="CN762" s="10"/>
      <c r="CO762" s="10"/>
      <c r="CP762" s="10" t="s">
        <v>329</v>
      </c>
      <c r="CQ762" s="13" t="s">
        <v>852</v>
      </c>
      <c r="CR762" s="10"/>
      <c r="CS762" s="10"/>
      <c r="CT762" s="10"/>
      <c r="CU762" s="10"/>
      <c r="CV762" s="10"/>
      <c r="CW762" s="10"/>
      <c r="CX762" s="10" t="s">
        <v>283</v>
      </c>
      <c r="CY762" s="10" t="s">
        <v>287</v>
      </c>
      <c r="CZ762" s="10" t="s">
        <v>288</v>
      </c>
      <c r="DA762" s="10" t="s">
        <v>289</v>
      </c>
      <c r="DB762" s="10" t="s">
        <v>329</v>
      </c>
      <c r="DC762" s="10" t="s">
        <v>283</v>
      </c>
      <c r="DD762" s="10" t="s">
        <v>10100</v>
      </c>
      <c r="DE762" s="10" t="s">
        <v>548</v>
      </c>
      <c r="DF762" s="10" t="s">
        <v>10101</v>
      </c>
      <c r="DG762" s="10" t="s">
        <v>283</v>
      </c>
      <c r="DH762" s="10" t="s">
        <v>283</v>
      </c>
      <c r="DI762" s="10" t="s">
        <v>283</v>
      </c>
      <c r="DJ762" s="10" t="s">
        <v>283</v>
      </c>
      <c r="DK762" s="10" t="s">
        <v>283</v>
      </c>
      <c r="DL762" s="10" t="s">
        <v>10102</v>
      </c>
      <c r="DM762" s="10" t="s">
        <v>125</v>
      </c>
      <c r="DN762" s="15"/>
      <c r="DO762" s="15"/>
      <c r="DP762" s="15"/>
      <c r="DQ762" s="15"/>
      <c r="DR762" s="15"/>
      <c r="DS762" s="15"/>
      <c r="DT762" s="15"/>
      <c r="DU762" s="15"/>
      <c r="DV762" s="15"/>
      <c r="DW762" s="15"/>
      <c r="DX762" s="15"/>
      <c r="DY762" s="15"/>
      <c r="DZ762" s="15"/>
      <c r="EA762" s="15"/>
      <c r="EB762" s="15"/>
      <c r="EC762" s="15">
        <v>1</v>
      </c>
      <c r="ED762" s="15"/>
      <c r="EE762" s="15"/>
      <c r="EF762" s="15"/>
      <c r="EG762" s="15"/>
      <c r="EH762" s="15"/>
      <c r="EI762" s="15"/>
      <c r="EJ762" s="15"/>
      <c r="EK762" s="15"/>
      <c r="EL762" s="15"/>
      <c r="EM762" s="15"/>
      <c r="EN762" s="15"/>
      <c r="EO762" s="15"/>
      <c r="EP762" s="15"/>
      <c r="EQ762" s="15"/>
      <c r="ER762" s="10" t="s">
        <v>10103</v>
      </c>
      <c r="ES762" s="10" t="s">
        <v>86</v>
      </c>
      <c r="ET762" s="10"/>
      <c r="EU762" s="10"/>
      <c r="EV762" s="10"/>
      <c r="EW762" s="10"/>
      <c r="EX762" s="10"/>
      <c r="EY762" s="10"/>
      <c r="EZ762" s="10"/>
      <c r="FA762" s="10"/>
      <c r="FB762" s="10"/>
      <c r="FC762" s="10"/>
      <c r="FD762" s="10"/>
      <c r="FE762" s="10"/>
      <c r="FF762" s="10"/>
      <c r="FG762" s="10"/>
      <c r="FH762" s="10"/>
      <c r="FI762" s="10"/>
      <c r="FJ762" s="10"/>
      <c r="FK762" s="10"/>
      <c r="FL762" s="13">
        <v>1</v>
      </c>
      <c r="FM762" s="10" t="s">
        <v>10104</v>
      </c>
      <c r="FN762" s="10" t="s">
        <v>166</v>
      </c>
      <c r="FO762" s="10"/>
      <c r="FP762" s="10"/>
      <c r="FQ762" s="10"/>
      <c r="FR762" s="10"/>
      <c r="FS762" s="10"/>
      <c r="FT762" s="10"/>
      <c r="FU762" s="13">
        <v>1</v>
      </c>
      <c r="FV762" s="10"/>
      <c r="FW762" s="10"/>
      <c r="FX762" s="10"/>
      <c r="FY762" s="10"/>
      <c r="FZ762" s="10"/>
      <c r="GA762" s="10"/>
      <c r="GB762" s="10"/>
      <c r="GC762" s="10"/>
      <c r="GD762" s="10"/>
      <c r="GE762" s="10"/>
      <c r="GF762" s="10"/>
      <c r="GG762" s="10"/>
      <c r="GH762" s="10"/>
      <c r="GI762" s="10"/>
      <c r="GJ762" s="10"/>
      <c r="GK762" s="10"/>
      <c r="GL762" s="10"/>
      <c r="GM762" s="10"/>
      <c r="GN762" s="10"/>
      <c r="GO762" s="10" t="s">
        <v>10105</v>
      </c>
      <c r="GP762" s="10" t="s">
        <v>10106</v>
      </c>
      <c r="GQ762" s="10" t="s">
        <v>10107</v>
      </c>
      <c r="GR762" s="10" t="s">
        <v>10108</v>
      </c>
      <c r="GS762" s="10" t="s">
        <v>10109</v>
      </c>
      <c r="GT762" s="10" t="s">
        <v>10110</v>
      </c>
      <c r="GU762" s="10" t="s">
        <v>283</v>
      </c>
      <c r="GV762" s="10" t="s">
        <v>283</v>
      </c>
      <c r="GW762" s="10" t="s">
        <v>283</v>
      </c>
      <c r="GX762" s="10" t="s">
        <v>283</v>
      </c>
      <c r="GY762" s="10" t="s">
        <v>283</v>
      </c>
      <c r="GZ762" s="10" t="s">
        <v>283</v>
      </c>
      <c r="HA762" s="10" t="s">
        <v>283</v>
      </c>
      <c r="HB762" s="10" t="s">
        <v>283</v>
      </c>
      <c r="HC762" s="10" t="s">
        <v>283</v>
      </c>
      <c r="HD762" s="10" t="s">
        <v>10111</v>
      </c>
      <c r="HE762" s="10"/>
      <c r="HF762" s="10"/>
      <c r="HG762" s="10"/>
      <c r="HH762" s="10"/>
      <c r="HI762" s="10"/>
      <c r="HJ762" s="10">
        <v>1</v>
      </c>
      <c r="HK762" s="10"/>
      <c r="HL762" s="10"/>
      <c r="HM762" s="10"/>
      <c r="HN762" s="10"/>
      <c r="HO762" s="10"/>
      <c r="HP762" s="10"/>
      <c r="HQ762" s="10"/>
      <c r="HR762" s="10"/>
      <c r="HS762" s="10"/>
      <c r="HT762" s="10"/>
      <c r="HU762" s="10"/>
      <c r="HV762" s="10"/>
      <c r="HW762" s="10"/>
      <c r="HX762" s="10"/>
      <c r="HY762" s="10"/>
      <c r="HZ762" s="10"/>
      <c r="IA762" s="10"/>
      <c r="IB762" s="10"/>
      <c r="IC762" s="10"/>
      <c r="ID762" s="10"/>
      <c r="IE762" s="10"/>
      <c r="IF762" s="10"/>
      <c r="IG762" s="10"/>
      <c r="IH762" s="10"/>
      <c r="II762" s="10"/>
      <c r="IJ762" s="10"/>
      <c r="IK762" s="10"/>
      <c r="IL762" s="10">
        <v>1</v>
      </c>
      <c r="IM762" s="10"/>
      <c r="IN762" s="10"/>
      <c r="IO762" s="10"/>
      <c r="IP762" s="10"/>
      <c r="IQ762" s="10">
        <v>1</v>
      </c>
      <c r="IR762" s="10"/>
      <c r="IS762" s="10"/>
      <c r="IT762" s="10">
        <v>1</v>
      </c>
      <c r="IU762" s="10" t="s">
        <v>10112</v>
      </c>
      <c r="IV762" s="10" t="s">
        <v>283</v>
      </c>
      <c r="IW762" s="10" t="s">
        <v>283</v>
      </c>
      <c r="IX762" s="10" t="s">
        <v>264</v>
      </c>
      <c r="IY762" s="10"/>
      <c r="IZ762" s="10"/>
      <c r="JA762" s="10"/>
      <c r="JB762" s="10"/>
      <c r="JC762" s="10"/>
      <c r="JD762" s="10"/>
      <c r="JE762" s="10"/>
      <c r="JF762" s="10"/>
      <c r="JG762" s="10"/>
      <c r="JH762" s="10"/>
      <c r="JI762" s="10"/>
      <c r="JJ762" s="10"/>
      <c r="JK762" s="10"/>
      <c r="JL762" s="10"/>
      <c r="JM762" s="10"/>
      <c r="JN762" s="10"/>
      <c r="JO762" s="10"/>
      <c r="JP762" s="10">
        <v>1</v>
      </c>
      <c r="JQ762" s="10"/>
      <c r="JR762" s="10"/>
      <c r="JS762" s="10"/>
      <c r="JT762" s="10"/>
      <c r="JU762" s="10"/>
      <c r="JV762" s="10" t="s">
        <v>287</v>
      </c>
      <c r="JW762" s="10" t="s">
        <v>283</v>
      </c>
      <c r="JX762" s="10" t="s">
        <v>283</v>
      </c>
      <c r="JY762" s="10" t="s">
        <v>283</v>
      </c>
      <c r="JZ762" s="10" t="s">
        <v>10113</v>
      </c>
    </row>
    <row r="763" spans="1:286" ht="15.75">
      <c r="A763" s="44" t="s">
        <v>10114</v>
      </c>
      <c r="B763" s="59">
        <v>42352</v>
      </c>
      <c r="C763" s="44" t="s">
        <v>10114</v>
      </c>
      <c r="D763" s="10">
        <v>1</v>
      </c>
      <c r="E763" s="11">
        <v>41542</v>
      </c>
      <c r="F763" s="10" t="s">
        <v>302</v>
      </c>
      <c r="G763" s="10" t="s">
        <v>323</v>
      </c>
      <c r="H763" s="44" t="s">
        <v>1726</v>
      </c>
      <c r="I763" s="44" t="s">
        <v>1525</v>
      </c>
      <c r="J763" s="10" t="s">
        <v>280</v>
      </c>
      <c r="K763" s="44" t="s">
        <v>606</v>
      </c>
      <c r="L763" s="44"/>
      <c r="M763" s="10">
        <v>1</v>
      </c>
      <c r="N763" s="44"/>
      <c r="O763" s="44"/>
      <c r="P763" s="44"/>
      <c r="Q763" s="44"/>
      <c r="R763" s="44"/>
      <c r="S763" s="44"/>
      <c r="T763" s="44"/>
      <c r="U763" s="44"/>
      <c r="V763" s="44"/>
      <c r="W763" s="44"/>
      <c r="X763" s="44"/>
      <c r="Y763" s="44"/>
      <c r="Z763" s="44"/>
      <c r="AA763" s="44"/>
      <c r="AB763" s="44" t="s">
        <v>10115</v>
      </c>
      <c r="AC763" s="88" t="s">
        <v>10116</v>
      </c>
      <c r="AD763" s="10" t="s">
        <v>283</v>
      </c>
      <c r="AE763" s="11">
        <v>41547</v>
      </c>
      <c r="AF763" s="11">
        <v>42341</v>
      </c>
      <c r="AG763" s="10">
        <f t="shared" si="138"/>
        <v>794</v>
      </c>
      <c r="AH763" s="10">
        <f t="shared" si="146"/>
        <v>799</v>
      </c>
      <c r="AI763" s="10">
        <f t="shared" si="108"/>
        <v>810</v>
      </c>
      <c r="AJ763" s="10" t="s">
        <v>10117</v>
      </c>
      <c r="AK763" s="12">
        <v>2</v>
      </c>
      <c r="AL763" s="10" t="s">
        <v>10118</v>
      </c>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v>1</v>
      </c>
      <c r="BM763" s="10"/>
      <c r="BN763" s="10"/>
      <c r="BO763" s="10">
        <v>1</v>
      </c>
      <c r="BP763" s="10"/>
      <c r="BQ763" s="10"/>
      <c r="BR763" s="10"/>
      <c r="BS763" s="10"/>
      <c r="BT763" s="10"/>
      <c r="BU763" s="10"/>
      <c r="BV763" s="10"/>
      <c r="BW763" s="10"/>
      <c r="BX763" s="10"/>
      <c r="BY763" s="10"/>
      <c r="BZ763" s="10"/>
      <c r="CA763" s="10"/>
      <c r="CB763" s="10"/>
      <c r="CC763" s="10"/>
      <c r="CD763" s="10"/>
      <c r="CE763" s="10"/>
      <c r="CF763" s="10"/>
      <c r="CG763" s="10"/>
      <c r="CH763" s="10"/>
      <c r="CI763" s="10"/>
      <c r="CJ763" s="10"/>
      <c r="CK763" s="10"/>
      <c r="CL763" s="10"/>
      <c r="CM763" s="10"/>
      <c r="CN763" s="10"/>
      <c r="CO763" s="10"/>
      <c r="CP763" s="10" t="s">
        <v>329</v>
      </c>
      <c r="CQ763" s="13" t="s">
        <v>852</v>
      </c>
      <c r="CR763" s="10"/>
      <c r="CS763" s="10"/>
      <c r="CT763" s="10"/>
      <c r="CU763" s="10"/>
      <c r="CV763" s="10"/>
      <c r="CW763" s="10"/>
      <c r="CX763" s="10" t="s">
        <v>283</v>
      </c>
      <c r="CY763" s="10" t="s">
        <v>287</v>
      </c>
      <c r="CZ763" s="10" t="s">
        <v>10119</v>
      </c>
      <c r="DA763" s="10" t="s">
        <v>158</v>
      </c>
      <c r="DB763" s="10" t="s">
        <v>158</v>
      </c>
      <c r="DC763" s="10" t="s">
        <v>283</v>
      </c>
      <c r="DD763" s="13" t="s">
        <v>10120</v>
      </c>
      <c r="DE763" s="13" t="s">
        <v>10121</v>
      </c>
      <c r="DF763" s="10" t="s">
        <v>283</v>
      </c>
      <c r="DG763" s="10" t="s">
        <v>283</v>
      </c>
      <c r="DH763" s="10" t="s">
        <v>283</v>
      </c>
      <c r="DI763" s="10" t="s">
        <v>283</v>
      </c>
      <c r="DJ763" s="10" t="s">
        <v>283</v>
      </c>
      <c r="DK763" s="10" t="s">
        <v>283</v>
      </c>
      <c r="DL763" s="10" t="s">
        <v>283</v>
      </c>
      <c r="DM763" s="10" t="s">
        <v>283</v>
      </c>
      <c r="DN763" s="15"/>
      <c r="DO763" s="15"/>
      <c r="DP763" s="15"/>
      <c r="DQ763" s="15"/>
      <c r="DR763" s="15"/>
      <c r="DS763" s="15"/>
      <c r="DT763" s="15"/>
      <c r="DU763" s="15"/>
      <c r="DV763" s="15"/>
      <c r="DW763" s="15"/>
      <c r="DX763" s="15"/>
      <c r="DY763" s="15"/>
      <c r="DZ763" s="15"/>
      <c r="EA763" s="15"/>
      <c r="EB763" s="15"/>
      <c r="EC763" s="15"/>
      <c r="ED763" s="15"/>
      <c r="EE763" s="15"/>
      <c r="EF763" s="15"/>
      <c r="EG763" s="15"/>
      <c r="EH763" s="15"/>
      <c r="EI763" s="15"/>
      <c r="EJ763" s="15"/>
      <c r="EK763" s="15"/>
      <c r="EL763" s="15"/>
      <c r="EM763" s="15"/>
      <c r="EN763" s="15"/>
      <c r="EO763" s="15"/>
      <c r="EP763" s="15"/>
      <c r="EQ763" s="15"/>
      <c r="ER763" s="10" t="s">
        <v>10122</v>
      </c>
      <c r="ES763" s="13" t="s">
        <v>10123</v>
      </c>
      <c r="ET763" s="13"/>
      <c r="EU763" s="13"/>
      <c r="EV763" s="13"/>
      <c r="EW763" s="13"/>
      <c r="EX763" s="13">
        <v>1</v>
      </c>
      <c r="EY763" s="13"/>
      <c r="EZ763" s="13"/>
      <c r="FA763" s="13"/>
      <c r="FB763" s="13"/>
      <c r="FC763" s="13"/>
      <c r="FD763" s="13"/>
      <c r="FE763" s="13"/>
      <c r="FF763" s="13"/>
      <c r="FG763" s="13"/>
      <c r="FH763" s="13"/>
      <c r="FI763" s="13"/>
      <c r="FJ763" s="13">
        <v>1</v>
      </c>
      <c r="FK763" s="13"/>
      <c r="FL763" s="13"/>
      <c r="FM763" s="10" t="s">
        <v>10124</v>
      </c>
      <c r="FN763" s="10" t="s">
        <v>184</v>
      </c>
      <c r="FO763" s="10"/>
      <c r="FP763" s="10"/>
      <c r="FQ763" s="10"/>
      <c r="FR763" s="10"/>
      <c r="FS763" s="10"/>
      <c r="FT763" s="10"/>
      <c r="FU763" s="10"/>
      <c r="FV763" s="10"/>
      <c r="FW763" s="10"/>
      <c r="FX763" s="10"/>
      <c r="FY763" s="10"/>
      <c r="FZ763" s="10"/>
      <c r="GA763" s="10"/>
      <c r="GB763" s="10"/>
      <c r="GC763" s="10"/>
      <c r="GD763" s="10"/>
      <c r="GE763" s="10"/>
      <c r="GF763" s="10"/>
      <c r="GG763" s="10"/>
      <c r="GH763" s="10"/>
      <c r="GI763" s="10"/>
      <c r="GJ763" s="10"/>
      <c r="GK763" s="10"/>
      <c r="GL763" s="10"/>
      <c r="GM763" s="10"/>
      <c r="GN763" s="10">
        <v>1</v>
      </c>
      <c r="GO763" s="13" t="s">
        <v>10125</v>
      </c>
      <c r="GP763" s="13" t="s">
        <v>10126</v>
      </c>
      <c r="GQ763" s="13" t="s">
        <v>10127</v>
      </c>
      <c r="GR763" s="10" t="s">
        <v>283</v>
      </c>
      <c r="GS763" s="10" t="s">
        <v>283</v>
      </c>
      <c r="GT763" s="10" t="s">
        <v>283</v>
      </c>
      <c r="GU763" s="10" t="s">
        <v>283</v>
      </c>
      <c r="GV763" s="10" t="s">
        <v>283</v>
      </c>
      <c r="GW763" s="10" t="s">
        <v>283</v>
      </c>
      <c r="GX763" s="10" t="s">
        <v>283</v>
      </c>
      <c r="GY763" s="10" t="s">
        <v>283</v>
      </c>
      <c r="GZ763" s="10" t="s">
        <v>283</v>
      </c>
      <c r="HA763" s="10" t="s">
        <v>283</v>
      </c>
      <c r="HB763" s="10" t="s">
        <v>283</v>
      </c>
      <c r="HC763" s="10" t="s">
        <v>283</v>
      </c>
      <c r="HD763" s="10" t="s">
        <v>10128</v>
      </c>
      <c r="HE763" s="10"/>
      <c r="HF763" s="10"/>
      <c r="HG763" s="10"/>
      <c r="HH763" s="10"/>
      <c r="HI763" s="10"/>
      <c r="HJ763" s="10"/>
      <c r="HK763" s="10"/>
      <c r="HL763" s="10"/>
      <c r="HM763" s="10"/>
      <c r="HN763" s="10"/>
      <c r="HO763" s="10"/>
      <c r="HP763" s="10"/>
      <c r="HQ763" s="10"/>
      <c r="HR763" s="10"/>
      <c r="HS763" s="10"/>
      <c r="HT763" s="10"/>
      <c r="HU763" s="10"/>
      <c r="HV763" s="10"/>
      <c r="HW763" s="10"/>
      <c r="HX763" s="10"/>
      <c r="HY763" s="10"/>
      <c r="HZ763" s="10"/>
      <c r="IA763" s="10"/>
      <c r="IB763" s="10"/>
      <c r="IC763" s="10"/>
      <c r="ID763" s="10"/>
      <c r="IE763" s="10">
        <v>1</v>
      </c>
      <c r="IF763" s="10"/>
      <c r="IG763" s="10"/>
      <c r="IH763" s="10"/>
      <c r="II763" s="10"/>
      <c r="IJ763" s="10"/>
      <c r="IK763" s="10"/>
      <c r="IL763" s="10"/>
      <c r="IM763" s="10"/>
      <c r="IN763" s="10"/>
      <c r="IO763" s="10"/>
      <c r="IP763" s="10"/>
      <c r="IQ763" s="10"/>
      <c r="IR763" s="10"/>
      <c r="IS763" s="10"/>
      <c r="IT763" s="10">
        <v>1</v>
      </c>
      <c r="IU763" s="13" t="s">
        <v>10129</v>
      </c>
      <c r="IV763" s="10" t="s">
        <v>283</v>
      </c>
      <c r="IW763" s="10" t="s">
        <v>283</v>
      </c>
      <c r="IX763" s="10" t="s">
        <v>267</v>
      </c>
      <c r="IY763" s="10"/>
      <c r="IZ763" s="10"/>
      <c r="JA763" s="10"/>
      <c r="JB763" s="10"/>
      <c r="JC763" s="10"/>
      <c r="JD763" s="10"/>
      <c r="JE763" s="10"/>
      <c r="JF763" s="10"/>
      <c r="JG763" s="10"/>
      <c r="JH763" s="10"/>
      <c r="JI763" s="10"/>
      <c r="JJ763" s="10"/>
      <c r="JK763" s="10"/>
      <c r="JL763" s="10"/>
      <c r="JM763" s="10"/>
      <c r="JN763" s="10"/>
      <c r="JO763" s="10"/>
      <c r="JP763" s="10"/>
      <c r="JQ763" s="10"/>
      <c r="JR763" s="10"/>
      <c r="JS763" s="10">
        <v>1</v>
      </c>
      <c r="JT763" s="10"/>
      <c r="JU763" s="10"/>
      <c r="JV763" s="10" t="s">
        <v>287</v>
      </c>
      <c r="JW763" s="10" t="s">
        <v>283</v>
      </c>
      <c r="JX763" s="10" t="s">
        <v>283</v>
      </c>
      <c r="JY763" s="10" t="s">
        <v>283</v>
      </c>
      <c r="JZ763" s="10"/>
    </row>
    <row r="764" spans="1:286" ht="15.75">
      <c r="A764" s="123"/>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c r="AA764" s="123"/>
      <c r="AB764" s="123"/>
      <c r="AC764" s="123"/>
      <c r="AD764" s="123"/>
      <c r="AE764" s="123"/>
      <c r="AF764" s="123"/>
      <c r="AG764" s="123"/>
      <c r="AH764" s="123"/>
      <c r="AI764" s="123"/>
      <c r="AJ764" s="123"/>
      <c r="AK764" s="123"/>
      <c r="AL764" s="123"/>
      <c r="AM764" s="123"/>
      <c r="AN764" s="123"/>
      <c r="AO764" s="123"/>
      <c r="AP764" s="123"/>
      <c r="AQ764" s="123"/>
      <c r="AR764" s="123"/>
      <c r="AS764" s="123"/>
      <c r="AT764" s="123"/>
      <c r="AU764" s="123"/>
      <c r="AV764" s="123"/>
      <c r="AW764" s="123"/>
      <c r="AX764" s="123"/>
      <c r="AY764" s="123"/>
      <c r="AZ764" s="123"/>
      <c r="BA764" s="123"/>
      <c r="BB764" s="123"/>
      <c r="BC764" s="123"/>
      <c r="BD764" s="123"/>
      <c r="BE764" s="123"/>
      <c r="BF764" s="123"/>
      <c r="BG764" s="123"/>
      <c r="BH764" s="123"/>
      <c r="BI764" s="123"/>
      <c r="BJ764" s="123"/>
      <c r="BK764" s="123"/>
      <c r="BL764" s="123"/>
      <c r="BM764" s="123"/>
      <c r="BN764" s="123"/>
      <c r="BO764" s="123"/>
      <c r="BP764" s="123"/>
      <c r="BQ764" s="123"/>
      <c r="BR764" s="123"/>
      <c r="BS764" s="123"/>
      <c r="BT764" s="123"/>
      <c r="BU764" s="123"/>
      <c r="BV764" s="123"/>
      <c r="BW764" s="123"/>
      <c r="BX764" s="123"/>
      <c r="BY764" s="123"/>
      <c r="BZ764" s="123"/>
      <c r="CA764" s="123"/>
      <c r="CB764" s="123"/>
      <c r="CC764" s="123"/>
      <c r="CD764" s="123"/>
      <c r="CE764" s="123"/>
      <c r="CF764" s="123"/>
      <c r="CG764" s="123"/>
      <c r="CH764" s="123"/>
      <c r="CI764" s="123"/>
      <c r="CJ764" s="123"/>
      <c r="CK764" s="123"/>
      <c r="CL764" s="123"/>
      <c r="CM764" s="123"/>
      <c r="CN764" s="123"/>
      <c r="CO764" s="123"/>
      <c r="CP764" s="123"/>
      <c r="CQ764" s="123"/>
      <c r="CR764" s="123"/>
      <c r="CS764" s="123"/>
      <c r="CT764" s="123"/>
      <c r="CU764" s="123"/>
      <c r="CV764" s="123"/>
      <c r="CW764" s="123"/>
      <c r="CX764" s="123"/>
      <c r="CY764" s="123"/>
      <c r="CZ764" s="123"/>
      <c r="DA764" s="123"/>
      <c r="DB764" s="123"/>
      <c r="DC764" s="123"/>
      <c r="DD764" s="123"/>
      <c r="DE764" s="123"/>
      <c r="DF764" s="123"/>
      <c r="DG764" s="123"/>
      <c r="DH764" s="123"/>
      <c r="DI764" s="123"/>
      <c r="DJ764" s="123"/>
      <c r="DK764" s="123"/>
      <c r="DL764" s="123"/>
      <c r="DM764" s="123"/>
      <c r="DN764" s="124"/>
      <c r="DO764" s="124"/>
      <c r="DP764" s="124"/>
      <c r="DQ764" s="124"/>
      <c r="DR764" s="124"/>
      <c r="DS764" s="124"/>
      <c r="DT764" s="124"/>
      <c r="DU764" s="124"/>
      <c r="DV764" s="124"/>
      <c r="DW764" s="124"/>
      <c r="DX764" s="124"/>
      <c r="DY764" s="124"/>
      <c r="DZ764" s="124"/>
      <c r="EA764" s="124"/>
      <c r="EB764" s="124"/>
      <c r="EC764" s="124"/>
      <c r="ED764" s="124"/>
      <c r="EE764" s="124"/>
      <c r="EF764" s="124"/>
      <c r="EG764" s="124"/>
      <c r="EH764" s="124"/>
      <c r="EI764" s="124"/>
      <c r="EJ764" s="124"/>
      <c r="EK764" s="124"/>
      <c r="EL764" s="124"/>
      <c r="EM764" s="124"/>
      <c r="EN764" s="124"/>
      <c r="EO764" s="124"/>
      <c r="EP764" s="124"/>
      <c r="EQ764" s="124"/>
      <c r="ER764" s="123"/>
      <c r="ES764" s="123"/>
      <c r="ET764" s="123"/>
      <c r="EU764" s="123"/>
      <c r="EV764" s="123"/>
      <c r="EW764" s="123"/>
      <c r="EX764" s="123"/>
      <c r="EY764" s="123"/>
      <c r="EZ764" s="123"/>
      <c r="FA764" s="123"/>
      <c r="FB764" s="123"/>
      <c r="FC764" s="123"/>
      <c r="FD764" s="123"/>
      <c r="FE764" s="123"/>
      <c r="FF764" s="123"/>
      <c r="FG764" s="123"/>
      <c r="FH764" s="123"/>
      <c r="FI764" s="123"/>
      <c r="FJ764" s="123"/>
      <c r="FK764" s="123"/>
      <c r="FL764" s="123"/>
      <c r="FM764" s="123"/>
      <c r="FN764" s="123"/>
      <c r="FO764" s="123"/>
      <c r="FP764" s="123"/>
      <c r="FQ764" s="123"/>
      <c r="FR764" s="123"/>
      <c r="FS764" s="123"/>
      <c r="FT764" s="123"/>
      <c r="FU764" s="123"/>
      <c r="FV764" s="123"/>
      <c r="FW764" s="123"/>
      <c r="FX764" s="123"/>
      <c r="FY764" s="123"/>
      <c r="FZ764" s="123"/>
      <c r="GA764" s="123"/>
      <c r="GB764" s="123"/>
      <c r="GC764" s="123"/>
      <c r="GD764" s="123"/>
      <c r="GE764" s="123"/>
      <c r="GF764" s="123"/>
      <c r="GG764" s="123"/>
      <c r="GH764" s="123"/>
      <c r="GI764" s="123"/>
      <c r="GJ764" s="123"/>
      <c r="GK764" s="123"/>
      <c r="GL764" s="123"/>
      <c r="GM764" s="123"/>
      <c r="GN764" s="125"/>
      <c r="GO764" s="123"/>
      <c r="GP764" s="123"/>
      <c r="GQ764" s="123"/>
      <c r="GR764" s="123"/>
      <c r="GS764" s="123"/>
      <c r="GT764" s="123"/>
      <c r="GU764" s="123"/>
      <c r="GV764" s="123"/>
      <c r="GW764" s="123"/>
      <c r="GX764" s="123"/>
      <c r="GY764" s="123"/>
      <c r="GZ764" s="123"/>
      <c r="HA764" s="123"/>
      <c r="HB764" s="123"/>
      <c r="HC764" s="123"/>
      <c r="HD764" s="123"/>
      <c r="HE764" s="123"/>
      <c r="HF764" s="123"/>
      <c r="HG764" s="123"/>
      <c r="HH764" s="123"/>
      <c r="HI764" s="123"/>
      <c r="HJ764" s="123"/>
      <c r="HK764" s="123"/>
      <c r="HL764" s="123"/>
      <c r="HM764" s="123"/>
      <c r="HN764" s="123"/>
      <c r="HO764" s="123"/>
      <c r="HP764" s="123"/>
      <c r="HQ764" s="123"/>
      <c r="HR764" s="123"/>
      <c r="HS764" s="123"/>
      <c r="HT764" s="123"/>
      <c r="HU764" s="123"/>
      <c r="HV764" s="123"/>
      <c r="HW764" s="123"/>
      <c r="HX764" s="123"/>
      <c r="HY764" s="123"/>
      <c r="HZ764" s="123"/>
      <c r="IA764" s="123"/>
      <c r="IB764" s="123"/>
      <c r="IC764" s="123"/>
      <c r="ID764" s="123"/>
      <c r="IE764" s="123"/>
      <c r="IF764" s="123"/>
      <c r="IG764" s="123"/>
      <c r="IH764" s="123"/>
      <c r="II764" s="123"/>
      <c r="IJ764" s="123"/>
      <c r="IK764" s="123"/>
      <c r="IL764" s="123"/>
      <c r="IM764" s="123"/>
      <c r="IN764" s="123"/>
      <c r="IO764" s="123"/>
      <c r="IP764" s="123"/>
      <c r="IQ764" s="123"/>
      <c r="IR764" s="123"/>
      <c r="IS764" s="123"/>
      <c r="IT764" s="123"/>
      <c r="IU764" s="123"/>
      <c r="IV764" s="123"/>
      <c r="IW764" s="123"/>
      <c r="IX764" s="123"/>
      <c r="IY764" s="123"/>
      <c r="IZ764" s="123"/>
      <c r="JA764" s="123"/>
      <c r="JB764" s="123"/>
      <c r="JC764" s="123"/>
      <c r="JD764" s="123"/>
      <c r="JE764" s="123"/>
      <c r="JF764" s="123"/>
      <c r="JG764" s="123"/>
      <c r="JH764" s="123"/>
      <c r="JI764" s="123"/>
      <c r="JJ764" s="123"/>
      <c r="JK764" s="123"/>
      <c r="JL764" s="123"/>
      <c r="JM764" s="123"/>
      <c r="JN764" s="123"/>
      <c r="JO764" s="123"/>
      <c r="JP764" s="123"/>
      <c r="JQ764" s="123"/>
      <c r="JR764" s="123"/>
      <c r="JS764" s="123"/>
      <c r="JT764" s="123"/>
      <c r="JU764" s="123"/>
      <c r="JV764" s="123"/>
      <c r="JW764" s="123"/>
      <c r="JX764" s="123"/>
      <c r="JY764" s="123"/>
      <c r="JZ764" s="123"/>
    </row>
    <row r="765" spans="1:286" ht="15.75">
      <c r="DN765" s="104"/>
      <c r="DO765" s="104"/>
      <c r="DP765" s="104"/>
      <c r="DQ765" s="104"/>
      <c r="DR765" s="104"/>
      <c r="DS765" s="104"/>
      <c r="DT765" s="104"/>
      <c r="DU765" s="104"/>
      <c r="DV765" s="104"/>
      <c r="DW765" s="104"/>
      <c r="DX765" s="104"/>
      <c r="DY765" s="104"/>
      <c r="DZ765" s="104"/>
      <c r="EA765" s="104"/>
      <c r="EB765" s="104"/>
      <c r="EC765" s="104"/>
      <c r="ED765" s="104"/>
      <c r="EE765" s="104"/>
      <c r="EF765" s="104"/>
      <c r="EG765" s="104"/>
      <c r="EH765" s="104"/>
      <c r="EI765" s="104"/>
      <c r="EJ765" s="104"/>
      <c r="EK765" s="104"/>
      <c r="EL765" s="104"/>
      <c r="EM765" s="104"/>
      <c r="EN765" s="104"/>
      <c r="EO765" s="104"/>
      <c r="EP765" s="104"/>
      <c r="EQ765" s="104"/>
    </row>
    <row r="766" spans="1:286" ht="15.75">
      <c r="DN766" s="104"/>
      <c r="DO766" s="104"/>
      <c r="DP766" s="104"/>
      <c r="DQ766" s="104"/>
      <c r="DR766" s="104"/>
      <c r="DS766" s="104"/>
      <c r="DT766" s="104"/>
      <c r="DU766" s="104"/>
      <c r="DV766" s="104"/>
      <c r="DW766" s="104"/>
      <c r="DX766" s="104"/>
      <c r="DY766" s="104"/>
      <c r="DZ766" s="104"/>
      <c r="EA766" s="104"/>
      <c r="EB766" s="104"/>
      <c r="EC766" s="104"/>
      <c r="ED766" s="104"/>
      <c r="EE766" s="104"/>
      <c r="EF766" s="104"/>
      <c r="EG766" s="104"/>
      <c r="EH766" s="104"/>
      <c r="EI766" s="104"/>
      <c r="EJ766" s="104"/>
      <c r="EK766" s="104"/>
      <c r="EL766" s="104"/>
      <c r="EM766" s="104"/>
      <c r="EN766" s="104"/>
      <c r="EO766" s="104"/>
      <c r="EP766" s="104"/>
      <c r="EQ766" s="104"/>
    </row>
    <row r="767" spans="1:286" ht="15.75">
      <c r="DN767" s="104"/>
      <c r="DO767" s="104"/>
      <c r="DP767" s="104"/>
      <c r="DQ767" s="104"/>
      <c r="DR767" s="104"/>
      <c r="DS767" s="104"/>
      <c r="DT767" s="104"/>
      <c r="DU767" s="104"/>
      <c r="DV767" s="104"/>
      <c r="DW767" s="104"/>
      <c r="DX767" s="104"/>
      <c r="DY767" s="104"/>
      <c r="DZ767" s="104"/>
      <c r="EA767" s="104"/>
      <c r="EB767" s="104"/>
      <c r="EC767" s="104"/>
      <c r="ED767" s="104"/>
      <c r="EE767" s="104"/>
      <c r="EF767" s="104"/>
      <c r="EG767" s="104"/>
      <c r="EH767" s="104"/>
      <c r="EI767" s="104"/>
      <c r="EJ767" s="104"/>
      <c r="EK767" s="104"/>
      <c r="EL767" s="104"/>
      <c r="EM767" s="104"/>
      <c r="EN767" s="104"/>
      <c r="EO767" s="104"/>
      <c r="EP767" s="104"/>
      <c r="EQ767" s="104"/>
    </row>
    <row r="768" spans="1:286" ht="15.75">
      <c r="DN768" s="104"/>
      <c r="DO768" s="104"/>
      <c r="DP768" s="104"/>
      <c r="DQ768" s="104"/>
      <c r="DR768" s="104"/>
      <c r="DS768" s="104"/>
      <c r="DT768" s="104"/>
      <c r="DU768" s="104"/>
      <c r="DV768" s="104"/>
      <c r="DW768" s="104"/>
      <c r="DX768" s="104"/>
      <c r="DY768" s="104"/>
      <c r="DZ768" s="104"/>
      <c r="EA768" s="104"/>
      <c r="EB768" s="104"/>
      <c r="EC768" s="104"/>
      <c r="ED768" s="104"/>
      <c r="EE768" s="104"/>
      <c r="EF768" s="104"/>
      <c r="EG768" s="104"/>
      <c r="EH768" s="104"/>
      <c r="EI768" s="104"/>
      <c r="EJ768" s="104"/>
      <c r="EK768" s="104"/>
      <c r="EL768" s="104"/>
      <c r="EM768" s="104"/>
      <c r="EN768" s="104"/>
      <c r="EO768" s="104"/>
      <c r="EP768" s="104"/>
      <c r="EQ768" s="104"/>
    </row>
    <row r="769" spans="118:147" ht="15.75">
      <c r="DN769" s="104"/>
      <c r="DO769" s="104"/>
      <c r="DP769" s="104"/>
      <c r="DQ769" s="104"/>
      <c r="DR769" s="104"/>
      <c r="DS769" s="104"/>
      <c r="DT769" s="104"/>
      <c r="DU769" s="104"/>
      <c r="DV769" s="104"/>
      <c r="DW769" s="104"/>
      <c r="DX769" s="104"/>
      <c r="DY769" s="104"/>
      <c r="DZ769" s="104"/>
      <c r="EA769" s="104"/>
      <c r="EB769" s="104"/>
      <c r="EC769" s="104"/>
      <c r="ED769" s="104"/>
      <c r="EE769" s="104"/>
      <c r="EF769" s="104"/>
      <c r="EG769" s="104"/>
      <c r="EH769" s="104"/>
      <c r="EI769" s="104"/>
      <c r="EJ769" s="104"/>
      <c r="EK769" s="104"/>
      <c r="EL769" s="104"/>
      <c r="EM769" s="104"/>
      <c r="EN769" s="104"/>
      <c r="EO769" s="104"/>
      <c r="EP769" s="104"/>
      <c r="EQ769" s="104"/>
    </row>
    <row r="770" spans="118:147" ht="15.75">
      <c r="DN770" s="104"/>
      <c r="DO770" s="104"/>
      <c r="DP770" s="104"/>
      <c r="DQ770" s="104"/>
      <c r="DR770" s="104"/>
      <c r="DS770" s="104"/>
      <c r="DT770" s="104"/>
      <c r="DU770" s="104"/>
      <c r="DV770" s="104"/>
      <c r="DW770" s="104"/>
      <c r="DX770" s="104"/>
      <c r="DY770" s="104"/>
      <c r="DZ770" s="104"/>
      <c r="EA770" s="104"/>
      <c r="EB770" s="104"/>
      <c r="EC770" s="104"/>
      <c r="ED770" s="104"/>
      <c r="EE770" s="104"/>
      <c r="EF770" s="104"/>
      <c r="EG770" s="104"/>
      <c r="EH770" s="104"/>
      <c r="EI770" s="104"/>
      <c r="EJ770" s="104"/>
      <c r="EK770" s="104"/>
      <c r="EL770" s="104"/>
      <c r="EM770" s="104"/>
      <c r="EN770" s="104"/>
      <c r="EO770" s="104"/>
      <c r="EP770" s="104"/>
      <c r="EQ770" s="104"/>
    </row>
    <row r="771" spans="118:147" ht="15.75">
      <c r="DN771" s="104"/>
      <c r="DO771" s="104"/>
      <c r="DP771" s="104"/>
      <c r="DQ771" s="104"/>
      <c r="DR771" s="104"/>
      <c r="DS771" s="104"/>
      <c r="DT771" s="104"/>
      <c r="DU771" s="104"/>
      <c r="DV771" s="104"/>
      <c r="DW771" s="104"/>
      <c r="DX771" s="104"/>
      <c r="DY771" s="104"/>
      <c r="DZ771" s="104"/>
      <c r="EA771" s="104"/>
      <c r="EB771" s="104"/>
      <c r="EC771" s="104"/>
      <c r="ED771" s="104"/>
      <c r="EE771" s="104"/>
      <c r="EF771" s="104"/>
      <c r="EG771" s="104"/>
      <c r="EH771" s="104"/>
      <c r="EI771" s="104"/>
      <c r="EJ771" s="104"/>
      <c r="EK771" s="104"/>
      <c r="EL771" s="104"/>
      <c r="EM771" s="104"/>
      <c r="EN771" s="104"/>
      <c r="EO771" s="104"/>
      <c r="EP771" s="104"/>
      <c r="EQ771" s="104"/>
    </row>
    <row r="772" spans="118:147" ht="15.75">
      <c r="DN772" s="104"/>
      <c r="DO772" s="104"/>
      <c r="DP772" s="104"/>
      <c r="DQ772" s="104"/>
      <c r="DR772" s="104"/>
      <c r="DS772" s="104"/>
      <c r="DT772" s="104"/>
      <c r="DU772" s="104"/>
      <c r="DV772" s="104"/>
      <c r="DW772" s="104"/>
      <c r="DX772" s="104"/>
      <c r="DY772" s="104"/>
      <c r="DZ772" s="104"/>
      <c r="EA772" s="104"/>
      <c r="EB772" s="104"/>
      <c r="EC772" s="104"/>
      <c r="ED772" s="104"/>
      <c r="EE772" s="104"/>
      <c r="EF772" s="104"/>
      <c r="EG772" s="104"/>
      <c r="EH772" s="104"/>
      <c r="EI772" s="104"/>
      <c r="EJ772" s="104"/>
      <c r="EK772" s="104"/>
      <c r="EL772" s="104"/>
      <c r="EM772" s="104"/>
      <c r="EN772" s="104"/>
      <c r="EO772" s="104"/>
      <c r="EP772" s="104"/>
      <c r="EQ772" s="104"/>
    </row>
    <row r="773" spans="118:147" ht="15.75">
      <c r="DN773" s="104"/>
      <c r="DO773" s="104"/>
      <c r="DP773" s="104"/>
      <c r="DQ773" s="104"/>
      <c r="DR773" s="104"/>
      <c r="DS773" s="104"/>
      <c r="DT773" s="104"/>
      <c r="DU773" s="104"/>
      <c r="DV773" s="104"/>
      <c r="DW773" s="104"/>
      <c r="DX773" s="104"/>
      <c r="DY773" s="104"/>
      <c r="DZ773" s="104"/>
      <c r="EA773" s="104"/>
      <c r="EB773" s="104"/>
      <c r="EC773" s="104"/>
      <c r="ED773" s="104"/>
      <c r="EE773" s="104"/>
      <c r="EF773" s="104"/>
      <c r="EG773" s="104"/>
      <c r="EH773" s="104"/>
      <c r="EI773" s="104"/>
      <c r="EJ773" s="104"/>
      <c r="EK773" s="104"/>
      <c r="EL773" s="104"/>
      <c r="EM773" s="104"/>
      <c r="EN773" s="104"/>
      <c r="EO773" s="104"/>
      <c r="EP773" s="104"/>
      <c r="EQ773" s="104"/>
    </row>
    <row r="774" spans="118:147" ht="15.75">
      <c r="DN774" s="104"/>
      <c r="DO774" s="104"/>
      <c r="DP774" s="104"/>
      <c r="DQ774" s="104"/>
      <c r="DR774" s="104"/>
      <c r="DS774" s="104"/>
      <c r="DT774" s="104"/>
      <c r="DU774" s="104"/>
      <c r="DV774" s="104"/>
      <c r="DW774" s="104"/>
      <c r="DX774" s="104"/>
      <c r="DY774" s="104"/>
      <c r="DZ774" s="104"/>
      <c r="EA774" s="104"/>
      <c r="EB774" s="104"/>
      <c r="EC774" s="104"/>
      <c r="ED774" s="104"/>
      <c r="EE774" s="104"/>
      <c r="EF774" s="104"/>
      <c r="EG774" s="104"/>
      <c r="EH774" s="104"/>
      <c r="EI774" s="104"/>
      <c r="EJ774" s="104"/>
      <c r="EK774" s="104"/>
      <c r="EL774" s="104"/>
      <c r="EM774" s="104"/>
      <c r="EN774" s="104"/>
      <c r="EO774" s="104"/>
      <c r="EP774" s="104"/>
      <c r="EQ774" s="104"/>
    </row>
    <row r="775" spans="118:147" ht="15.75">
      <c r="DN775" s="104"/>
      <c r="DO775" s="104"/>
      <c r="DP775" s="104"/>
      <c r="DQ775" s="104"/>
      <c r="DR775" s="104"/>
      <c r="DS775" s="104"/>
      <c r="DT775" s="104"/>
      <c r="DU775" s="104"/>
      <c r="DV775" s="104"/>
      <c r="DW775" s="104"/>
      <c r="DX775" s="104"/>
      <c r="DY775" s="104"/>
      <c r="DZ775" s="104"/>
      <c r="EA775" s="104"/>
      <c r="EB775" s="104"/>
      <c r="EC775" s="104"/>
      <c r="ED775" s="104"/>
      <c r="EE775" s="104"/>
      <c r="EF775" s="104"/>
      <c r="EG775" s="104"/>
      <c r="EH775" s="104"/>
      <c r="EI775" s="104"/>
      <c r="EJ775" s="104"/>
      <c r="EK775" s="104"/>
      <c r="EL775" s="104"/>
      <c r="EM775" s="104"/>
      <c r="EN775" s="104"/>
      <c r="EO775" s="104"/>
      <c r="EP775" s="104"/>
      <c r="EQ775" s="104"/>
    </row>
    <row r="776" spans="118:147" ht="15.75">
      <c r="DN776" s="104"/>
      <c r="DO776" s="104"/>
      <c r="DP776" s="104"/>
      <c r="DQ776" s="104"/>
      <c r="DR776" s="104"/>
      <c r="DS776" s="104"/>
      <c r="DT776" s="104"/>
      <c r="DU776" s="104"/>
      <c r="DV776" s="104"/>
      <c r="DW776" s="104"/>
      <c r="DX776" s="104"/>
      <c r="DY776" s="104"/>
      <c r="DZ776" s="104"/>
      <c r="EA776" s="104"/>
      <c r="EB776" s="104"/>
      <c r="EC776" s="104"/>
      <c r="ED776" s="104"/>
      <c r="EE776" s="104"/>
      <c r="EF776" s="104"/>
      <c r="EG776" s="104"/>
      <c r="EH776" s="104"/>
      <c r="EI776" s="104"/>
      <c r="EJ776" s="104"/>
      <c r="EK776" s="104"/>
      <c r="EL776" s="104"/>
      <c r="EM776" s="104"/>
      <c r="EN776" s="104"/>
      <c r="EO776" s="104"/>
      <c r="EP776" s="104"/>
      <c r="EQ776" s="104"/>
    </row>
    <row r="777" spans="118:147" ht="15.75">
      <c r="DN777" s="104"/>
      <c r="DO777" s="104"/>
      <c r="DP777" s="104"/>
      <c r="DQ777" s="104"/>
      <c r="DR777" s="104"/>
      <c r="DS777" s="104"/>
      <c r="DT777" s="104"/>
      <c r="DU777" s="104"/>
      <c r="DV777" s="104"/>
      <c r="DW777" s="104"/>
      <c r="DX777" s="104"/>
      <c r="DY777" s="104"/>
      <c r="DZ777" s="104"/>
      <c r="EA777" s="104"/>
      <c r="EB777" s="104"/>
      <c r="EC777" s="104"/>
      <c r="ED777" s="104"/>
      <c r="EE777" s="104"/>
      <c r="EF777" s="104"/>
      <c r="EG777" s="104"/>
      <c r="EH777" s="104"/>
      <c r="EI777" s="104"/>
      <c r="EJ777" s="104"/>
      <c r="EK777" s="104"/>
      <c r="EL777" s="104"/>
      <c r="EM777" s="104"/>
      <c r="EN777" s="104"/>
      <c r="EO777" s="104"/>
      <c r="EP777" s="104"/>
      <c r="EQ777" s="104"/>
    </row>
    <row r="778" spans="118:147" ht="15.75">
      <c r="DN778" s="104"/>
      <c r="DO778" s="104"/>
      <c r="DP778" s="104"/>
      <c r="DQ778" s="104"/>
      <c r="DR778" s="104"/>
      <c r="DS778" s="104"/>
      <c r="DT778" s="104"/>
      <c r="DU778" s="104"/>
      <c r="DV778" s="104"/>
      <c r="DW778" s="104"/>
      <c r="DX778" s="104"/>
      <c r="DY778" s="104"/>
      <c r="DZ778" s="104"/>
      <c r="EA778" s="104"/>
      <c r="EB778" s="104"/>
      <c r="EC778" s="104"/>
      <c r="ED778" s="104"/>
      <c r="EE778" s="104"/>
      <c r="EF778" s="104"/>
      <c r="EG778" s="104"/>
      <c r="EH778" s="104"/>
      <c r="EI778" s="104"/>
      <c r="EJ778" s="104"/>
      <c r="EK778" s="104"/>
      <c r="EL778" s="104"/>
      <c r="EM778" s="104"/>
      <c r="EN778" s="104"/>
      <c r="EO778" s="104"/>
      <c r="EP778" s="104"/>
      <c r="EQ778" s="104"/>
    </row>
    <row r="779" spans="118:147" ht="15.75">
      <c r="DN779" s="104"/>
      <c r="DO779" s="104"/>
      <c r="DP779" s="104"/>
      <c r="DQ779" s="104"/>
      <c r="DR779" s="104"/>
      <c r="DS779" s="104"/>
      <c r="DT779" s="104"/>
      <c r="DU779" s="104"/>
      <c r="DV779" s="104"/>
      <c r="DW779" s="104"/>
      <c r="DX779" s="104"/>
      <c r="DY779" s="104"/>
      <c r="DZ779" s="104"/>
      <c r="EA779" s="104"/>
      <c r="EB779" s="104"/>
      <c r="EC779" s="104"/>
      <c r="ED779" s="104"/>
      <c r="EE779" s="104"/>
      <c r="EF779" s="104"/>
      <c r="EG779" s="104"/>
      <c r="EH779" s="104"/>
      <c r="EI779" s="104"/>
      <c r="EJ779" s="104"/>
      <c r="EK779" s="104"/>
      <c r="EL779" s="104"/>
      <c r="EM779" s="104"/>
      <c r="EN779" s="104"/>
      <c r="EO779" s="104"/>
      <c r="EP779" s="104"/>
      <c r="EQ779" s="104"/>
    </row>
    <row r="780" spans="118:147" ht="15.75">
      <c r="DN780" s="104"/>
      <c r="DO780" s="104"/>
      <c r="DP780" s="104"/>
      <c r="DQ780" s="104"/>
      <c r="DR780" s="104"/>
      <c r="DS780" s="104"/>
      <c r="DT780" s="104"/>
      <c r="DU780" s="104"/>
      <c r="DV780" s="104"/>
      <c r="DW780" s="104"/>
      <c r="DX780" s="104"/>
      <c r="DY780" s="104"/>
      <c r="DZ780" s="104"/>
      <c r="EA780" s="104"/>
      <c r="EB780" s="104"/>
      <c r="EC780" s="104"/>
      <c r="ED780" s="104"/>
      <c r="EE780" s="104"/>
      <c r="EF780" s="104"/>
      <c r="EG780" s="104"/>
      <c r="EH780" s="104"/>
      <c r="EI780" s="104"/>
      <c r="EJ780" s="104"/>
      <c r="EK780" s="104"/>
      <c r="EL780" s="104"/>
      <c r="EM780" s="104"/>
      <c r="EN780" s="104"/>
      <c r="EO780" s="104"/>
      <c r="EP780" s="104"/>
      <c r="EQ780" s="104"/>
    </row>
    <row r="781" spans="118:147" ht="15.75">
      <c r="DN781" s="104"/>
      <c r="DO781" s="104"/>
      <c r="DP781" s="104"/>
      <c r="DQ781" s="104"/>
      <c r="DR781" s="104"/>
      <c r="DS781" s="104"/>
      <c r="DT781" s="104"/>
      <c r="DU781" s="104"/>
      <c r="DV781" s="104"/>
      <c r="DW781" s="104"/>
      <c r="DX781" s="104"/>
      <c r="DY781" s="104"/>
      <c r="DZ781" s="104"/>
      <c r="EA781" s="104"/>
      <c r="EB781" s="104"/>
      <c r="EC781" s="104"/>
      <c r="ED781" s="104"/>
      <c r="EE781" s="104"/>
      <c r="EF781" s="104"/>
      <c r="EG781" s="104"/>
      <c r="EH781" s="104"/>
      <c r="EI781" s="104"/>
      <c r="EJ781" s="104"/>
      <c r="EK781" s="104"/>
      <c r="EL781" s="104"/>
      <c r="EM781" s="104"/>
      <c r="EN781" s="104"/>
      <c r="EO781" s="104"/>
      <c r="EP781" s="104"/>
      <c r="EQ781" s="104"/>
    </row>
    <row r="782" spans="118:147" ht="15.75">
      <c r="DN782" s="104"/>
      <c r="DO782" s="104"/>
      <c r="DP782" s="104"/>
      <c r="DQ782" s="104"/>
      <c r="DR782" s="104"/>
      <c r="DS782" s="104"/>
      <c r="DT782" s="104"/>
      <c r="DU782" s="104"/>
      <c r="DV782" s="104"/>
      <c r="DW782" s="104"/>
      <c r="DX782" s="104"/>
      <c r="DY782" s="104"/>
      <c r="DZ782" s="104"/>
      <c r="EA782" s="104"/>
      <c r="EB782" s="104"/>
      <c r="EC782" s="104"/>
      <c r="ED782" s="104"/>
      <c r="EE782" s="104"/>
      <c r="EF782" s="104"/>
      <c r="EG782" s="104"/>
      <c r="EH782" s="104"/>
      <c r="EI782" s="104"/>
      <c r="EJ782" s="104"/>
      <c r="EK782" s="104"/>
      <c r="EL782" s="104"/>
      <c r="EM782" s="104"/>
      <c r="EN782" s="104"/>
      <c r="EO782" s="104"/>
      <c r="EP782" s="104"/>
      <c r="EQ782" s="104"/>
    </row>
    <row r="783" spans="118:147" ht="15.75">
      <c r="DN783" s="104"/>
      <c r="DO783" s="104"/>
      <c r="DP783" s="104"/>
      <c r="DQ783" s="104"/>
      <c r="DR783" s="104"/>
      <c r="DS783" s="104"/>
      <c r="DT783" s="104"/>
      <c r="DU783" s="104"/>
      <c r="DV783" s="104"/>
      <c r="DW783" s="104"/>
      <c r="DX783" s="104"/>
      <c r="DY783" s="104"/>
      <c r="DZ783" s="104"/>
      <c r="EA783" s="104"/>
      <c r="EB783" s="104"/>
      <c r="EC783" s="104"/>
      <c r="ED783" s="104"/>
      <c r="EE783" s="104"/>
      <c r="EF783" s="104"/>
      <c r="EG783" s="104"/>
      <c r="EH783" s="104"/>
      <c r="EI783" s="104"/>
      <c r="EJ783" s="104"/>
      <c r="EK783" s="104"/>
      <c r="EL783" s="104"/>
      <c r="EM783" s="104"/>
      <c r="EN783" s="104"/>
      <c r="EO783" s="104"/>
      <c r="EP783" s="104"/>
      <c r="EQ783" s="104"/>
    </row>
    <row r="784" spans="118:147" ht="15.75">
      <c r="DN784" s="104"/>
      <c r="DO784" s="104"/>
      <c r="DP784" s="104"/>
      <c r="DQ784" s="104"/>
      <c r="DR784" s="104"/>
      <c r="DS784" s="104"/>
      <c r="DT784" s="104"/>
      <c r="DU784" s="104"/>
      <c r="DV784" s="104"/>
      <c r="DW784" s="104"/>
      <c r="DX784" s="104"/>
      <c r="DY784" s="104"/>
      <c r="DZ784" s="104"/>
      <c r="EA784" s="104"/>
      <c r="EB784" s="104"/>
      <c r="EC784" s="104"/>
      <c r="ED784" s="104"/>
      <c r="EE784" s="104"/>
      <c r="EF784" s="104"/>
      <c r="EG784" s="104"/>
      <c r="EH784" s="104"/>
      <c r="EI784" s="104"/>
      <c r="EJ784" s="104"/>
      <c r="EK784" s="104"/>
      <c r="EL784" s="104"/>
      <c r="EM784" s="104"/>
      <c r="EN784" s="104"/>
      <c r="EO784" s="104"/>
      <c r="EP784" s="104"/>
      <c r="EQ784" s="104"/>
    </row>
    <row r="785" spans="118:147" ht="15.75">
      <c r="DN785" s="104"/>
      <c r="DO785" s="104"/>
      <c r="DP785" s="104"/>
      <c r="DQ785" s="104"/>
      <c r="DR785" s="104"/>
      <c r="DS785" s="104"/>
      <c r="DT785" s="104"/>
      <c r="DU785" s="104"/>
      <c r="DV785" s="104"/>
      <c r="DW785" s="104"/>
      <c r="DX785" s="104"/>
      <c r="DY785" s="104"/>
      <c r="DZ785" s="104"/>
      <c r="EA785" s="104"/>
      <c r="EB785" s="104"/>
      <c r="EC785" s="104"/>
      <c r="ED785" s="104"/>
      <c r="EE785" s="104"/>
      <c r="EF785" s="104"/>
      <c r="EG785" s="104"/>
      <c r="EH785" s="104"/>
      <c r="EI785" s="104"/>
      <c r="EJ785" s="104"/>
      <c r="EK785" s="104"/>
      <c r="EL785" s="104"/>
      <c r="EM785" s="104"/>
      <c r="EN785" s="104"/>
      <c r="EO785" s="104"/>
      <c r="EP785" s="104"/>
      <c r="EQ785" s="104"/>
    </row>
    <row r="786" spans="118:147" ht="15.75">
      <c r="DN786" s="104"/>
      <c r="DO786" s="104"/>
      <c r="DP786" s="104"/>
      <c r="DQ786" s="104"/>
      <c r="DR786" s="104"/>
      <c r="DS786" s="104"/>
      <c r="DT786" s="104"/>
      <c r="DU786" s="104"/>
      <c r="DV786" s="104"/>
      <c r="DW786" s="104"/>
      <c r="DX786" s="104"/>
      <c r="DY786" s="104"/>
      <c r="DZ786" s="104"/>
      <c r="EA786" s="104"/>
      <c r="EB786" s="104"/>
      <c r="EC786" s="104"/>
      <c r="ED786" s="104"/>
      <c r="EE786" s="104"/>
      <c r="EF786" s="104"/>
      <c r="EG786" s="104"/>
      <c r="EH786" s="104"/>
      <c r="EI786" s="104"/>
      <c r="EJ786" s="104"/>
      <c r="EK786" s="104"/>
      <c r="EL786" s="104"/>
      <c r="EM786" s="104"/>
      <c r="EN786" s="104"/>
      <c r="EO786" s="104"/>
      <c r="EP786" s="104"/>
      <c r="EQ786" s="104"/>
    </row>
    <row r="787" spans="118:147" ht="15.75">
      <c r="DN787" s="104"/>
      <c r="DO787" s="104"/>
      <c r="DP787" s="104"/>
      <c r="DQ787" s="104"/>
      <c r="DR787" s="104"/>
      <c r="DS787" s="104"/>
      <c r="DT787" s="104"/>
      <c r="DU787" s="104"/>
      <c r="DV787" s="104"/>
      <c r="DW787" s="104"/>
      <c r="DX787" s="104"/>
      <c r="DY787" s="104"/>
      <c r="DZ787" s="104"/>
      <c r="EA787" s="104"/>
      <c r="EB787" s="104"/>
      <c r="EC787" s="104"/>
      <c r="ED787" s="104"/>
      <c r="EE787" s="104"/>
      <c r="EF787" s="104"/>
      <c r="EG787" s="104"/>
      <c r="EH787" s="104"/>
      <c r="EI787" s="104"/>
      <c r="EJ787" s="104"/>
      <c r="EK787" s="104"/>
      <c r="EL787" s="104"/>
      <c r="EM787" s="104"/>
      <c r="EN787" s="104"/>
      <c r="EO787" s="104"/>
      <c r="EP787" s="104"/>
      <c r="EQ787" s="104"/>
    </row>
    <row r="788" spans="118:147" ht="15.75">
      <c r="DN788" s="104"/>
      <c r="DO788" s="104"/>
      <c r="DP788" s="104"/>
      <c r="DQ788" s="104"/>
      <c r="DR788" s="104"/>
      <c r="DS788" s="104"/>
      <c r="DT788" s="104"/>
      <c r="DU788" s="104"/>
      <c r="DV788" s="104"/>
      <c r="DW788" s="104"/>
      <c r="DX788" s="104"/>
      <c r="DY788" s="104"/>
      <c r="DZ788" s="104"/>
      <c r="EA788" s="104"/>
      <c r="EB788" s="104"/>
      <c r="EC788" s="104"/>
      <c r="ED788" s="104"/>
      <c r="EE788" s="104"/>
      <c r="EF788" s="104"/>
      <c r="EG788" s="104"/>
      <c r="EH788" s="104"/>
      <c r="EI788" s="104"/>
      <c r="EJ788" s="104"/>
      <c r="EK788" s="104"/>
      <c r="EL788" s="104"/>
      <c r="EM788" s="104"/>
      <c r="EN788" s="104"/>
      <c r="EO788" s="104"/>
      <c r="EP788" s="104"/>
      <c r="EQ788" s="104"/>
    </row>
    <row r="789" spans="118:147" ht="15.75">
      <c r="DN789" s="104"/>
      <c r="DO789" s="104"/>
      <c r="DP789" s="104"/>
      <c r="DQ789" s="104"/>
      <c r="DR789" s="104"/>
      <c r="DS789" s="104"/>
      <c r="DT789" s="104"/>
      <c r="DU789" s="104"/>
      <c r="DV789" s="104"/>
      <c r="DW789" s="104"/>
      <c r="DX789" s="104"/>
      <c r="DY789" s="104"/>
      <c r="DZ789" s="104"/>
      <c r="EA789" s="104"/>
      <c r="EB789" s="104"/>
      <c r="EC789" s="104"/>
      <c r="ED789" s="104"/>
      <c r="EE789" s="104"/>
      <c r="EF789" s="104"/>
      <c r="EG789" s="104"/>
      <c r="EH789" s="104"/>
      <c r="EI789" s="104"/>
      <c r="EJ789" s="104"/>
      <c r="EK789" s="104"/>
      <c r="EL789" s="104"/>
      <c r="EM789" s="104"/>
      <c r="EN789" s="104"/>
      <c r="EO789" s="104"/>
      <c r="EP789" s="104"/>
      <c r="EQ789" s="104"/>
    </row>
    <row r="790" spans="118:147" ht="15.75">
      <c r="DN790" s="104"/>
      <c r="DO790" s="104"/>
      <c r="DP790" s="104"/>
      <c r="DQ790" s="104"/>
      <c r="DR790" s="104"/>
      <c r="DS790" s="104"/>
      <c r="DT790" s="104"/>
      <c r="DU790" s="104"/>
      <c r="DV790" s="104"/>
      <c r="DW790" s="104"/>
      <c r="DX790" s="104"/>
      <c r="DY790" s="104"/>
      <c r="DZ790" s="104"/>
      <c r="EA790" s="104"/>
      <c r="EB790" s="104"/>
      <c r="EC790" s="104"/>
      <c r="ED790" s="104"/>
      <c r="EE790" s="104"/>
      <c r="EF790" s="104"/>
      <c r="EG790" s="104"/>
      <c r="EH790" s="104"/>
      <c r="EI790" s="104"/>
      <c r="EJ790" s="104"/>
      <c r="EK790" s="104"/>
      <c r="EL790" s="104"/>
      <c r="EM790" s="104"/>
      <c r="EN790" s="104"/>
      <c r="EO790" s="104"/>
      <c r="EP790" s="104"/>
      <c r="EQ790" s="104"/>
    </row>
    <row r="791" spans="118:147" ht="15.75">
      <c r="DN791" s="104"/>
      <c r="DO791" s="104"/>
      <c r="DP791" s="104"/>
      <c r="DQ791" s="104"/>
      <c r="DR791" s="104"/>
      <c r="DS791" s="104"/>
      <c r="DT791" s="104"/>
      <c r="DU791" s="104"/>
      <c r="DV791" s="104"/>
      <c r="DW791" s="104"/>
      <c r="DX791" s="104"/>
      <c r="DY791" s="104"/>
      <c r="DZ791" s="104"/>
      <c r="EA791" s="104"/>
      <c r="EB791" s="104"/>
      <c r="EC791" s="104"/>
      <c r="ED791" s="104"/>
      <c r="EE791" s="104"/>
      <c r="EF791" s="104"/>
      <c r="EG791" s="104"/>
      <c r="EH791" s="104"/>
      <c r="EI791" s="104"/>
      <c r="EJ791" s="104"/>
      <c r="EK791" s="104"/>
      <c r="EL791" s="104"/>
      <c r="EM791" s="104"/>
      <c r="EN791" s="104"/>
      <c r="EO791" s="104"/>
      <c r="EP791" s="104"/>
      <c r="EQ791" s="104"/>
    </row>
    <row r="792" spans="118:147" ht="15.75">
      <c r="DN792" s="104"/>
      <c r="DO792" s="104"/>
      <c r="DP792" s="104"/>
      <c r="DQ792" s="104"/>
      <c r="DR792" s="104"/>
      <c r="DS792" s="104"/>
      <c r="DT792" s="104"/>
      <c r="DU792" s="104"/>
      <c r="DV792" s="104"/>
      <c r="DW792" s="104"/>
      <c r="DX792" s="104"/>
      <c r="DY792" s="104"/>
      <c r="DZ792" s="104"/>
      <c r="EA792" s="104"/>
      <c r="EB792" s="104"/>
      <c r="EC792" s="104"/>
      <c r="ED792" s="104"/>
      <c r="EE792" s="104"/>
      <c r="EF792" s="104"/>
      <c r="EG792" s="104"/>
      <c r="EH792" s="104"/>
      <c r="EI792" s="104"/>
      <c r="EJ792" s="104"/>
      <c r="EK792" s="104"/>
      <c r="EL792" s="104"/>
      <c r="EM792" s="104"/>
      <c r="EN792" s="104"/>
      <c r="EO792" s="104"/>
      <c r="EP792" s="104"/>
      <c r="EQ792" s="104"/>
    </row>
    <row r="793" spans="118:147" ht="15.75">
      <c r="DN793" s="104"/>
      <c r="DO793" s="104"/>
      <c r="DP793" s="104"/>
      <c r="DQ793" s="104"/>
      <c r="DR793" s="104"/>
      <c r="DS793" s="104"/>
      <c r="DT793" s="104"/>
      <c r="DU793" s="104"/>
      <c r="DV793" s="104"/>
      <c r="DW793" s="104"/>
      <c r="DX793" s="104"/>
      <c r="DY793" s="104"/>
      <c r="DZ793" s="104"/>
      <c r="EA793" s="104"/>
      <c r="EB793" s="104"/>
      <c r="EC793" s="104"/>
      <c r="ED793" s="104"/>
      <c r="EE793" s="104"/>
      <c r="EF793" s="104"/>
      <c r="EG793" s="104"/>
      <c r="EH793" s="104"/>
      <c r="EI793" s="104"/>
      <c r="EJ793" s="104"/>
      <c r="EK793" s="104"/>
      <c r="EL793" s="104"/>
      <c r="EM793" s="104"/>
      <c r="EN793" s="104"/>
      <c r="EO793" s="104"/>
      <c r="EP793" s="104"/>
      <c r="EQ793" s="104"/>
    </row>
    <row r="794" spans="118:147" ht="15.75">
      <c r="DN794" s="104"/>
      <c r="DO794" s="104"/>
      <c r="DP794" s="104"/>
      <c r="DQ794" s="104"/>
      <c r="DR794" s="104"/>
      <c r="DS794" s="104"/>
      <c r="DT794" s="104"/>
      <c r="DU794" s="104"/>
      <c r="DV794" s="104"/>
      <c r="DW794" s="104"/>
      <c r="DX794" s="104"/>
      <c r="DY794" s="104"/>
      <c r="DZ794" s="104"/>
      <c r="EA794" s="104"/>
      <c r="EB794" s="104"/>
      <c r="EC794" s="104"/>
      <c r="ED794" s="104"/>
      <c r="EE794" s="104"/>
      <c r="EF794" s="104"/>
      <c r="EG794" s="104"/>
      <c r="EH794" s="104"/>
      <c r="EI794" s="104"/>
      <c r="EJ794" s="104"/>
      <c r="EK794" s="104"/>
      <c r="EL794" s="104"/>
      <c r="EM794" s="104"/>
      <c r="EN794" s="104"/>
      <c r="EO794" s="104"/>
      <c r="EP794" s="104"/>
      <c r="EQ794" s="104"/>
    </row>
    <row r="795" spans="118:147" ht="15.75">
      <c r="DN795" s="104"/>
      <c r="DO795" s="104"/>
      <c r="DP795" s="104"/>
      <c r="DQ795" s="104"/>
      <c r="DR795" s="104"/>
      <c r="DS795" s="104"/>
      <c r="DT795" s="104"/>
      <c r="DU795" s="104"/>
      <c r="DV795" s="104"/>
      <c r="DW795" s="104"/>
      <c r="DX795" s="104"/>
      <c r="DY795" s="104"/>
      <c r="DZ795" s="104"/>
      <c r="EA795" s="104"/>
      <c r="EB795" s="104"/>
      <c r="EC795" s="104"/>
      <c r="ED795" s="104"/>
      <c r="EE795" s="104"/>
      <c r="EF795" s="104"/>
      <c r="EG795" s="104"/>
      <c r="EH795" s="104"/>
      <c r="EI795" s="104"/>
      <c r="EJ795" s="104"/>
      <c r="EK795" s="104"/>
      <c r="EL795" s="104"/>
      <c r="EM795" s="104"/>
      <c r="EN795" s="104"/>
      <c r="EO795" s="104"/>
      <c r="EP795" s="104"/>
      <c r="EQ795" s="104"/>
    </row>
    <row r="796" spans="118:147" ht="15.75">
      <c r="DN796" s="104"/>
      <c r="DO796" s="104"/>
      <c r="DP796" s="104"/>
      <c r="DQ796" s="104"/>
      <c r="DR796" s="104"/>
      <c r="DS796" s="104"/>
      <c r="DT796" s="104"/>
      <c r="DU796" s="104"/>
      <c r="DV796" s="104"/>
      <c r="DW796" s="104"/>
      <c r="DX796" s="104"/>
      <c r="DY796" s="104"/>
      <c r="DZ796" s="104"/>
      <c r="EA796" s="104"/>
      <c r="EB796" s="104"/>
      <c r="EC796" s="104"/>
      <c r="ED796" s="104"/>
      <c r="EE796" s="104"/>
      <c r="EF796" s="104"/>
      <c r="EG796" s="104"/>
      <c r="EH796" s="104"/>
      <c r="EI796" s="104"/>
      <c r="EJ796" s="104"/>
      <c r="EK796" s="104"/>
      <c r="EL796" s="104"/>
      <c r="EM796" s="104"/>
      <c r="EN796" s="104"/>
      <c r="EO796" s="104"/>
      <c r="EP796" s="104"/>
      <c r="EQ796" s="104"/>
    </row>
    <row r="797" spans="118:147" ht="15.75">
      <c r="DN797" s="104"/>
      <c r="DO797" s="104"/>
      <c r="DP797" s="104"/>
      <c r="DQ797" s="104"/>
      <c r="DR797" s="104"/>
      <c r="DS797" s="104"/>
      <c r="DT797" s="104"/>
      <c r="DU797" s="104"/>
      <c r="DV797" s="104"/>
      <c r="DW797" s="104"/>
      <c r="DX797" s="104"/>
      <c r="DY797" s="104"/>
      <c r="DZ797" s="104"/>
      <c r="EA797" s="104"/>
      <c r="EB797" s="104"/>
      <c r="EC797" s="104"/>
      <c r="ED797" s="104"/>
      <c r="EE797" s="104"/>
      <c r="EF797" s="104"/>
      <c r="EG797" s="104"/>
      <c r="EH797" s="104"/>
      <c r="EI797" s="104"/>
      <c r="EJ797" s="104"/>
      <c r="EK797" s="104"/>
      <c r="EL797" s="104"/>
      <c r="EM797" s="104"/>
      <c r="EN797" s="104"/>
      <c r="EO797" s="104"/>
      <c r="EP797" s="104"/>
      <c r="EQ797" s="104"/>
    </row>
    <row r="798" spans="118:147" ht="15.75">
      <c r="DN798" s="104"/>
      <c r="DO798" s="104"/>
      <c r="DP798" s="104"/>
      <c r="DQ798" s="104"/>
      <c r="DR798" s="104"/>
      <c r="DS798" s="104"/>
      <c r="DT798" s="104"/>
      <c r="DU798" s="104"/>
      <c r="DV798" s="104"/>
      <c r="DW798" s="104"/>
      <c r="DX798" s="104"/>
      <c r="DY798" s="104"/>
      <c r="DZ798" s="104"/>
      <c r="EA798" s="104"/>
      <c r="EB798" s="104"/>
      <c r="EC798" s="104"/>
      <c r="ED798" s="104"/>
      <c r="EE798" s="104"/>
      <c r="EF798" s="104"/>
      <c r="EG798" s="104"/>
      <c r="EH798" s="104"/>
      <c r="EI798" s="104"/>
      <c r="EJ798" s="104"/>
      <c r="EK798" s="104"/>
      <c r="EL798" s="104"/>
      <c r="EM798" s="104"/>
      <c r="EN798" s="104"/>
      <c r="EO798" s="104"/>
      <c r="EP798" s="104"/>
      <c r="EQ798" s="104"/>
    </row>
    <row r="799" spans="118:147" ht="15.75">
      <c r="DN799" s="104"/>
      <c r="DO799" s="104"/>
      <c r="DP799" s="104"/>
      <c r="DQ799" s="104"/>
      <c r="DR799" s="104"/>
      <c r="DS799" s="104"/>
      <c r="DT799" s="104"/>
      <c r="DU799" s="104"/>
      <c r="DV799" s="104"/>
      <c r="DW799" s="104"/>
      <c r="DX799" s="104"/>
      <c r="DY799" s="104"/>
      <c r="DZ799" s="104"/>
      <c r="EA799" s="104"/>
      <c r="EB799" s="104"/>
      <c r="EC799" s="104"/>
      <c r="ED799" s="104"/>
      <c r="EE799" s="104"/>
      <c r="EF799" s="104"/>
      <c r="EG799" s="104"/>
      <c r="EH799" s="104"/>
      <c r="EI799" s="104"/>
      <c r="EJ799" s="104"/>
      <c r="EK799" s="104"/>
      <c r="EL799" s="104"/>
      <c r="EM799" s="104"/>
      <c r="EN799" s="104"/>
      <c r="EO799" s="104"/>
      <c r="EP799" s="104"/>
      <c r="EQ799" s="104"/>
    </row>
    <row r="800" spans="118:147" ht="15.75">
      <c r="DN800" s="104"/>
      <c r="DO800" s="104"/>
      <c r="DP800" s="104"/>
      <c r="DQ800" s="104"/>
      <c r="DR800" s="104"/>
      <c r="DS800" s="104"/>
      <c r="DT800" s="104"/>
      <c r="DU800" s="104"/>
      <c r="DV800" s="104"/>
      <c r="DW800" s="104"/>
      <c r="DX800" s="104"/>
      <c r="DY800" s="104"/>
      <c r="DZ800" s="104"/>
      <c r="EA800" s="104"/>
      <c r="EB800" s="104"/>
      <c r="EC800" s="104"/>
      <c r="ED800" s="104"/>
      <c r="EE800" s="104"/>
      <c r="EF800" s="104"/>
      <c r="EG800" s="104"/>
      <c r="EH800" s="104"/>
      <c r="EI800" s="104"/>
      <c r="EJ800" s="104"/>
      <c r="EK800" s="104"/>
      <c r="EL800" s="104"/>
      <c r="EM800" s="104"/>
      <c r="EN800" s="104"/>
      <c r="EO800" s="104"/>
      <c r="EP800" s="104"/>
      <c r="EQ800" s="104"/>
    </row>
    <row r="801" spans="118:147" ht="15.75">
      <c r="DN801" s="104"/>
      <c r="DO801" s="104"/>
      <c r="DP801" s="104"/>
      <c r="DQ801" s="104"/>
      <c r="DR801" s="104"/>
      <c r="DS801" s="104"/>
      <c r="DT801" s="104"/>
      <c r="DU801" s="104"/>
      <c r="DV801" s="104"/>
      <c r="DW801" s="104"/>
      <c r="DX801" s="104"/>
      <c r="DY801" s="104"/>
      <c r="DZ801" s="104"/>
      <c r="EA801" s="104"/>
      <c r="EB801" s="104"/>
      <c r="EC801" s="104"/>
      <c r="ED801" s="104"/>
      <c r="EE801" s="104"/>
      <c r="EF801" s="104"/>
      <c r="EG801" s="104"/>
      <c r="EH801" s="104"/>
      <c r="EI801" s="104"/>
      <c r="EJ801" s="104"/>
      <c r="EK801" s="104"/>
      <c r="EL801" s="104"/>
      <c r="EM801" s="104"/>
      <c r="EN801" s="104"/>
      <c r="EO801" s="104"/>
      <c r="EP801" s="104"/>
      <c r="EQ801" s="104"/>
    </row>
    <row r="802" spans="118:147" ht="15.75">
      <c r="DN802" s="104"/>
      <c r="DO802" s="104"/>
      <c r="DP802" s="104"/>
      <c r="DQ802" s="104"/>
      <c r="DR802" s="104"/>
      <c r="DS802" s="104"/>
      <c r="DT802" s="104"/>
      <c r="DU802" s="104"/>
      <c r="DV802" s="104"/>
      <c r="DW802" s="104"/>
      <c r="DX802" s="104"/>
      <c r="DY802" s="104"/>
      <c r="DZ802" s="104"/>
      <c r="EA802" s="104"/>
      <c r="EB802" s="104"/>
      <c r="EC802" s="104"/>
      <c r="ED802" s="104"/>
      <c r="EE802" s="104"/>
      <c r="EF802" s="104"/>
      <c r="EG802" s="104"/>
      <c r="EH802" s="104"/>
      <c r="EI802" s="104"/>
      <c r="EJ802" s="104"/>
      <c r="EK802" s="104"/>
      <c r="EL802" s="104"/>
      <c r="EM802" s="104"/>
      <c r="EN802" s="104"/>
      <c r="EO802" s="104"/>
      <c r="EP802" s="104"/>
      <c r="EQ802" s="104"/>
    </row>
    <row r="803" spans="118:147" ht="15.75">
      <c r="DN803" s="104"/>
      <c r="DO803" s="104"/>
      <c r="DP803" s="104"/>
      <c r="DQ803" s="104"/>
      <c r="DR803" s="104"/>
      <c r="DS803" s="104"/>
      <c r="DT803" s="104"/>
      <c r="DU803" s="104"/>
      <c r="DV803" s="104"/>
      <c r="DW803" s="104"/>
      <c r="DX803" s="104"/>
      <c r="DY803" s="104"/>
      <c r="DZ803" s="104"/>
      <c r="EA803" s="104"/>
      <c r="EB803" s="104"/>
      <c r="EC803" s="104"/>
      <c r="ED803" s="104"/>
      <c r="EE803" s="104"/>
      <c r="EF803" s="104"/>
      <c r="EG803" s="104"/>
      <c r="EH803" s="104"/>
      <c r="EI803" s="104"/>
      <c r="EJ803" s="104"/>
      <c r="EK803" s="104"/>
      <c r="EL803" s="104"/>
      <c r="EM803" s="104"/>
      <c r="EN803" s="104"/>
      <c r="EO803" s="104"/>
      <c r="EP803" s="104"/>
      <c r="EQ803" s="104"/>
    </row>
    <row r="804" spans="118:147" ht="15.75">
      <c r="DN804" s="104"/>
      <c r="DO804" s="104"/>
      <c r="DP804" s="104"/>
      <c r="DQ804" s="104"/>
      <c r="DR804" s="104"/>
      <c r="DS804" s="104"/>
      <c r="DT804" s="104"/>
      <c r="DU804" s="104"/>
      <c r="DV804" s="104"/>
      <c r="DW804" s="104"/>
      <c r="DX804" s="104"/>
      <c r="DY804" s="104"/>
      <c r="DZ804" s="104"/>
      <c r="EA804" s="104"/>
      <c r="EB804" s="104"/>
      <c r="EC804" s="104"/>
      <c r="ED804" s="104"/>
      <c r="EE804" s="104"/>
      <c r="EF804" s="104"/>
      <c r="EG804" s="104"/>
      <c r="EH804" s="104"/>
      <c r="EI804" s="104"/>
      <c r="EJ804" s="104"/>
      <c r="EK804" s="104"/>
      <c r="EL804" s="104"/>
      <c r="EM804" s="104"/>
      <c r="EN804" s="104"/>
      <c r="EO804" s="104"/>
      <c r="EP804" s="104"/>
      <c r="EQ804" s="104"/>
    </row>
    <row r="805" spans="118:147" ht="15.75">
      <c r="DN805" s="104"/>
      <c r="DO805" s="104"/>
      <c r="DP805" s="104"/>
      <c r="DQ805" s="104"/>
      <c r="DR805" s="104"/>
      <c r="DS805" s="104"/>
      <c r="DT805" s="104"/>
      <c r="DU805" s="104"/>
      <c r="DV805" s="104"/>
      <c r="DW805" s="104"/>
      <c r="DX805" s="104"/>
      <c r="DY805" s="104"/>
      <c r="DZ805" s="104"/>
      <c r="EA805" s="104"/>
      <c r="EB805" s="104"/>
      <c r="EC805" s="104"/>
      <c r="ED805" s="104"/>
      <c r="EE805" s="104"/>
      <c r="EF805" s="104"/>
      <c r="EG805" s="104"/>
      <c r="EH805" s="104"/>
      <c r="EI805" s="104"/>
      <c r="EJ805" s="104"/>
      <c r="EK805" s="104"/>
      <c r="EL805" s="104"/>
      <c r="EM805" s="104"/>
      <c r="EN805" s="104"/>
      <c r="EO805" s="104"/>
      <c r="EP805" s="104"/>
      <c r="EQ805" s="104"/>
    </row>
    <row r="806" spans="118:147" ht="15.75">
      <c r="DN806" s="104"/>
      <c r="DO806" s="104"/>
      <c r="DP806" s="104"/>
      <c r="DQ806" s="104"/>
      <c r="DR806" s="104"/>
      <c r="DS806" s="104"/>
      <c r="DT806" s="104"/>
      <c r="DU806" s="104"/>
      <c r="DV806" s="104"/>
      <c r="DW806" s="104"/>
      <c r="DX806" s="104"/>
      <c r="DY806" s="104"/>
      <c r="DZ806" s="104"/>
      <c r="EA806" s="104"/>
      <c r="EB806" s="104"/>
      <c r="EC806" s="104"/>
      <c r="ED806" s="104"/>
      <c r="EE806" s="104"/>
      <c r="EF806" s="104"/>
      <c r="EG806" s="104"/>
      <c r="EH806" s="104"/>
      <c r="EI806" s="104"/>
      <c r="EJ806" s="104"/>
      <c r="EK806" s="104"/>
      <c r="EL806" s="104"/>
      <c r="EM806" s="104"/>
      <c r="EN806" s="104"/>
      <c r="EO806" s="104"/>
      <c r="EP806" s="104"/>
      <c r="EQ806" s="104"/>
    </row>
    <row r="807" spans="118:147" ht="15.75">
      <c r="DN807" s="104"/>
      <c r="DO807" s="104"/>
      <c r="DP807" s="104"/>
      <c r="DQ807" s="104"/>
      <c r="DR807" s="104"/>
      <c r="DS807" s="104"/>
      <c r="DT807" s="104"/>
      <c r="DU807" s="104"/>
      <c r="DV807" s="104"/>
      <c r="DW807" s="104"/>
      <c r="DX807" s="104"/>
      <c r="DY807" s="104"/>
      <c r="DZ807" s="104"/>
      <c r="EA807" s="104"/>
      <c r="EB807" s="104"/>
      <c r="EC807" s="104"/>
      <c r="ED807" s="104"/>
      <c r="EE807" s="104"/>
      <c r="EF807" s="104"/>
      <c r="EG807" s="104"/>
      <c r="EH807" s="104"/>
      <c r="EI807" s="104"/>
      <c r="EJ807" s="104"/>
      <c r="EK807" s="104"/>
      <c r="EL807" s="104"/>
      <c r="EM807" s="104"/>
      <c r="EN807" s="104"/>
      <c r="EO807" s="104"/>
      <c r="EP807" s="104"/>
      <c r="EQ807" s="104"/>
    </row>
    <row r="808" spans="118:147" ht="15.75">
      <c r="DN808" s="104"/>
      <c r="DO808" s="104"/>
      <c r="DP808" s="104"/>
      <c r="DQ808" s="104"/>
      <c r="DR808" s="104"/>
      <c r="DS808" s="104"/>
      <c r="DT808" s="104"/>
      <c r="DU808" s="104"/>
      <c r="DV808" s="104"/>
      <c r="DW808" s="104"/>
      <c r="DX808" s="104"/>
      <c r="DY808" s="104"/>
      <c r="DZ808" s="104"/>
      <c r="EA808" s="104"/>
      <c r="EB808" s="104"/>
      <c r="EC808" s="104"/>
      <c r="ED808" s="104"/>
      <c r="EE808" s="104"/>
      <c r="EF808" s="104"/>
      <c r="EG808" s="104"/>
      <c r="EH808" s="104"/>
      <c r="EI808" s="104"/>
      <c r="EJ808" s="104"/>
      <c r="EK808" s="104"/>
      <c r="EL808" s="104"/>
      <c r="EM808" s="104"/>
      <c r="EN808" s="104"/>
      <c r="EO808" s="104"/>
      <c r="EP808" s="104"/>
      <c r="EQ808" s="104"/>
    </row>
    <row r="809" spans="118:147" ht="15.75">
      <c r="DN809" s="104"/>
      <c r="DO809" s="104"/>
      <c r="DP809" s="104"/>
      <c r="DQ809" s="104"/>
      <c r="DR809" s="104"/>
      <c r="DS809" s="104"/>
      <c r="DT809" s="104"/>
      <c r="DU809" s="104"/>
      <c r="DV809" s="104"/>
      <c r="DW809" s="104"/>
      <c r="DX809" s="104"/>
      <c r="DY809" s="104"/>
      <c r="DZ809" s="104"/>
      <c r="EA809" s="104"/>
      <c r="EB809" s="104"/>
      <c r="EC809" s="104"/>
      <c r="ED809" s="104"/>
      <c r="EE809" s="104"/>
      <c r="EF809" s="104"/>
      <c r="EG809" s="104"/>
      <c r="EH809" s="104"/>
      <c r="EI809" s="104"/>
      <c r="EJ809" s="104"/>
      <c r="EK809" s="104"/>
      <c r="EL809" s="104"/>
      <c r="EM809" s="104"/>
      <c r="EN809" s="104"/>
      <c r="EO809" s="104"/>
      <c r="EP809" s="104"/>
      <c r="EQ809" s="104"/>
    </row>
    <row r="810" spans="118:147" ht="15.75">
      <c r="DN810" s="104"/>
      <c r="DO810" s="104"/>
      <c r="DP810" s="104"/>
      <c r="DQ810" s="104"/>
      <c r="DR810" s="104"/>
      <c r="DS810" s="104"/>
      <c r="DT810" s="104"/>
      <c r="DU810" s="104"/>
      <c r="DV810" s="104"/>
      <c r="DW810" s="104"/>
      <c r="DX810" s="104"/>
      <c r="DY810" s="104"/>
      <c r="DZ810" s="104"/>
      <c r="EA810" s="104"/>
      <c r="EB810" s="104"/>
      <c r="EC810" s="104"/>
      <c r="ED810" s="104"/>
      <c r="EE810" s="104"/>
      <c r="EF810" s="104"/>
      <c r="EG810" s="104"/>
      <c r="EH810" s="104"/>
      <c r="EI810" s="104"/>
      <c r="EJ810" s="104"/>
      <c r="EK810" s="104"/>
      <c r="EL810" s="104"/>
      <c r="EM810" s="104"/>
      <c r="EN810" s="104"/>
      <c r="EO810" s="104"/>
      <c r="EP810" s="104"/>
      <c r="EQ810" s="104"/>
    </row>
    <row r="811" spans="118:147" ht="15.75">
      <c r="DN811" s="104"/>
      <c r="DO811" s="104"/>
      <c r="DP811" s="104"/>
      <c r="DQ811" s="104"/>
      <c r="DR811" s="104"/>
      <c r="DS811" s="104"/>
      <c r="DT811" s="104"/>
      <c r="DU811" s="104"/>
      <c r="DV811" s="104"/>
      <c r="DW811" s="104"/>
      <c r="DX811" s="104"/>
      <c r="DY811" s="104"/>
      <c r="DZ811" s="104"/>
      <c r="EA811" s="104"/>
      <c r="EB811" s="104"/>
      <c r="EC811" s="104"/>
      <c r="ED811" s="104"/>
      <c r="EE811" s="104"/>
      <c r="EF811" s="104"/>
      <c r="EG811" s="104"/>
      <c r="EH811" s="104"/>
      <c r="EI811" s="104"/>
      <c r="EJ811" s="104"/>
      <c r="EK811" s="104"/>
      <c r="EL811" s="104"/>
      <c r="EM811" s="104"/>
      <c r="EN811" s="104"/>
      <c r="EO811" s="104"/>
      <c r="EP811" s="104"/>
      <c r="EQ811" s="104"/>
    </row>
    <row r="812" spans="118:147" ht="15.75">
      <c r="DN812" s="104"/>
      <c r="DO812" s="104"/>
      <c r="DP812" s="104"/>
      <c r="DQ812" s="104"/>
      <c r="DR812" s="104"/>
      <c r="DS812" s="104"/>
      <c r="DT812" s="104"/>
      <c r="DU812" s="104"/>
      <c r="DV812" s="104"/>
      <c r="DW812" s="104"/>
      <c r="DX812" s="104"/>
      <c r="DY812" s="104"/>
      <c r="DZ812" s="104"/>
      <c r="EA812" s="104"/>
      <c r="EB812" s="104"/>
      <c r="EC812" s="104"/>
      <c r="ED812" s="104"/>
      <c r="EE812" s="104"/>
      <c r="EF812" s="104"/>
      <c r="EG812" s="104"/>
      <c r="EH812" s="104"/>
      <c r="EI812" s="104"/>
      <c r="EJ812" s="104"/>
      <c r="EK812" s="104"/>
      <c r="EL812" s="104"/>
      <c r="EM812" s="104"/>
      <c r="EN812" s="104"/>
      <c r="EO812" s="104"/>
      <c r="EP812" s="104"/>
      <c r="EQ812" s="104"/>
    </row>
    <row r="813" spans="118:147" ht="15.75">
      <c r="DN813" s="104"/>
      <c r="DO813" s="104"/>
      <c r="DP813" s="104"/>
      <c r="DQ813" s="104"/>
      <c r="DR813" s="104"/>
      <c r="DS813" s="104"/>
      <c r="DT813" s="104"/>
      <c r="DU813" s="104"/>
      <c r="DV813" s="104"/>
      <c r="DW813" s="104"/>
      <c r="DX813" s="104"/>
      <c r="DY813" s="104"/>
      <c r="DZ813" s="104"/>
      <c r="EA813" s="104"/>
      <c r="EB813" s="104"/>
      <c r="EC813" s="104"/>
      <c r="ED813" s="104"/>
      <c r="EE813" s="104"/>
      <c r="EF813" s="104"/>
      <c r="EG813" s="104"/>
      <c r="EH813" s="104"/>
      <c r="EI813" s="104"/>
      <c r="EJ813" s="104"/>
      <c r="EK813" s="104"/>
      <c r="EL813" s="104"/>
      <c r="EM813" s="104"/>
      <c r="EN813" s="104"/>
      <c r="EO813" s="104"/>
      <c r="EP813" s="104"/>
      <c r="EQ813" s="104"/>
    </row>
    <row r="814" spans="118:147" ht="15.75">
      <c r="DN814" s="104"/>
      <c r="DO814" s="104"/>
      <c r="DP814" s="104"/>
      <c r="DQ814" s="104"/>
      <c r="DR814" s="104"/>
      <c r="DS814" s="104"/>
      <c r="DT814" s="104"/>
      <c r="DU814" s="104"/>
      <c r="DV814" s="104"/>
      <c r="DW814" s="104"/>
      <c r="DX814" s="104"/>
      <c r="DY814" s="104"/>
      <c r="DZ814" s="104"/>
      <c r="EA814" s="104"/>
      <c r="EB814" s="104"/>
      <c r="EC814" s="104"/>
      <c r="ED814" s="104"/>
      <c r="EE814" s="104"/>
      <c r="EF814" s="104"/>
      <c r="EG814" s="104"/>
      <c r="EH814" s="104"/>
      <c r="EI814" s="104"/>
      <c r="EJ814" s="104"/>
      <c r="EK814" s="104"/>
      <c r="EL814" s="104"/>
      <c r="EM814" s="104"/>
      <c r="EN814" s="104"/>
      <c r="EO814" s="104"/>
      <c r="EP814" s="104"/>
      <c r="EQ814" s="104"/>
    </row>
    <row r="815" spans="118:147" ht="15.75">
      <c r="DN815" s="104"/>
      <c r="DO815" s="104"/>
      <c r="DP815" s="104"/>
      <c r="DQ815" s="104"/>
      <c r="DR815" s="104"/>
      <c r="DS815" s="104"/>
      <c r="DT815" s="104"/>
      <c r="DU815" s="104"/>
      <c r="DV815" s="104"/>
      <c r="DW815" s="104"/>
      <c r="DX815" s="104"/>
      <c r="DY815" s="104"/>
      <c r="DZ815" s="104"/>
      <c r="EA815" s="104"/>
      <c r="EB815" s="104"/>
      <c r="EC815" s="104"/>
      <c r="ED815" s="104"/>
      <c r="EE815" s="104"/>
      <c r="EF815" s="104"/>
      <c r="EG815" s="104"/>
      <c r="EH815" s="104"/>
      <c r="EI815" s="104"/>
      <c r="EJ815" s="104"/>
      <c r="EK815" s="104"/>
      <c r="EL815" s="104"/>
      <c r="EM815" s="104"/>
      <c r="EN815" s="104"/>
      <c r="EO815" s="104"/>
      <c r="EP815" s="104"/>
      <c r="EQ815" s="104"/>
    </row>
    <row r="816" spans="118:147" ht="15.75">
      <c r="DN816" s="104"/>
      <c r="DO816" s="104"/>
      <c r="DP816" s="104"/>
      <c r="DQ816" s="104"/>
      <c r="DR816" s="104"/>
      <c r="DS816" s="104"/>
      <c r="DT816" s="104"/>
      <c r="DU816" s="104"/>
      <c r="DV816" s="104"/>
      <c r="DW816" s="104"/>
      <c r="DX816" s="104"/>
      <c r="DY816" s="104"/>
      <c r="DZ816" s="104"/>
      <c r="EA816" s="104"/>
      <c r="EB816" s="104"/>
      <c r="EC816" s="104"/>
      <c r="ED816" s="104"/>
      <c r="EE816" s="104"/>
      <c r="EF816" s="104"/>
      <c r="EG816" s="104"/>
      <c r="EH816" s="104"/>
      <c r="EI816" s="104"/>
      <c r="EJ816" s="104"/>
      <c r="EK816" s="104"/>
      <c r="EL816" s="104"/>
      <c r="EM816" s="104"/>
      <c r="EN816" s="104"/>
      <c r="EO816" s="104"/>
      <c r="EP816" s="104"/>
      <c r="EQ816" s="104"/>
    </row>
    <row r="817" spans="118:147" ht="15.75">
      <c r="DN817" s="104"/>
      <c r="DO817" s="104"/>
      <c r="DP817" s="104"/>
      <c r="DQ817" s="104"/>
      <c r="DR817" s="104"/>
      <c r="DS817" s="104"/>
      <c r="DT817" s="104"/>
      <c r="DU817" s="104"/>
      <c r="DV817" s="104"/>
      <c r="DW817" s="104"/>
      <c r="DX817" s="104"/>
      <c r="DY817" s="104"/>
      <c r="DZ817" s="104"/>
      <c r="EA817" s="104"/>
      <c r="EB817" s="104"/>
      <c r="EC817" s="104"/>
      <c r="ED817" s="104"/>
      <c r="EE817" s="104"/>
      <c r="EF817" s="104"/>
      <c r="EG817" s="104"/>
      <c r="EH817" s="104"/>
      <c r="EI817" s="104"/>
      <c r="EJ817" s="104"/>
      <c r="EK817" s="104"/>
      <c r="EL817" s="104"/>
      <c r="EM817" s="104"/>
      <c r="EN817" s="104"/>
      <c r="EO817" s="104"/>
      <c r="EP817" s="104"/>
      <c r="EQ817" s="104"/>
    </row>
    <row r="818" spans="118:147" ht="15.75">
      <c r="DN818" s="104"/>
      <c r="DO818" s="104"/>
      <c r="DP818" s="104"/>
      <c r="DQ818" s="104"/>
      <c r="DR818" s="104"/>
      <c r="DS818" s="104"/>
      <c r="DT818" s="104"/>
      <c r="DU818" s="104"/>
      <c r="DV818" s="104"/>
      <c r="DW818" s="104"/>
      <c r="DX818" s="104"/>
      <c r="DY818" s="104"/>
      <c r="DZ818" s="104"/>
      <c r="EA818" s="104"/>
      <c r="EB818" s="104"/>
      <c r="EC818" s="104"/>
      <c r="ED818" s="104"/>
      <c r="EE818" s="104"/>
      <c r="EF818" s="104"/>
      <c r="EG818" s="104"/>
      <c r="EH818" s="104"/>
      <c r="EI818" s="104"/>
      <c r="EJ818" s="104"/>
      <c r="EK818" s="104"/>
      <c r="EL818" s="104"/>
      <c r="EM818" s="104"/>
      <c r="EN818" s="104"/>
      <c r="EO818" s="104"/>
      <c r="EP818" s="104"/>
      <c r="EQ818" s="104"/>
    </row>
    <row r="819" spans="118:147" ht="15.75">
      <c r="DN819" s="104"/>
      <c r="DO819" s="104"/>
      <c r="DP819" s="104"/>
      <c r="DQ819" s="104"/>
      <c r="DR819" s="104"/>
      <c r="DS819" s="104"/>
      <c r="DT819" s="104"/>
      <c r="DU819" s="104"/>
      <c r="DV819" s="104"/>
      <c r="DW819" s="104"/>
      <c r="DX819" s="104"/>
      <c r="DY819" s="104"/>
      <c r="DZ819" s="104"/>
      <c r="EA819" s="104"/>
      <c r="EB819" s="104"/>
      <c r="EC819" s="104"/>
      <c r="ED819" s="104"/>
      <c r="EE819" s="104"/>
      <c r="EF819" s="104"/>
      <c r="EG819" s="104"/>
      <c r="EH819" s="104"/>
      <c r="EI819" s="104"/>
      <c r="EJ819" s="104"/>
      <c r="EK819" s="104"/>
      <c r="EL819" s="104"/>
      <c r="EM819" s="104"/>
      <c r="EN819" s="104"/>
      <c r="EO819" s="104"/>
      <c r="EP819" s="104"/>
      <c r="EQ819" s="104"/>
    </row>
    <row r="820" spans="118:147" ht="15.75">
      <c r="DN820" s="104"/>
      <c r="DO820" s="104"/>
      <c r="DP820" s="104"/>
      <c r="DQ820" s="104"/>
      <c r="DR820" s="104"/>
      <c r="DS820" s="104"/>
      <c r="DT820" s="104"/>
      <c r="DU820" s="104"/>
      <c r="DV820" s="104"/>
      <c r="DW820" s="104"/>
      <c r="DX820" s="104"/>
      <c r="DY820" s="104"/>
      <c r="DZ820" s="104"/>
      <c r="EA820" s="104"/>
      <c r="EB820" s="104"/>
      <c r="EC820" s="104"/>
      <c r="ED820" s="104"/>
      <c r="EE820" s="104"/>
      <c r="EF820" s="104"/>
      <c r="EG820" s="104"/>
      <c r="EH820" s="104"/>
      <c r="EI820" s="104"/>
      <c r="EJ820" s="104"/>
      <c r="EK820" s="104"/>
      <c r="EL820" s="104"/>
      <c r="EM820" s="104"/>
      <c r="EN820" s="104"/>
      <c r="EO820" s="104"/>
      <c r="EP820" s="104"/>
      <c r="EQ820" s="104"/>
    </row>
    <row r="821" spans="118:147" ht="15.75">
      <c r="DN821" s="104"/>
      <c r="DO821" s="104"/>
      <c r="DP821" s="104"/>
      <c r="DQ821" s="104"/>
      <c r="DR821" s="104"/>
      <c r="DS821" s="104"/>
      <c r="DT821" s="104"/>
      <c r="DU821" s="104"/>
      <c r="DV821" s="104"/>
      <c r="DW821" s="104"/>
      <c r="DX821" s="104"/>
      <c r="DY821" s="104"/>
      <c r="DZ821" s="104"/>
      <c r="EA821" s="104"/>
      <c r="EB821" s="104"/>
      <c r="EC821" s="104"/>
      <c r="ED821" s="104"/>
      <c r="EE821" s="104"/>
      <c r="EF821" s="104"/>
      <c r="EG821" s="104"/>
      <c r="EH821" s="104"/>
      <c r="EI821" s="104"/>
      <c r="EJ821" s="104"/>
      <c r="EK821" s="104"/>
      <c r="EL821" s="104"/>
      <c r="EM821" s="104"/>
      <c r="EN821" s="104"/>
      <c r="EO821" s="104"/>
      <c r="EP821" s="104"/>
      <c r="EQ821" s="104"/>
    </row>
    <row r="822" spans="118:147" ht="15.75">
      <c r="DN822" s="104"/>
      <c r="DO822" s="104"/>
      <c r="DP822" s="104"/>
      <c r="DQ822" s="104"/>
      <c r="DR822" s="104"/>
      <c r="DS822" s="104"/>
      <c r="DT822" s="104"/>
      <c r="DU822" s="104"/>
      <c r="DV822" s="104"/>
      <c r="DW822" s="104"/>
      <c r="DX822" s="104"/>
      <c r="DY822" s="104"/>
      <c r="DZ822" s="104"/>
      <c r="EA822" s="104"/>
      <c r="EB822" s="104"/>
      <c r="EC822" s="104"/>
      <c r="ED822" s="104"/>
      <c r="EE822" s="104"/>
      <c r="EF822" s="104"/>
      <c r="EG822" s="104"/>
      <c r="EH822" s="104"/>
      <c r="EI822" s="104"/>
      <c r="EJ822" s="104"/>
      <c r="EK822" s="104"/>
      <c r="EL822" s="104"/>
      <c r="EM822" s="104"/>
      <c r="EN822" s="104"/>
      <c r="EO822" s="104"/>
      <c r="EP822" s="104"/>
      <c r="EQ822" s="104"/>
    </row>
    <row r="823" spans="118:147" ht="15.75">
      <c r="DN823" s="104"/>
      <c r="DO823" s="104"/>
      <c r="DP823" s="104"/>
      <c r="DQ823" s="104"/>
      <c r="DR823" s="104"/>
      <c r="DS823" s="104"/>
      <c r="DT823" s="104"/>
      <c r="DU823" s="104"/>
      <c r="DV823" s="104"/>
      <c r="DW823" s="104"/>
      <c r="DX823" s="104"/>
      <c r="DY823" s="104"/>
      <c r="DZ823" s="104"/>
      <c r="EA823" s="104"/>
      <c r="EB823" s="104"/>
      <c r="EC823" s="104"/>
      <c r="ED823" s="104"/>
      <c r="EE823" s="104"/>
      <c r="EF823" s="104"/>
      <c r="EG823" s="104"/>
      <c r="EH823" s="104"/>
      <c r="EI823" s="104"/>
      <c r="EJ823" s="104"/>
      <c r="EK823" s="104"/>
      <c r="EL823" s="104"/>
      <c r="EM823" s="104"/>
      <c r="EN823" s="104"/>
      <c r="EO823" s="104"/>
      <c r="EP823" s="104"/>
      <c r="EQ823" s="104"/>
    </row>
    <row r="824" spans="118:147" ht="15.75">
      <c r="DN824" s="104"/>
      <c r="DO824" s="104"/>
      <c r="DP824" s="104"/>
      <c r="DQ824" s="104"/>
      <c r="DR824" s="104"/>
      <c r="DS824" s="104"/>
      <c r="DT824" s="104"/>
      <c r="DU824" s="104"/>
      <c r="DV824" s="104"/>
      <c r="DW824" s="104"/>
      <c r="DX824" s="104"/>
      <c r="DY824" s="104"/>
      <c r="DZ824" s="104"/>
      <c r="EA824" s="104"/>
      <c r="EB824" s="104"/>
      <c r="EC824" s="104"/>
      <c r="ED824" s="104"/>
      <c r="EE824" s="104"/>
      <c r="EF824" s="104"/>
      <c r="EG824" s="104"/>
      <c r="EH824" s="104"/>
      <c r="EI824" s="104"/>
      <c r="EJ824" s="104"/>
      <c r="EK824" s="104"/>
      <c r="EL824" s="104"/>
      <c r="EM824" s="104"/>
      <c r="EN824" s="104"/>
      <c r="EO824" s="104"/>
      <c r="EP824" s="104"/>
      <c r="EQ824" s="104"/>
    </row>
    <row r="825" spans="118:147" ht="15.75">
      <c r="DN825" s="104"/>
      <c r="DO825" s="104"/>
      <c r="DP825" s="104"/>
      <c r="DQ825" s="104"/>
      <c r="DR825" s="104"/>
      <c r="DS825" s="104"/>
      <c r="DT825" s="104"/>
      <c r="DU825" s="104"/>
      <c r="DV825" s="104"/>
      <c r="DW825" s="104"/>
      <c r="DX825" s="104"/>
      <c r="DY825" s="104"/>
      <c r="DZ825" s="104"/>
      <c r="EA825" s="104"/>
      <c r="EB825" s="104"/>
      <c r="EC825" s="104"/>
      <c r="ED825" s="104"/>
      <c r="EE825" s="104"/>
      <c r="EF825" s="104"/>
      <c r="EG825" s="104"/>
      <c r="EH825" s="104"/>
      <c r="EI825" s="104"/>
      <c r="EJ825" s="104"/>
      <c r="EK825" s="104"/>
      <c r="EL825" s="104"/>
      <c r="EM825" s="104"/>
      <c r="EN825" s="104"/>
      <c r="EO825" s="104"/>
      <c r="EP825" s="104"/>
      <c r="EQ825" s="104"/>
    </row>
    <row r="826" spans="118:147" ht="15.75">
      <c r="DN826" s="104"/>
      <c r="DO826" s="104"/>
      <c r="DP826" s="104"/>
      <c r="DQ826" s="104"/>
      <c r="DR826" s="104"/>
      <c r="DS826" s="104"/>
      <c r="DT826" s="104"/>
      <c r="DU826" s="104"/>
      <c r="DV826" s="104"/>
      <c r="DW826" s="104"/>
      <c r="DX826" s="104"/>
      <c r="DY826" s="104"/>
      <c r="DZ826" s="104"/>
      <c r="EA826" s="104"/>
      <c r="EB826" s="104"/>
      <c r="EC826" s="104"/>
      <c r="ED826" s="104"/>
      <c r="EE826" s="104"/>
      <c r="EF826" s="104"/>
      <c r="EG826" s="104"/>
      <c r="EH826" s="104"/>
      <c r="EI826" s="104"/>
      <c r="EJ826" s="104"/>
      <c r="EK826" s="104"/>
      <c r="EL826" s="104"/>
      <c r="EM826" s="104"/>
      <c r="EN826" s="104"/>
      <c r="EO826" s="104"/>
      <c r="EP826" s="104"/>
      <c r="EQ826" s="104"/>
    </row>
    <row r="827" spans="118:147" ht="15.75">
      <c r="DN827" s="104"/>
      <c r="DO827" s="104"/>
      <c r="DP827" s="104"/>
      <c r="DQ827" s="104"/>
      <c r="DR827" s="104"/>
      <c r="DS827" s="104"/>
      <c r="DT827" s="104"/>
      <c r="DU827" s="104"/>
      <c r="DV827" s="104"/>
      <c r="DW827" s="104"/>
      <c r="DX827" s="104"/>
      <c r="DY827" s="104"/>
      <c r="DZ827" s="104"/>
      <c r="EA827" s="104"/>
      <c r="EB827" s="104"/>
      <c r="EC827" s="104"/>
      <c r="ED827" s="104"/>
      <c r="EE827" s="104"/>
      <c r="EF827" s="104"/>
      <c r="EG827" s="104"/>
      <c r="EH827" s="104"/>
      <c r="EI827" s="104"/>
      <c r="EJ827" s="104"/>
      <c r="EK827" s="104"/>
      <c r="EL827" s="104"/>
      <c r="EM827" s="104"/>
      <c r="EN827" s="104"/>
      <c r="EO827" s="104"/>
      <c r="EP827" s="104"/>
      <c r="EQ827" s="104"/>
    </row>
    <row r="828" spans="118:147" ht="15.75">
      <c r="DN828" s="104"/>
      <c r="DO828" s="104"/>
      <c r="DP828" s="104"/>
      <c r="DQ828" s="104"/>
      <c r="DR828" s="104"/>
      <c r="DS828" s="104"/>
      <c r="DT828" s="104"/>
      <c r="DU828" s="104"/>
      <c r="DV828" s="104"/>
      <c r="DW828" s="104"/>
      <c r="DX828" s="104"/>
      <c r="DY828" s="104"/>
      <c r="DZ828" s="104"/>
      <c r="EA828" s="104"/>
      <c r="EB828" s="104"/>
      <c r="EC828" s="104"/>
      <c r="ED828" s="104"/>
      <c r="EE828" s="104"/>
      <c r="EF828" s="104"/>
      <c r="EG828" s="104"/>
      <c r="EH828" s="104"/>
      <c r="EI828" s="104"/>
      <c r="EJ828" s="104"/>
      <c r="EK828" s="104"/>
      <c r="EL828" s="104"/>
      <c r="EM828" s="104"/>
      <c r="EN828" s="104"/>
      <c r="EO828" s="104"/>
      <c r="EP828" s="104"/>
      <c r="EQ828" s="104"/>
    </row>
    <row r="829" spans="118:147" ht="15.75">
      <c r="DN829" s="104"/>
      <c r="DO829" s="104"/>
      <c r="DP829" s="104"/>
      <c r="DQ829" s="104"/>
      <c r="DR829" s="104"/>
      <c r="DS829" s="104"/>
      <c r="DT829" s="104"/>
      <c r="DU829" s="104"/>
      <c r="DV829" s="104"/>
      <c r="DW829" s="104"/>
      <c r="DX829" s="104"/>
      <c r="DY829" s="104"/>
      <c r="DZ829" s="104"/>
      <c r="EA829" s="104"/>
      <c r="EB829" s="104"/>
      <c r="EC829" s="104"/>
      <c r="ED829" s="104"/>
      <c r="EE829" s="104"/>
      <c r="EF829" s="104"/>
      <c r="EG829" s="104"/>
      <c r="EH829" s="104"/>
      <c r="EI829" s="104"/>
      <c r="EJ829" s="104"/>
      <c r="EK829" s="104"/>
      <c r="EL829" s="104"/>
      <c r="EM829" s="104"/>
      <c r="EN829" s="104"/>
      <c r="EO829" s="104"/>
      <c r="EP829" s="104"/>
      <c r="EQ829" s="104"/>
    </row>
    <row r="830" spans="118:147" ht="15.75">
      <c r="DN830" s="104"/>
      <c r="DO830" s="104"/>
      <c r="DP830" s="104"/>
      <c r="DQ830" s="104"/>
      <c r="DR830" s="104"/>
      <c r="DS830" s="104"/>
      <c r="DT830" s="104"/>
      <c r="DU830" s="104"/>
      <c r="DV830" s="104"/>
      <c r="DW830" s="104"/>
      <c r="DX830" s="104"/>
      <c r="DY830" s="104"/>
      <c r="DZ830" s="104"/>
      <c r="EA830" s="104"/>
      <c r="EB830" s="104"/>
      <c r="EC830" s="104"/>
      <c r="ED830" s="104"/>
      <c r="EE830" s="104"/>
      <c r="EF830" s="104"/>
      <c r="EG830" s="104"/>
      <c r="EH830" s="104"/>
      <c r="EI830" s="104"/>
      <c r="EJ830" s="104"/>
      <c r="EK830" s="104"/>
      <c r="EL830" s="104"/>
      <c r="EM830" s="104"/>
      <c r="EN830" s="104"/>
      <c r="EO830" s="104"/>
      <c r="EP830" s="104"/>
      <c r="EQ830" s="104"/>
    </row>
    <row r="831" spans="118:147" ht="15.75">
      <c r="DN831" s="104"/>
      <c r="DO831" s="104"/>
      <c r="DP831" s="104"/>
      <c r="DQ831" s="104"/>
      <c r="DR831" s="104"/>
      <c r="DS831" s="104"/>
      <c r="DT831" s="104"/>
      <c r="DU831" s="104"/>
      <c r="DV831" s="104"/>
      <c r="DW831" s="104"/>
      <c r="DX831" s="104"/>
      <c r="DY831" s="104"/>
      <c r="DZ831" s="104"/>
      <c r="EA831" s="104"/>
      <c r="EB831" s="104"/>
      <c r="EC831" s="104"/>
      <c r="ED831" s="104"/>
      <c r="EE831" s="104"/>
      <c r="EF831" s="104"/>
      <c r="EG831" s="104"/>
      <c r="EH831" s="104"/>
      <c r="EI831" s="104"/>
      <c r="EJ831" s="104"/>
      <c r="EK831" s="104"/>
      <c r="EL831" s="104"/>
      <c r="EM831" s="104"/>
      <c r="EN831" s="104"/>
      <c r="EO831" s="104"/>
      <c r="EP831" s="104"/>
      <c r="EQ831" s="104"/>
    </row>
    <row r="832" spans="118:147" ht="15.75">
      <c r="DN832" s="104"/>
      <c r="DO832" s="104"/>
      <c r="DP832" s="104"/>
      <c r="DQ832" s="104"/>
      <c r="DR832" s="104"/>
      <c r="DS832" s="104"/>
      <c r="DT832" s="104"/>
      <c r="DU832" s="104"/>
      <c r="DV832" s="104"/>
      <c r="DW832" s="104"/>
      <c r="DX832" s="104"/>
      <c r="DY832" s="104"/>
      <c r="DZ832" s="104"/>
      <c r="EA832" s="104"/>
      <c r="EB832" s="104"/>
      <c r="EC832" s="104"/>
      <c r="ED832" s="104"/>
      <c r="EE832" s="104"/>
      <c r="EF832" s="104"/>
      <c r="EG832" s="104"/>
      <c r="EH832" s="104"/>
      <c r="EI832" s="104"/>
      <c r="EJ832" s="104"/>
      <c r="EK832" s="104"/>
      <c r="EL832" s="104"/>
      <c r="EM832" s="104"/>
      <c r="EN832" s="104"/>
      <c r="EO832" s="104"/>
      <c r="EP832" s="104"/>
      <c r="EQ832" s="104"/>
    </row>
    <row r="833" spans="118:147" ht="15.75">
      <c r="DN833" s="104"/>
      <c r="DO833" s="104"/>
      <c r="DP833" s="104"/>
      <c r="DQ833" s="104"/>
      <c r="DR833" s="104"/>
      <c r="DS833" s="104"/>
      <c r="DT833" s="104"/>
      <c r="DU833" s="104"/>
      <c r="DV833" s="104"/>
      <c r="DW833" s="104"/>
      <c r="DX833" s="104"/>
      <c r="DY833" s="104"/>
      <c r="DZ833" s="104"/>
      <c r="EA833" s="104"/>
      <c r="EB833" s="104"/>
      <c r="EC833" s="104"/>
      <c r="ED833" s="104"/>
      <c r="EE833" s="104"/>
      <c r="EF833" s="104"/>
      <c r="EG833" s="104"/>
      <c r="EH833" s="104"/>
      <c r="EI833" s="104"/>
      <c r="EJ833" s="104"/>
      <c r="EK833" s="104"/>
      <c r="EL833" s="104"/>
      <c r="EM833" s="104"/>
      <c r="EN833" s="104"/>
      <c r="EO833" s="104"/>
      <c r="EP833" s="104"/>
      <c r="EQ833" s="104"/>
    </row>
    <row r="834" spans="118:147" ht="15.75">
      <c r="DN834" s="104"/>
      <c r="DO834" s="104"/>
      <c r="DP834" s="104"/>
      <c r="DQ834" s="104"/>
      <c r="DR834" s="104"/>
      <c r="DS834" s="104"/>
      <c r="DT834" s="104"/>
      <c r="DU834" s="104"/>
      <c r="DV834" s="104"/>
      <c r="DW834" s="104"/>
      <c r="DX834" s="104"/>
      <c r="DY834" s="104"/>
      <c r="DZ834" s="104"/>
      <c r="EA834" s="104"/>
      <c r="EB834" s="104"/>
      <c r="EC834" s="104"/>
      <c r="ED834" s="104"/>
      <c r="EE834" s="104"/>
      <c r="EF834" s="104"/>
      <c r="EG834" s="104"/>
      <c r="EH834" s="104"/>
      <c r="EI834" s="104"/>
      <c r="EJ834" s="104"/>
      <c r="EK834" s="104"/>
      <c r="EL834" s="104"/>
      <c r="EM834" s="104"/>
      <c r="EN834" s="104"/>
      <c r="EO834" s="104"/>
      <c r="EP834" s="104"/>
      <c r="EQ834" s="104"/>
    </row>
    <row r="835" spans="118:147" ht="15.75">
      <c r="DN835" s="104"/>
      <c r="DO835" s="104"/>
      <c r="DP835" s="104"/>
      <c r="DQ835" s="104"/>
      <c r="DR835" s="104"/>
      <c r="DS835" s="104"/>
      <c r="DT835" s="104"/>
      <c r="DU835" s="104"/>
      <c r="DV835" s="104"/>
      <c r="DW835" s="104"/>
      <c r="DX835" s="104"/>
      <c r="DY835" s="104"/>
      <c r="DZ835" s="104"/>
      <c r="EA835" s="104"/>
      <c r="EB835" s="104"/>
      <c r="EC835" s="104"/>
      <c r="ED835" s="104"/>
      <c r="EE835" s="104"/>
      <c r="EF835" s="104"/>
      <c r="EG835" s="104"/>
      <c r="EH835" s="104"/>
      <c r="EI835" s="104"/>
      <c r="EJ835" s="104"/>
      <c r="EK835" s="104"/>
      <c r="EL835" s="104"/>
      <c r="EM835" s="104"/>
      <c r="EN835" s="104"/>
      <c r="EO835" s="104"/>
      <c r="EP835" s="104"/>
      <c r="EQ835" s="104"/>
    </row>
    <row r="836" spans="118:147" ht="15.75">
      <c r="DN836" s="104"/>
      <c r="DO836" s="104"/>
      <c r="DP836" s="104"/>
      <c r="DQ836" s="104"/>
      <c r="DR836" s="104"/>
      <c r="DS836" s="104"/>
      <c r="DT836" s="104"/>
      <c r="DU836" s="104"/>
      <c r="DV836" s="104"/>
      <c r="DW836" s="104"/>
      <c r="DX836" s="104"/>
      <c r="DY836" s="104"/>
      <c r="DZ836" s="104"/>
      <c r="EA836" s="104"/>
      <c r="EB836" s="104"/>
      <c r="EC836" s="104"/>
      <c r="ED836" s="104"/>
      <c r="EE836" s="104"/>
      <c r="EF836" s="104"/>
      <c r="EG836" s="104"/>
      <c r="EH836" s="104"/>
      <c r="EI836" s="104"/>
      <c r="EJ836" s="104"/>
      <c r="EK836" s="104"/>
      <c r="EL836" s="104"/>
      <c r="EM836" s="104"/>
      <c r="EN836" s="104"/>
      <c r="EO836" s="104"/>
      <c r="EP836" s="104"/>
      <c r="EQ836" s="104"/>
    </row>
    <row r="837" spans="118:147" ht="15.75">
      <c r="DN837" s="104"/>
      <c r="DO837" s="104"/>
      <c r="DP837" s="104"/>
      <c r="DQ837" s="104"/>
      <c r="DR837" s="104"/>
      <c r="DS837" s="104"/>
      <c r="DT837" s="104"/>
      <c r="DU837" s="104"/>
      <c r="DV837" s="104"/>
      <c r="DW837" s="104"/>
      <c r="DX837" s="104"/>
      <c r="DY837" s="104"/>
      <c r="DZ837" s="104"/>
      <c r="EA837" s="104"/>
      <c r="EB837" s="104"/>
      <c r="EC837" s="104"/>
      <c r="ED837" s="104"/>
      <c r="EE837" s="104"/>
      <c r="EF837" s="104"/>
      <c r="EG837" s="104"/>
      <c r="EH837" s="104"/>
      <c r="EI837" s="104"/>
      <c r="EJ837" s="104"/>
      <c r="EK837" s="104"/>
      <c r="EL837" s="104"/>
      <c r="EM837" s="104"/>
      <c r="EN837" s="104"/>
      <c r="EO837" s="104"/>
      <c r="EP837" s="104"/>
      <c r="EQ837" s="104"/>
    </row>
    <row r="838" spans="118:147" ht="15.75">
      <c r="DN838" s="104"/>
      <c r="DO838" s="104"/>
      <c r="DP838" s="104"/>
      <c r="DQ838" s="104"/>
      <c r="DR838" s="104"/>
      <c r="DS838" s="104"/>
      <c r="DT838" s="104"/>
      <c r="DU838" s="104"/>
      <c r="DV838" s="104"/>
      <c r="DW838" s="104"/>
      <c r="DX838" s="104"/>
      <c r="DY838" s="104"/>
      <c r="DZ838" s="104"/>
      <c r="EA838" s="104"/>
      <c r="EB838" s="104"/>
      <c r="EC838" s="104"/>
      <c r="ED838" s="104"/>
      <c r="EE838" s="104"/>
      <c r="EF838" s="104"/>
      <c r="EG838" s="104"/>
      <c r="EH838" s="104"/>
      <c r="EI838" s="104"/>
      <c r="EJ838" s="104"/>
      <c r="EK838" s="104"/>
      <c r="EL838" s="104"/>
      <c r="EM838" s="104"/>
      <c r="EN838" s="104"/>
      <c r="EO838" s="104"/>
      <c r="EP838" s="104"/>
      <c r="EQ838" s="104"/>
    </row>
    <row r="839" spans="118:147" ht="15.75">
      <c r="DN839" s="104"/>
      <c r="DO839" s="104"/>
      <c r="DP839" s="104"/>
      <c r="DQ839" s="104"/>
      <c r="DR839" s="104"/>
      <c r="DS839" s="104"/>
      <c r="DT839" s="104"/>
      <c r="DU839" s="104"/>
      <c r="DV839" s="104"/>
      <c r="DW839" s="104"/>
      <c r="DX839" s="104"/>
      <c r="DY839" s="104"/>
      <c r="DZ839" s="104"/>
      <c r="EA839" s="104"/>
      <c r="EB839" s="104"/>
      <c r="EC839" s="104"/>
      <c r="ED839" s="104"/>
      <c r="EE839" s="104"/>
      <c r="EF839" s="104"/>
      <c r="EG839" s="104"/>
      <c r="EH839" s="104"/>
      <c r="EI839" s="104"/>
      <c r="EJ839" s="104"/>
      <c r="EK839" s="104"/>
      <c r="EL839" s="104"/>
      <c r="EM839" s="104"/>
      <c r="EN839" s="104"/>
      <c r="EO839" s="104"/>
      <c r="EP839" s="104"/>
      <c r="EQ839" s="104"/>
    </row>
    <row r="840" spans="118:147" ht="15.75">
      <c r="DN840" s="104"/>
      <c r="DO840" s="104"/>
      <c r="DP840" s="104"/>
      <c r="DQ840" s="104"/>
      <c r="DR840" s="104"/>
      <c r="DS840" s="104"/>
      <c r="DT840" s="104"/>
      <c r="DU840" s="104"/>
      <c r="DV840" s="104"/>
      <c r="DW840" s="104"/>
      <c r="DX840" s="104"/>
      <c r="DY840" s="104"/>
      <c r="DZ840" s="104"/>
      <c r="EA840" s="104"/>
      <c r="EB840" s="104"/>
      <c r="EC840" s="104"/>
      <c r="ED840" s="104"/>
      <c r="EE840" s="104"/>
      <c r="EF840" s="104"/>
      <c r="EG840" s="104"/>
      <c r="EH840" s="104"/>
      <c r="EI840" s="104"/>
      <c r="EJ840" s="104"/>
      <c r="EK840" s="104"/>
      <c r="EL840" s="104"/>
      <c r="EM840" s="104"/>
      <c r="EN840" s="104"/>
      <c r="EO840" s="104"/>
      <c r="EP840" s="104"/>
      <c r="EQ840" s="104"/>
    </row>
    <row r="841" spans="118:147" ht="15.75">
      <c r="DN841" s="104"/>
      <c r="DO841" s="104"/>
      <c r="DP841" s="104"/>
      <c r="DQ841" s="104"/>
      <c r="DR841" s="104"/>
      <c r="DS841" s="104"/>
      <c r="DT841" s="104"/>
      <c r="DU841" s="104"/>
      <c r="DV841" s="104"/>
      <c r="DW841" s="104"/>
      <c r="DX841" s="104"/>
      <c r="DY841" s="104"/>
      <c r="DZ841" s="104"/>
      <c r="EA841" s="104"/>
      <c r="EB841" s="104"/>
      <c r="EC841" s="104"/>
      <c r="ED841" s="104"/>
      <c r="EE841" s="104"/>
      <c r="EF841" s="104"/>
      <c r="EG841" s="104"/>
      <c r="EH841" s="104"/>
      <c r="EI841" s="104"/>
      <c r="EJ841" s="104"/>
      <c r="EK841" s="104"/>
      <c r="EL841" s="104"/>
      <c r="EM841" s="104"/>
      <c r="EN841" s="104"/>
      <c r="EO841" s="104"/>
      <c r="EP841" s="104"/>
      <c r="EQ841" s="104"/>
    </row>
    <row r="842" spans="118:147" ht="15.75">
      <c r="DN842" s="104"/>
      <c r="DO842" s="104"/>
      <c r="DP842" s="104"/>
      <c r="DQ842" s="104"/>
      <c r="DR842" s="104"/>
      <c r="DS842" s="104"/>
      <c r="DT842" s="104"/>
      <c r="DU842" s="104"/>
      <c r="DV842" s="104"/>
      <c r="DW842" s="104"/>
      <c r="DX842" s="104"/>
      <c r="DY842" s="104"/>
      <c r="DZ842" s="104"/>
      <c r="EA842" s="104"/>
      <c r="EB842" s="104"/>
      <c r="EC842" s="104"/>
      <c r="ED842" s="104"/>
      <c r="EE842" s="104"/>
      <c r="EF842" s="104"/>
      <c r="EG842" s="104"/>
      <c r="EH842" s="104"/>
      <c r="EI842" s="104"/>
      <c r="EJ842" s="104"/>
      <c r="EK842" s="104"/>
      <c r="EL842" s="104"/>
      <c r="EM842" s="104"/>
      <c r="EN842" s="104"/>
      <c r="EO842" s="104"/>
      <c r="EP842" s="104"/>
      <c r="EQ842" s="104"/>
    </row>
    <row r="843" spans="118:147" ht="15.75">
      <c r="DN843" s="104"/>
      <c r="DO843" s="104"/>
      <c r="DP843" s="104"/>
      <c r="DQ843" s="104"/>
      <c r="DR843" s="104"/>
      <c r="DS843" s="104"/>
      <c r="DT843" s="104"/>
      <c r="DU843" s="104"/>
      <c r="DV843" s="104"/>
      <c r="DW843" s="104"/>
      <c r="DX843" s="104"/>
      <c r="DY843" s="104"/>
      <c r="DZ843" s="104"/>
      <c r="EA843" s="104"/>
      <c r="EB843" s="104"/>
      <c r="EC843" s="104"/>
      <c r="ED843" s="104"/>
      <c r="EE843" s="104"/>
      <c r="EF843" s="104"/>
      <c r="EG843" s="104"/>
      <c r="EH843" s="104"/>
      <c r="EI843" s="104"/>
      <c r="EJ843" s="104"/>
      <c r="EK843" s="104"/>
      <c r="EL843" s="104"/>
      <c r="EM843" s="104"/>
      <c r="EN843" s="104"/>
      <c r="EO843" s="104"/>
      <c r="EP843" s="104"/>
      <c r="EQ843" s="104"/>
    </row>
    <row r="844" spans="118:147" ht="15.75">
      <c r="DN844" s="104"/>
      <c r="DO844" s="104"/>
      <c r="DP844" s="104"/>
      <c r="DQ844" s="104"/>
      <c r="DR844" s="104"/>
      <c r="DS844" s="104"/>
      <c r="DT844" s="104"/>
      <c r="DU844" s="104"/>
      <c r="DV844" s="104"/>
      <c r="DW844" s="104"/>
      <c r="DX844" s="104"/>
      <c r="DY844" s="104"/>
      <c r="DZ844" s="104"/>
      <c r="EA844" s="104"/>
      <c r="EB844" s="104"/>
      <c r="EC844" s="104"/>
      <c r="ED844" s="104"/>
      <c r="EE844" s="104"/>
      <c r="EF844" s="104"/>
      <c r="EG844" s="104"/>
      <c r="EH844" s="104"/>
      <c r="EI844" s="104"/>
      <c r="EJ844" s="104"/>
      <c r="EK844" s="104"/>
      <c r="EL844" s="104"/>
      <c r="EM844" s="104"/>
      <c r="EN844" s="104"/>
      <c r="EO844" s="104"/>
      <c r="EP844" s="104"/>
      <c r="EQ844" s="104"/>
    </row>
    <row r="845" spans="118:147" ht="15.75">
      <c r="DN845" s="104"/>
      <c r="DO845" s="104"/>
      <c r="DP845" s="104"/>
      <c r="DQ845" s="104"/>
      <c r="DR845" s="104"/>
      <c r="DS845" s="104"/>
      <c r="DT845" s="104"/>
      <c r="DU845" s="104"/>
      <c r="DV845" s="104"/>
      <c r="DW845" s="104"/>
      <c r="DX845" s="104"/>
      <c r="DY845" s="104"/>
      <c r="DZ845" s="104"/>
      <c r="EA845" s="104"/>
      <c r="EB845" s="104"/>
      <c r="EC845" s="104"/>
      <c r="ED845" s="104"/>
      <c r="EE845" s="104"/>
      <c r="EF845" s="104"/>
      <c r="EG845" s="104"/>
      <c r="EH845" s="104"/>
      <c r="EI845" s="104"/>
      <c r="EJ845" s="104"/>
      <c r="EK845" s="104"/>
      <c r="EL845" s="104"/>
      <c r="EM845" s="104"/>
      <c r="EN845" s="104"/>
      <c r="EO845" s="104"/>
      <c r="EP845" s="104"/>
      <c r="EQ845" s="104"/>
    </row>
    <row r="846" spans="118:147" ht="15.75">
      <c r="DN846" s="104"/>
      <c r="DO846" s="104"/>
      <c r="DP846" s="104"/>
      <c r="DQ846" s="104"/>
      <c r="DR846" s="104"/>
      <c r="DS846" s="104"/>
      <c r="DT846" s="104"/>
      <c r="DU846" s="104"/>
      <c r="DV846" s="104"/>
      <c r="DW846" s="104"/>
      <c r="DX846" s="104"/>
      <c r="DY846" s="104"/>
      <c r="DZ846" s="104"/>
      <c r="EA846" s="104"/>
      <c r="EB846" s="104"/>
      <c r="EC846" s="104"/>
      <c r="ED846" s="104"/>
      <c r="EE846" s="104"/>
      <c r="EF846" s="104"/>
      <c r="EG846" s="104"/>
      <c r="EH846" s="104"/>
      <c r="EI846" s="104"/>
      <c r="EJ846" s="104"/>
      <c r="EK846" s="104"/>
      <c r="EL846" s="104"/>
      <c r="EM846" s="104"/>
      <c r="EN846" s="104"/>
      <c r="EO846" s="104"/>
      <c r="EP846" s="104"/>
      <c r="EQ846" s="104"/>
    </row>
    <row r="847" spans="118:147" ht="15.75">
      <c r="DN847" s="104"/>
      <c r="DO847" s="104"/>
      <c r="DP847" s="104"/>
      <c r="DQ847" s="104"/>
      <c r="DR847" s="104"/>
      <c r="DS847" s="104"/>
      <c r="DT847" s="104"/>
      <c r="DU847" s="104"/>
      <c r="DV847" s="104"/>
      <c r="DW847" s="104"/>
      <c r="DX847" s="104"/>
      <c r="DY847" s="104"/>
      <c r="DZ847" s="104"/>
      <c r="EA847" s="104"/>
      <c r="EB847" s="104"/>
      <c r="EC847" s="104"/>
      <c r="ED847" s="104"/>
      <c r="EE847" s="104"/>
      <c r="EF847" s="104"/>
      <c r="EG847" s="104"/>
      <c r="EH847" s="104"/>
      <c r="EI847" s="104"/>
      <c r="EJ847" s="104"/>
      <c r="EK847" s="104"/>
      <c r="EL847" s="104"/>
      <c r="EM847" s="104"/>
      <c r="EN847" s="104"/>
      <c r="EO847" s="104"/>
      <c r="EP847" s="104"/>
      <c r="EQ847" s="104"/>
    </row>
    <row r="848" spans="118:147" ht="15.75">
      <c r="DN848" s="104"/>
      <c r="DO848" s="104"/>
      <c r="DP848" s="104"/>
      <c r="DQ848" s="104"/>
      <c r="DR848" s="104"/>
      <c r="DS848" s="104"/>
      <c r="DT848" s="104"/>
      <c r="DU848" s="104"/>
      <c r="DV848" s="104"/>
      <c r="DW848" s="104"/>
      <c r="DX848" s="104"/>
      <c r="DY848" s="104"/>
      <c r="DZ848" s="104"/>
      <c r="EA848" s="104"/>
      <c r="EB848" s="104"/>
      <c r="EC848" s="104"/>
      <c r="ED848" s="104"/>
      <c r="EE848" s="104"/>
      <c r="EF848" s="104"/>
      <c r="EG848" s="104"/>
      <c r="EH848" s="104"/>
      <c r="EI848" s="104"/>
      <c r="EJ848" s="104"/>
      <c r="EK848" s="104"/>
      <c r="EL848" s="104"/>
      <c r="EM848" s="104"/>
      <c r="EN848" s="104"/>
      <c r="EO848" s="104"/>
      <c r="EP848" s="104"/>
      <c r="EQ848" s="104"/>
    </row>
    <row r="849" spans="118:147" ht="15.75">
      <c r="DN849" s="104"/>
      <c r="DO849" s="104"/>
      <c r="DP849" s="104"/>
      <c r="DQ849" s="104"/>
      <c r="DR849" s="104"/>
      <c r="DS849" s="104"/>
      <c r="DT849" s="104"/>
      <c r="DU849" s="104"/>
      <c r="DV849" s="104"/>
      <c r="DW849" s="104"/>
      <c r="DX849" s="104"/>
      <c r="DY849" s="104"/>
      <c r="DZ849" s="104"/>
      <c r="EA849" s="104"/>
      <c r="EB849" s="104"/>
      <c r="EC849" s="104"/>
      <c r="ED849" s="104"/>
      <c r="EE849" s="104"/>
      <c r="EF849" s="104"/>
      <c r="EG849" s="104"/>
      <c r="EH849" s="104"/>
      <c r="EI849" s="104"/>
      <c r="EJ849" s="104"/>
      <c r="EK849" s="104"/>
      <c r="EL849" s="104"/>
      <c r="EM849" s="104"/>
      <c r="EN849" s="104"/>
      <c r="EO849" s="104"/>
      <c r="EP849" s="104"/>
      <c r="EQ849" s="104"/>
    </row>
    <row r="850" spans="118:147" ht="15.75">
      <c r="DN850" s="104"/>
      <c r="DO850" s="104"/>
      <c r="DP850" s="104"/>
      <c r="DQ850" s="104"/>
      <c r="DR850" s="104"/>
      <c r="DS850" s="104"/>
      <c r="DT850" s="104"/>
      <c r="DU850" s="104"/>
      <c r="DV850" s="104"/>
      <c r="DW850" s="104"/>
      <c r="DX850" s="104"/>
      <c r="DY850" s="104"/>
      <c r="DZ850" s="104"/>
      <c r="EA850" s="104"/>
      <c r="EB850" s="104"/>
      <c r="EC850" s="104"/>
      <c r="ED850" s="104"/>
      <c r="EE850" s="104"/>
      <c r="EF850" s="104"/>
      <c r="EG850" s="104"/>
      <c r="EH850" s="104"/>
      <c r="EI850" s="104"/>
      <c r="EJ850" s="104"/>
      <c r="EK850" s="104"/>
      <c r="EL850" s="104"/>
      <c r="EM850" s="104"/>
      <c r="EN850" s="104"/>
      <c r="EO850" s="104"/>
      <c r="EP850" s="104"/>
      <c r="EQ850" s="104"/>
    </row>
    <row r="851" spans="118:147" ht="15.75">
      <c r="DN851" s="104"/>
      <c r="DO851" s="104"/>
      <c r="DP851" s="104"/>
      <c r="DQ851" s="104"/>
      <c r="DR851" s="104"/>
      <c r="DS851" s="104"/>
      <c r="DT851" s="104"/>
      <c r="DU851" s="104"/>
      <c r="DV851" s="104"/>
      <c r="DW851" s="104"/>
      <c r="DX851" s="104"/>
      <c r="DY851" s="104"/>
      <c r="DZ851" s="104"/>
      <c r="EA851" s="104"/>
      <c r="EB851" s="104"/>
      <c r="EC851" s="104"/>
      <c r="ED851" s="104"/>
      <c r="EE851" s="104"/>
      <c r="EF851" s="104"/>
      <c r="EG851" s="104"/>
      <c r="EH851" s="104"/>
      <c r="EI851" s="104"/>
      <c r="EJ851" s="104"/>
      <c r="EK851" s="104"/>
      <c r="EL851" s="104"/>
      <c r="EM851" s="104"/>
      <c r="EN851" s="104"/>
      <c r="EO851" s="104"/>
      <c r="EP851" s="104"/>
      <c r="EQ851" s="104"/>
    </row>
    <row r="852" spans="118:147" ht="15.75">
      <c r="DN852" s="104"/>
      <c r="DO852" s="104"/>
      <c r="DP852" s="104"/>
      <c r="DQ852" s="104"/>
      <c r="DR852" s="104"/>
      <c r="DS852" s="104"/>
      <c r="DT852" s="104"/>
      <c r="DU852" s="104"/>
      <c r="DV852" s="104"/>
      <c r="DW852" s="104"/>
      <c r="DX852" s="104"/>
      <c r="DY852" s="104"/>
      <c r="DZ852" s="104"/>
      <c r="EA852" s="104"/>
      <c r="EB852" s="104"/>
      <c r="EC852" s="104"/>
      <c r="ED852" s="104"/>
      <c r="EE852" s="104"/>
      <c r="EF852" s="104"/>
      <c r="EG852" s="104"/>
      <c r="EH852" s="104"/>
      <c r="EI852" s="104"/>
      <c r="EJ852" s="104"/>
      <c r="EK852" s="104"/>
      <c r="EL852" s="104"/>
      <c r="EM852" s="104"/>
      <c r="EN852" s="104"/>
      <c r="EO852" s="104"/>
      <c r="EP852" s="104"/>
      <c r="EQ852" s="104"/>
    </row>
    <row r="853" spans="118:147" ht="15.75">
      <c r="DN853" s="104"/>
      <c r="DO853" s="104"/>
      <c r="DP853" s="104"/>
      <c r="DQ853" s="104"/>
      <c r="DR853" s="104"/>
      <c r="DS853" s="104"/>
      <c r="DT853" s="104"/>
      <c r="DU853" s="104"/>
      <c r="DV853" s="104"/>
      <c r="DW853" s="104"/>
      <c r="DX853" s="104"/>
      <c r="DY853" s="104"/>
      <c r="DZ853" s="104"/>
      <c r="EA853" s="104"/>
      <c r="EB853" s="104"/>
      <c r="EC853" s="104"/>
      <c r="ED853" s="104"/>
      <c r="EE853" s="104"/>
      <c r="EF853" s="104"/>
      <c r="EG853" s="104"/>
      <c r="EH853" s="104"/>
      <c r="EI853" s="104"/>
      <c r="EJ853" s="104"/>
      <c r="EK853" s="104"/>
      <c r="EL853" s="104"/>
      <c r="EM853" s="104"/>
      <c r="EN853" s="104"/>
      <c r="EO853" s="104"/>
      <c r="EP853" s="104"/>
      <c r="EQ853" s="104"/>
    </row>
    <row r="854" spans="118:147" ht="15.75">
      <c r="DN854" s="104"/>
      <c r="DO854" s="104"/>
      <c r="DP854" s="104"/>
      <c r="DQ854" s="104"/>
      <c r="DR854" s="104"/>
      <c r="DS854" s="104"/>
      <c r="DT854" s="104"/>
      <c r="DU854" s="104"/>
      <c r="DV854" s="104"/>
      <c r="DW854" s="104"/>
      <c r="DX854" s="104"/>
      <c r="DY854" s="104"/>
      <c r="DZ854" s="104"/>
      <c r="EA854" s="104"/>
      <c r="EB854" s="104"/>
      <c r="EC854" s="104"/>
      <c r="ED854" s="104"/>
      <c r="EE854" s="104"/>
      <c r="EF854" s="104"/>
      <c r="EG854" s="104"/>
      <c r="EH854" s="104"/>
      <c r="EI854" s="104"/>
      <c r="EJ854" s="104"/>
      <c r="EK854" s="104"/>
      <c r="EL854" s="104"/>
      <c r="EM854" s="104"/>
      <c r="EN854" s="104"/>
      <c r="EO854" s="104"/>
      <c r="EP854" s="104"/>
      <c r="EQ854" s="104"/>
    </row>
    <row r="855" spans="118:147" ht="15.75">
      <c r="DN855" s="104"/>
      <c r="DO855" s="104"/>
      <c r="DP855" s="104"/>
      <c r="DQ855" s="104"/>
      <c r="DR855" s="104"/>
      <c r="DS855" s="104"/>
      <c r="DT855" s="104"/>
      <c r="DU855" s="104"/>
      <c r="DV855" s="104"/>
      <c r="DW855" s="104"/>
      <c r="DX855" s="104"/>
      <c r="DY855" s="104"/>
      <c r="DZ855" s="104"/>
      <c r="EA855" s="104"/>
      <c r="EB855" s="104"/>
      <c r="EC855" s="104"/>
      <c r="ED855" s="104"/>
      <c r="EE855" s="104"/>
      <c r="EF855" s="104"/>
      <c r="EG855" s="104"/>
      <c r="EH855" s="104"/>
      <c r="EI855" s="104"/>
      <c r="EJ855" s="104"/>
      <c r="EK855" s="104"/>
      <c r="EL855" s="104"/>
      <c r="EM855" s="104"/>
      <c r="EN855" s="104"/>
      <c r="EO855" s="104"/>
      <c r="EP855" s="104"/>
      <c r="EQ855" s="104"/>
    </row>
    <row r="856" spans="118:147" ht="15.75">
      <c r="DN856" s="104"/>
      <c r="DO856" s="104"/>
      <c r="DP856" s="104"/>
      <c r="DQ856" s="104"/>
      <c r="DR856" s="104"/>
      <c r="DS856" s="104"/>
      <c r="DT856" s="104"/>
      <c r="DU856" s="104"/>
      <c r="DV856" s="104"/>
      <c r="DW856" s="104"/>
      <c r="DX856" s="104"/>
      <c r="DY856" s="104"/>
      <c r="DZ856" s="104"/>
      <c r="EA856" s="104"/>
      <c r="EB856" s="104"/>
      <c r="EC856" s="104"/>
      <c r="ED856" s="104"/>
      <c r="EE856" s="104"/>
      <c r="EF856" s="104"/>
      <c r="EG856" s="104"/>
      <c r="EH856" s="104"/>
      <c r="EI856" s="104"/>
      <c r="EJ856" s="104"/>
      <c r="EK856" s="104"/>
      <c r="EL856" s="104"/>
      <c r="EM856" s="104"/>
      <c r="EN856" s="104"/>
      <c r="EO856" s="104"/>
      <c r="EP856" s="104"/>
      <c r="EQ856" s="104"/>
    </row>
    <row r="857" spans="118:147" ht="15.75">
      <c r="DN857" s="104"/>
      <c r="DO857" s="104"/>
      <c r="DP857" s="104"/>
      <c r="DQ857" s="104"/>
      <c r="DR857" s="104"/>
      <c r="DS857" s="104"/>
      <c r="DT857" s="104"/>
      <c r="DU857" s="104"/>
      <c r="DV857" s="104"/>
      <c r="DW857" s="104"/>
      <c r="DX857" s="104"/>
      <c r="DY857" s="104"/>
      <c r="DZ857" s="104"/>
      <c r="EA857" s="104"/>
      <c r="EB857" s="104"/>
      <c r="EC857" s="104"/>
      <c r="ED857" s="104"/>
      <c r="EE857" s="104"/>
      <c r="EF857" s="104"/>
      <c r="EG857" s="104"/>
      <c r="EH857" s="104"/>
      <c r="EI857" s="104"/>
      <c r="EJ857" s="104"/>
      <c r="EK857" s="104"/>
      <c r="EL857" s="104"/>
      <c r="EM857" s="104"/>
      <c r="EN857" s="104"/>
      <c r="EO857" s="104"/>
      <c r="EP857" s="104"/>
      <c r="EQ857" s="104"/>
    </row>
    <row r="858" spans="118:147" ht="15.75">
      <c r="DN858" s="104"/>
      <c r="DO858" s="104"/>
      <c r="DP858" s="104"/>
      <c r="DQ858" s="104"/>
      <c r="DR858" s="104"/>
      <c r="DS858" s="104"/>
      <c r="DT858" s="104"/>
      <c r="DU858" s="104"/>
      <c r="DV858" s="104"/>
      <c r="DW858" s="104"/>
      <c r="DX858" s="104"/>
      <c r="DY858" s="104"/>
      <c r="DZ858" s="104"/>
      <c r="EA858" s="104"/>
      <c r="EB858" s="104"/>
      <c r="EC858" s="104"/>
      <c r="ED858" s="104"/>
      <c r="EE858" s="104"/>
      <c r="EF858" s="104"/>
      <c r="EG858" s="104"/>
      <c r="EH858" s="104"/>
      <c r="EI858" s="104"/>
      <c r="EJ858" s="104"/>
      <c r="EK858" s="104"/>
      <c r="EL858" s="104"/>
      <c r="EM858" s="104"/>
      <c r="EN858" s="104"/>
      <c r="EO858" s="104"/>
      <c r="EP858" s="104"/>
      <c r="EQ858" s="104"/>
    </row>
    <row r="859" spans="118:147" ht="15.75">
      <c r="DN859" s="104"/>
      <c r="DO859" s="104"/>
      <c r="DP859" s="104"/>
      <c r="DQ859" s="104"/>
      <c r="DR859" s="104"/>
      <c r="DS859" s="104"/>
      <c r="DT859" s="104"/>
      <c r="DU859" s="104"/>
      <c r="DV859" s="104"/>
      <c r="DW859" s="104"/>
      <c r="DX859" s="104"/>
      <c r="DY859" s="104"/>
      <c r="DZ859" s="104"/>
      <c r="EA859" s="104"/>
      <c r="EB859" s="104"/>
      <c r="EC859" s="104"/>
      <c r="ED859" s="104"/>
      <c r="EE859" s="104"/>
      <c r="EF859" s="104"/>
      <c r="EG859" s="104"/>
      <c r="EH859" s="104"/>
      <c r="EI859" s="104"/>
      <c r="EJ859" s="104"/>
      <c r="EK859" s="104"/>
      <c r="EL859" s="104"/>
      <c r="EM859" s="104"/>
      <c r="EN859" s="104"/>
      <c r="EO859" s="104"/>
      <c r="EP859" s="104"/>
      <c r="EQ859" s="104"/>
    </row>
    <row r="860" spans="118:147" ht="15.75">
      <c r="DN860" s="104"/>
      <c r="DO860" s="104"/>
      <c r="DP860" s="104"/>
      <c r="DQ860" s="104"/>
      <c r="DR860" s="104"/>
      <c r="DS860" s="104"/>
      <c r="DT860" s="104"/>
      <c r="DU860" s="104"/>
      <c r="DV860" s="104"/>
      <c r="DW860" s="104"/>
      <c r="DX860" s="104"/>
      <c r="DY860" s="104"/>
      <c r="DZ860" s="104"/>
      <c r="EA860" s="104"/>
      <c r="EB860" s="104"/>
      <c r="EC860" s="104"/>
      <c r="ED860" s="104"/>
      <c r="EE860" s="104"/>
      <c r="EF860" s="104"/>
      <c r="EG860" s="104"/>
      <c r="EH860" s="104"/>
      <c r="EI860" s="104"/>
      <c r="EJ860" s="104"/>
      <c r="EK860" s="104"/>
      <c r="EL860" s="104"/>
      <c r="EM860" s="104"/>
      <c r="EN860" s="104"/>
      <c r="EO860" s="104"/>
      <c r="EP860" s="104"/>
      <c r="EQ860" s="104"/>
    </row>
    <row r="861" spans="118:147" ht="15.75">
      <c r="DN861" s="104"/>
      <c r="DO861" s="104"/>
      <c r="DP861" s="104"/>
      <c r="DQ861" s="104"/>
      <c r="DR861" s="104"/>
      <c r="DS861" s="104"/>
      <c r="DT861" s="104"/>
      <c r="DU861" s="104"/>
      <c r="DV861" s="104"/>
      <c r="DW861" s="104"/>
      <c r="DX861" s="104"/>
      <c r="DY861" s="104"/>
      <c r="DZ861" s="104"/>
      <c r="EA861" s="104"/>
      <c r="EB861" s="104"/>
      <c r="EC861" s="104"/>
      <c r="ED861" s="104"/>
      <c r="EE861" s="104"/>
      <c r="EF861" s="104"/>
      <c r="EG861" s="104"/>
      <c r="EH861" s="104"/>
      <c r="EI861" s="104"/>
      <c r="EJ861" s="104"/>
      <c r="EK861" s="104"/>
      <c r="EL861" s="104"/>
      <c r="EM861" s="104"/>
      <c r="EN861" s="104"/>
      <c r="EO861" s="104"/>
      <c r="EP861" s="104"/>
      <c r="EQ861" s="104"/>
    </row>
    <row r="862" spans="118:147" ht="15.75">
      <c r="DN862" s="104"/>
      <c r="DO862" s="104"/>
      <c r="DP862" s="104"/>
      <c r="DQ862" s="104"/>
      <c r="DR862" s="104"/>
      <c r="DS862" s="104"/>
      <c r="DT862" s="104"/>
      <c r="DU862" s="104"/>
      <c r="DV862" s="104"/>
      <c r="DW862" s="104"/>
      <c r="DX862" s="104"/>
      <c r="DY862" s="104"/>
      <c r="DZ862" s="104"/>
      <c r="EA862" s="104"/>
      <c r="EB862" s="104"/>
      <c r="EC862" s="104"/>
      <c r="ED862" s="104"/>
      <c r="EE862" s="104"/>
      <c r="EF862" s="104"/>
      <c r="EG862" s="104"/>
      <c r="EH862" s="104"/>
      <c r="EI862" s="104"/>
      <c r="EJ862" s="104"/>
      <c r="EK862" s="104"/>
      <c r="EL862" s="104"/>
      <c r="EM862" s="104"/>
      <c r="EN862" s="104"/>
      <c r="EO862" s="104"/>
      <c r="EP862" s="104"/>
      <c r="EQ862" s="104"/>
    </row>
    <row r="863" spans="118:147" ht="15.75">
      <c r="DN863" s="104"/>
      <c r="DO863" s="104"/>
      <c r="DP863" s="104"/>
      <c r="DQ863" s="104"/>
      <c r="DR863" s="104"/>
      <c r="DS863" s="104"/>
      <c r="DT863" s="104"/>
      <c r="DU863" s="104"/>
      <c r="DV863" s="104"/>
      <c r="DW863" s="104"/>
      <c r="DX863" s="104"/>
      <c r="DY863" s="104"/>
      <c r="DZ863" s="104"/>
      <c r="EA863" s="104"/>
      <c r="EB863" s="104"/>
      <c r="EC863" s="104"/>
      <c r="ED863" s="104"/>
      <c r="EE863" s="104"/>
      <c r="EF863" s="104"/>
      <c r="EG863" s="104"/>
      <c r="EH863" s="104"/>
      <c r="EI863" s="104"/>
      <c r="EJ863" s="104"/>
      <c r="EK863" s="104"/>
      <c r="EL863" s="104"/>
      <c r="EM863" s="104"/>
      <c r="EN863" s="104"/>
      <c r="EO863" s="104"/>
      <c r="EP863" s="104"/>
      <c r="EQ863" s="104"/>
    </row>
    <row r="864" spans="118:147" ht="15.75">
      <c r="DN864" s="104"/>
      <c r="DO864" s="104"/>
      <c r="DP864" s="104"/>
      <c r="DQ864" s="104"/>
      <c r="DR864" s="104"/>
      <c r="DS864" s="104"/>
      <c r="DT864" s="104"/>
      <c r="DU864" s="104"/>
      <c r="DV864" s="104"/>
      <c r="DW864" s="104"/>
      <c r="DX864" s="104"/>
      <c r="DY864" s="104"/>
      <c r="DZ864" s="104"/>
      <c r="EA864" s="104"/>
      <c r="EB864" s="104"/>
      <c r="EC864" s="104"/>
      <c r="ED864" s="104"/>
      <c r="EE864" s="104"/>
      <c r="EF864" s="104"/>
      <c r="EG864" s="104"/>
      <c r="EH864" s="104"/>
      <c r="EI864" s="104"/>
      <c r="EJ864" s="104"/>
      <c r="EK864" s="104"/>
      <c r="EL864" s="104"/>
      <c r="EM864" s="104"/>
      <c r="EN864" s="104"/>
      <c r="EO864" s="104"/>
      <c r="EP864" s="104"/>
      <c r="EQ864" s="104"/>
    </row>
    <row r="865" spans="118:147" ht="15.75">
      <c r="DN865" s="104"/>
      <c r="DO865" s="104"/>
      <c r="DP865" s="104"/>
      <c r="DQ865" s="104"/>
      <c r="DR865" s="104"/>
      <c r="DS865" s="104"/>
      <c r="DT865" s="104"/>
      <c r="DU865" s="104"/>
      <c r="DV865" s="104"/>
      <c r="DW865" s="104"/>
      <c r="DX865" s="104"/>
      <c r="DY865" s="104"/>
      <c r="DZ865" s="104"/>
      <c r="EA865" s="104"/>
      <c r="EB865" s="104"/>
      <c r="EC865" s="104"/>
      <c r="ED865" s="104"/>
      <c r="EE865" s="104"/>
      <c r="EF865" s="104"/>
      <c r="EG865" s="104"/>
      <c r="EH865" s="104"/>
      <c r="EI865" s="104"/>
      <c r="EJ865" s="104"/>
      <c r="EK865" s="104"/>
      <c r="EL865" s="104"/>
      <c r="EM865" s="104"/>
      <c r="EN865" s="104"/>
      <c r="EO865" s="104"/>
      <c r="EP865" s="104"/>
      <c r="EQ865" s="104"/>
    </row>
    <row r="866" spans="118:147" ht="15.75">
      <c r="DN866" s="104"/>
      <c r="DO866" s="104"/>
      <c r="DP866" s="104"/>
      <c r="DQ866" s="104"/>
      <c r="DR866" s="104"/>
      <c r="DS866" s="104"/>
      <c r="DT866" s="104"/>
      <c r="DU866" s="104"/>
      <c r="DV866" s="104"/>
      <c r="DW866" s="104"/>
      <c r="DX866" s="104"/>
      <c r="DY866" s="104"/>
      <c r="DZ866" s="104"/>
      <c r="EA866" s="104"/>
      <c r="EB866" s="104"/>
      <c r="EC866" s="104"/>
      <c r="ED866" s="104"/>
      <c r="EE866" s="104"/>
      <c r="EF866" s="104"/>
      <c r="EG866" s="104"/>
      <c r="EH866" s="104"/>
      <c r="EI866" s="104"/>
      <c r="EJ866" s="104"/>
      <c r="EK866" s="104"/>
      <c r="EL866" s="104"/>
      <c r="EM866" s="104"/>
      <c r="EN866" s="104"/>
      <c r="EO866" s="104"/>
      <c r="EP866" s="104"/>
      <c r="EQ866" s="104"/>
    </row>
    <row r="867" spans="118:147" ht="15.75">
      <c r="DN867" s="104"/>
      <c r="DO867" s="104"/>
      <c r="DP867" s="104"/>
      <c r="DQ867" s="104"/>
      <c r="DR867" s="104"/>
      <c r="DS867" s="104"/>
      <c r="DT867" s="104"/>
      <c r="DU867" s="104"/>
      <c r="DV867" s="104"/>
      <c r="DW867" s="104"/>
      <c r="DX867" s="104"/>
      <c r="DY867" s="104"/>
      <c r="DZ867" s="104"/>
      <c r="EA867" s="104"/>
      <c r="EB867" s="104"/>
      <c r="EC867" s="104"/>
      <c r="ED867" s="104"/>
      <c r="EE867" s="104"/>
      <c r="EF867" s="104"/>
      <c r="EG867" s="104"/>
      <c r="EH867" s="104"/>
      <c r="EI867" s="104"/>
      <c r="EJ867" s="104"/>
      <c r="EK867" s="104"/>
      <c r="EL867" s="104"/>
      <c r="EM867" s="104"/>
      <c r="EN867" s="104"/>
      <c r="EO867" s="104"/>
      <c r="EP867" s="104"/>
      <c r="EQ867" s="104"/>
    </row>
    <row r="868" spans="118:147" ht="15.75">
      <c r="DN868" s="104"/>
      <c r="DO868" s="104"/>
      <c r="DP868" s="104"/>
      <c r="DQ868" s="104"/>
      <c r="DR868" s="104"/>
      <c r="DS868" s="104"/>
      <c r="DT868" s="104"/>
      <c r="DU868" s="104"/>
      <c r="DV868" s="104"/>
      <c r="DW868" s="104"/>
      <c r="DX868" s="104"/>
      <c r="DY868" s="104"/>
      <c r="DZ868" s="104"/>
      <c r="EA868" s="104"/>
      <c r="EB868" s="104"/>
      <c r="EC868" s="104"/>
      <c r="ED868" s="104"/>
      <c r="EE868" s="104"/>
      <c r="EF868" s="104"/>
      <c r="EG868" s="104"/>
      <c r="EH868" s="104"/>
      <c r="EI868" s="104"/>
      <c r="EJ868" s="104"/>
      <c r="EK868" s="104"/>
      <c r="EL868" s="104"/>
      <c r="EM868" s="104"/>
      <c r="EN868" s="104"/>
      <c r="EO868" s="104"/>
      <c r="EP868" s="104"/>
      <c r="EQ868" s="104"/>
    </row>
    <row r="869" spans="118:147" ht="15.75">
      <c r="DN869" s="104"/>
      <c r="DO869" s="104"/>
      <c r="DP869" s="104"/>
      <c r="DQ869" s="104"/>
      <c r="DR869" s="104"/>
      <c r="DS869" s="104"/>
      <c r="DT869" s="104"/>
      <c r="DU869" s="104"/>
      <c r="DV869" s="104"/>
      <c r="DW869" s="104"/>
      <c r="DX869" s="104"/>
      <c r="DY869" s="104"/>
      <c r="DZ869" s="104"/>
      <c r="EA869" s="104"/>
      <c r="EB869" s="104"/>
      <c r="EC869" s="104"/>
      <c r="ED869" s="104"/>
      <c r="EE869" s="104"/>
      <c r="EF869" s="104"/>
      <c r="EG869" s="104"/>
      <c r="EH869" s="104"/>
      <c r="EI869" s="104"/>
      <c r="EJ869" s="104"/>
      <c r="EK869" s="104"/>
      <c r="EL869" s="104"/>
      <c r="EM869" s="104"/>
      <c r="EN869" s="104"/>
      <c r="EO869" s="104"/>
      <c r="EP869" s="104"/>
      <c r="EQ869" s="104"/>
    </row>
    <row r="870" spans="118:147" ht="15.75">
      <c r="DN870" s="104"/>
      <c r="DO870" s="104"/>
      <c r="DP870" s="104"/>
      <c r="DQ870" s="104"/>
      <c r="DR870" s="104"/>
      <c r="DS870" s="104"/>
      <c r="DT870" s="104"/>
      <c r="DU870" s="104"/>
      <c r="DV870" s="104"/>
      <c r="DW870" s="104"/>
      <c r="DX870" s="104"/>
      <c r="DY870" s="104"/>
      <c r="DZ870" s="104"/>
      <c r="EA870" s="104"/>
      <c r="EB870" s="104"/>
      <c r="EC870" s="104"/>
      <c r="ED870" s="104"/>
      <c r="EE870" s="104"/>
      <c r="EF870" s="104"/>
      <c r="EG870" s="104"/>
      <c r="EH870" s="104"/>
      <c r="EI870" s="104"/>
      <c r="EJ870" s="104"/>
      <c r="EK870" s="104"/>
      <c r="EL870" s="104"/>
      <c r="EM870" s="104"/>
      <c r="EN870" s="104"/>
      <c r="EO870" s="104"/>
      <c r="EP870" s="104"/>
      <c r="EQ870" s="104"/>
    </row>
    <row r="871" spans="118:147" ht="15.75">
      <c r="DN871" s="104"/>
      <c r="DO871" s="104"/>
      <c r="DP871" s="104"/>
      <c r="DQ871" s="104"/>
      <c r="DR871" s="104"/>
      <c r="DS871" s="104"/>
      <c r="DT871" s="104"/>
      <c r="DU871" s="104"/>
      <c r="DV871" s="104"/>
      <c r="DW871" s="104"/>
      <c r="DX871" s="104"/>
      <c r="DY871" s="104"/>
      <c r="DZ871" s="104"/>
      <c r="EA871" s="104"/>
      <c r="EB871" s="104"/>
      <c r="EC871" s="104"/>
      <c r="ED871" s="104"/>
      <c r="EE871" s="104"/>
      <c r="EF871" s="104"/>
      <c r="EG871" s="104"/>
      <c r="EH871" s="104"/>
      <c r="EI871" s="104"/>
      <c r="EJ871" s="104"/>
      <c r="EK871" s="104"/>
      <c r="EL871" s="104"/>
      <c r="EM871" s="104"/>
      <c r="EN871" s="104"/>
      <c r="EO871" s="104"/>
      <c r="EP871" s="104"/>
      <c r="EQ871" s="104"/>
    </row>
    <row r="872" spans="118:147" ht="15.75">
      <c r="DN872" s="104"/>
      <c r="DO872" s="104"/>
      <c r="DP872" s="104"/>
      <c r="DQ872" s="104"/>
      <c r="DR872" s="104"/>
      <c r="DS872" s="104"/>
      <c r="DT872" s="104"/>
      <c r="DU872" s="104"/>
      <c r="DV872" s="104"/>
      <c r="DW872" s="104"/>
      <c r="DX872" s="104"/>
      <c r="DY872" s="104"/>
      <c r="DZ872" s="104"/>
      <c r="EA872" s="104"/>
      <c r="EB872" s="104"/>
      <c r="EC872" s="104"/>
      <c r="ED872" s="104"/>
      <c r="EE872" s="104"/>
      <c r="EF872" s="104"/>
      <c r="EG872" s="104"/>
      <c r="EH872" s="104"/>
      <c r="EI872" s="104"/>
      <c r="EJ872" s="104"/>
      <c r="EK872" s="104"/>
      <c r="EL872" s="104"/>
      <c r="EM872" s="104"/>
      <c r="EN872" s="104"/>
      <c r="EO872" s="104"/>
      <c r="EP872" s="104"/>
      <c r="EQ872" s="104"/>
    </row>
    <row r="873" spans="118:147" ht="15.75">
      <c r="DN873" s="104"/>
      <c r="DO873" s="104"/>
      <c r="DP873" s="104"/>
      <c r="DQ873" s="104"/>
      <c r="DR873" s="104"/>
      <c r="DS873" s="104"/>
      <c r="DT873" s="104"/>
      <c r="DU873" s="104"/>
      <c r="DV873" s="104"/>
      <c r="DW873" s="104"/>
      <c r="DX873" s="104"/>
      <c r="DY873" s="104"/>
      <c r="DZ873" s="104"/>
      <c r="EA873" s="104"/>
      <c r="EB873" s="104"/>
      <c r="EC873" s="104"/>
      <c r="ED873" s="104"/>
      <c r="EE873" s="104"/>
      <c r="EF873" s="104"/>
      <c r="EG873" s="104"/>
      <c r="EH873" s="104"/>
      <c r="EI873" s="104"/>
      <c r="EJ873" s="104"/>
      <c r="EK873" s="104"/>
      <c r="EL873" s="104"/>
      <c r="EM873" s="104"/>
      <c r="EN873" s="104"/>
      <c r="EO873" s="104"/>
      <c r="EP873" s="104"/>
      <c r="EQ873" s="104"/>
    </row>
    <row r="874" spans="118:147" ht="15.75">
      <c r="DN874" s="104"/>
      <c r="DO874" s="104"/>
      <c r="DP874" s="104"/>
      <c r="DQ874" s="104"/>
      <c r="DR874" s="104"/>
      <c r="DS874" s="104"/>
      <c r="DT874" s="104"/>
      <c r="DU874" s="104"/>
      <c r="DV874" s="104"/>
      <c r="DW874" s="104"/>
      <c r="DX874" s="104"/>
      <c r="DY874" s="104"/>
      <c r="DZ874" s="104"/>
      <c r="EA874" s="104"/>
      <c r="EB874" s="104"/>
      <c r="EC874" s="104"/>
      <c r="ED874" s="104"/>
      <c r="EE874" s="104"/>
      <c r="EF874" s="104"/>
      <c r="EG874" s="104"/>
      <c r="EH874" s="104"/>
      <c r="EI874" s="104"/>
      <c r="EJ874" s="104"/>
      <c r="EK874" s="104"/>
      <c r="EL874" s="104"/>
      <c r="EM874" s="104"/>
      <c r="EN874" s="104"/>
      <c r="EO874" s="104"/>
      <c r="EP874" s="104"/>
      <c r="EQ874" s="104"/>
    </row>
    <row r="875" spans="118:147" ht="15.75">
      <c r="DN875" s="104"/>
      <c r="DO875" s="104"/>
      <c r="DP875" s="104"/>
      <c r="DQ875" s="104"/>
      <c r="DR875" s="104"/>
      <c r="DS875" s="104"/>
      <c r="DT875" s="104"/>
      <c r="DU875" s="104"/>
      <c r="DV875" s="104"/>
      <c r="DW875" s="104"/>
      <c r="DX875" s="104"/>
      <c r="DY875" s="104"/>
      <c r="DZ875" s="104"/>
      <c r="EA875" s="104"/>
      <c r="EB875" s="104"/>
      <c r="EC875" s="104"/>
      <c r="ED875" s="104"/>
      <c r="EE875" s="104"/>
      <c r="EF875" s="104"/>
      <c r="EG875" s="104"/>
      <c r="EH875" s="104"/>
      <c r="EI875" s="104"/>
      <c r="EJ875" s="104"/>
      <c r="EK875" s="104"/>
      <c r="EL875" s="104"/>
      <c r="EM875" s="104"/>
      <c r="EN875" s="104"/>
      <c r="EO875" s="104"/>
      <c r="EP875" s="104"/>
      <c r="EQ875" s="104"/>
    </row>
    <row r="876" spans="118:147" ht="15.75">
      <c r="DN876" s="104"/>
      <c r="DO876" s="104"/>
      <c r="DP876" s="104"/>
      <c r="DQ876" s="104"/>
      <c r="DR876" s="104"/>
      <c r="DS876" s="104"/>
      <c r="DT876" s="104"/>
      <c r="DU876" s="104"/>
      <c r="DV876" s="104"/>
      <c r="DW876" s="104"/>
      <c r="DX876" s="104"/>
      <c r="DY876" s="104"/>
      <c r="DZ876" s="104"/>
      <c r="EA876" s="104"/>
      <c r="EB876" s="104"/>
      <c r="EC876" s="104"/>
      <c r="ED876" s="104"/>
      <c r="EE876" s="104"/>
      <c r="EF876" s="104"/>
      <c r="EG876" s="104"/>
      <c r="EH876" s="104"/>
      <c r="EI876" s="104"/>
      <c r="EJ876" s="104"/>
      <c r="EK876" s="104"/>
      <c r="EL876" s="104"/>
      <c r="EM876" s="104"/>
      <c r="EN876" s="104"/>
      <c r="EO876" s="104"/>
      <c r="EP876" s="104"/>
      <c r="EQ876" s="104"/>
    </row>
    <row r="877" spans="118:147" ht="15.75">
      <c r="DN877" s="104"/>
      <c r="DO877" s="104"/>
      <c r="DP877" s="104"/>
      <c r="DQ877" s="104"/>
      <c r="DR877" s="104"/>
      <c r="DS877" s="104"/>
      <c r="DT877" s="104"/>
      <c r="DU877" s="104"/>
      <c r="DV877" s="104"/>
      <c r="DW877" s="104"/>
      <c r="DX877" s="104"/>
      <c r="DY877" s="104"/>
      <c r="DZ877" s="104"/>
      <c r="EA877" s="104"/>
      <c r="EB877" s="104"/>
      <c r="EC877" s="104"/>
      <c r="ED877" s="104"/>
      <c r="EE877" s="104"/>
      <c r="EF877" s="104"/>
      <c r="EG877" s="104"/>
      <c r="EH877" s="104"/>
      <c r="EI877" s="104"/>
      <c r="EJ877" s="104"/>
      <c r="EK877" s="104"/>
      <c r="EL877" s="104"/>
      <c r="EM877" s="104"/>
      <c r="EN877" s="104"/>
      <c r="EO877" s="104"/>
      <c r="EP877" s="104"/>
      <c r="EQ877" s="104"/>
    </row>
    <row r="878" spans="118:147" ht="15.75">
      <c r="DN878" s="104"/>
      <c r="DO878" s="104"/>
      <c r="DP878" s="104"/>
      <c r="DQ878" s="104"/>
      <c r="DR878" s="104"/>
      <c r="DS878" s="104"/>
      <c r="DT878" s="104"/>
      <c r="DU878" s="104"/>
      <c r="DV878" s="104"/>
      <c r="DW878" s="104"/>
      <c r="DX878" s="104"/>
      <c r="DY878" s="104"/>
      <c r="DZ878" s="104"/>
      <c r="EA878" s="104"/>
      <c r="EB878" s="104"/>
      <c r="EC878" s="104"/>
      <c r="ED878" s="104"/>
      <c r="EE878" s="104"/>
      <c r="EF878" s="104"/>
      <c r="EG878" s="104"/>
      <c r="EH878" s="104"/>
      <c r="EI878" s="104"/>
      <c r="EJ878" s="104"/>
      <c r="EK878" s="104"/>
      <c r="EL878" s="104"/>
      <c r="EM878" s="104"/>
      <c r="EN878" s="104"/>
      <c r="EO878" s="104"/>
      <c r="EP878" s="104"/>
      <c r="EQ878" s="104"/>
    </row>
    <row r="879" spans="118:147" ht="15.75">
      <c r="DN879" s="104"/>
      <c r="DO879" s="104"/>
      <c r="DP879" s="104"/>
      <c r="DQ879" s="104"/>
      <c r="DR879" s="104"/>
      <c r="DS879" s="104"/>
      <c r="DT879" s="104"/>
      <c r="DU879" s="104"/>
      <c r="DV879" s="104"/>
      <c r="DW879" s="104"/>
      <c r="DX879" s="104"/>
      <c r="DY879" s="104"/>
      <c r="DZ879" s="104"/>
      <c r="EA879" s="104"/>
      <c r="EB879" s="104"/>
      <c r="EC879" s="104"/>
      <c r="ED879" s="104"/>
      <c r="EE879" s="104"/>
      <c r="EF879" s="104"/>
      <c r="EG879" s="104"/>
      <c r="EH879" s="104"/>
      <c r="EI879" s="104"/>
      <c r="EJ879" s="104"/>
      <c r="EK879" s="104"/>
      <c r="EL879" s="104"/>
      <c r="EM879" s="104"/>
      <c r="EN879" s="104"/>
      <c r="EO879" s="104"/>
      <c r="EP879" s="104"/>
      <c r="EQ879" s="104"/>
    </row>
    <row r="880" spans="118:147" ht="15.75">
      <c r="DN880" s="104"/>
      <c r="DO880" s="104"/>
      <c r="DP880" s="104"/>
      <c r="DQ880" s="104"/>
      <c r="DR880" s="104"/>
      <c r="DS880" s="104"/>
      <c r="DT880" s="104"/>
      <c r="DU880" s="104"/>
      <c r="DV880" s="104"/>
      <c r="DW880" s="104"/>
      <c r="DX880" s="104"/>
      <c r="DY880" s="104"/>
      <c r="DZ880" s="104"/>
      <c r="EA880" s="104"/>
      <c r="EB880" s="104"/>
      <c r="EC880" s="104"/>
      <c r="ED880" s="104"/>
      <c r="EE880" s="104"/>
      <c r="EF880" s="104"/>
      <c r="EG880" s="104"/>
      <c r="EH880" s="104"/>
      <c r="EI880" s="104"/>
      <c r="EJ880" s="104"/>
      <c r="EK880" s="104"/>
      <c r="EL880" s="104"/>
      <c r="EM880" s="104"/>
      <c r="EN880" s="104"/>
      <c r="EO880" s="104"/>
      <c r="EP880" s="104"/>
      <c r="EQ880" s="104"/>
    </row>
    <row r="881" spans="118:147" ht="15.75">
      <c r="DN881" s="104"/>
      <c r="DO881" s="104"/>
      <c r="DP881" s="104"/>
      <c r="DQ881" s="104"/>
      <c r="DR881" s="104"/>
      <c r="DS881" s="104"/>
      <c r="DT881" s="104"/>
      <c r="DU881" s="104"/>
      <c r="DV881" s="104"/>
      <c r="DW881" s="104"/>
      <c r="DX881" s="104"/>
      <c r="DY881" s="104"/>
      <c r="DZ881" s="104"/>
      <c r="EA881" s="104"/>
      <c r="EB881" s="104"/>
      <c r="EC881" s="104"/>
      <c r="ED881" s="104"/>
      <c r="EE881" s="104"/>
      <c r="EF881" s="104"/>
      <c r="EG881" s="104"/>
      <c r="EH881" s="104"/>
      <c r="EI881" s="104"/>
      <c r="EJ881" s="104"/>
      <c r="EK881" s="104"/>
      <c r="EL881" s="104"/>
      <c r="EM881" s="104"/>
      <c r="EN881" s="104"/>
      <c r="EO881" s="104"/>
      <c r="EP881" s="104"/>
      <c r="EQ881" s="104"/>
    </row>
    <row r="882" spans="118:147" ht="15.75">
      <c r="DN882" s="104"/>
      <c r="DO882" s="104"/>
      <c r="DP882" s="104"/>
      <c r="DQ882" s="104"/>
      <c r="DR882" s="104"/>
      <c r="DS882" s="104"/>
      <c r="DT882" s="104"/>
      <c r="DU882" s="104"/>
      <c r="DV882" s="104"/>
      <c r="DW882" s="104"/>
      <c r="DX882" s="104"/>
      <c r="DY882" s="104"/>
      <c r="DZ882" s="104"/>
      <c r="EA882" s="104"/>
      <c r="EB882" s="104"/>
      <c r="EC882" s="104"/>
      <c r="ED882" s="104"/>
      <c r="EE882" s="104"/>
      <c r="EF882" s="104"/>
      <c r="EG882" s="104"/>
      <c r="EH882" s="104"/>
      <c r="EI882" s="104"/>
      <c r="EJ882" s="104"/>
      <c r="EK882" s="104"/>
      <c r="EL882" s="104"/>
      <c r="EM882" s="104"/>
      <c r="EN882" s="104"/>
      <c r="EO882" s="104"/>
      <c r="EP882" s="104"/>
      <c r="EQ882" s="104"/>
    </row>
    <row r="883" spans="118:147" ht="15.75">
      <c r="DN883" s="104"/>
      <c r="DO883" s="104"/>
      <c r="DP883" s="104"/>
      <c r="DQ883" s="104"/>
      <c r="DR883" s="104"/>
      <c r="DS883" s="104"/>
      <c r="DT883" s="104"/>
      <c r="DU883" s="104"/>
      <c r="DV883" s="104"/>
      <c r="DW883" s="104"/>
      <c r="DX883" s="104"/>
      <c r="DY883" s="104"/>
      <c r="DZ883" s="104"/>
      <c r="EA883" s="104"/>
      <c r="EB883" s="104"/>
      <c r="EC883" s="104"/>
      <c r="ED883" s="104"/>
      <c r="EE883" s="104"/>
      <c r="EF883" s="104"/>
      <c r="EG883" s="104"/>
      <c r="EH883" s="104"/>
      <c r="EI883" s="104"/>
      <c r="EJ883" s="104"/>
      <c r="EK883" s="104"/>
      <c r="EL883" s="104"/>
      <c r="EM883" s="104"/>
      <c r="EN883" s="104"/>
      <c r="EO883" s="104"/>
      <c r="EP883" s="104"/>
      <c r="EQ883" s="104"/>
    </row>
    <row r="884" spans="118:147" ht="15.75">
      <c r="DN884" s="104"/>
      <c r="DO884" s="104"/>
      <c r="DP884" s="104"/>
      <c r="DQ884" s="104"/>
      <c r="DR884" s="104"/>
      <c r="DS884" s="104"/>
      <c r="DT884" s="104"/>
      <c r="DU884" s="104"/>
      <c r="DV884" s="104"/>
      <c r="DW884" s="104"/>
      <c r="DX884" s="104"/>
      <c r="DY884" s="104"/>
      <c r="DZ884" s="104"/>
      <c r="EA884" s="104"/>
      <c r="EB884" s="104"/>
      <c r="EC884" s="104"/>
      <c r="ED884" s="104"/>
      <c r="EE884" s="104"/>
      <c r="EF884" s="104"/>
      <c r="EG884" s="104"/>
      <c r="EH884" s="104"/>
      <c r="EI884" s="104"/>
      <c r="EJ884" s="104"/>
      <c r="EK884" s="104"/>
      <c r="EL884" s="104"/>
      <c r="EM884" s="104"/>
      <c r="EN884" s="104"/>
      <c r="EO884" s="104"/>
      <c r="EP884" s="104"/>
      <c r="EQ884" s="104"/>
    </row>
    <row r="885" spans="118:147" ht="15.75">
      <c r="DN885" s="104"/>
      <c r="DO885" s="104"/>
      <c r="DP885" s="104"/>
      <c r="DQ885" s="104"/>
      <c r="DR885" s="104"/>
      <c r="DS885" s="104"/>
      <c r="DT885" s="104"/>
      <c r="DU885" s="104"/>
      <c r="DV885" s="104"/>
      <c r="DW885" s="104"/>
      <c r="DX885" s="104"/>
      <c r="DY885" s="104"/>
      <c r="DZ885" s="104"/>
      <c r="EA885" s="104"/>
      <c r="EB885" s="104"/>
      <c r="EC885" s="104"/>
      <c r="ED885" s="104"/>
      <c r="EE885" s="104"/>
      <c r="EF885" s="104"/>
      <c r="EG885" s="104"/>
      <c r="EH885" s="104"/>
      <c r="EI885" s="104"/>
      <c r="EJ885" s="104"/>
      <c r="EK885" s="104"/>
      <c r="EL885" s="104"/>
      <c r="EM885" s="104"/>
      <c r="EN885" s="104"/>
      <c r="EO885" s="104"/>
      <c r="EP885" s="104"/>
      <c r="EQ885" s="104"/>
    </row>
    <row r="886" spans="118:147" ht="15.75">
      <c r="DN886" s="104"/>
      <c r="DO886" s="104"/>
      <c r="DP886" s="104"/>
      <c r="DQ886" s="104"/>
      <c r="DR886" s="104"/>
      <c r="DS886" s="104"/>
      <c r="DT886" s="104"/>
      <c r="DU886" s="104"/>
      <c r="DV886" s="104"/>
      <c r="DW886" s="104"/>
      <c r="DX886" s="104"/>
      <c r="DY886" s="104"/>
      <c r="DZ886" s="104"/>
      <c r="EA886" s="104"/>
      <c r="EB886" s="104"/>
      <c r="EC886" s="104"/>
      <c r="ED886" s="104"/>
      <c r="EE886" s="104"/>
      <c r="EF886" s="104"/>
      <c r="EG886" s="104"/>
      <c r="EH886" s="104"/>
      <c r="EI886" s="104"/>
      <c r="EJ886" s="104"/>
      <c r="EK886" s="104"/>
      <c r="EL886" s="104"/>
      <c r="EM886" s="104"/>
      <c r="EN886" s="104"/>
      <c r="EO886" s="104"/>
      <c r="EP886" s="104"/>
      <c r="EQ886" s="104"/>
    </row>
    <row r="887" spans="118:147" ht="15.75">
      <c r="DN887" s="104"/>
      <c r="DO887" s="104"/>
      <c r="DP887" s="104"/>
      <c r="DQ887" s="104"/>
      <c r="DR887" s="104"/>
      <c r="DS887" s="104"/>
      <c r="DT887" s="104"/>
      <c r="DU887" s="104"/>
      <c r="DV887" s="104"/>
      <c r="DW887" s="104"/>
      <c r="DX887" s="104"/>
      <c r="DY887" s="104"/>
      <c r="DZ887" s="104"/>
      <c r="EA887" s="104"/>
      <c r="EB887" s="104"/>
      <c r="EC887" s="104"/>
      <c r="ED887" s="104"/>
      <c r="EE887" s="104"/>
      <c r="EF887" s="104"/>
      <c r="EG887" s="104"/>
      <c r="EH887" s="104"/>
      <c r="EI887" s="104"/>
      <c r="EJ887" s="104"/>
      <c r="EK887" s="104"/>
      <c r="EL887" s="104"/>
      <c r="EM887" s="104"/>
      <c r="EN887" s="104"/>
      <c r="EO887" s="104"/>
      <c r="EP887" s="104"/>
      <c r="EQ887" s="104"/>
    </row>
    <row r="888" spans="118:147" ht="15.75">
      <c r="DN888" s="104"/>
      <c r="DO888" s="104"/>
      <c r="DP888" s="104"/>
      <c r="DQ888" s="104"/>
      <c r="DR888" s="104"/>
      <c r="DS888" s="104"/>
      <c r="DT888" s="104"/>
      <c r="DU888" s="104"/>
      <c r="DV888" s="104"/>
      <c r="DW888" s="104"/>
      <c r="DX888" s="104"/>
      <c r="DY888" s="104"/>
      <c r="DZ888" s="104"/>
      <c r="EA888" s="104"/>
      <c r="EB888" s="104"/>
      <c r="EC888" s="104"/>
      <c r="ED888" s="104"/>
      <c r="EE888" s="104"/>
      <c r="EF888" s="104"/>
      <c r="EG888" s="104"/>
      <c r="EH888" s="104"/>
      <c r="EI888" s="104"/>
      <c r="EJ888" s="104"/>
      <c r="EK888" s="104"/>
      <c r="EL888" s="104"/>
      <c r="EM888" s="104"/>
      <c r="EN888" s="104"/>
      <c r="EO888" s="104"/>
      <c r="EP888" s="104"/>
      <c r="EQ888" s="104"/>
    </row>
    <row r="889" spans="118:147" ht="15.75">
      <c r="DN889" s="104"/>
      <c r="DO889" s="104"/>
      <c r="DP889" s="104"/>
      <c r="DQ889" s="104"/>
      <c r="DR889" s="104"/>
      <c r="DS889" s="104"/>
      <c r="DT889" s="104"/>
      <c r="DU889" s="104"/>
      <c r="DV889" s="104"/>
      <c r="DW889" s="104"/>
      <c r="DX889" s="104"/>
      <c r="DY889" s="104"/>
      <c r="DZ889" s="104"/>
      <c r="EA889" s="104"/>
      <c r="EB889" s="104"/>
      <c r="EC889" s="104"/>
      <c r="ED889" s="104"/>
      <c r="EE889" s="104"/>
      <c r="EF889" s="104"/>
      <c r="EG889" s="104"/>
      <c r="EH889" s="104"/>
      <c r="EI889" s="104"/>
      <c r="EJ889" s="104"/>
      <c r="EK889" s="104"/>
      <c r="EL889" s="104"/>
      <c r="EM889" s="104"/>
      <c r="EN889" s="104"/>
      <c r="EO889" s="104"/>
      <c r="EP889" s="104"/>
      <c r="EQ889" s="104"/>
    </row>
    <row r="890" spans="118:147" ht="15.75">
      <c r="DN890" s="104"/>
      <c r="DO890" s="104"/>
      <c r="DP890" s="104"/>
      <c r="DQ890" s="104"/>
      <c r="DR890" s="104"/>
      <c r="DS890" s="104"/>
      <c r="DT890" s="104"/>
      <c r="DU890" s="104"/>
      <c r="DV890" s="104"/>
      <c r="DW890" s="104"/>
      <c r="DX890" s="104"/>
      <c r="DY890" s="104"/>
      <c r="DZ890" s="104"/>
      <c r="EA890" s="104"/>
      <c r="EB890" s="104"/>
      <c r="EC890" s="104"/>
      <c r="ED890" s="104"/>
      <c r="EE890" s="104"/>
      <c r="EF890" s="104"/>
      <c r="EG890" s="104"/>
      <c r="EH890" s="104"/>
      <c r="EI890" s="104"/>
      <c r="EJ890" s="104"/>
      <c r="EK890" s="104"/>
      <c r="EL890" s="104"/>
      <c r="EM890" s="104"/>
      <c r="EN890" s="104"/>
      <c r="EO890" s="104"/>
      <c r="EP890" s="104"/>
      <c r="EQ890" s="104"/>
    </row>
    <row r="891" spans="118:147" ht="15.75">
      <c r="DN891" s="104"/>
      <c r="DO891" s="104"/>
      <c r="DP891" s="104"/>
      <c r="DQ891" s="104"/>
      <c r="DR891" s="104"/>
      <c r="DS891" s="104"/>
      <c r="DT891" s="104"/>
      <c r="DU891" s="104"/>
      <c r="DV891" s="104"/>
      <c r="DW891" s="104"/>
      <c r="DX891" s="104"/>
      <c r="DY891" s="104"/>
      <c r="DZ891" s="104"/>
      <c r="EA891" s="104"/>
      <c r="EB891" s="104"/>
      <c r="EC891" s="104"/>
      <c r="ED891" s="104"/>
      <c r="EE891" s="104"/>
      <c r="EF891" s="104"/>
      <c r="EG891" s="104"/>
      <c r="EH891" s="104"/>
      <c r="EI891" s="104"/>
      <c r="EJ891" s="104"/>
      <c r="EK891" s="104"/>
      <c r="EL891" s="104"/>
      <c r="EM891" s="104"/>
      <c r="EN891" s="104"/>
      <c r="EO891" s="104"/>
      <c r="EP891" s="104"/>
      <c r="EQ891" s="104"/>
    </row>
    <row r="892" spans="118:147" ht="15.75">
      <c r="DN892" s="104"/>
      <c r="DO892" s="104"/>
      <c r="DP892" s="104"/>
      <c r="DQ892" s="104"/>
      <c r="DR892" s="104"/>
      <c r="DS892" s="104"/>
      <c r="DT892" s="104"/>
      <c r="DU892" s="104"/>
      <c r="DV892" s="104"/>
      <c r="DW892" s="104"/>
      <c r="DX892" s="104"/>
      <c r="DY892" s="104"/>
      <c r="DZ892" s="104"/>
      <c r="EA892" s="104"/>
      <c r="EB892" s="104"/>
      <c r="EC892" s="104"/>
      <c r="ED892" s="104"/>
      <c r="EE892" s="104"/>
      <c r="EF892" s="104"/>
      <c r="EG892" s="104"/>
      <c r="EH892" s="104"/>
      <c r="EI892" s="104"/>
      <c r="EJ892" s="104"/>
      <c r="EK892" s="104"/>
      <c r="EL892" s="104"/>
      <c r="EM892" s="104"/>
      <c r="EN892" s="104"/>
      <c r="EO892" s="104"/>
      <c r="EP892" s="104"/>
      <c r="EQ892" s="104"/>
    </row>
    <row r="893" spans="118:147" ht="15.75">
      <c r="DN893" s="104"/>
      <c r="DO893" s="104"/>
      <c r="DP893" s="104"/>
      <c r="DQ893" s="104"/>
      <c r="DR893" s="104"/>
      <c r="DS893" s="104"/>
      <c r="DT893" s="104"/>
      <c r="DU893" s="104"/>
      <c r="DV893" s="104"/>
      <c r="DW893" s="104"/>
      <c r="DX893" s="104"/>
      <c r="DY893" s="104"/>
      <c r="DZ893" s="104"/>
      <c r="EA893" s="104"/>
      <c r="EB893" s="104"/>
      <c r="EC893" s="104"/>
      <c r="ED893" s="104"/>
      <c r="EE893" s="104"/>
      <c r="EF893" s="104"/>
      <c r="EG893" s="104"/>
      <c r="EH893" s="104"/>
      <c r="EI893" s="104"/>
      <c r="EJ893" s="104"/>
      <c r="EK893" s="104"/>
      <c r="EL893" s="104"/>
      <c r="EM893" s="104"/>
      <c r="EN893" s="104"/>
      <c r="EO893" s="104"/>
      <c r="EP893" s="104"/>
      <c r="EQ893" s="104"/>
    </row>
    <row r="894" spans="118:147" ht="15.75">
      <c r="DN894" s="104"/>
      <c r="DO894" s="104"/>
      <c r="DP894" s="104"/>
      <c r="DQ894" s="104"/>
      <c r="DR894" s="104"/>
      <c r="DS894" s="104"/>
      <c r="DT894" s="104"/>
      <c r="DU894" s="104"/>
      <c r="DV894" s="104"/>
      <c r="DW894" s="104"/>
      <c r="DX894" s="104"/>
      <c r="DY894" s="104"/>
      <c r="DZ894" s="104"/>
      <c r="EA894" s="104"/>
      <c r="EB894" s="104"/>
      <c r="EC894" s="104"/>
      <c r="ED894" s="104"/>
      <c r="EE894" s="104"/>
      <c r="EF894" s="104"/>
      <c r="EG894" s="104"/>
      <c r="EH894" s="104"/>
      <c r="EI894" s="104"/>
      <c r="EJ894" s="104"/>
      <c r="EK894" s="104"/>
      <c r="EL894" s="104"/>
      <c r="EM894" s="104"/>
      <c r="EN894" s="104"/>
      <c r="EO894" s="104"/>
      <c r="EP894" s="104"/>
      <c r="EQ894" s="104"/>
    </row>
    <row r="895" spans="118:147" ht="15.75">
      <c r="DN895" s="104"/>
      <c r="DO895" s="104"/>
      <c r="DP895" s="104"/>
      <c r="DQ895" s="104"/>
      <c r="DR895" s="104"/>
      <c r="DS895" s="104"/>
      <c r="DT895" s="104"/>
      <c r="DU895" s="104"/>
      <c r="DV895" s="104"/>
      <c r="DW895" s="104"/>
      <c r="DX895" s="104"/>
      <c r="DY895" s="104"/>
      <c r="DZ895" s="104"/>
      <c r="EA895" s="104"/>
      <c r="EB895" s="104"/>
      <c r="EC895" s="104"/>
      <c r="ED895" s="104"/>
      <c r="EE895" s="104"/>
      <c r="EF895" s="104"/>
      <c r="EG895" s="104"/>
      <c r="EH895" s="104"/>
      <c r="EI895" s="104"/>
      <c r="EJ895" s="104"/>
      <c r="EK895" s="104"/>
      <c r="EL895" s="104"/>
      <c r="EM895" s="104"/>
      <c r="EN895" s="104"/>
      <c r="EO895" s="104"/>
      <c r="EP895" s="104"/>
      <c r="EQ895" s="104"/>
    </row>
    <row r="896" spans="118:147" ht="15.75">
      <c r="DN896" s="104"/>
      <c r="DO896" s="104"/>
      <c r="DP896" s="104"/>
      <c r="DQ896" s="104"/>
      <c r="DR896" s="104"/>
      <c r="DS896" s="104"/>
      <c r="DT896" s="104"/>
      <c r="DU896" s="104"/>
      <c r="DV896" s="104"/>
      <c r="DW896" s="104"/>
      <c r="DX896" s="104"/>
      <c r="DY896" s="104"/>
      <c r="DZ896" s="104"/>
      <c r="EA896" s="104"/>
      <c r="EB896" s="104"/>
      <c r="EC896" s="104"/>
      <c r="ED896" s="104"/>
      <c r="EE896" s="104"/>
      <c r="EF896" s="104"/>
      <c r="EG896" s="104"/>
      <c r="EH896" s="104"/>
      <c r="EI896" s="104"/>
      <c r="EJ896" s="104"/>
      <c r="EK896" s="104"/>
      <c r="EL896" s="104"/>
      <c r="EM896" s="104"/>
      <c r="EN896" s="104"/>
      <c r="EO896" s="104"/>
      <c r="EP896" s="104"/>
      <c r="EQ896" s="104"/>
    </row>
    <row r="897" spans="118:147" ht="15.75">
      <c r="DN897" s="104"/>
      <c r="DO897" s="104"/>
      <c r="DP897" s="104"/>
      <c r="DQ897" s="104"/>
      <c r="DR897" s="104"/>
      <c r="DS897" s="104"/>
      <c r="DT897" s="104"/>
      <c r="DU897" s="104"/>
      <c r="DV897" s="104"/>
      <c r="DW897" s="104"/>
      <c r="DX897" s="104"/>
      <c r="DY897" s="104"/>
      <c r="DZ897" s="104"/>
      <c r="EA897" s="104"/>
      <c r="EB897" s="104"/>
      <c r="EC897" s="104"/>
      <c r="ED897" s="104"/>
      <c r="EE897" s="104"/>
      <c r="EF897" s="104"/>
      <c r="EG897" s="104"/>
      <c r="EH897" s="104"/>
      <c r="EI897" s="104"/>
      <c r="EJ897" s="104"/>
      <c r="EK897" s="104"/>
      <c r="EL897" s="104"/>
      <c r="EM897" s="104"/>
      <c r="EN897" s="104"/>
      <c r="EO897" s="104"/>
      <c r="EP897" s="104"/>
      <c r="EQ897" s="104"/>
    </row>
    <row r="898" spans="118:147" ht="15.75">
      <c r="DN898" s="104"/>
      <c r="DO898" s="104"/>
      <c r="DP898" s="104"/>
      <c r="DQ898" s="104"/>
      <c r="DR898" s="104"/>
      <c r="DS898" s="104"/>
      <c r="DT898" s="104"/>
      <c r="DU898" s="104"/>
      <c r="DV898" s="104"/>
      <c r="DW898" s="104"/>
      <c r="DX898" s="104"/>
      <c r="DY898" s="104"/>
      <c r="DZ898" s="104"/>
      <c r="EA898" s="104"/>
      <c r="EB898" s="104"/>
      <c r="EC898" s="104"/>
      <c r="ED898" s="104"/>
      <c r="EE898" s="104"/>
      <c r="EF898" s="104"/>
      <c r="EG898" s="104"/>
      <c r="EH898" s="104"/>
      <c r="EI898" s="104"/>
      <c r="EJ898" s="104"/>
      <c r="EK898" s="104"/>
      <c r="EL898" s="104"/>
      <c r="EM898" s="104"/>
      <c r="EN898" s="104"/>
      <c r="EO898" s="104"/>
      <c r="EP898" s="104"/>
      <c r="EQ898" s="104"/>
    </row>
    <row r="899" spans="118:147" ht="15.75">
      <c r="DN899" s="104"/>
      <c r="DO899" s="104"/>
      <c r="DP899" s="104"/>
      <c r="DQ899" s="104"/>
      <c r="DR899" s="104"/>
      <c r="DS899" s="104"/>
      <c r="DT899" s="104"/>
      <c r="DU899" s="104"/>
      <c r="DV899" s="104"/>
      <c r="DW899" s="104"/>
      <c r="DX899" s="104"/>
      <c r="DY899" s="104"/>
      <c r="DZ899" s="104"/>
      <c r="EA899" s="104"/>
      <c r="EB899" s="104"/>
      <c r="EC899" s="104"/>
      <c r="ED899" s="104"/>
      <c r="EE899" s="104"/>
      <c r="EF899" s="104"/>
      <c r="EG899" s="104"/>
      <c r="EH899" s="104"/>
      <c r="EI899" s="104"/>
      <c r="EJ899" s="104"/>
      <c r="EK899" s="104"/>
      <c r="EL899" s="104"/>
      <c r="EM899" s="104"/>
      <c r="EN899" s="104"/>
      <c r="EO899" s="104"/>
      <c r="EP899" s="104"/>
      <c r="EQ899" s="104"/>
    </row>
    <row r="900" spans="118:147" ht="15.75">
      <c r="DN900" s="104"/>
      <c r="DO900" s="104"/>
      <c r="DP900" s="104"/>
      <c r="DQ900" s="104"/>
      <c r="DR900" s="104"/>
      <c r="DS900" s="104"/>
      <c r="DT900" s="104"/>
      <c r="DU900" s="104"/>
      <c r="DV900" s="104"/>
      <c r="DW900" s="104"/>
      <c r="DX900" s="104"/>
      <c r="DY900" s="104"/>
      <c r="DZ900" s="104"/>
      <c r="EA900" s="104"/>
      <c r="EB900" s="104"/>
      <c r="EC900" s="104"/>
      <c r="ED900" s="104"/>
      <c r="EE900" s="104"/>
      <c r="EF900" s="104"/>
      <c r="EG900" s="104"/>
      <c r="EH900" s="104"/>
      <c r="EI900" s="104"/>
      <c r="EJ900" s="104"/>
      <c r="EK900" s="104"/>
      <c r="EL900" s="104"/>
      <c r="EM900" s="104"/>
      <c r="EN900" s="104"/>
      <c r="EO900" s="104"/>
      <c r="EP900" s="104"/>
      <c r="EQ900" s="104"/>
    </row>
    <row r="901" spans="118:147" ht="15.75">
      <c r="DN901" s="104"/>
      <c r="DO901" s="104"/>
      <c r="DP901" s="104"/>
      <c r="DQ901" s="104"/>
      <c r="DR901" s="104"/>
      <c r="DS901" s="104"/>
      <c r="DT901" s="104"/>
      <c r="DU901" s="104"/>
      <c r="DV901" s="104"/>
      <c r="DW901" s="104"/>
      <c r="DX901" s="104"/>
      <c r="DY901" s="104"/>
      <c r="DZ901" s="104"/>
      <c r="EA901" s="104"/>
      <c r="EB901" s="104"/>
      <c r="EC901" s="104"/>
      <c r="ED901" s="104"/>
      <c r="EE901" s="104"/>
      <c r="EF901" s="104"/>
      <c r="EG901" s="104"/>
      <c r="EH901" s="104"/>
      <c r="EI901" s="104"/>
      <c r="EJ901" s="104"/>
      <c r="EK901" s="104"/>
      <c r="EL901" s="104"/>
      <c r="EM901" s="104"/>
      <c r="EN901" s="104"/>
      <c r="EO901" s="104"/>
      <c r="EP901" s="104"/>
      <c r="EQ901" s="104"/>
    </row>
    <row r="902" spans="118:147" ht="15.75">
      <c r="DN902" s="104"/>
      <c r="DO902" s="104"/>
      <c r="DP902" s="104"/>
      <c r="DQ902" s="104"/>
      <c r="DR902" s="104"/>
      <c r="DS902" s="104"/>
      <c r="DT902" s="104"/>
      <c r="DU902" s="104"/>
      <c r="DV902" s="104"/>
      <c r="DW902" s="104"/>
      <c r="DX902" s="104"/>
      <c r="DY902" s="104"/>
      <c r="DZ902" s="104"/>
      <c r="EA902" s="104"/>
      <c r="EB902" s="104"/>
      <c r="EC902" s="104"/>
      <c r="ED902" s="104"/>
      <c r="EE902" s="104"/>
      <c r="EF902" s="104"/>
      <c r="EG902" s="104"/>
      <c r="EH902" s="104"/>
      <c r="EI902" s="104"/>
      <c r="EJ902" s="104"/>
      <c r="EK902" s="104"/>
      <c r="EL902" s="104"/>
      <c r="EM902" s="104"/>
      <c r="EN902" s="104"/>
      <c r="EO902" s="104"/>
      <c r="EP902" s="104"/>
      <c r="EQ902" s="104"/>
    </row>
    <row r="903" spans="118:147" ht="15.75">
      <c r="DN903" s="104"/>
      <c r="DO903" s="104"/>
      <c r="DP903" s="104"/>
      <c r="DQ903" s="104"/>
      <c r="DR903" s="104"/>
      <c r="DS903" s="104"/>
      <c r="DT903" s="104"/>
      <c r="DU903" s="104"/>
      <c r="DV903" s="104"/>
      <c r="DW903" s="104"/>
      <c r="DX903" s="104"/>
      <c r="DY903" s="104"/>
      <c r="DZ903" s="104"/>
      <c r="EA903" s="104"/>
      <c r="EB903" s="104"/>
      <c r="EC903" s="104"/>
      <c r="ED903" s="104"/>
      <c r="EE903" s="104"/>
      <c r="EF903" s="104"/>
      <c r="EG903" s="104"/>
      <c r="EH903" s="104"/>
      <c r="EI903" s="104"/>
      <c r="EJ903" s="104"/>
      <c r="EK903" s="104"/>
      <c r="EL903" s="104"/>
      <c r="EM903" s="104"/>
      <c r="EN903" s="104"/>
      <c r="EO903" s="104"/>
      <c r="EP903" s="104"/>
      <c r="EQ903" s="104"/>
    </row>
    <row r="904" spans="118:147" ht="15.75">
      <c r="DN904" s="104"/>
      <c r="DO904" s="104"/>
      <c r="DP904" s="104"/>
      <c r="DQ904" s="104"/>
      <c r="DR904" s="104"/>
      <c r="DS904" s="104"/>
      <c r="DT904" s="104"/>
      <c r="DU904" s="104"/>
      <c r="DV904" s="104"/>
      <c r="DW904" s="104"/>
      <c r="DX904" s="104"/>
      <c r="DY904" s="104"/>
      <c r="DZ904" s="104"/>
      <c r="EA904" s="104"/>
      <c r="EB904" s="104"/>
      <c r="EC904" s="104"/>
      <c r="ED904" s="104"/>
      <c r="EE904" s="104"/>
      <c r="EF904" s="104"/>
      <c r="EG904" s="104"/>
      <c r="EH904" s="104"/>
      <c r="EI904" s="104"/>
      <c r="EJ904" s="104"/>
      <c r="EK904" s="104"/>
      <c r="EL904" s="104"/>
      <c r="EM904" s="104"/>
      <c r="EN904" s="104"/>
      <c r="EO904" s="104"/>
      <c r="EP904" s="104"/>
      <c r="EQ904" s="104"/>
    </row>
    <row r="905" spans="118:147" ht="15.75">
      <c r="DN905" s="104"/>
      <c r="DO905" s="104"/>
      <c r="DP905" s="104"/>
      <c r="DQ905" s="104"/>
      <c r="DR905" s="104"/>
      <c r="DS905" s="104"/>
      <c r="DT905" s="104"/>
      <c r="DU905" s="104"/>
      <c r="DV905" s="104"/>
      <c r="DW905" s="104"/>
      <c r="DX905" s="104"/>
      <c r="DY905" s="104"/>
      <c r="DZ905" s="104"/>
      <c r="EA905" s="104"/>
      <c r="EB905" s="104"/>
      <c r="EC905" s="104"/>
      <c r="ED905" s="104"/>
      <c r="EE905" s="104"/>
      <c r="EF905" s="104"/>
      <c r="EG905" s="104"/>
      <c r="EH905" s="104"/>
      <c r="EI905" s="104"/>
      <c r="EJ905" s="104"/>
      <c r="EK905" s="104"/>
      <c r="EL905" s="104"/>
      <c r="EM905" s="104"/>
      <c r="EN905" s="104"/>
      <c r="EO905" s="104"/>
      <c r="EP905" s="104"/>
      <c r="EQ905" s="104"/>
    </row>
    <row r="906" spans="118:147" ht="15.75">
      <c r="DN906" s="104"/>
      <c r="DO906" s="104"/>
      <c r="DP906" s="104"/>
      <c r="DQ906" s="104"/>
      <c r="DR906" s="104"/>
      <c r="DS906" s="104"/>
      <c r="DT906" s="104"/>
      <c r="DU906" s="104"/>
      <c r="DV906" s="104"/>
      <c r="DW906" s="104"/>
      <c r="DX906" s="104"/>
      <c r="DY906" s="104"/>
      <c r="DZ906" s="104"/>
      <c r="EA906" s="104"/>
      <c r="EB906" s="104"/>
      <c r="EC906" s="104"/>
      <c r="ED906" s="104"/>
      <c r="EE906" s="104"/>
      <c r="EF906" s="104"/>
      <c r="EG906" s="104"/>
      <c r="EH906" s="104"/>
      <c r="EI906" s="104"/>
      <c r="EJ906" s="104"/>
      <c r="EK906" s="104"/>
      <c r="EL906" s="104"/>
      <c r="EM906" s="104"/>
      <c r="EN906" s="104"/>
      <c r="EO906" s="104"/>
      <c r="EP906" s="104"/>
      <c r="EQ906" s="104"/>
    </row>
    <row r="907" spans="118:147" ht="15.75">
      <c r="DN907" s="104"/>
      <c r="DO907" s="104"/>
      <c r="DP907" s="104"/>
      <c r="DQ907" s="104"/>
      <c r="DR907" s="104"/>
      <c r="DS907" s="104"/>
      <c r="DT907" s="104"/>
      <c r="DU907" s="104"/>
      <c r="DV907" s="104"/>
      <c r="DW907" s="104"/>
      <c r="DX907" s="104"/>
      <c r="DY907" s="104"/>
      <c r="DZ907" s="104"/>
      <c r="EA907" s="104"/>
      <c r="EB907" s="104"/>
      <c r="EC907" s="104"/>
      <c r="ED907" s="104"/>
      <c r="EE907" s="104"/>
      <c r="EF907" s="104"/>
      <c r="EG907" s="104"/>
      <c r="EH907" s="104"/>
      <c r="EI907" s="104"/>
      <c r="EJ907" s="104"/>
      <c r="EK907" s="104"/>
      <c r="EL907" s="104"/>
      <c r="EM907" s="104"/>
      <c r="EN907" s="104"/>
      <c r="EO907" s="104"/>
      <c r="EP907" s="104"/>
      <c r="EQ907" s="104"/>
    </row>
    <row r="908" spans="118:147" ht="15.75">
      <c r="DN908" s="104"/>
      <c r="DO908" s="104"/>
      <c r="DP908" s="104"/>
      <c r="DQ908" s="104"/>
      <c r="DR908" s="104"/>
      <c r="DS908" s="104"/>
      <c r="DT908" s="104"/>
      <c r="DU908" s="104"/>
      <c r="DV908" s="104"/>
      <c r="DW908" s="104"/>
      <c r="DX908" s="104"/>
      <c r="DY908" s="104"/>
      <c r="DZ908" s="104"/>
      <c r="EA908" s="104"/>
      <c r="EB908" s="104"/>
      <c r="EC908" s="104"/>
      <c r="ED908" s="104"/>
      <c r="EE908" s="104"/>
      <c r="EF908" s="104"/>
      <c r="EG908" s="104"/>
      <c r="EH908" s="104"/>
      <c r="EI908" s="104"/>
      <c r="EJ908" s="104"/>
      <c r="EK908" s="104"/>
      <c r="EL908" s="104"/>
      <c r="EM908" s="104"/>
      <c r="EN908" s="104"/>
      <c r="EO908" s="104"/>
      <c r="EP908" s="104"/>
      <c r="EQ908" s="104"/>
    </row>
    <row r="909" spans="118:147" ht="15.75">
      <c r="DN909" s="104"/>
      <c r="DO909" s="104"/>
      <c r="DP909" s="104"/>
      <c r="DQ909" s="104"/>
      <c r="DR909" s="104"/>
      <c r="DS909" s="104"/>
      <c r="DT909" s="104"/>
      <c r="DU909" s="104"/>
      <c r="DV909" s="104"/>
      <c r="DW909" s="104"/>
      <c r="DX909" s="104"/>
      <c r="DY909" s="104"/>
      <c r="DZ909" s="104"/>
      <c r="EA909" s="104"/>
      <c r="EB909" s="104"/>
      <c r="EC909" s="104"/>
      <c r="ED909" s="104"/>
      <c r="EE909" s="104"/>
      <c r="EF909" s="104"/>
      <c r="EG909" s="104"/>
      <c r="EH909" s="104"/>
      <c r="EI909" s="104"/>
      <c r="EJ909" s="104"/>
      <c r="EK909" s="104"/>
      <c r="EL909" s="104"/>
      <c r="EM909" s="104"/>
      <c r="EN909" s="104"/>
      <c r="EO909" s="104"/>
      <c r="EP909" s="104"/>
      <c r="EQ909" s="104"/>
    </row>
    <row r="910" spans="118:147" ht="15.75">
      <c r="DN910" s="104"/>
      <c r="DO910" s="104"/>
      <c r="DP910" s="104"/>
      <c r="DQ910" s="104"/>
      <c r="DR910" s="104"/>
      <c r="DS910" s="104"/>
      <c r="DT910" s="104"/>
      <c r="DU910" s="104"/>
      <c r="DV910" s="104"/>
      <c r="DW910" s="104"/>
      <c r="DX910" s="104"/>
      <c r="DY910" s="104"/>
      <c r="DZ910" s="104"/>
      <c r="EA910" s="104"/>
      <c r="EB910" s="104"/>
      <c r="EC910" s="104"/>
      <c r="ED910" s="104"/>
      <c r="EE910" s="104"/>
      <c r="EF910" s="104"/>
      <c r="EG910" s="104"/>
      <c r="EH910" s="104"/>
      <c r="EI910" s="104"/>
      <c r="EJ910" s="104"/>
      <c r="EK910" s="104"/>
      <c r="EL910" s="104"/>
      <c r="EM910" s="104"/>
      <c r="EN910" s="104"/>
      <c r="EO910" s="104"/>
      <c r="EP910" s="104"/>
      <c r="EQ910" s="104"/>
    </row>
    <row r="911" spans="118:147" ht="15.75">
      <c r="DN911" s="104"/>
      <c r="DO911" s="104"/>
      <c r="DP911" s="104"/>
      <c r="DQ911" s="104"/>
      <c r="DR911" s="104"/>
      <c r="DS911" s="104"/>
      <c r="DT911" s="104"/>
      <c r="DU911" s="104"/>
      <c r="DV911" s="104"/>
      <c r="DW911" s="104"/>
      <c r="DX911" s="104"/>
      <c r="DY911" s="104"/>
      <c r="DZ911" s="104"/>
      <c r="EA911" s="104"/>
      <c r="EB911" s="104"/>
      <c r="EC911" s="104"/>
      <c r="ED911" s="104"/>
      <c r="EE911" s="104"/>
      <c r="EF911" s="104"/>
      <c r="EG911" s="104"/>
      <c r="EH911" s="104"/>
      <c r="EI911" s="104"/>
      <c r="EJ911" s="104"/>
      <c r="EK911" s="104"/>
      <c r="EL911" s="104"/>
      <c r="EM911" s="104"/>
      <c r="EN911" s="104"/>
      <c r="EO911" s="104"/>
      <c r="EP911" s="104"/>
      <c r="EQ911" s="104"/>
    </row>
    <row r="912" spans="118:147" ht="15.75">
      <c r="DN912" s="104"/>
      <c r="DO912" s="104"/>
      <c r="DP912" s="104"/>
      <c r="DQ912" s="104"/>
      <c r="DR912" s="104"/>
      <c r="DS912" s="104"/>
      <c r="DT912" s="104"/>
      <c r="DU912" s="104"/>
      <c r="DV912" s="104"/>
      <c r="DW912" s="104"/>
      <c r="DX912" s="104"/>
      <c r="DY912" s="104"/>
      <c r="DZ912" s="104"/>
      <c r="EA912" s="104"/>
      <c r="EB912" s="104"/>
      <c r="EC912" s="104"/>
      <c r="ED912" s="104"/>
      <c r="EE912" s="104"/>
      <c r="EF912" s="104"/>
      <c r="EG912" s="104"/>
      <c r="EH912" s="104"/>
      <c r="EI912" s="104"/>
      <c r="EJ912" s="104"/>
      <c r="EK912" s="104"/>
      <c r="EL912" s="104"/>
      <c r="EM912" s="104"/>
      <c r="EN912" s="104"/>
      <c r="EO912" s="104"/>
      <c r="EP912" s="104"/>
      <c r="EQ912" s="104"/>
    </row>
    <row r="913" spans="118:147" ht="15.75">
      <c r="DN913" s="104"/>
      <c r="DO913" s="104"/>
      <c r="DP913" s="104"/>
      <c r="DQ913" s="104"/>
      <c r="DR913" s="104"/>
      <c r="DS913" s="104"/>
      <c r="DT913" s="104"/>
      <c r="DU913" s="104"/>
      <c r="DV913" s="104"/>
      <c r="DW913" s="104"/>
      <c r="DX913" s="104"/>
      <c r="DY913" s="104"/>
      <c r="DZ913" s="104"/>
      <c r="EA913" s="104"/>
      <c r="EB913" s="104"/>
      <c r="EC913" s="104"/>
      <c r="ED913" s="104"/>
      <c r="EE913" s="104"/>
      <c r="EF913" s="104"/>
      <c r="EG913" s="104"/>
      <c r="EH913" s="104"/>
      <c r="EI913" s="104"/>
      <c r="EJ913" s="104"/>
      <c r="EK913" s="104"/>
      <c r="EL913" s="104"/>
      <c r="EM913" s="104"/>
      <c r="EN913" s="104"/>
      <c r="EO913" s="104"/>
      <c r="EP913" s="104"/>
      <c r="EQ913" s="104"/>
    </row>
    <row r="914" spans="118:147" ht="15.75">
      <c r="DN914" s="104"/>
      <c r="DO914" s="104"/>
      <c r="DP914" s="104"/>
      <c r="DQ914" s="104"/>
      <c r="DR914" s="104"/>
      <c r="DS914" s="104"/>
      <c r="DT914" s="104"/>
      <c r="DU914" s="104"/>
      <c r="DV914" s="104"/>
      <c r="DW914" s="104"/>
      <c r="DX914" s="104"/>
      <c r="DY914" s="104"/>
      <c r="DZ914" s="104"/>
      <c r="EA914" s="104"/>
      <c r="EB914" s="104"/>
      <c r="EC914" s="104"/>
      <c r="ED914" s="104"/>
      <c r="EE914" s="104"/>
      <c r="EF914" s="104"/>
      <c r="EG914" s="104"/>
      <c r="EH914" s="104"/>
      <c r="EI914" s="104"/>
      <c r="EJ914" s="104"/>
      <c r="EK914" s="104"/>
      <c r="EL914" s="104"/>
      <c r="EM914" s="104"/>
      <c r="EN914" s="104"/>
      <c r="EO914" s="104"/>
      <c r="EP914" s="104"/>
      <c r="EQ914" s="104"/>
    </row>
    <row r="915" spans="118:147" ht="15.75">
      <c r="DN915" s="104"/>
      <c r="DO915" s="104"/>
      <c r="DP915" s="104"/>
      <c r="DQ915" s="104"/>
      <c r="DR915" s="104"/>
      <c r="DS915" s="104"/>
      <c r="DT915" s="104"/>
      <c r="DU915" s="104"/>
      <c r="DV915" s="104"/>
      <c r="DW915" s="104"/>
      <c r="DX915" s="104"/>
      <c r="DY915" s="104"/>
      <c r="DZ915" s="104"/>
      <c r="EA915" s="104"/>
      <c r="EB915" s="104"/>
      <c r="EC915" s="104"/>
      <c r="ED915" s="104"/>
      <c r="EE915" s="104"/>
      <c r="EF915" s="104"/>
      <c r="EG915" s="104"/>
      <c r="EH915" s="104"/>
      <c r="EI915" s="104"/>
      <c r="EJ915" s="104"/>
      <c r="EK915" s="104"/>
      <c r="EL915" s="104"/>
      <c r="EM915" s="104"/>
      <c r="EN915" s="104"/>
      <c r="EO915" s="104"/>
      <c r="EP915" s="104"/>
      <c r="EQ915" s="104"/>
    </row>
    <row r="916" spans="118:147" ht="15.75">
      <c r="DN916" s="104"/>
      <c r="DO916" s="104"/>
      <c r="DP916" s="104"/>
      <c r="DQ916" s="104"/>
      <c r="DR916" s="104"/>
      <c r="DS916" s="104"/>
      <c r="DT916" s="104"/>
      <c r="DU916" s="104"/>
      <c r="DV916" s="104"/>
      <c r="DW916" s="104"/>
      <c r="DX916" s="104"/>
      <c r="DY916" s="104"/>
      <c r="DZ916" s="104"/>
      <c r="EA916" s="104"/>
      <c r="EB916" s="104"/>
      <c r="EC916" s="104"/>
      <c r="ED916" s="104"/>
      <c r="EE916" s="104"/>
      <c r="EF916" s="104"/>
      <c r="EG916" s="104"/>
      <c r="EH916" s="104"/>
      <c r="EI916" s="104"/>
      <c r="EJ916" s="104"/>
      <c r="EK916" s="104"/>
      <c r="EL916" s="104"/>
      <c r="EM916" s="104"/>
      <c r="EN916" s="104"/>
      <c r="EO916" s="104"/>
      <c r="EP916" s="104"/>
      <c r="EQ916" s="104"/>
    </row>
    <row r="917" spans="118:147" ht="15.75">
      <c r="DN917" s="104"/>
      <c r="DO917" s="104"/>
      <c r="DP917" s="104"/>
      <c r="DQ917" s="104"/>
      <c r="DR917" s="104"/>
      <c r="DS917" s="104"/>
      <c r="DT917" s="104"/>
      <c r="DU917" s="104"/>
      <c r="DV917" s="104"/>
      <c r="DW917" s="104"/>
      <c r="DX917" s="104"/>
      <c r="DY917" s="104"/>
      <c r="DZ917" s="104"/>
      <c r="EA917" s="104"/>
      <c r="EB917" s="104"/>
      <c r="EC917" s="104"/>
      <c r="ED917" s="104"/>
      <c r="EE917" s="104"/>
      <c r="EF917" s="104"/>
      <c r="EG917" s="104"/>
      <c r="EH917" s="104"/>
      <c r="EI917" s="104"/>
      <c r="EJ917" s="104"/>
      <c r="EK917" s="104"/>
      <c r="EL917" s="104"/>
      <c r="EM917" s="104"/>
      <c r="EN917" s="104"/>
      <c r="EO917" s="104"/>
      <c r="EP917" s="104"/>
      <c r="EQ917" s="104"/>
    </row>
    <row r="918" spans="118:147" ht="15.75">
      <c r="DN918" s="104"/>
      <c r="DO918" s="104"/>
      <c r="DP918" s="104"/>
      <c r="DQ918" s="104"/>
      <c r="DR918" s="104"/>
      <c r="DS918" s="104"/>
      <c r="DT918" s="104"/>
      <c r="DU918" s="104"/>
      <c r="DV918" s="104"/>
      <c r="DW918" s="104"/>
      <c r="DX918" s="104"/>
      <c r="DY918" s="104"/>
      <c r="DZ918" s="104"/>
      <c r="EA918" s="104"/>
      <c r="EB918" s="104"/>
      <c r="EC918" s="104"/>
      <c r="ED918" s="104"/>
      <c r="EE918" s="104"/>
      <c r="EF918" s="104"/>
      <c r="EG918" s="104"/>
      <c r="EH918" s="104"/>
      <c r="EI918" s="104"/>
      <c r="EJ918" s="104"/>
      <c r="EK918" s="104"/>
      <c r="EL918" s="104"/>
      <c r="EM918" s="104"/>
      <c r="EN918" s="104"/>
      <c r="EO918" s="104"/>
      <c r="EP918" s="104"/>
      <c r="EQ918" s="104"/>
    </row>
    <row r="919" spans="118:147" ht="15.75">
      <c r="DN919" s="104"/>
      <c r="DO919" s="104"/>
      <c r="DP919" s="104"/>
      <c r="DQ919" s="104"/>
      <c r="DR919" s="104"/>
      <c r="DS919" s="104"/>
      <c r="DT919" s="104"/>
      <c r="DU919" s="104"/>
      <c r="DV919" s="104"/>
      <c r="DW919" s="104"/>
      <c r="DX919" s="104"/>
      <c r="DY919" s="104"/>
      <c r="DZ919" s="104"/>
      <c r="EA919" s="104"/>
      <c r="EB919" s="104"/>
      <c r="EC919" s="104"/>
      <c r="ED919" s="104"/>
      <c r="EE919" s="104"/>
      <c r="EF919" s="104"/>
      <c r="EG919" s="104"/>
      <c r="EH919" s="104"/>
      <c r="EI919" s="104"/>
      <c r="EJ919" s="104"/>
      <c r="EK919" s="104"/>
      <c r="EL919" s="104"/>
      <c r="EM919" s="104"/>
      <c r="EN919" s="104"/>
      <c r="EO919" s="104"/>
      <c r="EP919" s="104"/>
      <c r="EQ919" s="104"/>
    </row>
    <row r="920" spans="118:147" ht="15.75">
      <c r="DN920" s="104"/>
      <c r="DO920" s="104"/>
      <c r="DP920" s="104"/>
      <c r="DQ920" s="104"/>
      <c r="DR920" s="104"/>
      <c r="DS920" s="104"/>
      <c r="DT920" s="104"/>
      <c r="DU920" s="104"/>
      <c r="DV920" s="104"/>
      <c r="DW920" s="104"/>
      <c r="DX920" s="104"/>
      <c r="DY920" s="104"/>
      <c r="DZ920" s="104"/>
      <c r="EA920" s="104"/>
      <c r="EB920" s="104"/>
      <c r="EC920" s="104"/>
      <c r="ED920" s="104"/>
      <c r="EE920" s="104"/>
      <c r="EF920" s="104"/>
      <c r="EG920" s="104"/>
      <c r="EH920" s="104"/>
      <c r="EI920" s="104"/>
      <c r="EJ920" s="104"/>
      <c r="EK920" s="104"/>
      <c r="EL920" s="104"/>
      <c r="EM920" s="104"/>
      <c r="EN920" s="104"/>
      <c r="EO920" s="104"/>
      <c r="EP920" s="104"/>
      <c r="EQ920" s="104"/>
    </row>
    <row r="921" spans="118:147" ht="15.75">
      <c r="DN921" s="104"/>
      <c r="DO921" s="104"/>
      <c r="DP921" s="104"/>
      <c r="DQ921" s="104"/>
      <c r="DR921" s="104"/>
      <c r="DS921" s="104"/>
      <c r="DT921" s="104"/>
      <c r="DU921" s="104"/>
      <c r="DV921" s="104"/>
      <c r="DW921" s="104"/>
      <c r="DX921" s="104"/>
      <c r="DY921" s="104"/>
      <c r="DZ921" s="104"/>
      <c r="EA921" s="104"/>
      <c r="EB921" s="104"/>
      <c r="EC921" s="104"/>
      <c r="ED921" s="104"/>
      <c r="EE921" s="104"/>
      <c r="EF921" s="104"/>
      <c r="EG921" s="104"/>
      <c r="EH921" s="104"/>
      <c r="EI921" s="104"/>
      <c r="EJ921" s="104"/>
      <c r="EK921" s="104"/>
      <c r="EL921" s="104"/>
      <c r="EM921" s="104"/>
      <c r="EN921" s="104"/>
      <c r="EO921" s="104"/>
      <c r="EP921" s="104"/>
      <c r="EQ921" s="104"/>
    </row>
    <row r="922" spans="118:147" ht="15.75">
      <c r="DN922" s="104"/>
      <c r="DO922" s="104"/>
      <c r="DP922" s="104"/>
      <c r="DQ922" s="104"/>
      <c r="DR922" s="104"/>
      <c r="DS922" s="104"/>
      <c r="DT922" s="104"/>
      <c r="DU922" s="104"/>
      <c r="DV922" s="104"/>
      <c r="DW922" s="104"/>
      <c r="DX922" s="104"/>
      <c r="DY922" s="104"/>
      <c r="DZ922" s="104"/>
      <c r="EA922" s="104"/>
      <c r="EB922" s="104"/>
      <c r="EC922" s="104"/>
      <c r="ED922" s="104"/>
      <c r="EE922" s="104"/>
      <c r="EF922" s="104"/>
      <c r="EG922" s="104"/>
      <c r="EH922" s="104"/>
      <c r="EI922" s="104"/>
      <c r="EJ922" s="104"/>
      <c r="EK922" s="104"/>
      <c r="EL922" s="104"/>
      <c r="EM922" s="104"/>
      <c r="EN922" s="104"/>
      <c r="EO922" s="104"/>
      <c r="EP922" s="104"/>
      <c r="EQ922" s="104"/>
    </row>
    <row r="923" spans="118:147" ht="15.75">
      <c r="DN923" s="104"/>
      <c r="DO923" s="104"/>
      <c r="DP923" s="104"/>
      <c r="DQ923" s="104"/>
      <c r="DR923" s="104"/>
      <c r="DS923" s="104"/>
      <c r="DT923" s="104"/>
      <c r="DU923" s="104"/>
      <c r="DV923" s="104"/>
      <c r="DW923" s="104"/>
      <c r="DX923" s="104"/>
      <c r="DY923" s="104"/>
      <c r="DZ923" s="104"/>
      <c r="EA923" s="104"/>
      <c r="EB923" s="104"/>
      <c r="EC923" s="104"/>
      <c r="ED923" s="104"/>
      <c r="EE923" s="104"/>
      <c r="EF923" s="104"/>
      <c r="EG923" s="104"/>
      <c r="EH923" s="104"/>
      <c r="EI923" s="104"/>
      <c r="EJ923" s="104"/>
      <c r="EK923" s="104"/>
      <c r="EL923" s="104"/>
      <c r="EM923" s="104"/>
      <c r="EN923" s="104"/>
      <c r="EO923" s="104"/>
      <c r="EP923" s="104"/>
      <c r="EQ923" s="104"/>
    </row>
    <row r="924" spans="118:147" ht="15.75">
      <c r="DN924" s="104"/>
      <c r="DO924" s="104"/>
      <c r="DP924" s="104"/>
      <c r="DQ924" s="104"/>
      <c r="DR924" s="104"/>
      <c r="DS924" s="104"/>
      <c r="DT924" s="104"/>
      <c r="DU924" s="104"/>
      <c r="DV924" s="104"/>
      <c r="DW924" s="104"/>
      <c r="DX924" s="104"/>
      <c r="DY924" s="104"/>
      <c r="DZ924" s="104"/>
      <c r="EA924" s="104"/>
      <c r="EB924" s="104"/>
      <c r="EC924" s="104"/>
      <c r="ED924" s="104"/>
      <c r="EE924" s="104"/>
      <c r="EF924" s="104"/>
      <c r="EG924" s="104"/>
      <c r="EH924" s="104"/>
      <c r="EI924" s="104"/>
      <c r="EJ924" s="104"/>
      <c r="EK924" s="104"/>
      <c r="EL924" s="104"/>
      <c r="EM924" s="104"/>
      <c r="EN924" s="104"/>
      <c r="EO924" s="104"/>
      <c r="EP924" s="104"/>
      <c r="EQ924" s="104"/>
    </row>
    <row r="925" spans="118:147" ht="15.75">
      <c r="DN925" s="104"/>
      <c r="DO925" s="104"/>
      <c r="DP925" s="104"/>
      <c r="DQ925" s="104"/>
      <c r="DR925" s="104"/>
      <c r="DS925" s="104"/>
      <c r="DT925" s="104"/>
      <c r="DU925" s="104"/>
      <c r="DV925" s="104"/>
      <c r="DW925" s="104"/>
      <c r="DX925" s="104"/>
      <c r="DY925" s="104"/>
      <c r="DZ925" s="104"/>
      <c r="EA925" s="104"/>
      <c r="EB925" s="104"/>
      <c r="EC925" s="104"/>
      <c r="ED925" s="104"/>
      <c r="EE925" s="104"/>
      <c r="EF925" s="104"/>
      <c r="EG925" s="104"/>
      <c r="EH925" s="104"/>
      <c r="EI925" s="104"/>
      <c r="EJ925" s="104"/>
      <c r="EK925" s="104"/>
      <c r="EL925" s="104"/>
      <c r="EM925" s="104"/>
      <c r="EN925" s="104"/>
      <c r="EO925" s="104"/>
      <c r="EP925" s="104"/>
      <c r="EQ925" s="104"/>
    </row>
    <row r="926" spans="118:147" ht="15.75">
      <c r="DN926" s="104"/>
      <c r="DO926" s="104"/>
      <c r="DP926" s="104"/>
      <c r="DQ926" s="104"/>
      <c r="DR926" s="104"/>
      <c r="DS926" s="104"/>
      <c r="DT926" s="104"/>
      <c r="DU926" s="104"/>
      <c r="DV926" s="104"/>
      <c r="DW926" s="104"/>
      <c r="DX926" s="104"/>
      <c r="DY926" s="104"/>
      <c r="DZ926" s="104"/>
      <c r="EA926" s="104"/>
      <c r="EB926" s="104"/>
      <c r="EC926" s="104"/>
      <c r="ED926" s="104"/>
      <c r="EE926" s="104"/>
      <c r="EF926" s="104"/>
      <c r="EG926" s="104"/>
      <c r="EH926" s="104"/>
      <c r="EI926" s="104"/>
      <c r="EJ926" s="104"/>
      <c r="EK926" s="104"/>
      <c r="EL926" s="104"/>
      <c r="EM926" s="104"/>
      <c r="EN926" s="104"/>
      <c r="EO926" s="104"/>
      <c r="EP926" s="104"/>
      <c r="EQ926" s="104"/>
    </row>
    <row r="927" spans="118:147" ht="15.75">
      <c r="DN927" s="104"/>
      <c r="DO927" s="104"/>
      <c r="DP927" s="104"/>
      <c r="DQ927" s="104"/>
      <c r="DR927" s="104"/>
      <c r="DS927" s="104"/>
      <c r="DT927" s="104"/>
      <c r="DU927" s="104"/>
      <c r="DV927" s="104"/>
      <c r="DW927" s="104"/>
      <c r="DX927" s="104"/>
      <c r="DY927" s="104"/>
      <c r="DZ927" s="104"/>
      <c r="EA927" s="104"/>
      <c r="EB927" s="104"/>
      <c r="EC927" s="104"/>
      <c r="ED927" s="104"/>
      <c r="EE927" s="104"/>
      <c r="EF927" s="104"/>
      <c r="EG927" s="104"/>
      <c r="EH927" s="104"/>
      <c r="EI927" s="104"/>
      <c r="EJ927" s="104"/>
      <c r="EK927" s="104"/>
      <c r="EL927" s="104"/>
      <c r="EM927" s="104"/>
      <c r="EN927" s="104"/>
      <c r="EO927" s="104"/>
      <c r="EP927" s="104"/>
      <c r="EQ927" s="104"/>
    </row>
    <row r="928" spans="118:147" ht="15.75">
      <c r="DN928" s="104"/>
      <c r="DO928" s="104"/>
      <c r="DP928" s="104"/>
      <c r="DQ928" s="104"/>
      <c r="DR928" s="104"/>
      <c r="DS928" s="104"/>
      <c r="DT928" s="104"/>
      <c r="DU928" s="104"/>
      <c r="DV928" s="104"/>
      <c r="DW928" s="104"/>
      <c r="DX928" s="104"/>
      <c r="DY928" s="104"/>
      <c r="DZ928" s="104"/>
      <c r="EA928" s="104"/>
      <c r="EB928" s="104"/>
      <c r="EC928" s="104"/>
      <c r="ED928" s="104"/>
      <c r="EE928" s="104"/>
      <c r="EF928" s="104"/>
      <c r="EG928" s="104"/>
      <c r="EH928" s="104"/>
      <c r="EI928" s="104"/>
      <c r="EJ928" s="104"/>
      <c r="EK928" s="104"/>
      <c r="EL928" s="104"/>
      <c r="EM928" s="104"/>
      <c r="EN928" s="104"/>
      <c r="EO928" s="104"/>
      <c r="EP928" s="104"/>
      <c r="EQ928" s="104"/>
    </row>
    <row r="929" spans="118:147" ht="15.75">
      <c r="DN929" s="104"/>
      <c r="DO929" s="104"/>
      <c r="DP929" s="104"/>
      <c r="DQ929" s="104"/>
      <c r="DR929" s="104"/>
      <c r="DS929" s="104"/>
      <c r="DT929" s="104"/>
      <c r="DU929" s="104"/>
      <c r="DV929" s="104"/>
      <c r="DW929" s="104"/>
      <c r="DX929" s="104"/>
      <c r="DY929" s="104"/>
      <c r="DZ929" s="104"/>
      <c r="EA929" s="104"/>
      <c r="EB929" s="104"/>
      <c r="EC929" s="104"/>
      <c r="ED929" s="104"/>
      <c r="EE929" s="104"/>
      <c r="EF929" s="104"/>
      <c r="EG929" s="104"/>
      <c r="EH929" s="104"/>
      <c r="EI929" s="104"/>
      <c r="EJ929" s="104"/>
      <c r="EK929" s="104"/>
      <c r="EL929" s="104"/>
      <c r="EM929" s="104"/>
      <c r="EN929" s="104"/>
      <c r="EO929" s="104"/>
      <c r="EP929" s="104"/>
      <c r="EQ929" s="104"/>
    </row>
    <row r="930" spans="118:147" ht="15.75">
      <c r="DN930" s="104"/>
      <c r="DO930" s="104"/>
      <c r="DP930" s="104"/>
      <c r="DQ930" s="104"/>
      <c r="DR930" s="104"/>
      <c r="DS930" s="104"/>
      <c r="DT930" s="104"/>
      <c r="DU930" s="104"/>
      <c r="DV930" s="104"/>
      <c r="DW930" s="104"/>
      <c r="DX930" s="104"/>
      <c r="DY930" s="104"/>
      <c r="DZ930" s="104"/>
      <c r="EA930" s="104"/>
      <c r="EB930" s="104"/>
      <c r="EC930" s="104"/>
      <c r="ED930" s="104"/>
      <c r="EE930" s="104"/>
      <c r="EF930" s="104"/>
      <c r="EG930" s="104"/>
      <c r="EH930" s="104"/>
      <c r="EI930" s="104"/>
      <c r="EJ930" s="104"/>
      <c r="EK930" s="104"/>
      <c r="EL930" s="104"/>
      <c r="EM930" s="104"/>
      <c r="EN930" s="104"/>
      <c r="EO930" s="104"/>
      <c r="EP930" s="104"/>
      <c r="EQ930" s="104"/>
    </row>
    <row r="931" spans="118:147" ht="15.75">
      <c r="DN931" s="104"/>
      <c r="DO931" s="104"/>
      <c r="DP931" s="104"/>
      <c r="DQ931" s="104"/>
      <c r="DR931" s="104"/>
      <c r="DS931" s="104"/>
      <c r="DT931" s="104"/>
      <c r="DU931" s="104"/>
      <c r="DV931" s="104"/>
      <c r="DW931" s="104"/>
      <c r="DX931" s="104"/>
      <c r="DY931" s="104"/>
      <c r="DZ931" s="104"/>
      <c r="EA931" s="104"/>
      <c r="EB931" s="104"/>
      <c r="EC931" s="104"/>
      <c r="ED931" s="104"/>
      <c r="EE931" s="104"/>
      <c r="EF931" s="104"/>
      <c r="EG931" s="104"/>
      <c r="EH931" s="104"/>
      <c r="EI931" s="104"/>
      <c r="EJ931" s="104"/>
      <c r="EK931" s="104"/>
      <c r="EL931" s="104"/>
      <c r="EM931" s="104"/>
      <c r="EN931" s="104"/>
      <c r="EO931" s="104"/>
      <c r="EP931" s="104"/>
      <c r="EQ931" s="104"/>
    </row>
    <row r="932" spans="118:147" ht="15.75">
      <c r="DN932" s="104"/>
      <c r="DO932" s="104"/>
      <c r="DP932" s="104"/>
      <c r="DQ932" s="104"/>
      <c r="DR932" s="104"/>
      <c r="DS932" s="104"/>
      <c r="DT932" s="104"/>
      <c r="DU932" s="104"/>
      <c r="DV932" s="104"/>
      <c r="DW932" s="104"/>
      <c r="DX932" s="104"/>
      <c r="DY932" s="104"/>
      <c r="DZ932" s="104"/>
      <c r="EA932" s="104"/>
      <c r="EB932" s="104"/>
      <c r="EC932" s="104"/>
      <c r="ED932" s="104"/>
      <c r="EE932" s="104"/>
      <c r="EF932" s="104"/>
      <c r="EG932" s="104"/>
      <c r="EH932" s="104"/>
      <c r="EI932" s="104"/>
      <c r="EJ932" s="104"/>
      <c r="EK932" s="104"/>
      <c r="EL932" s="104"/>
      <c r="EM932" s="104"/>
      <c r="EN932" s="104"/>
      <c r="EO932" s="104"/>
      <c r="EP932" s="104"/>
      <c r="EQ932" s="104"/>
    </row>
    <row r="933" spans="118:147" ht="15.75">
      <c r="DN933" s="104"/>
      <c r="DO933" s="104"/>
      <c r="DP933" s="104"/>
      <c r="DQ933" s="104"/>
      <c r="DR933" s="104"/>
      <c r="DS933" s="104"/>
      <c r="DT933" s="104"/>
      <c r="DU933" s="104"/>
      <c r="DV933" s="104"/>
      <c r="DW933" s="104"/>
      <c r="DX933" s="104"/>
      <c r="DY933" s="104"/>
      <c r="DZ933" s="104"/>
      <c r="EA933" s="104"/>
      <c r="EB933" s="104"/>
      <c r="EC933" s="104"/>
      <c r="ED933" s="104"/>
      <c r="EE933" s="104"/>
      <c r="EF933" s="104"/>
      <c r="EG933" s="104"/>
      <c r="EH933" s="104"/>
      <c r="EI933" s="104"/>
      <c r="EJ933" s="104"/>
      <c r="EK933" s="104"/>
      <c r="EL933" s="104"/>
      <c r="EM933" s="104"/>
      <c r="EN933" s="104"/>
      <c r="EO933" s="104"/>
      <c r="EP933" s="104"/>
      <c r="EQ933" s="104"/>
    </row>
    <row r="934" spans="118:147" ht="15.75">
      <c r="DN934" s="104"/>
      <c r="DO934" s="104"/>
      <c r="DP934" s="104"/>
      <c r="DQ934" s="104"/>
      <c r="DR934" s="104"/>
      <c r="DS934" s="104"/>
      <c r="DT934" s="104"/>
      <c r="DU934" s="104"/>
      <c r="DV934" s="104"/>
      <c r="DW934" s="104"/>
      <c r="DX934" s="104"/>
      <c r="DY934" s="104"/>
      <c r="DZ934" s="104"/>
      <c r="EA934" s="104"/>
      <c r="EB934" s="104"/>
      <c r="EC934" s="104"/>
      <c r="ED934" s="104"/>
      <c r="EE934" s="104"/>
      <c r="EF934" s="104"/>
      <c r="EG934" s="104"/>
      <c r="EH934" s="104"/>
      <c r="EI934" s="104"/>
      <c r="EJ934" s="104"/>
      <c r="EK934" s="104"/>
      <c r="EL934" s="104"/>
      <c r="EM934" s="104"/>
      <c r="EN934" s="104"/>
      <c r="EO934" s="104"/>
      <c r="EP934" s="104"/>
      <c r="EQ934" s="104"/>
    </row>
    <row r="935" spans="118:147" ht="15.75">
      <c r="DN935" s="104"/>
      <c r="DO935" s="104"/>
      <c r="DP935" s="104"/>
      <c r="DQ935" s="104"/>
      <c r="DR935" s="104"/>
      <c r="DS935" s="104"/>
      <c r="DT935" s="104"/>
      <c r="DU935" s="104"/>
      <c r="DV935" s="104"/>
      <c r="DW935" s="104"/>
      <c r="DX935" s="104"/>
      <c r="DY935" s="104"/>
      <c r="DZ935" s="104"/>
      <c r="EA935" s="104"/>
      <c r="EB935" s="104"/>
      <c r="EC935" s="104"/>
      <c r="ED935" s="104"/>
      <c r="EE935" s="104"/>
      <c r="EF935" s="104"/>
      <c r="EG935" s="104"/>
      <c r="EH935" s="104"/>
      <c r="EI935" s="104"/>
      <c r="EJ935" s="104"/>
      <c r="EK935" s="104"/>
      <c r="EL935" s="104"/>
      <c r="EM935" s="104"/>
      <c r="EN935" s="104"/>
      <c r="EO935" s="104"/>
      <c r="EP935" s="104"/>
      <c r="EQ935" s="104"/>
    </row>
    <row r="936" spans="118:147" ht="15.75">
      <c r="DN936" s="104"/>
      <c r="DO936" s="104"/>
      <c r="DP936" s="104"/>
      <c r="DQ936" s="104"/>
      <c r="DR936" s="104"/>
      <c r="DS936" s="104"/>
      <c r="DT936" s="104"/>
      <c r="DU936" s="104"/>
      <c r="DV936" s="104"/>
      <c r="DW936" s="104"/>
      <c r="DX936" s="104"/>
      <c r="DY936" s="104"/>
      <c r="DZ936" s="104"/>
      <c r="EA936" s="104"/>
      <c r="EB936" s="104"/>
      <c r="EC936" s="104"/>
      <c r="ED936" s="104"/>
      <c r="EE936" s="104"/>
      <c r="EF936" s="104"/>
      <c r="EG936" s="104"/>
      <c r="EH936" s="104"/>
      <c r="EI936" s="104"/>
      <c r="EJ936" s="104"/>
      <c r="EK936" s="104"/>
      <c r="EL936" s="104"/>
      <c r="EM936" s="104"/>
      <c r="EN936" s="104"/>
      <c r="EO936" s="104"/>
      <c r="EP936" s="104"/>
      <c r="EQ936" s="104"/>
    </row>
    <row r="937" spans="118:147" ht="15.75">
      <c r="DN937" s="104"/>
      <c r="DO937" s="104"/>
      <c r="DP937" s="104"/>
      <c r="DQ937" s="104"/>
      <c r="DR937" s="104"/>
      <c r="DS937" s="104"/>
      <c r="DT937" s="104"/>
      <c r="DU937" s="104"/>
      <c r="DV937" s="104"/>
      <c r="DW937" s="104"/>
      <c r="DX937" s="104"/>
      <c r="DY937" s="104"/>
      <c r="DZ937" s="104"/>
      <c r="EA937" s="104"/>
      <c r="EB937" s="104"/>
      <c r="EC937" s="104"/>
      <c r="ED937" s="104"/>
      <c r="EE937" s="104"/>
      <c r="EF937" s="104"/>
      <c r="EG937" s="104"/>
      <c r="EH937" s="104"/>
      <c r="EI937" s="104"/>
      <c r="EJ937" s="104"/>
      <c r="EK937" s="104"/>
      <c r="EL937" s="104"/>
      <c r="EM937" s="104"/>
      <c r="EN937" s="104"/>
      <c r="EO937" s="104"/>
      <c r="EP937" s="104"/>
      <c r="EQ937" s="104"/>
    </row>
    <row r="938" spans="118:147" ht="15.75">
      <c r="DN938" s="104"/>
      <c r="DO938" s="104"/>
      <c r="DP938" s="104"/>
      <c r="DQ938" s="104"/>
      <c r="DR938" s="104"/>
      <c r="DS938" s="104"/>
      <c r="DT938" s="104"/>
      <c r="DU938" s="104"/>
      <c r="DV938" s="104"/>
      <c r="DW938" s="104"/>
      <c r="DX938" s="104"/>
      <c r="DY938" s="104"/>
      <c r="DZ938" s="104"/>
      <c r="EA938" s="104"/>
      <c r="EB938" s="104"/>
      <c r="EC938" s="104"/>
      <c r="ED938" s="104"/>
      <c r="EE938" s="104"/>
      <c r="EF938" s="104"/>
      <c r="EG938" s="104"/>
      <c r="EH938" s="104"/>
      <c r="EI938" s="104"/>
      <c r="EJ938" s="104"/>
      <c r="EK938" s="104"/>
      <c r="EL938" s="104"/>
      <c r="EM938" s="104"/>
      <c r="EN938" s="104"/>
      <c r="EO938" s="104"/>
      <c r="EP938" s="104"/>
      <c r="EQ938" s="104"/>
    </row>
    <row r="939" spans="118:147" ht="15.75">
      <c r="DN939" s="104"/>
      <c r="DO939" s="104"/>
      <c r="DP939" s="104"/>
      <c r="DQ939" s="104"/>
      <c r="DR939" s="104"/>
      <c r="DS939" s="104"/>
      <c r="DT939" s="104"/>
      <c r="DU939" s="104"/>
      <c r="DV939" s="104"/>
      <c r="DW939" s="104"/>
      <c r="DX939" s="104"/>
      <c r="DY939" s="104"/>
      <c r="DZ939" s="104"/>
      <c r="EA939" s="104"/>
      <c r="EB939" s="104"/>
      <c r="EC939" s="104"/>
      <c r="ED939" s="104"/>
      <c r="EE939" s="104"/>
      <c r="EF939" s="104"/>
      <c r="EG939" s="104"/>
      <c r="EH939" s="104"/>
      <c r="EI939" s="104"/>
      <c r="EJ939" s="104"/>
      <c r="EK939" s="104"/>
      <c r="EL939" s="104"/>
      <c r="EM939" s="104"/>
      <c r="EN939" s="104"/>
      <c r="EO939" s="104"/>
      <c r="EP939" s="104"/>
      <c r="EQ939" s="104"/>
    </row>
    <row r="940" spans="118:147" ht="15.75">
      <c r="DN940" s="104"/>
      <c r="DO940" s="104"/>
      <c r="DP940" s="104"/>
      <c r="DQ940" s="104"/>
      <c r="DR940" s="104"/>
      <c r="DS940" s="104"/>
      <c r="DT940" s="104"/>
      <c r="DU940" s="104"/>
      <c r="DV940" s="104"/>
      <c r="DW940" s="104"/>
      <c r="DX940" s="104"/>
      <c r="DY940" s="104"/>
      <c r="DZ940" s="104"/>
      <c r="EA940" s="104"/>
      <c r="EB940" s="104"/>
      <c r="EC940" s="104"/>
      <c r="ED940" s="104"/>
      <c r="EE940" s="104"/>
      <c r="EF940" s="104"/>
      <c r="EG940" s="104"/>
      <c r="EH940" s="104"/>
      <c r="EI940" s="104"/>
      <c r="EJ940" s="104"/>
      <c r="EK940" s="104"/>
      <c r="EL940" s="104"/>
      <c r="EM940" s="104"/>
      <c r="EN940" s="104"/>
      <c r="EO940" s="104"/>
      <c r="EP940" s="104"/>
      <c r="EQ940" s="104"/>
    </row>
    <row r="941" spans="118:147" ht="15.75">
      <c r="DN941" s="104"/>
      <c r="DO941" s="104"/>
      <c r="DP941" s="104"/>
      <c r="DQ941" s="104"/>
      <c r="DR941" s="104"/>
      <c r="DS941" s="104"/>
      <c r="DT941" s="104"/>
      <c r="DU941" s="104"/>
      <c r="DV941" s="104"/>
      <c r="DW941" s="104"/>
      <c r="DX941" s="104"/>
      <c r="DY941" s="104"/>
      <c r="DZ941" s="104"/>
      <c r="EA941" s="104"/>
      <c r="EB941" s="104"/>
      <c r="EC941" s="104"/>
      <c r="ED941" s="104"/>
      <c r="EE941" s="104"/>
      <c r="EF941" s="104"/>
      <c r="EG941" s="104"/>
      <c r="EH941" s="104"/>
      <c r="EI941" s="104"/>
      <c r="EJ941" s="104"/>
      <c r="EK941" s="104"/>
      <c r="EL941" s="104"/>
      <c r="EM941" s="104"/>
      <c r="EN941" s="104"/>
      <c r="EO941" s="104"/>
      <c r="EP941" s="104"/>
      <c r="EQ941" s="104"/>
    </row>
    <row r="942" spans="118:147" ht="15.75">
      <c r="DN942" s="104"/>
      <c r="DO942" s="104"/>
      <c r="DP942" s="104"/>
      <c r="DQ942" s="104"/>
      <c r="DR942" s="104"/>
      <c r="DS942" s="104"/>
      <c r="DT942" s="104"/>
      <c r="DU942" s="104"/>
      <c r="DV942" s="104"/>
      <c r="DW942" s="104"/>
      <c r="DX942" s="104"/>
      <c r="DY942" s="104"/>
      <c r="DZ942" s="104"/>
      <c r="EA942" s="104"/>
      <c r="EB942" s="104"/>
      <c r="EC942" s="104"/>
      <c r="ED942" s="104"/>
      <c r="EE942" s="104"/>
      <c r="EF942" s="104"/>
      <c r="EG942" s="104"/>
      <c r="EH942" s="104"/>
      <c r="EI942" s="104"/>
      <c r="EJ942" s="104"/>
      <c r="EK942" s="104"/>
      <c r="EL942" s="104"/>
      <c r="EM942" s="104"/>
      <c r="EN942" s="104"/>
      <c r="EO942" s="104"/>
      <c r="EP942" s="104"/>
      <c r="EQ942" s="104"/>
    </row>
    <row r="943" spans="118:147" ht="15.75">
      <c r="DN943" s="104"/>
      <c r="DO943" s="104"/>
      <c r="DP943" s="104"/>
      <c r="DQ943" s="104"/>
      <c r="DR943" s="104"/>
      <c r="DS943" s="104"/>
      <c r="DT943" s="104"/>
      <c r="DU943" s="104"/>
      <c r="DV943" s="104"/>
      <c r="DW943" s="104"/>
      <c r="DX943" s="104"/>
      <c r="DY943" s="104"/>
      <c r="DZ943" s="104"/>
      <c r="EA943" s="104"/>
      <c r="EB943" s="104"/>
      <c r="EC943" s="104"/>
      <c r="ED943" s="104"/>
      <c r="EE943" s="104"/>
      <c r="EF943" s="104"/>
      <c r="EG943" s="104"/>
      <c r="EH943" s="104"/>
      <c r="EI943" s="104"/>
      <c r="EJ943" s="104"/>
      <c r="EK943" s="104"/>
      <c r="EL943" s="104"/>
      <c r="EM943" s="104"/>
      <c r="EN943" s="104"/>
      <c r="EO943" s="104"/>
      <c r="EP943" s="104"/>
      <c r="EQ943" s="104"/>
    </row>
    <row r="944" spans="118:147" ht="15.75">
      <c r="DN944" s="104"/>
      <c r="DO944" s="104"/>
      <c r="DP944" s="104"/>
      <c r="DQ944" s="104"/>
      <c r="DR944" s="104"/>
      <c r="DS944" s="104"/>
      <c r="DT944" s="104"/>
      <c r="DU944" s="104"/>
      <c r="DV944" s="104"/>
      <c r="DW944" s="104"/>
      <c r="DX944" s="104"/>
      <c r="DY944" s="104"/>
      <c r="DZ944" s="104"/>
      <c r="EA944" s="104"/>
      <c r="EB944" s="104"/>
      <c r="EC944" s="104"/>
      <c r="ED944" s="104"/>
      <c r="EE944" s="104"/>
      <c r="EF944" s="104"/>
      <c r="EG944" s="104"/>
      <c r="EH944" s="104"/>
      <c r="EI944" s="104"/>
      <c r="EJ944" s="104"/>
      <c r="EK944" s="104"/>
      <c r="EL944" s="104"/>
      <c r="EM944" s="104"/>
      <c r="EN944" s="104"/>
      <c r="EO944" s="104"/>
      <c r="EP944" s="104"/>
      <c r="EQ944" s="104"/>
    </row>
    <row r="945" spans="118:147" ht="15.75">
      <c r="DN945" s="104"/>
      <c r="DO945" s="104"/>
      <c r="DP945" s="104"/>
      <c r="DQ945" s="104"/>
      <c r="DR945" s="104"/>
      <c r="DS945" s="104"/>
      <c r="DT945" s="104"/>
      <c r="DU945" s="104"/>
      <c r="DV945" s="104"/>
      <c r="DW945" s="104"/>
      <c r="DX945" s="104"/>
      <c r="DY945" s="104"/>
      <c r="DZ945" s="104"/>
      <c r="EA945" s="104"/>
      <c r="EB945" s="104"/>
      <c r="EC945" s="104"/>
      <c r="ED945" s="104"/>
      <c r="EE945" s="104"/>
      <c r="EF945" s="104"/>
      <c r="EG945" s="104"/>
      <c r="EH945" s="104"/>
      <c r="EI945" s="104"/>
      <c r="EJ945" s="104"/>
      <c r="EK945" s="104"/>
      <c r="EL945" s="104"/>
      <c r="EM945" s="104"/>
      <c r="EN945" s="104"/>
      <c r="EO945" s="104"/>
      <c r="EP945" s="104"/>
      <c r="EQ945" s="104"/>
    </row>
    <row r="946" spans="118:147" ht="15.75">
      <c r="DN946" s="104"/>
      <c r="DO946" s="104"/>
      <c r="DP946" s="104"/>
      <c r="DQ946" s="104"/>
      <c r="DR946" s="104"/>
      <c r="DS946" s="104"/>
      <c r="DT946" s="104"/>
      <c r="DU946" s="104"/>
      <c r="DV946" s="104"/>
      <c r="DW946" s="104"/>
      <c r="DX946" s="104"/>
      <c r="DY946" s="104"/>
      <c r="DZ946" s="104"/>
      <c r="EA946" s="104"/>
      <c r="EB946" s="104"/>
      <c r="EC946" s="104"/>
      <c r="ED946" s="104"/>
      <c r="EE946" s="104"/>
      <c r="EF946" s="104"/>
      <c r="EG946" s="104"/>
      <c r="EH946" s="104"/>
      <c r="EI946" s="104"/>
      <c r="EJ946" s="104"/>
      <c r="EK946" s="104"/>
      <c r="EL946" s="104"/>
      <c r="EM946" s="104"/>
      <c r="EN946" s="104"/>
      <c r="EO946" s="104"/>
      <c r="EP946" s="104"/>
      <c r="EQ946" s="104"/>
    </row>
    <row r="947" spans="118:147" ht="15.75">
      <c r="DN947" s="104"/>
      <c r="DO947" s="104"/>
      <c r="DP947" s="104"/>
      <c r="DQ947" s="104"/>
      <c r="DR947" s="104"/>
      <c r="DS947" s="104"/>
      <c r="DT947" s="104"/>
      <c r="DU947" s="104"/>
      <c r="DV947" s="104"/>
      <c r="DW947" s="104"/>
      <c r="DX947" s="104"/>
      <c r="DY947" s="104"/>
      <c r="DZ947" s="104"/>
      <c r="EA947" s="104"/>
      <c r="EB947" s="104"/>
      <c r="EC947" s="104"/>
      <c r="ED947" s="104"/>
      <c r="EE947" s="104"/>
      <c r="EF947" s="104"/>
      <c r="EG947" s="104"/>
      <c r="EH947" s="104"/>
      <c r="EI947" s="104"/>
      <c r="EJ947" s="104"/>
      <c r="EK947" s="104"/>
      <c r="EL947" s="104"/>
      <c r="EM947" s="104"/>
      <c r="EN947" s="104"/>
      <c r="EO947" s="104"/>
      <c r="EP947" s="104"/>
      <c r="EQ947" s="104"/>
    </row>
    <row r="948" spans="118:147" ht="15.75">
      <c r="DN948" s="104"/>
      <c r="DO948" s="104"/>
      <c r="DP948" s="104"/>
      <c r="DQ948" s="104"/>
      <c r="DR948" s="104"/>
      <c r="DS948" s="104"/>
      <c r="DT948" s="104"/>
      <c r="DU948" s="104"/>
      <c r="DV948" s="104"/>
      <c r="DW948" s="104"/>
      <c r="DX948" s="104"/>
      <c r="DY948" s="104"/>
      <c r="DZ948" s="104"/>
      <c r="EA948" s="104"/>
      <c r="EB948" s="104"/>
      <c r="EC948" s="104"/>
      <c r="ED948" s="104"/>
      <c r="EE948" s="104"/>
      <c r="EF948" s="104"/>
      <c r="EG948" s="104"/>
      <c r="EH948" s="104"/>
      <c r="EI948" s="104"/>
      <c r="EJ948" s="104"/>
      <c r="EK948" s="104"/>
      <c r="EL948" s="104"/>
      <c r="EM948" s="104"/>
      <c r="EN948" s="104"/>
      <c r="EO948" s="104"/>
      <c r="EP948" s="104"/>
      <c r="EQ948" s="104"/>
    </row>
    <row r="949" spans="118:147" ht="15.75">
      <c r="DN949" s="104"/>
      <c r="DO949" s="104"/>
      <c r="DP949" s="104"/>
      <c r="DQ949" s="104"/>
      <c r="DR949" s="104"/>
      <c r="DS949" s="104"/>
      <c r="DT949" s="104"/>
      <c r="DU949" s="104"/>
      <c r="DV949" s="104"/>
      <c r="DW949" s="104"/>
      <c r="DX949" s="104"/>
      <c r="DY949" s="104"/>
      <c r="DZ949" s="104"/>
      <c r="EA949" s="104"/>
      <c r="EB949" s="104"/>
      <c r="EC949" s="104"/>
      <c r="ED949" s="104"/>
      <c r="EE949" s="104"/>
      <c r="EF949" s="104"/>
      <c r="EG949" s="104"/>
      <c r="EH949" s="104"/>
      <c r="EI949" s="104"/>
      <c r="EJ949" s="104"/>
      <c r="EK949" s="104"/>
      <c r="EL949" s="104"/>
      <c r="EM949" s="104"/>
      <c r="EN949" s="104"/>
      <c r="EO949" s="104"/>
      <c r="EP949" s="104"/>
      <c r="EQ949" s="104"/>
    </row>
    <row r="950" spans="118:147" ht="15.75">
      <c r="DN950" s="104"/>
      <c r="DO950" s="104"/>
      <c r="DP950" s="104"/>
      <c r="DQ950" s="104"/>
      <c r="DR950" s="104"/>
      <c r="DS950" s="104"/>
      <c r="DT950" s="104"/>
      <c r="DU950" s="104"/>
      <c r="DV950" s="104"/>
      <c r="DW950" s="104"/>
      <c r="DX950" s="104"/>
      <c r="DY950" s="104"/>
      <c r="DZ950" s="104"/>
      <c r="EA950" s="104"/>
      <c r="EB950" s="104"/>
      <c r="EC950" s="104"/>
      <c r="ED950" s="104"/>
      <c r="EE950" s="104"/>
      <c r="EF950" s="104"/>
      <c r="EG950" s="104"/>
      <c r="EH950" s="104"/>
      <c r="EI950" s="104"/>
      <c r="EJ950" s="104"/>
      <c r="EK950" s="104"/>
      <c r="EL950" s="104"/>
      <c r="EM950" s="104"/>
      <c r="EN950" s="104"/>
      <c r="EO950" s="104"/>
      <c r="EP950" s="104"/>
      <c r="EQ950" s="104"/>
    </row>
    <row r="951" spans="118:147" ht="15.75">
      <c r="DN951" s="104"/>
      <c r="DO951" s="104"/>
      <c r="DP951" s="104"/>
      <c r="DQ951" s="104"/>
      <c r="DR951" s="104"/>
      <c r="DS951" s="104"/>
      <c r="DT951" s="104"/>
      <c r="DU951" s="104"/>
      <c r="DV951" s="104"/>
      <c r="DW951" s="104"/>
      <c r="DX951" s="104"/>
      <c r="DY951" s="104"/>
      <c r="DZ951" s="104"/>
      <c r="EA951" s="104"/>
      <c r="EB951" s="104"/>
      <c r="EC951" s="104"/>
      <c r="ED951" s="104"/>
      <c r="EE951" s="104"/>
      <c r="EF951" s="104"/>
      <c r="EG951" s="104"/>
      <c r="EH951" s="104"/>
      <c r="EI951" s="104"/>
      <c r="EJ951" s="104"/>
      <c r="EK951" s="104"/>
      <c r="EL951" s="104"/>
      <c r="EM951" s="104"/>
      <c r="EN951" s="104"/>
      <c r="EO951" s="104"/>
      <c r="EP951" s="104"/>
      <c r="EQ951" s="104"/>
    </row>
    <row r="952" spans="118:147" ht="15.75">
      <c r="DN952" s="104"/>
      <c r="DO952" s="104"/>
      <c r="DP952" s="104"/>
      <c r="DQ952" s="104"/>
      <c r="DR952" s="104"/>
      <c r="DS952" s="104"/>
      <c r="DT952" s="104"/>
      <c r="DU952" s="104"/>
      <c r="DV952" s="104"/>
      <c r="DW952" s="104"/>
      <c r="DX952" s="104"/>
      <c r="DY952" s="104"/>
      <c r="DZ952" s="104"/>
      <c r="EA952" s="104"/>
      <c r="EB952" s="104"/>
      <c r="EC952" s="104"/>
      <c r="ED952" s="104"/>
      <c r="EE952" s="104"/>
      <c r="EF952" s="104"/>
      <c r="EG952" s="104"/>
      <c r="EH952" s="104"/>
      <c r="EI952" s="104"/>
      <c r="EJ952" s="104"/>
      <c r="EK952" s="104"/>
      <c r="EL952" s="104"/>
      <c r="EM952" s="104"/>
      <c r="EN952" s="104"/>
      <c r="EO952" s="104"/>
      <c r="EP952" s="104"/>
      <c r="EQ952" s="104"/>
    </row>
    <row r="953" spans="118:147" ht="15.75">
      <c r="DN953" s="104"/>
      <c r="DO953" s="104"/>
      <c r="DP953" s="104"/>
      <c r="DQ953" s="104"/>
      <c r="DR953" s="104"/>
      <c r="DS953" s="104"/>
      <c r="DT953" s="104"/>
      <c r="DU953" s="104"/>
      <c r="DV953" s="104"/>
      <c r="DW953" s="104"/>
      <c r="DX953" s="104"/>
      <c r="DY953" s="104"/>
      <c r="DZ953" s="104"/>
      <c r="EA953" s="104"/>
      <c r="EB953" s="104"/>
      <c r="EC953" s="104"/>
      <c r="ED953" s="104"/>
      <c r="EE953" s="104"/>
      <c r="EF953" s="104"/>
      <c r="EG953" s="104"/>
      <c r="EH953" s="104"/>
      <c r="EI953" s="104"/>
      <c r="EJ953" s="104"/>
      <c r="EK953" s="104"/>
      <c r="EL953" s="104"/>
      <c r="EM953" s="104"/>
      <c r="EN953" s="104"/>
      <c r="EO953" s="104"/>
      <c r="EP953" s="104"/>
      <c r="EQ953" s="104"/>
    </row>
    <row r="954" spans="118:147" ht="15.75">
      <c r="DN954" s="104"/>
      <c r="DO954" s="104"/>
      <c r="DP954" s="104"/>
      <c r="DQ954" s="104"/>
      <c r="DR954" s="104"/>
      <c r="DS954" s="104"/>
      <c r="DT954" s="104"/>
      <c r="DU954" s="104"/>
      <c r="DV954" s="104"/>
      <c r="DW954" s="104"/>
      <c r="DX954" s="104"/>
      <c r="DY954" s="104"/>
      <c r="DZ954" s="104"/>
      <c r="EA954" s="104"/>
      <c r="EB954" s="104"/>
      <c r="EC954" s="104"/>
      <c r="ED954" s="104"/>
      <c r="EE954" s="104"/>
      <c r="EF954" s="104"/>
      <c r="EG954" s="104"/>
      <c r="EH954" s="104"/>
      <c r="EI954" s="104"/>
      <c r="EJ954" s="104"/>
      <c r="EK954" s="104"/>
      <c r="EL954" s="104"/>
      <c r="EM954" s="104"/>
      <c r="EN954" s="104"/>
      <c r="EO954" s="104"/>
      <c r="EP954" s="104"/>
      <c r="EQ954" s="104"/>
    </row>
    <row r="955" spans="118:147" ht="15.75">
      <c r="DN955" s="104"/>
      <c r="DO955" s="104"/>
      <c r="DP955" s="104"/>
      <c r="DQ955" s="104"/>
      <c r="DR955" s="104"/>
      <c r="DS955" s="104"/>
      <c r="DT955" s="104"/>
      <c r="DU955" s="104"/>
      <c r="DV955" s="104"/>
      <c r="DW955" s="104"/>
      <c r="DX955" s="104"/>
      <c r="DY955" s="104"/>
      <c r="DZ955" s="104"/>
      <c r="EA955" s="104"/>
      <c r="EB955" s="104"/>
      <c r="EC955" s="104"/>
      <c r="ED955" s="104"/>
      <c r="EE955" s="104"/>
      <c r="EF955" s="104"/>
      <c r="EG955" s="104"/>
      <c r="EH955" s="104"/>
      <c r="EI955" s="104"/>
      <c r="EJ955" s="104"/>
      <c r="EK955" s="104"/>
      <c r="EL955" s="104"/>
      <c r="EM955" s="104"/>
      <c r="EN955" s="104"/>
      <c r="EO955" s="104"/>
      <c r="EP955" s="104"/>
      <c r="EQ955" s="104"/>
    </row>
    <row r="956" spans="118:147" ht="15.75">
      <c r="DN956" s="104"/>
      <c r="DO956" s="104"/>
      <c r="DP956" s="104"/>
      <c r="DQ956" s="104"/>
      <c r="DR956" s="104"/>
      <c r="DS956" s="104"/>
      <c r="DT956" s="104"/>
      <c r="DU956" s="104"/>
      <c r="DV956" s="104"/>
      <c r="DW956" s="104"/>
      <c r="DX956" s="104"/>
      <c r="DY956" s="104"/>
      <c r="DZ956" s="104"/>
      <c r="EA956" s="104"/>
      <c r="EB956" s="104"/>
      <c r="EC956" s="104"/>
      <c r="ED956" s="104"/>
      <c r="EE956" s="104"/>
      <c r="EF956" s="104"/>
      <c r="EG956" s="104"/>
      <c r="EH956" s="104"/>
      <c r="EI956" s="104"/>
      <c r="EJ956" s="104"/>
      <c r="EK956" s="104"/>
      <c r="EL956" s="104"/>
      <c r="EM956" s="104"/>
      <c r="EN956" s="104"/>
      <c r="EO956" s="104"/>
      <c r="EP956" s="104"/>
      <c r="EQ956" s="104"/>
    </row>
    <row r="957" spans="118:147" ht="15.75">
      <c r="DN957" s="104"/>
      <c r="DO957" s="104"/>
      <c r="DP957" s="104"/>
      <c r="DQ957" s="104"/>
      <c r="DR957" s="104"/>
      <c r="DS957" s="104"/>
      <c r="DT957" s="104"/>
      <c r="DU957" s="104"/>
      <c r="DV957" s="104"/>
      <c r="DW957" s="104"/>
      <c r="DX957" s="104"/>
      <c r="DY957" s="104"/>
      <c r="DZ957" s="104"/>
      <c r="EA957" s="104"/>
      <c r="EB957" s="104"/>
      <c r="EC957" s="104"/>
      <c r="ED957" s="104"/>
      <c r="EE957" s="104"/>
      <c r="EF957" s="104"/>
      <c r="EG957" s="104"/>
      <c r="EH957" s="104"/>
      <c r="EI957" s="104"/>
      <c r="EJ957" s="104"/>
      <c r="EK957" s="104"/>
      <c r="EL957" s="104"/>
      <c r="EM957" s="104"/>
      <c r="EN957" s="104"/>
      <c r="EO957" s="104"/>
      <c r="EP957" s="104"/>
      <c r="EQ957" s="104"/>
    </row>
    <row r="958" spans="118:147" ht="15.75">
      <c r="DN958" s="104"/>
      <c r="DO958" s="104"/>
      <c r="DP958" s="104"/>
      <c r="DQ958" s="104"/>
      <c r="DR958" s="104"/>
      <c r="DS958" s="104"/>
      <c r="DT958" s="104"/>
      <c r="DU958" s="104"/>
      <c r="DV958" s="104"/>
      <c r="DW958" s="104"/>
      <c r="DX958" s="104"/>
      <c r="DY958" s="104"/>
      <c r="DZ958" s="104"/>
      <c r="EA958" s="104"/>
      <c r="EB958" s="104"/>
      <c r="EC958" s="104"/>
      <c r="ED958" s="104"/>
      <c r="EE958" s="104"/>
      <c r="EF958" s="104"/>
      <c r="EG958" s="104"/>
      <c r="EH958" s="104"/>
      <c r="EI958" s="104"/>
      <c r="EJ958" s="104"/>
      <c r="EK958" s="104"/>
      <c r="EL958" s="104"/>
      <c r="EM958" s="104"/>
      <c r="EN958" s="104"/>
      <c r="EO958" s="104"/>
      <c r="EP958" s="104"/>
      <c r="EQ958" s="104"/>
    </row>
    <row r="959" spans="118:147" ht="15.75">
      <c r="DN959" s="104"/>
      <c r="DO959" s="104"/>
      <c r="DP959" s="104"/>
      <c r="DQ959" s="104"/>
      <c r="DR959" s="104"/>
      <c r="DS959" s="104"/>
      <c r="DT959" s="104"/>
      <c r="DU959" s="104"/>
      <c r="DV959" s="104"/>
      <c r="DW959" s="104"/>
      <c r="DX959" s="104"/>
      <c r="DY959" s="104"/>
      <c r="DZ959" s="104"/>
      <c r="EA959" s="104"/>
      <c r="EB959" s="104"/>
      <c r="EC959" s="104"/>
      <c r="ED959" s="104"/>
      <c r="EE959" s="104"/>
      <c r="EF959" s="104"/>
      <c r="EG959" s="104"/>
      <c r="EH959" s="104"/>
      <c r="EI959" s="104"/>
      <c r="EJ959" s="104"/>
      <c r="EK959" s="104"/>
      <c r="EL959" s="104"/>
      <c r="EM959" s="104"/>
      <c r="EN959" s="104"/>
      <c r="EO959" s="104"/>
      <c r="EP959" s="104"/>
      <c r="EQ959" s="104"/>
    </row>
    <row r="960" spans="118:147" ht="15.75">
      <c r="DN960" s="104"/>
      <c r="DO960" s="104"/>
      <c r="DP960" s="104"/>
      <c r="DQ960" s="104"/>
      <c r="DR960" s="104"/>
      <c r="DS960" s="104"/>
      <c r="DT960" s="104"/>
      <c r="DU960" s="104"/>
      <c r="DV960" s="104"/>
      <c r="DW960" s="104"/>
      <c r="DX960" s="104"/>
      <c r="DY960" s="104"/>
      <c r="DZ960" s="104"/>
      <c r="EA960" s="104"/>
      <c r="EB960" s="104"/>
      <c r="EC960" s="104"/>
      <c r="ED960" s="104"/>
      <c r="EE960" s="104"/>
      <c r="EF960" s="104"/>
      <c r="EG960" s="104"/>
      <c r="EH960" s="104"/>
      <c r="EI960" s="104"/>
      <c r="EJ960" s="104"/>
      <c r="EK960" s="104"/>
      <c r="EL960" s="104"/>
      <c r="EM960" s="104"/>
      <c r="EN960" s="104"/>
      <c r="EO960" s="104"/>
      <c r="EP960" s="104"/>
      <c r="EQ960" s="104"/>
    </row>
    <row r="961" spans="118:147" ht="15.75">
      <c r="DN961" s="104"/>
      <c r="DO961" s="104"/>
      <c r="DP961" s="104"/>
      <c r="DQ961" s="104"/>
      <c r="DR961" s="104"/>
      <c r="DS961" s="104"/>
      <c r="DT961" s="104"/>
      <c r="DU961" s="104"/>
      <c r="DV961" s="104"/>
      <c r="DW961" s="104"/>
      <c r="DX961" s="104"/>
      <c r="DY961" s="104"/>
      <c r="DZ961" s="104"/>
      <c r="EA961" s="104"/>
      <c r="EB961" s="104"/>
      <c r="EC961" s="104"/>
      <c r="ED961" s="104"/>
      <c r="EE961" s="104"/>
      <c r="EF961" s="104"/>
      <c r="EG961" s="104"/>
      <c r="EH961" s="104"/>
      <c r="EI961" s="104"/>
      <c r="EJ961" s="104"/>
      <c r="EK961" s="104"/>
      <c r="EL961" s="104"/>
      <c r="EM961" s="104"/>
      <c r="EN961" s="104"/>
      <c r="EO961" s="104"/>
      <c r="EP961" s="104"/>
      <c r="EQ961" s="104"/>
    </row>
    <row r="962" spans="118:147" ht="15.75">
      <c r="DN962" s="104"/>
      <c r="DO962" s="104"/>
      <c r="DP962" s="104"/>
      <c r="DQ962" s="104"/>
      <c r="DR962" s="104"/>
      <c r="DS962" s="104"/>
      <c r="DT962" s="104"/>
      <c r="DU962" s="104"/>
      <c r="DV962" s="104"/>
      <c r="DW962" s="104"/>
      <c r="DX962" s="104"/>
      <c r="DY962" s="104"/>
      <c r="DZ962" s="104"/>
      <c r="EA962" s="104"/>
      <c r="EB962" s="104"/>
      <c r="EC962" s="104"/>
      <c r="ED962" s="104"/>
      <c r="EE962" s="104"/>
      <c r="EF962" s="104"/>
      <c r="EG962" s="104"/>
      <c r="EH962" s="104"/>
      <c r="EI962" s="104"/>
      <c r="EJ962" s="104"/>
      <c r="EK962" s="104"/>
      <c r="EL962" s="104"/>
      <c r="EM962" s="104"/>
      <c r="EN962" s="104"/>
      <c r="EO962" s="104"/>
      <c r="EP962" s="104"/>
      <c r="EQ962" s="104"/>
    </row>
    <row r="963" spans="118:147" ht="15.75">
      <c r="DN963" s="104"/>
      <c r="DO963" s="104"/>
      <c r="DP963" s="104"/>
      <c r="DQ963" s="104"/>
      <c r="DR963" s="104"/>
      <c r="DS963" s="104"/>
      <c r="DT963" s="104"/>
      <c r="DU963" s="104"/>
      <c r="DV963" s="104"/>
      <c r="DW963" s="104"/>
      <c r="DX963" s="104"/>
      <c r="DY963" s="104"/>
      <c r="DZ963" s="104"/>
      <c r="EA963" s="104"/>
      <c r="EB963" s="104"/>
      <c r="EC963" s="104"/>
      <c r="ED963" s="104"/>
      <c r="EE963" s="104"/>
      <c r="EF963" s="104"/>
      <c r="EG963" s="104"/>
      <c r="EH963" s="104"/>
      <c r="EI963" s="104"/>
      <c r="EJ963" s="104"/>
      <c r="EK963" s="104"/>
      <c r="EL963" s="104"/>
      <c r="EM963" s="104"/>
      <c r="EN963" s="104"/>
      <c r="EO963" s="104"/>
      <c r="EP963" s="104"/>
      <c r="EQ963" s="104"/>
    </row>
    <row r="964" spans="118:147" ht="15.75">
      <c r="DN964" s="104"/>
      <c r="DO964" s="104"/>
      <c r="DP964" s="104"/>
      <c r="DQ964" s="104"/>
      <c r="DR964" s="104"/>
      <c r="DS964" s="104"/>
      <c r="DT964" s="104"/>
      <c r="DU964" s="104"/>
      <c r="DV964" s="104"/>
      <c r="DW964" s="104"/>
      <c r="DX964" s="104"/>
      <c r="DY964" s="104"/>
      <c r="DZ964" s="104"/>
      <c r="EA964" s="104"/>
      <c r="EB964" s="104"/>
      <c r="EC964" s="104"/>
      <c r="ED964" s="104"/>
      <c r="EE964" s="104"/>
      <c r="EF964" s="104"/>
      <c r="EG964" s="104"/>
      <c r="EH964" s="104"/>
      <c r="EI964" s="104"/>
      <c r="EJ964" s="104"/>
      <c r="EK964" s="104"/>
      <c r="EL964" s="104"/>
      <c r="EM964" s="104"/>
      <c r="EN964" s="104"/>
      <c r="EO964" s="104"/>
      <c r="EP964" s="104"/>
      <c r="EQ964" s="104"/>
    </row>
    <row r="965" spans="118:147" ht="15.75">
      <c r="DN965" s="104"/>
      <c r="DO965" s="104"/>
      <c r="DP965" s="104"/>
      <c r="DQ965" s="104"/>
      <c r="DR965" s="104"/>
      <c r="DS965" s="104"/>
      <c r="DT965" s="104"/>
      <c r="DU965" s="104"/>
      <c r="DV965" s="104"/>
      <c r="DW965" s="104"/>
      <c r="DX965" s="104"/>
      <c r="DY965" s="104"/>
      <c r="DZ965" s="104"/>
      <c r="EA965" s="104"/>
      <c r="EB965" s="104"/>
      <c r="EC965" s="104"/>
      <c r="ED965" s="104"/>
      <c r="EE965" s="104"/>
      <c r="EF965" s="104"/>
      <c r="EG965" s="104"/>
      <c r="EH965" s="104"/>
      <c r="EI965" s="104"/>
      <c r="EJ965" s="104"/>
      <c r="EK965" s="104"/>
      <c r="EL965" s="104"/>
      <c r="EM965" s="104"/>
      <c r="EN965" s="104"/>
      <c r="EO965" s="104"/>
      <c r="EP965" s="104"/>
      <c r="EQ965" s="104"/>
    </row>
    <row r="966" spans="118:147" ht="15.75">
      <c r="DN966" s="104"/>
      <c r="DO966" s="104"/>
      <c r="DP966" s="104"/>
      <c r="DQ966" s="104"/>
      <c r="DR966" s="104"/>
      <c r="DS966" s="104"/>
      <c r="DT966" s="104"/>
      <c r="DU966" s="104"/>
      <c r="DV966" s="104"/>
      <c r="DW966" s="104"/>
      <c r="DX966" s="104"/>
      <c r="DY966" s="104"/>
      <c r="DZ966" s="104"/>
      <c r="EA966" s="104"/>
      <c r="EB966" s="104"/>
      <c r="EC966" s="104"/>
      <c r="ED966" s="104"/>
      <c r="EE966" s="104"/>
      <c r="EF966" s="104"/>
      <c r="EG966" s="104"/>
      <c r="EH966" s="104"/>
      <c r="EI966" s="104"/>
      <c r="EJ966" s="104"/>
      <c r="EK966" s="104"/>
      <c r="EL966" s="104"/>
      <c r="EM966" s="104"/>
      <c r="EN966" s="104"/>
      <c r="EO966" s="104"/>
      <c r="EP966" s="104"/>
      <c r="EQ966" s="104"/>
    </row>
    <row r="967" spans="118:147" ht="15.75">
      <c r="DN967" s="104"/>
      <c r="DO967" s="104"/>
      <c r="DP967" s="104"/>
      <c r="DQ967" s="104"/>
      <c r="DR967" s="104"/>
      <c r="DS967" s="104"/>
      <c r="DT967" s="104"/>
      <c r="DU967" s="104"/>
      <c r="DV967" s="104"/>
      <c r="DW967" s="104"/>
      <c r="DX967" s="104"/>
      <c r="DY967" s="104"/>
      <c r="DZ967" s="104"/>
      <c r="EA967" s="104"/>
      <c r="EB967" s="104"/>
      <c r="EC967" s="104"/>
      <c r="ED967" s="104"/>
      <c r="EE967" s="104"/>
      <c r="EF967" s="104"/>
      <c r="EG967" s="104"/>
      <c r="EH967" s="104"/>
      <c r="EI967" s="104"/>
      <c r="EJ967" s="104"/>
      <c r="EK967" s="104"/>
      <c r="EL967" s="104"/>
      <c r="EM967" s="104"/>
      <c r="EN967" s="104"/>
      <c r="EO967" s="104"/>
      <c r="EP967" s="104"/>
      <c r="EQ967" s="104"/>
    </row>
    <row r="968" spans="118:147" ht="15.75">
      <c r="DN968" s="104"/>
      <c r="DO968" s="104"/>
      <c r="DP968" s="104"/>
      <c r="DQ968" s="104"/>
      <c r="DR968" s="104"/>
      <c r="DS968" s="104"/>
      <c r="DT968" s="104"/>
      <c r="DU968" s="104"/>
      <c r="DV968" s="104"/>
      <c r="DW968" s="104"/>
      <c r="DX968" s="104"/>
      <c r="DY968" s="104"/>
      <c r="DZ968" s="104"/>
      <c r="EA968" s="104"/>
      <c r="EB968" s="104"/>
      <c r="EC968" s="104"/>
      <c r="ED968" s="104"/>
      <c r="EE968" s="104"/>
      <c r="EF968" s="104"/>
      <c r="EG968" s="104"/>
      <c r="EH968" s="104"/>
      <c r="EI968" s="104"/>
      <c r="EJ968" s="104"/>
      <c r="EK968" s="104"/>
      <c r="EL968" s="104"/>
      <c r="EM968" s="104"/>
      <c r="EN968" s="104"/>
      <c r="EO968" s="104"/>
      <c r="EP968" s="104"/>
      <c r="EQ968" s="104"/>
    </row>
    <row r="969" spans="118:147" ht="15.75">
      <c r="DN969" s="104"/>
      <c r="DO969" s="104"/>
      <c r="DP969" s="104"/>
      <c r="DQ969" s="104"/>
      <c r="DR969" s="104"/>
      <c r="DS969" s="104"/>
      <c r="DT969" s="104"/>
      <c r="DU969" s="104"/>
      <c r="DV969" s="104"/>
      <c r="DW969" s="104"/>
      <c r="DX969" s="104"/>
      <c r="DY969" s="104"/>
      <c r="DZ969" s="104"/>
      <c r="EA969" s="104"/>
      <c r="EB969" s="104"/>
      <c r="EC969" s="104"/>
      <c r="ED969" s="104"/>
      <c r="EE969" s="104"/>
      <c r="EF969" s="104"/>
      <c r="EG969" s="104"/>
      <c r="EH969" s="104"/>
      <c r="EI969" s="104"/>
      <c r="EJ969" s="104"/>
      <c r="EK969" s="104"/>
      <c r="EL969" s="104"/>
      <c r="EM969" s="104"/>
      <c r="EN969" s="104"/>
      <c r="EO969" s="104"/>
      <c r="EP969" s="104"/>
      <c r="EQ969" s="104"/>
    </row>
    <row r="970" spans="118:147" ht="15.75">
      <c r="DN970" s="104"/>
      <c r="DO970" s="104"/>
      <c r="DP970" s="104"/>
      <c r="DQ970" s="104"/>
      <c r="DR970" s="104"/>
      <c r="DS970" s="104"/>
      <c r="DT970" s="104"/>
      <c r="DU970" s="104"/>
      <c r="DV970" s="104"/>
      <c r="DW970" s="104"/>
      <c r="DX970" s="104"/>
      <c r="DY970" s="104"/>
      <c r="DZ970" s="104"/>
      <c r="EA970" s="104"/>
      <c r="EB970" s="104"/>
      <c r="EC970" s="104"/>
      <c r="ED970" s="104"/>
      <c r="EE970" s="104"/>
      <c r="EF970" s="104"/>
      <c r="EG970" s="104"/>
      <c r="EH970" s="104"/>
      <c r="EI970" s="104"/>
      <c r="EJ970" s="104"/>
      <c r="EK970" s="104"/>
      <c r="EL970" s="104"/>
      <c r="EM970" s="104"/>
      <c r="EN970" s="104"/>
      <c r="EO970" s="104"/>
      <c r="EP970" s="104"/>
      <c r="EQ970" s="104"/>
    </row>
    <row r="971" spans="118:147" ht="15.75">
      <c r="DN971" s="104"/>
      <c r="DO971" s="104"/>
      <c r="DP971" s="104"/>
      <c r="DQ971" s="104"/>
      <c r="DR971" s="104"/>
      <c r="DS971" s="104"/>
      <c r="DT971" s="104"/>
      <c r="DU971" s="104"/>
      <c r="DV971" s="104"/>
      <c r="DW971" s="104"/>
      <c r="DX971" s="104"/>
      <c r="DY971" s="104"/>
      <c r="DZ971" s="104"/>
      <c r="EA971" s="104"/>
      <c r="EB971" s="104"/>
      <c r="EC971" s="104"/>
      <c r="ED971" s="104"/>
      <c r="EE971" s="104"/>
      <c r="EF971" s="104"/>
      <c r="EG971" s="104"/>
      <c r="EH971" s="104"/>
      <c r="EI971" s="104"/>
      <c r="EJ971" s="104"/>
      <c r="EK971" s="104"/>
      <c r="EL971" s="104"/>
      <c r="EM971" s="104"/>
      <c r="EN971" s="104"/>
      <c r="EO971" s="104"/>
      <c r="EP971" s="104"/>
      <c r="EQ971" s="104"/>
    </row>
    <row r="972" spans="118:147" ht="15.75">
      <c r="DN972" s="104"/>
      <c r="DO972" s="104"/>
      <c r="DP972" s="104"/>
      <c r="DQ972" s="104"/>
      <c r="DR972" s="104"/>
      <c r="DS972" s="104"/>
      <c r="DT972" s="104"/>
      <c r="DU972" s="104"/>
      <c r="DV972" s="104"/>
      <c r="DW972" s="104"/>
      <c r="DX972" s="104"/>
      <c r="DY972" s="104"/>
      <c r="DZ972" s="104"/>
      <c r="EA972" s="104"/>
      <c r="EB972" s="104"/>
      <c r="EC972" s="104"/>
      <c r="ED972" s="104"/>
      <c r="EE972" s="104"/>
      <c r="EF972" s="104"/>
      <c r="EG972" s="104"/>
      <c r="EH972" s="104"/>
      <c r="EI972" s="104"/>
      <c r="EJ972" s="104"/>
      <c r="EK972" s="104"/>
      <c r="EL972" s="104"/>
      <c r="EM972" s="104"/>
      <c r="EN972" s="104"/>
      <c r="EO972" s="104"/>
      <c r="EP972" s="104"/>
      <c r="EQ972" s="104"/>
    </row>
    <row r="973" spans="118:147" ht="15.75">
      <c r="DN973" s="104"/>
      <c r="DO973" s="104"/>
      <c r="DP973" s="104"/>
      <c r="DQ973" s="104"/>
      <c r="DR973" s="104"/>
      <c r="DS973" s="104"/>
      <c r="DT973" s="104"/>
      <c r="DU973" s="104"/>
      <c r="DV973" s="104"/>
      <c r="DW973" s="104"/>
      <c r="DX973" s="104"/>
      <c r="DY973" s="104"/>
      <c r="DZ973" s="104"/>
      <c r="EA973" s="104"/>
      <c r="EB973" s="104"/>
      <c r="EC973" s="104"/>
      <c r="ED973" s="104"/>
      <c r="EE973" s="104"/>
      <c r="EF973" s="104"/>
      <c r="EG973" s="104"/>
      <c r="EH973" s="104"/>
      <c r="EI973" s="104"/>
      <c r="EJ973" s="104"/>
      <c r="EK973" s="104"/>
      <c r="EL973" s="104"/>
      <c r="EM973" s="104"/>
      <c r="EN973" s="104"/>
      <c r="EO973" s="104"/>
      <c r="EP973" s="104"/>
      <c r="EQ973" s="104"/>
    </row>
    <row r="974" spans="118:147" ht="15.75">
      <c r="DN974" s="104"/>
      <c r="DO974" s="104"/>
      <c r="DP974" s="104"/>
      <c r="DQ974" s="104"/>
      <c r="DR974" s="104"/>
      <c r="DS974" s="104"/>
      <c r="DT974" s="104"/>
      <c r="DU974" s="104"/>
      <c r="DV974" s="104"/>
      <c r="DW974" s="104"/>
      <c r="DX974" s="104"/>
      <c r="DY974" s="104"/>
      <c r="DZ974" s="104"/>
      <c r="EA974" s="104"/>
      <c r="EB974" s="104"/>
      <c r="EC974" s="104"/>
      <c r="ED974" s="104"/>
      <c r="EE974" s="104"/>
      <c r="EF974" s="104"/>
      <c r="EG974" s="104"/>
      <c r="EH974" s="104"/>
      <c r="EI974" s="104"/>
      <c r="EJ974" s="104"/>
      <c r="EK974" s="104"/>
      <c r="EL974" s="104"/>
      <c r="EM974" s="104"/>
      <c r="EN974" s="104"/>
      <c r="EO974" s="104"/>
      <c r="EP974" s="104"/>
      <c r="EQ974" s="104"/>
    </row>
    <row r="975" spans="118:147" ht="15.75">
      <c r="DN975" s="104"/>
      <c r="DO975" s="104"/>
      <c r="DP975" s="104"/>
      <c r="DQ975" s="104"/>
      <c r="DR975" s="104"/>
      <c r="DS975" s="104"/>
      <c r="DT975" s="104"/>
      <c r="DU975" s="104"/>
      <c r="DV975" s="104"/>
      <c r="DW975" s="104"/>
      <c r="DX975" s="104"/>
      <c r="DY975" s="104"/>
      <c r="DZ975" s="104"/>
      <c r="EA975" s="104"/>
      <c r="EB975" s="104"/>
      <c r="EC975" s="104"/>
      <c r="ED975" s="104"/>
      <c r="EE975" s="104"/>
      <c r="EF975" s="104"/>
      <c r="EG975" s="104"/>
      <c r="EH975" s="104"/>
      <c r="EI975" s="104"/>
      <c r="EJ975" s="104"/>
      <c r="EK975" s="104"/>
      <c r="EL975" s="104"/>
      <c r="EM975" s="104"/>
      <c r="EN975" s="104"/>
      <c r="EO975" s="104"/>
      <c r="EP975" s="104"/>
      <c r="EQ975" s="104"/>
    </row>
    <row r="976" spans="118:147" ht="15.75">
      <c r="DN976" s="104"/>
      <c r="DO976" s="104"/>
      <c r="DP976" s="104"/>
      <c r="DQ976" s="104"/>
      <c r="DR976" s="104"/>
      <c r="DS976" s="104"/>
      <c r="DT976" s="104"/>
      <c r="DU976" s="104"/>
      <c r="DV976" s="104"/>
      <c r="DW976" s="104"/>
      <c r="DX976" s="104"/>
      <c r="DY976" s="104"/>
      <c r="DZ976" s="104"/>
      <c r="EA976" s="104"/>
      <c r="EB976" s="104"/>
      <c r="EC976" s="104"/>
      <c r="ED976" s="104"/>
      <c r="EE976" s="104"/>
      <c r="EF976" s="104"/>
      <c r="EG976" s="104"/>
      <c r="EH976" s="104"/>
      <c r="EI976" s="104"/>
      <c r="EJ976" s="104"/>
      <c r="EK976" s="104"/>
      <c r="EL976" s="104"/>
      <c r="EM976" s="104"/>
      <c r="EN976" s="104"/>
      <c r="EO976" s="104"/>
      <c r="EP976" s="104"/>
      <c r="EQ976" s="104"/>
    </row>
    <row r="977" spans="118:147" ht="15.75">
      <c r="DN977" s="104"/>
      <c r="DO977" s="104"/>
      <c r="DP977" s="104"/>
      <c r="DQ977" s="104"/>
      <c r="DR977" s="104"/>
      <c r="DS977" s="104"/>
      <c r="DT977" s="104"/>
      <c r="DU977" s="104"/>
      <c r="DV977" s="104"/>
      <c r="DW977" s="104"/>
      <c r="DX977" s="104"/>
      <c r="DY977" s="104"/>
      <c r="DZ977" s="104"/>
      <c r="EA977" s="104"/>
      <c r="EB977" s="104"/>
      <c r="EC977" s="104"/>
      <c r="ED977" s="104"/>
      <c r="EE977" s="104"/>
      <c r="EF977" s="104"/>
      <c r="EG977" s="104"/>
      <c r="EH977" s="104"/>
      <c r="EI977" s="104"/>
      <c r="EJ977" s="104"/>
      <c r="EK977" s="104"/>
      <c r="EL977" s="104"/>
      <c r="EM977" s="104"/>
      <c r="EN977" s="104"/>
      <c r="EO977" s="104"/>
      <c r="EP977" s="104"/>
      <c r="EQ977" s="104"/>
    </row>
    <row r="978" spans="118:147" ht="15.75">
      <c r="DN978" s="104"/>
      <c r="DO978" s="104"/>
      <c r="DP978" s="104"/>
      <c r="DQ978" s="104"/>
      <c r="DR978" s="104"/>
      <c r="DS978" s="104"/>
      <c r="DT978" s="104"/>
      <c r="DU978" s="104"/>
      <c r="DV978" s="104"/>
      <c r="DW978" s="104"/>
      <c r="DX978" s="104"/>
      <c r="DY978" s="104"/>
      <c r="DZ978" s="104"/>
      <c r="EA978" s="104"/>
      <c r="EB978" s="104"/>
      <c r="EC978" s="104"/>
      <c r="ED978" s="104"/>
      <c r="EE978" s="104"/>
      <c r="EF978" s="104"/>
      <c r="EG978" s="104"/>
      <c r="EH978" s="104"/>
      <c r="EI978" s="104"/>
      <c r="EJ978" s="104"/>
      <c r="EK978" s="104"/>
      <c r="EL978" s="104"/>
      <c r="EM978" s="104"/>
      <c r="EN978" s="104"/>
      <c r="EO978" s="104"/>
      <c r="EP978" s="104"/>
      <c r="EQ978" s="104"/>
    </row>
    <row r="979" spans="118:147" ht="15.75">
      <c r="DN979" s="104"/>
      <c r="DO979" s="104"/>
      <c r="DP979" s="104"/>
      <c r="DQ979" s="104"/>
      <c r="DR979" s="104"/>
      <c r="DS979" s="104"/>
      <c r="DT979" s="104"/>
      <c r="DU979" s="104"/>
      <c r="DV979" s="104"/>
      <c r="DW979" s="104"/>
      <c r="DX979" s="104"/>
      <c r="DY979" s="104"/>
      <c r="DZ979" s="104"/>
      <c r="EA979" s="104"/>
      <c r="EB979" s="104"/>
      <c r="EC979" s="104"/>
      <c r="ED979" s="104"/>
      <c r="EE979" s="104"/>
      <c r="EF979" s="104"/>
      <c r="EG979" s="104"/>
      <c r="EH979" s="104"/>
      <c r="EI979" s="104"/>
      <c r="EJ979" s="104"/>
      <c r="EK979" s="104"/>
      <c r="EL979" s="104"/>
      <c r="EM979" s="104"/>
      <c r="EN979" s="104"/>
      <c r="EO979" s="104"/>
      <c r="EP979" s="104"/>
      <c r="EQ979" s="104"/>
    </row>
    <row r="980" spans="118:147" ht="15.75">
      <c r="DN980" s="104"/>
      <c r="DO980" s="104"/>
      <c r="DP980" s="104"/>
      <c r="DQ980" s="104"/>
      <c r="DR980" s="104"/>
      <c r="DS980" s="104"/>
      <c r="DT980" s="104"/>
      <c r="DU980" s="104"/>
      <c r="DV980" s="104"/>
      <c r="DW980" s="104"/>
      <c r="DX980" s="104"/>
      <c r="DY980" s="104"/>
      <c r="DZ980" s="104"/>
      <c r="EA980" s="104"/>
      <c r="EB980" s="104"/>
      <c r="EC980" s="104"/>
      <c r="ED980" s="104"/>
      <c r="EE980" s="104"/>
      <c r="EF980" s="104"/>
      <c r="EG980" s="104"/>
      <c r="EH980" s="104"/>
      <c r="EI980" s="104"/>
      <c r="EJ980" s="104"/>
      <c r="EK980" s="104"/>
      <c r="EL980" s="104"/>
      <c r="EM980" s="104"/>
      <c r="EN980" s="104"/>
      <c r="EO980" s="104"/>
      <c r="EP980" s="104"/>
      <c r="EQ980" s="104"/>
    </row>
    <row r="981" spans="118:147" ht="15.75">
      <c r="DN981" s="104"/>
      <c r="DO981" s="104"/>
      <c r="DP981" s="104"/>
      <c r="DQ981" s="104"/>
      <c r="DR981" s="104"/>
      <c r="DS981" s="104"/>
      <c r="DT981" s="104"/>
      <c r="DU981" s="104"/>
      <c r="DV981" s="104"/>
      <c r="DW981" s="104"/>
      <c r="DX981" s="104"/>
      <c r="DY981" s="104"/>
      <c r="DZ981" s="104"/>
      <c r="EA981" s="104"/>
      <c r="EB981" s="104"/>
      <c r="EC981" s="104"/>
      <c r="ED981" s="104"/>
      <c r="EE981" s="104"/>
      <c r="EF981" s="104"/>
      <c r="EG981" s="104"/>
      <c r="EH981" s="104"/>
      <c r="EI981" s="104"/>
      <c r="EJ981" s="104"/>
      <c r="EK981" s="104"/>
      <c r="EL981" s="104"/>
      <c r="EM981" s="104"/>
      <c r="EN981" s="104"/>
      <c r="EO981" s="104"/>
      <c r="EP981" s="104"/>
      <c r="EQ981" s="104"/>
    </row>
    <row r="982" spans="118:147" ht="15.75">
      <c r="DN982" s="104"/>
      <c r="DO982" s="104"/>
      <c r="DP982" s="104"/>
      <c r="DQ982" s="104"/>
      <c r="DR982" s="104"/>
      <c r="DS982" s="104"/>
      <c r="DT982" s="104"/>
      <c r="DU982" s="104"/>
      <c r="DV982" s="104"/>
      <c r="DW982" s="104"/>
      <c r="DX982" s="104"/>
      <c r="DY982" s="104"/>
      <c r="DZ982" s="104"/>
      <c r="EA982" s="104"/>
      <c r="EB982" s="104"/>
      <c r="EC982" s="104"/>
      <c r="ED982" s="104"/>
      <c r="EE982" s="104"/>
      <c r="EF982" s="104"/>
      <c r="EG982" s="104"/>
      <c r="EH982" s="104"/>
      <c r="EI982" s="104"/>
      <c r="EJ982" s="104"/>
      <c r="EK982" s="104"/>
      <c r="EL982" s="104"/>
      <c r="EM982" s="104"/>
      <c r="EN982" s="104"/>
      <c r="EO982" s="104"/>
      <c r="EP982" s="104"/>
      <c r="EQ982" s="104"/>
    </row>
    <row r="983" spans="118:147" ht="15.75">
      <c r="DN983" s="104"/>
      <c r="DO983" s="104"/>
      <c r="DP983" s="104"/>
      <c r="DQ983" s="104"/>
      <c r="DR983" s="104"/>
      <c r="DS983" s="104"/>
      <c r="DT983" s="104"/>
      <c r="DU983" s="104"/>
      <c r="DV983" s="104"/>
      <c r="DW983" s="104"/>
      <c r="DX983" s="104"/>
      <c r="DY983" s="104"/>
      <c r="DZ983" s="104"/>
      <c r="EA983" s="104"/>
      <c r="EB983" s="104"/>
      <c r="EC983" s="104"/>
      <c r="ED983" s="104"/>
      <c r="EE983" s="104"/>
      <c r="EF983" s="104"/>
      <c r="EG983" s="104"/>
      <c r="EH983" s="104"/>
      <c r="EI983" s="104"/>
      <c r="EJ983" s="104"/>
      <c r="EK983" s="104"/>
      <c r="EL983" s="104"/>
      <c r="EM983" s="104"/>
      <c r="EN983" s="104"/>
      <c r="EO983" s="104"/>
      <c r="EP983" s="104"/>
      <c r="EQ983" s="104"/>
    </row>
    <row r="984" spans="118:147" ht="15.75">
      <c r="DN984" s="104"/>
      <c r="DO984" s="104"/>
      <c r="DP984" s="104"/>
      <c r="DQ984" s="104"/>
      <c r="DR984" s="104"/>
      <c r="DS984" s="104"/>
      <c r="DT984" s="104"/>
      <c r="DU984" s="104"/>
      <c r="DV984" s="104"/>
      <c r="DW984" s="104"/>
      <c r="DX984" s="104"/>
      <c r="DY984" s="104"/>
      <c r="DZ984" s="104"/>
      <c r="EA984" s="104"/>
      <c r="EB984" s="104"/>
      <c r="EC984" s="104"/>
      <c r="ED984" s="104"/>
      <c r="EE984" s="104"/>
      <c r="EF984" s="104"/>
      <c r="EG984" s="104"/>
      <c r="EH984" s="104"/>
      <c r="EI984" s="104"/>
      <c r="EJ984" s="104"/>
      <c r="EK984" s="104"/>
      <c r="EL984" s="104"/>
      <c r="EM984" s="104"/>
      <c r="EN984" s="104"/>
      <c r="EO984" s="104"/>
      <c r="EP984" s="104"/>
      <c r="EQ984" s="104"/>
    </row>
    <row r="985" spans="118:147" ht="15.75">
      <c r="DN985" s="104"/>
      <c r="DO985" s="104"/>
      <c r="DP985" s="104"/>
      <c r="DQ985" s="104"/>
      <c r="DR985" s="104"/>
      <c r="DS985" s="104"/>
      <c r="DT985" s="104"/>
      <c r="DU985" s="104"/>
      <c r="DV985" s="104"/>
      <c r="DW985" s="104"/>
      <c r="DX985" s="104"/>
      <c r="DY985" s="104"/>
      <c r="DZ985" s="104"/>
      <c r="EA985" s="104"/>
      <c r="EB985" s="104"/>
      <c r="EC985" s="104"/>
      <c r="ED985" s="104"/>
      <c r="EE985" s="104"/>
      <c r="EF985" s="104"/>
      <c r="EG985" s="104"/>
      <c r="EH985" s="104"/>
      <c r="EI985" s="104"/>
      <c r="EJ985" s="104"/>
      <c r="EK985" s="104"/>
      <c r="EL985" s="104"/>
      <c r="EM985" s="104"/>
      <c r="EN985" s="104"/>
      <c r="EO985" s="104"/>
      <c r="EP985" s="104"/>
      <c r="EQ985" s="104"/>
    </row>
    <row r="986" spans="118:147" ht="15.75">
      <c r="DN986" s="104"/>
      <c r="DO986" s="104"/>
      <c r="DP986" s="104"/>
      <c r="DQ986" s="104"/>
      <c r="DR986" s="104"/>
      <c r="DS986" s="104"/>
      <c r="DT986" s="104"/>
      <c r="DU986" s="104"/>
      <c r="DV986" s="104"/>
      <c r="DW986" s="104"/>
      <c r="DX986" s="104"/>
      <c r="DY986" s="104"/>
      <c r="DZ986" s="104"/>
      <c r="EA986" s="104"/>
      <c r="EB986" s="104"/>
      <c r="EC986" s="104"/>
      <c r="ED986" s="104"/>
      <c r="EE986" s="104"/>
      <c r="EF986" s="104"/>
      <c r="EG986" s="104"/>
      <c r="EH986" s="104"/>
      <c r="EI986" s="104"/>
      <c r="EJ986" s="104"/>
      <c r="EK986" s="104"/>
      <c r="EL986" s="104"/>
      <c r="EM986" s="104"/>
      <c r="EN986" s="104"/>
      <c r="EO986" s="104"/>
      <c r="EP986" s="104"/>
      <c r="EQ986" s="104"/>
    </row>
    <row r="987" spans="118:147" ht="15.75">
      <c r="DN987" s="104"/>
      <c r="DO987" s="104"/>
      <c r="DP987" s="104"/>
      <c r="DQ987" s="104"/>
      <c r="DR987" s="104"/>
      <c r="DS987" s="104"/>
      <c r="DT987" s="104"/>
      <c r="DU987" s="104"/>
      <c r="DV987" s="104"/>
      <c r="DW987" s="104"/>
      <c r="DX987" s="104"/>
      <c r="DY987" s="104"/>
      <c r="DZ987" s="104"/>
      <c r="EA987" s="104"/>
      <c r="EB987" s="104"/>
      <c r="EC987" s="104"/>
      <c r="ED987" s="104"/>
      <c r="EE987" s="104"/>
      <c r="EF987" s="104"/>
      <c r="EG987" s="104"/>
      <c r="EH987" s="104"/>
      <c r="EI987" s="104"/>
      <c r="EJ987" s="104"/>
      <c r="EK987" s="104"/>
      <c r="EL987" s="104"/>
      <c r="EM987" s="104"/>
      <c r="EN987" s="104"/>
      <c r="EO987" s="104"/>
      <c r="EP987" s="104"/>
      <c r="EQ987" s="104"/>
    </row>
    <row r="988" spans="118:147" ht="15.75">
      <c r="DN988" s="104"/>
      <c r="DO988" s="104"/>
      <c r="DP988" s="104"/>
      <c r="DQ988" s="104"/>
      <c r="DR988" s="104"/>
      <c r="DS988" s="104"/>
      <c r="DT988" s="104"/>
      <c r="DU988" s="104"/>
      <c r="DV988" s="104"/>
      <c r="DW988" s="104"/>
      <c r="DX988" s="104"/>
      <c r="DY988" s="104"/>
      <c r="DZ988" s="104"/>
      <c r="EA988" s="104"/>
      <c r="EB988" s="104"/>
      <c r="EC988" s="104"/>
      <c r="ED988" s="104"/>
      <c r="EE988" s="104"/>
      <c r="EF988" s="104"/>
      <c r="EG988" s="104"/>
      <c r="EH988" s="104"/>
      <c r="EI988" s="104"/>
      <c r="EJ988" s="104"/>
      <c r="EK988" s="104"/>
      <c r="EL988" s="104"/>
      <c r="EM988" s="104"/>
      <c r="EN988" s="104"/>
      <c r="EO988" s="104"/>
      <c r="EP988" s="104"/>
      <c r="EQ988" s="104"/>
    </row>
    <row r="989" spans="118:147" ht="15.75">
      <c r="DN989" s="104"/>
      <c r="DO989" s="104"/>
      <c r="DP989" s="104"/>
      <c r="DQ989" s="104"/>
      <c r="DR989" s="104"/>
      <c r="DS989" s="104"/>
      <c r="DT989" s="104"/>
      <c r="DU989" s="104"/>
      <c r="DV989" s="104"/>
      <c r="DW989" s="104"/>
      <c r="DX989" s="104"/>
      <c r="DY989" s="104"/>
      <c r="DZ989" s="104"/>
      <c r="EA989" s="104"/>
      <c r="EB989" s="104"/>
      <c r="EC989" s="104"/>
      <c r="ED989" s="104"/>
      <c r="EE989" s="104"/>
      <c r="EF989" s="104"/>
      <c r="EG989" s="104"/>
      <c r="EH989" s="104"/>
      <c r="EI989" s="104"/>
      <c r="EJ989" s="104"/>
      <c r="EK989" s="104"/>
      <c r="EL989" s="104"/>
      <c r="EM989" s="104"/>
      <c r="EN989" s="104"/>
      <c r="EO989" s="104"/>
      <c r="EP989" s="104"/>
      <c r="EQ989" s="104"/>
    </row>
    <row r="990" spans="118:147" ht="15.75">
      <c r="DN990" s="104"/>
      <c r="DO990" s="104"/>
      <c r="DP990" s="104"/>
      <c r="DQ990" s="104"/>
      <c r="DR990" s="104"/>
      <c r="DS990" s="104"/>
      <c r="DT990" s="104"/>
      <c r="DU990" s="104"/>
      <c r="DV990" s="104"/>
      <c r="DW990" s="104"/>
      <c r="DX990" s="104"/>
      <c r="DY990" s="104"/>
      <c r="DZ990" s="104"/>
      <c r="EA990" s="104"/>
      <c r="EB990" s="104"/>
      <c r="EC990" s="104"/>
      <c r="ED990" s="104"/>
      <c r="EE990" s="104"/>
      <c r="EF990" s="104"/>
      <c r="EG990" s="104"/>
      <c r="EH990" s="104"/>
      <c r="EI990" s="104"/>
      <c r="EJ990" s="104"/>
      <c r="EK990" s="104"/>
      <c r="EL990" s="104"/>
      <c r="EM990" s="104"/>
      <c r="EN990" s="104"/>
      <c r="EO990" s="104"/>
      <c r="EP990" s="104"/>
      <c r="EQ990" s="104"/>
    </row>
    <row r="991" spans="118:147" ht="15.75">
      <c r="DN991" s="104"/>
      <c r="DO991" s="104"/>
      <c r="DP991" s="104"/>
      <c r="DQ991" s="104"/>
      <c r="DR991" s="104"/>
      <c r="DS991" s="104"/>
      <c r="DT991" s="104"/>
      <c r="DU991" s="104"/>
      <c r="DV991" s="104"/>
      <c r="DW991" s="104"/>
      <c r="DX991" s="104"/>
      <c r="DY991" s="104"/>
      <c r="DZ991" s="104"/>
      <c r="EA991" s="104"/>
      <c r="EB991" s="104"/>
      <c r="EC991" s="104"/>
      <c r="ED991" s="104"/>
      <c r="EE991" s="104"/>
      <c r="EF991" s="104"/>
      <c r="EG991" s="104"/>
      <c r="EH991" s="104"/>
      <c r="EI991" s="104"/>
      <c r="EJ991" s="104"/>
      <c r="EK991" s="104"/>
      <c r="EL991" s="104"/>
      <c r="EM991" s="104"/>
      <c r="EN991" s="104"/>
      <c r="EO991" s="104"/>
      <c r="EP991" s="104"/>
      <c r="EQ991" s="104"/>
    </row>
    <row r="992" spans="118:147" ht="15.75">
      <c r="DN992" s="104"/>
      <c r="DO992" s="104"/>
      <c r="DP992" s="104"/>
      <c r="DQ992" s="104"/>
      <c r="DR992" s="104"/>
      <c r="DS992" s="104"/>
      <c r="DT992" s="104"/>
      <c r="DU992" s="104"/>
      <c r="DV992" s="104"/>
      <c r="DW992" s="104"/>
      <c r="DX992" s="104"/>
      <c r="DY992" s="104"/>
      <c r="DZ992" s="104"/>
      <c r="EA992" s="104"/>
      <c r="EB992" s="104"/>
      <c r="EC992" s="104"/>
      <c r="ED992" s="104"/>
      <c r="EE992" s="104"/>
      <c r="EF992" s="104"/>
      <c r="EG992" s="104"/>
      <c r="EH992" s="104"/>
      <c r="EI992" s="104"/>
      <c r="EJ992" s="104"/>
      <c r="EK992" s="104"/>
      <c r="EL992" s="104"/>
      <c r="EM992" s="104"/>
      <c r="EN992" s="104"/>
      <c r="EO992" s="104"/>
      <c r="EP992" s="104"/>
      <c r="EQ992" s="104"/>
    </row>
    <row r="993" spans="118:147" ht="15.75">
      <c r="DN993" s="104"/>
      <c r="DO993" s="104"/>
      <c r="DP993" s="104"/>
      <c r="DQ993" s="104"/>
      <c r="DR993" s="104"/>
      <c r="DS993" s="104"/>
      <c r="DT993" s="104"/>
      <c r="DU993" s="104"/>
      <c r="DV993" s="104"/>
      <c r="DW993" s="104"/>
      <c r="DX993" s="104"/>
      <c r="DY993" s="104"/>
      <c r="DZ993" s="104"/>
      <c r="EA993" s="104"/>
      <c r="EB993" s="104"/>
      <c r="EC993" s="104"/>
      <c r="ED993" s="104"/>
      <c r="EE993" s="104"/>
      <c r="EF993" s="104"/>
      <c r="EG993" s="104"/>
      <c r="EH993" s="104"/>
      <c r="EI993" s="104"/>
      <c r="EJ993" s="104"/>
      <c r="EK993" s="104"/>
      <c r="EL993" s="104"/>
      <c r="EM993" s="104"/>
      <c r="EN993" s="104"/>
      <c r="EO993" s="104"/>
      <c r="EP993" s="104"/>
      <c r="EQ993" s="104"/>
    </row>
    <row r="994" spans="118:147" ht="15.75">
      <c r="DN994" s="104"/>
      <c r="DO994" s="104"/>
      <c r="DP994" s="104"/>
      <c r="DQ994" s="104"/>
      <c r="DR994" s="104"/>
      <c r="DS994" s="104"/>
      <c r="DT994" s="104"/>
      <c r="DU994" s="104"/>
      <c r="DV994" s="104"/>
      <c r="DW994" s="104"/>
      <c r="DX994" s="104"/>
      <c r="DY994" s="104"/>
      <c r="DZ994" s="104"/>
      <c r="EA994" s="104"/>
      <c r="EB994" s="104"/>
      <c r="EC994" s="104"/>
      <c r="ED994" s="104"/>
      <c r="EE994" s="104"/>
      <c r="EF994" s="104"/>
      <c r="EG994" s="104"/>
      <c r="EH994" s="104"/>
      <c r="EI994" s="104"/>
      <c r="EJ994" s="104"/>
      <c r="EK994" s="104"/>
      <c r="EL994" s="104"/>
      <c r="EM994" s="104"/>
      <c r="EN994" s="104"/>
      <c r="EO994" s="104"/>
      <c r="EP994" s="104"/>
      <c r="EQ994" s="104"/>
    </row>
    <row r="995" spans="118:147" ht="15.75">
      <c r="DN995" s="104"/>
      <c r="DO995" s="104"/>
      <c r="DP995" s="104"/>
      <c r="DQ995" s="104"/>
      <c r="DR995" s="104"/>
      <c r="DS995" s="104"/>
      <c r="DT995" s="104"/>
      <c r="DU995" s="104"/>
      <c r="DV995" s="104"/>
      <c r="DW995" s="104"/>
      <c r="DX995" s="104"/>
      <c r="DY995" s="104"/>
      <c r="DZ995" s="104"/>
      <c r="EA995" s="104"/>
      <c r="EB995" s="104"/>
      <c r="EC995" s="104"/>
      <c r="ED995" s="104"/>
      <c r="EE995" s="104"/>
      <c r="EF995" s="104"/>
      <c r="EG995" s="104"/>
      <c r="EH995" s="104"/>
      <c r="EI995" s="104"/>
      <c r="EJ995" s="104"/>
      <c r="EK995" s="104"/>
      <c r="EL995" s="104"/>
      <c r="EM995" s="104"/>
      <c r="EN995" s="104"/>
      <c r="EO995" s="104"/>
      <c r="EP995" s="104"/>
      <c r="EQ995" s="104"/>
    </row>
    <row r="996" spans="118:147" ht="15.75">
      <c r="DN996" s="104"/>
      <c r="DO996" s="104"/>
      <c r="DP996" s="104"/>
      <c r="DQ996" s="104"/>
      <c r="DR996" s="104"/>
      <c r="DS996" s="104"/>
      <c r="DT996" s="104"/>
      <c r="DU996" s="104"/>
      <c r="DV996" s="104"/>
      <c r="DW996" s="104"/>
      <c r="DX996" s="104"/>
      <c r="DY996" s="104"/>
      <c r="DZ996" s="104"/>
      <c r="EA996" s="104"/>
      <c r="EB996" s="104"/>
      <c r="EC996" s="104"/>
      <c r="ED996" s="104"/>
      <c r="EE996" s="104"/>
      <c r="EF996" s="104"/>
      <c r="EG996" s="104"/>
      <c r="EH996" s="104"/>
      <c r="EI996" s="104"/>
      <c r="EJ996" s="104"/>
      <c r="EK996" s="104"/>
      <c r="EL996" s="104"/>
      <c r="EM996" s="104"/>
      <c r="EN996" s="104"/>
      <c r="EO996" s="104"/>
      <c r="EP996" s="104"/>
      <c r="EQ996" s="104"/>
    </row>
    <row r="997" spans="118:147" ht="15.75">
      <c r="DN997" s="104"/>
      <c r="DO997" s="104"/>
      <c r="DP997" s="104"/>
      <c r="DQ997" s="104"/>
      <c r="DR997" s="104"/>
      <c r="DS997" s="104"/>
      <c r="DT997" s="104"/>
      <c r="DU997" s="104"/>
      <c r="DV997" s="104"/>
      <c r="DW997" s="104"/>
      <c r="DX997" s="104"/>
      <c r="DY997" s="104"/>
      <c r="DZ997" s="104"/>
      <c r="EA997" s="104"/>
      <c r="EB997" s="104"/>
      <c r="EC997" s="104"/>
      <c r="ED997" s="104"/>
      <c r="EE997" s="104"/>
      <c r="EF997" s="104"/>
      <c r="EG997" s="104"/>
      <c r="EH997" s="104"/>
      <c r="EI997" s="104"/>
      <c r="EJ997" s="104"/>
      <c r="EK997" s="104"/>
      <c r="EL997" s="104"/>
      <c r="EM997" s="104"/>
      <c r="EN997" s="104"/>
      <c r="EO997" s="104"/>
      <c r="EP997" s="104"/>
      <c r="EQ997" s="104"/>
    </row>
    <row r="998" spans="118:147" ht="15.75">
      <c r="DN998" s="104"/>
      <c r="DO998" s="104"/>
      <c r="DP998" s="104"/>
      <c r="DQ998" s="104"/>
      <c r="DR998" s="104"/>
      <c r="DS998" s="104"/>
      <c r="DT998" s="104"/>
      <c r="DU998" s="104"/>
      <c r="DV998" s="104"/>
      <c r="DW998" s="104"/>
      <c r="DX998" s="104"/>
      <c r="DY998" s="104"/>
      <c r="DZ998" s="104"/>
      <c r="EA998" s="104"/>
      <c r="EB998" s="104"/>
      <c r="EC998" s="104"/>
      <c r="ED998" s="104"/>
      <c r="EE998" s="104"/>
      <c r="EF998" s="104"/>
      <c r="EG998" s="104"/>
      <c r="EH998" s="104"/>
      <c r="EI998" s="104"/>
      <c r="EJ998" s="104"/>
      <c r="EK998" s="104"/>
      <c r="EL998" s="104"/>
      <c r="EM998" s="104"/>
      <c r="EN998" s="104"/>
      <c r="EO998" s="104"/>
      <c r="EP998" s="104"/>
      <c r="EQ998" s="104"/>
    </row>
    <row r="999" spans="118:147" ht="15.75">
      <c r="DN999" s="104"/>
      <c r="DO999" s="104"/>
      <c r="DP999" s="104"/>
      <c r="DQ999" s="104"/>
      <c r="DR999" s="104"/>
      <c r="DS999" s="104"/>
      <c r="DT999" s="104"/>
      <c r="DU999" s="104"/>
      <c r="DV999" s="104"/>
      <c r="DW999" s="104"/>
      <c r="DX999" s="104"/>
      <c r="DY999" s="104"/>
      <c r="DZ999" s="104"/>
      <c r="EA999" s="104"/>
      <c r="EB999" s="104"/>
      <c r="EC999" s="104"/>
      <c r="ED999" s="104"/>
      <c r="EE999" s="104"/>
      <c r="EF999" s="104"/>
      <c r="EG999" s="104"/>
      <c r="EH999" s="104"/>
      <c r="EI999" s="104"/>
      <c r="EJ999" s="104"/>
      <c r="EK999" s="104"/>
      <c r="EL999" s="104"/>
      <c r="EM999" s="104"/>
      <c r="EN999" s="104"/>
      <c r="EO999" s="104"/>
      <c r="EP999" s="104"/>
      <c r="EQ999" s="104"/>
    </row>
    <row r="1000" spans="118:147" ht="15.75">
      <c r="DN1000" s="104"/>
      <c r="DO1000" s="104"/>
      <c r="DP1000" s="104"/>
      <c r="DQ1000" s="104"/>
      <c r="DR1000" s="104"/>
      <c r="DS1000" s="104"/>
      <c r="DT1000" s="104"/>
      <c r="DU1000" s="104"/>
      <c r="DV1000" s="104"/>
      <c r="DW1000" s="104"/>
      <c r="DX1000" s="104"/>
      <c r="DY1000" s="104"/>
      <c r="DZ1000" s="104"/>
      <c r="EA1000" s="104"/>
      <c r="EB1000" s="104"/>
      <c r="EC1000" s="104"/>
      <c r="ED1000" s="104"/>
      <c r="EE1000" s="104"/>
      <c r="EF1000" s="104"/>
      <c r="EG1000" s="104"/>
      <c r="EH1000" s="104"/>
      <c r="EI1000" s="104"/>
      <c r="EJ1000" s="104"/>
      <c r="EK1000" s="104"/>
      <c r="EL1000" s="104"/>
      <c r="EM1000" s="104"/>
      <c r="EN1000" s="104"/>
      <c r="EO1000" s="104"/>
      <c r="EP1000" s="104"/>
      <c r="EQ1000" s="104"/>
    </row>
    <row r="1001" spans="118:147" ht="15.75">
      <c r="DN1001" s="104"/>
      <c r="DO1001" s="104"/>
      <c r="DP1001" s="104"/>
      <c r="DQ1001" s="104"/>
      <c r="DR1001" s="104"/>
      <c r="DS1001" s="104"/>
      <c r="DT1001" s="104"/>
      <c r="DU1001" s="104"/>
      <c r="DV1001" s="104"/>
      <c r="DW1001" s="104"/>
      <c r="DX1001" s="104"/>
      <c r="DY1001" s="104"/>
      <c r="DZ1001" s="104"/>
      <c r="EA1001" s="104"/>
      <c r="EB1001" s="104"/>
      <c r="EC1001" s="104"/>
      <c r="ED1001" s="104"/>
      <c r="EE1001" s="104"/>
      <c r="EF1001" s="104"/>
      <c r="EG1001" s="104"/>
      <c r="EH1001" s="104"/>
      <c r="EI1001" s="104"/>
      <c r="EJ1001" s="104"/>
      <c r="EK1001" s="104"/>
      <c r="EL1001" s="104"/>
      <c r="EM1001" s="104"/>
      <c r="EN1001" s="104"/>
      <c r="EO1001" s="104"/>
      <c r="EP1001" s="104"/>
      <c r="EQ1001" s="104"/>
    </row>
    <row r="1002" spans="118:147" ht="15.75">
      <c r="DN1002" s="104"/>
      <c r="DO1002" s="104"/>
      <c r="DP1002" s="104"/>
      <c r="DQ1002" s="104"/>
      <c r="DR1002" s="104"/>
      <c r="DS1002" s="104"/>
      <c r="DT1002" s="104"/>
      <c r="DU1002" s="104"/>
      <c r="DV1002" s="104"/>
      <c r="DW1002" s="104"/>
      <c r="DX1002" s="104"/>
      <c r="DY1002" s="104"/>
      <c r="DZ1002" s="104"/>
      <c r="EA1002" s="104"/>
      <c r="EB1002" s="104"/>
      <c r="EC1002" s="104"/>
      <c r="ED1002" s="104"/>
      <c r="EE1002" s="104"/>
      <c r="EF1002" s="104"/>
      <c r="EG1002" s="104"/>
      <c r="EH1002" s="104"/>
      <c r="EI1002" s="104"/>
      <c r="EJ1002" s="104"/>
      <c r="EK1002" s="104"/>
      <c r="EL1002" s="104"/>
      <c r="EM1002" s="104"/>
      <c r="EN1002" s="104"/>
      <c r="EO1002" s="104"/>
      <c r="EP1002" s="104"/>
      <c r="EQ1002" s="104"/>
    </row>
    <row r="1003" spans="118:147" ht="15.75">
      <c r="DN1003" s="104"/>
      <c r="DO1003" s="104"/>
      <c r="DP1003" s="104"/>
      <c r="DQ1003" s="104"/>
      <c r="DR1003" s="104"/>
      <c r="DS1003" s="104"/>
      <c r="DT1003" s="104"/>
      <c r="DU1003" s="104"/>
      <c r="DV1003" s="104"/>
      <c r="DW1003" s="104"/>
      <c r="DX1003" s="104"/>
      <c r="DY1003" s="104"/>
      <c r="DZ1003" s="104"/>
      <c r="EA1003" s="104"/>
      <c r="EB1003" s="104"/>
      <c r="EC1003" s="104"/>
      <c r="ED1003" s="104"/>
      <c r="EE1003" s="104"/>
      <c r="EF1003" s="104"/>
      <c r="EG1003" s="104"/>
      <c r="EH1003" s="104"/>
      <c r="EI1003" s="104"/>
      <c r="EJ1003" s="104"/>
      <c r="EK1003" s="104"/>
      <c r="EL1003" s="104"/>
      <c r="EM1003" s="104"/>
      <c r="EN1003" s="104"/>
      <c r="EO1003" s="104"/>
      <c r="EP1003" s="104"/>
      <c r="EQ1003" s="104"/>
    </row>
    <row r="1004" spans="118:147" ht="15.75">
      <c r="DN1004" s="104"/>
      <c r="DO1004" s="104"/>
      <c r="DP1004" s="104"/>
      <c r="DQ1004" s="104"/>
      <c r="DR1004" s="104"/>
      <c r="DS1004" s="104"/>
      <c r="DT1004" s="104"/>
      <c r="DU1004" s="104"/>
      <c r="DV1004" s="104"/>
      <c r="DW1004" s="104"/>
      <c r="DX1004" s="104"/>
      <c r="DY1004" s="104"/>
      <c r="DZ1004" s="104"/>
      <c r="EA1004" s="104"/>
      <c r="EB1004" s="104"/>
      <c r="EC1004" s="104"/>
      <c r="ED1004" s="104"/>
      <c r="EE1004" s="104"/>
      <c r="EF1004" s="104"/>
      <c r="EG1004" s="104"/>
      <c r="EH1004" s="104"/>
      <c r="EI1004" s="104"/>
      <c r="EJ1004" s="104"/>
      <c r="EK1004" s="104"/>
      <c r="EL1004" s="104"/>
      <c r="EM1004" s="104"/>
      <c r="EN1004" s="104"/>
      <c r="EO1004" s="104"/>
      <c r="EP1004" s="104"/>
      <c r="EQ1004" s="104"/>
    </row>
    <row r="1005" spans="118:147" ht="15.75">
      <c r="DN1005" s="104"/>
      <c r="DO1005" s="104"/>
      <c r="DP1005" s="104"/>
      <c r="DQ1005" s="104"/>
      <c r="DR1005" s="104"/>
      <c r="DS1005" s="104"/>
      <c r="DT1005" s="104"/>
      <c r="DU1005" s="104"/>
      <c r="DV1005" s="104"/>
      <c r="DW1005" s="104"/>
      <c r="DX1005" s="104"/>
      <c r="DY1005" s="104"/>
      <c r="DZ1005" s="104"/>
      <c r="EA1005" s="104"/>
      <c r="EB1005" s="104"/>
      <c r="EC1005" s="104"/>
      <c r="ED1005" s="104"/>
      <c r="EE1005" s="104"/>
      <c r="EF1005" s="104"/>
      <c r="EG1005" s="104"/>
      <c r="EH1005" s="104"/>
      <c r="EI1005" s="104"/>
      <c r="EJ1005" s="104"/>
      <c r="EK1005" s="104"/>
      <c r="EL1005" s="104"/>
      <c r="EM1005" s="104"/>
      <c r="EN1005" s="104"/>
      <c r="EO1005" s="104"/>
      <c r="EP1005" s="104"/>
      <c r="EQ1005" s="104"/>
    </row>
    <row r="1006" spans="118:147" ht="15.75">
      <c r="DN1006" s="104"/>
      <c r="DO1006" s="104"/>
      <c r="DP1006" s="104"/>
      <c r="DQ1006" s="104"/>
      <c r="DR1006" s="104"/>
      <c r="DS1006" s="104"/>
      <c r="DT1006" s="104"/>
      <c r="DU1006" s="104"/>
      <c r="DV1006" s="104"/>
      <c r="DW1006" s="104"/>
      <c r="DX1006" s="104"/>
      <c r="DY1006" s="104"/>
      <c r="DZ1006" s="104"/>
      <c r="EA1006" s="104"/>
      <c r="EB1006" s="104"/>
      <c r="EC1006" s="104"/>
      <c r="ED1006" s="104"/>
      <c r="EE1006" s="104"/>
      <c r="EF1006" s="104"/>
      <c r="EG1006" s="104"/>
      <c r="EH1006" s="104"/>
      <c r="EI1006" s="104"/>
      <c r="EJ1006" s="104"/>
      <c r="EK1006" s="104"/>
      <c r="EL1006" s="104"/>
      <c r="EM1006" s="104"/>
      <c r="EN1006" s="104"/>
      <c r="EO1006" s="104"/>
      <c r="EP1006" s="104"/>
      <c r="EQ1006" s="104"/>
    </row>
    <row r="1007" spans="118:147" ht="15.75">
      <c r="DN1007" s="104"/>
      <c r="DO1007" s="104"/>
      <c r="DP1007" s="104"/>
      <c r="DQ1007" s="104"/>
      <c r="DR1007" s="104"/>
      <c r="DS1007" s="104"/>
      <c r="DT1007" s="104"/>
      <c r="DU1007" s="104"/>
      <c r="DV1007" s="104"/>
      <c r="DW1007" s="104"/>
      <c r="DX1007" s="104"/>
      <c r="DY1007" s="104"/>
      <c r="DZ1007" s="104"/>
      <c r="EA1007" s="104"/>
      <c r="EB1007" s="104"/>
      <c r="EC1007" s="104"/>
      <c r="ED1007" s="104"/>
      <c r="EE1007" s="104"/>
      <c r="EF1007" s="104"/>
      <c r="EG1007" s="104"/>
      <c r="EH1007" s="104"/>
      <c r="EI1007" s="104"/>
      <c r="EJ1007" s="104"/>
      <c r="EK1007" s="104"/>
      <c r="EL1007" s="104"/>
      <c r="EM1007" s="104"/>
      <c r="EN1007" s="104"/>
      <c r="EO1007" s="104"/>
      <c r="EP1007" s="104"/>
      <c r="EQ1007" s="104"/>
    </row>
    <row r="1008" spans="118:147" ht="15.75">
      <c r="DN1008" s="104"/>
      <c r="DO1008" s="104"/>
      <c r="DP1008" s="104"/>
      <c r="DQ1008" s="104"/>
      <c r="DR1008" s="104"/>
      <c r="DS1008" s="104"/>
      <c r="DT1008" s="104"/>
      <c r="DU1008" s="104"/>
      <c r="DV1008" s="104"/>
      <c r="DW1008" s="104"/>
      <c r="DX1008" s="104"/>
      <c r="DY1008" s="104"/>
      <c r="DZ1008" s="104"/>
      <c r="EA1008" s="104"/>
      <c r="EB1008" s="104"/>
      <c r="EC1008" s="104"/>
      <c r="ED1008" s="104"/>
      <c r="EE1008" s="104"/>
      <c r="EF1008" s="104"/>
      <c r="EG1008" s="104"/>
      <c r="EH1008" s="104"/>
      <c r="EI1008" s="104"/>
      <c r="EJ1008" s="104"/>
      <c r="EK1008" s="104"/>
      <c r="EL1008" s="104"/>
      <c r="EM1008" s="104"/>
      <c r="EN1008" s="104"/>
      <c r="EO1008" s="104"/>
      <c r="EP1008" s="104"/>
      <c r="EQ1008" s="104"/>
    </row>
    <row r="1009" spans="118:147" ht="15.75">
      <c r="DN1009" s="104"/>
      <c r="DO1009" s="104"/>
      <c r="DP1009" s="104"/>
      <c r="DQ1009" s="104"/>
      <c r="DR1009" s="104"/>
      <c r="DS1009" s="104"/>
      <c r="DT1009" s="104"/>
      <c r="DU1009" s="104"/>
      <c r="DV1009" s="104"/>
      <c r="DW1009" s="104"/>
      <c r="DX1009" s="104"/>
      <c r="DY1009" s="104"/>
      <c r="DZ1009" s="104"/>
      <c r="EA1009" s="104"/>
      <c r="EB1009" s="104"/>
      <c r="EC1009" s="104"/>
      <c r="ED1009" s="104"/>
      <c r="EE1009" s="104"/>
      <c r="EF1009" s="104"/>
      <c r="EG1009" s="104"/>
      <c r="EH1009" s="104"/>
      <c r="EI1009" s="104"/>
      <c r="EJ1009" s="104"/>
      <c r="EK1009" s="104"/>
      <c r="EL1009" s="104"/>
      <c r="EM1009" s="104"/>
      <c r="EN1009" s="104"/>
      <c r="EO1009" s="104"/>
      <c r="EP1009" s="104"/>
      <c r="EQ1009" s="104"/>
    </row>
    <row r="1010" spans="118:147" ht="15.75">
      <c r="DN1010" s="104"/>
      <c r="DO1010" s="104"/>
      <c r="DP1010" s="104"/>
      <c r="DQ1010" s="104"/>
      <c r="DR1010" s="104"/>
      <c r="DS1010" s="104"/>
      <c r="DT1010" s="104"/>
      <c r="DU1010" s="104"/>
      <c r="DV1010" s="104"/>
      <c r="DW1010" s="104"/>
      <c r="DX1010" s="104"/>
      <c r="DY1010" s="104"/>
      <c r="DZ1010" s="104"/>
      <c r="EA1010" s="104"/>
      <c r="EB1010" s="104"/>
      <c r="EC1010" s="104"/>
      <c r="ED1010" s="104"/>
      <c r="EE1010" s="104"/>
      <c r="EF1010" s="104"/>
      <c r="EG1010" s="104"/>
      <c r="EH1010" s="104"/>
      <c r="EI1010" s="104"/>
      <c r="EJ1010" s="104"/>
      <c r="EK1010" s="104"/>
      <c r="EL1010" s="104"/>
      <c r="EM1010" s="104"/>
      <c r="EN1010" s="104"/>
      <c r="EO1010" s="104"/>
      <c r="EP1010" s="104"/>
      <c r="EQ1010" s="104"/>
    </row>
    <row r="1011" spans="118:147" ht="15.75">
      <c r="DN1011" s="104"/>
      <c r="DO1011" s="104"/>
      <c r="DP1011" s="104"/>
      <c r="DQ1011" s="104"/>
      <c r="DR1011" s="104"/>
      <c r="DS1011" s="104"/>
      <c r="DT1011" s="104"/>
      <c r="DU1011" s="104"/>
      <c r="DV1011" s="104"/>
      <c r="DW1011" s="104"/>
      <c r="DX1011" s="104"/>
      <c r="DY1011" s="104"/>
      <c r="DZ1011" s="104"/>
      <c r="EA1011" s="104"/>
      <c r="EB1011" s="104"/>
      <c r="EC1011" s="104"/>
      <c r="ED1011" s="104"/>
      <c r="EE1011" s="104"/>
      <c r="EF1011" s="104"/>
      <c r="EG1011" s="104"/>
      <c r="EH1011" s="104"/>
      <c r="EI1011" s="104"/>
      <c r="EJ1011" s="104"/>
      <c r="EK1011" s="104"/>
      <c r="EL1011" s="104"/>
      <c r="EM1011" s="104"/>
      <c r="EN1011" s="104"/>
      <c r="EO1011" s="104"/>
      <c r="EP1011" s="104"/>
      <c r="EQ1011" s="104"/>
    </row>
    <row r="1012" spans="118:147" ht="15.75">
      <c r="DN1012" s="104"/>
      <c r="DO1012" s="104"/>
      <c r="DP1012" s="104"/>
      <c r="DQ1012" s="104"/>
      <c r="DR1012" s="104"/>
      <c r="DS1012" s="104"/>
      <c r="DT1012" s="104"/>
      <c r="DU1012" s="104"/>
      <c r="DV1012" s="104"/>
      <c r="DW1012" s="104"/>
      <c r="DX1012" s="104"/>
      <c r="DY1012" s="104"/>
      <c r="DZ1012" s="104"/>
      <c r="EA1012" s="104"/>
      <c r="EB1012" s="104"/>
      <c r="EC1012" s="104"/>
      <c r="ED1012" s="104"/>
      <c r="EE1012" s="104"/>
      <c r="EF1012" s="104"/>
      <c r="EG1012" s="104"/>
      <c r="EH1012" s="104"/>
      <c r="EI1012" s="104"/>
      <c r="EJ1012" s="104"/>
      <c r="EK1012" s="104"/>
      <c r="EL1012" s="104"/>
      <c r="EM1012" s="104"/>
      <c r="EN1012" s="104"/>
      <c r="EO1012" s="104"/>
      <c r="EP1012" s="104"/>
      <c r="EQ1012" s="104"/>
    </row>
    <row r="1013" spans="118:147" ht="15.75">
      <c r="DN1013" s="104"/>
      <c r="DO1013" s="104"/>
      <c r="DP1013" s="104"/>
      <c r="DQ1013" s="104"/>
      <c r="DR1013" s="104"/>
      <c r="DS1013" s="104"/>
      <c r="DT1013" s="104"/>
      <c r="DU1013" s="104"/>
      <c r="DV1013" s="104"/>
      <c r="DW1013" s="104"/>
      <c r="DX1013" s="104"/>
      <c r="DY1013" s="104"/>
      <c r="DZ1013" s="104"/>
      <c r="EA1013" s="104"/>
      <c r="EB1013" s="104"/>
      <c r="EC1013" s="104"/>
      <c r="ED1013" s="104"/>
      <c r="EE1013" s="104"/>
      <c r="EF1013" s="104"/>
      <c r="EG1013" s="104"/>
      <c r="EH1013" s="104"/>
      <c r="EI1013" s="104"/>
      <c r="EJ1013" s="104"/>
      <c r="EK1013" s="104"/>
      <c r="EL1013" s="104"/>
      <c r="EM1013" s="104"/>
      <c r="EN1013" s="104"/>
      <c r="EO1013" s="104"/>
      <c r="EP1013" s="104"/>
      <c r="EQ1013" s="104"/>
    </row>
    <row r="1014" spans="118:147" ht="15.75">
      <c r="DN1014" s="104"/>
      <c r="DO1014" s="104"/>
      <c r="DP1014" s="104"/>
      <c r="DQ1014" s="104"/>
      <c r="DR1014" s="104"/>
      <c r="DS1014" s="104"/>
      <c r="DT1014" s="104"/>
      <c r="DU1014" s="104"/>
      <c r="DV1014" s="104"/>
      <c r="DW1014" s="104"/>
      <c r="DX1014" s="104"/>
      <c r="DY1014" s="104"/>
      <c r="DZ1014" s="104"/>
      <c r="EA1014" s="104"/>
      <c r="EB1014" s="104"/>
      <c r="EC1014" s="104"/>
      <c r="ED1014" s="104"/>
      <c r="EE1014" s="104"/>
      <c r="EF1014" s="104"/>
      <c r="EG1014" s="104"/>
      <c r="EH1014" s="104"/>
      <c r="EI1014" s="104"/>
      <c r="EJ1014" s="104"/>
      <c r="EK1014" s="104"/>
      <c r="EL1014" s="104"/>
      <c r="EM1014" s="104"/>
      <c r="EN1014" s="104"/>
      <c r="EO1014" s="104"/>
      <c r="EP1014" s="104"/>
      <c r="EQ1014" s="104"/>
    </row>
    <row r="1015" spans="118:147" ht="15.75">
      <c r="DN1015" s="104"/>
      <c r="DO1015" s="104"/>
      <c r="DP1015" s="104"/>
      <c r="DQ1015" s="104"/>
      <c r="DR1015" s="104"/>
      <c r="DS1015" s="104"/>
      <c r="DT1015" s="104"/>
      <c r="DU1015" s="104"/>
      <c r="DV1015" s="104"/>
      <c r="DW1015" s="104"/>
      <c r="DX1015" s="104"/>
      <c r="DY1015" s="104"/>
      <c r="DZ1015" s="104"/>
      <c r="EA1015" s="104"/>
      <c r="EB1015" s="104"/>
      <c r="EC1015" s="104"/>
      <c r="ED1015" s="104"/>
      <c r="EE1015" s="104"/>
      <c r="EF1015" s="104"/>
      <c r="EG1015" s="104"/>
      <c r="EH1015" s="104"/>
      <c r="EI1015" s="104"/>
      <c r="EJ1015" s="104"/>
      <c r="EK1015" s="104"/>
      <c r="EL1015" s="104"/>
      <c r="EM1015" s="104"/>
      <c r="EN1015" s="104"/>
      <c r="EO1015" s="104"/>
      <c r="EP1015" s="104"/>
      <c r="EQ1015" s="104"/>
    </row>
    <row r="1016" spans="118:147" ht="15.75">
      <c r="DN1016" s="104"/>
      <c r="DO1016" s="104"/>
      <c r="DP1016" s="104"/>
      <c r="DQ1016" s="104"/>
      <c r="DR1016" s="104"/>
      <c r="DS1016" s="104"/>
      <c r="DT1016" s="104"/>
      <c r="DU1016" s="104"/>
      <c r="DV1016" s="104"/>
      <c r="DW1016" s="104"/>
      <c r="DX1016" s="104"/>
      <c r="DY1016" s="104"/>
      <c r="DZ1016" s="104"/>
      <c r="EA1016" s="104"/>
      <c r="EB1016" s="104"/>
      <c r="EC1016" s="104"/>
      <c r="ED1016" s="104"/>
      <c r="EE1016" s="104"/>
      <c r="EF1016" s="104"/>
      <c r="EG1016" s="104"/>
      <c r="EH1016" s="104"/>
      <c r="EI1016" s="104"/>
      <c r="EJ1016" s="104"/>
      <c r="EK1016" s="104"/>
      <c r="EL1016" s="104"/>
      <c r="EM1016" s="104"/>
      <c r="EN1016" s="104"/>
      <c r="EO1016" s="104"/>
      <c r="EP1016" s="104"/>
      <c r="EQ1016" s="104"/>
    </row>
    <row r="1017" spans="118:147" ht="15.75">
      <c r="DN1017" s="104"/>
      <c r="DO1017" s="104"/>
      <c r="DP1017" s="104"/>
      <c r="DQ1017" s="104"/>
      <c r="DR1017" s="104"/>
      <c r="DS1017" s="104"/>
      <c r="DT1017" s="104"/>
      <c r="DU1017" s="104"/>
      <c r="DV1017" s="104"/>
      <c r="DW1017" s="104"/>
      <c r="DX1017" s="104"/>
      <c r="DY1017" s="104"/>
      <c r="DZ1017" s="104"/>
      <c r="EA1017" s="104"/>
      <c r="EB1017" s="104"/>
      <c r="EC1017" s="104"/>
      <c r="ED1017" s="104"/>
      <c r="EE1017" s="104"/>
      <c r="EF1017" s="104"/>
      <c r="EG1017" s="104"/>
      <c r="EH1017" s="104"/>
      <c r="EI1017" s="104"/>
      <c r="EJ1017" s="104"/>
      <c r="EK1017" s="104"/>
      <c r="EL1017" s="104"/>
      <c r="EM1017" s="104"/>
      <c r="EN1017" s="104"/>
      <c r="EO1017" s="104"/>
      <c r="EP1017" s="104"/>
      <c r="EQ1017" s="104"/>
    </row>
    <row r="1018" spans="118:147" ht="15.75">
      <c r="DN1018" s="104"/>
      <c r="DO1018" s="104"/>
      <c r="DP1018" s="104"/>
      <c r="DQ1018" s="104"/>
      <c r="DR1018" s="104"/>
      <c r="DS1018" s="104"/>
      <c r="DT1018" s="104"/>
      <c r="DU1018" s="104"/>
      <c r="DV1018" s="104"/>
      <c r="DW1018" s="104"/>
      <c r="DX1018" s="104"/>
      <c r="DY1018" s="104"/>
      <c r="DZ1018" s="104"/>
      <c r="EA1018" s="104"/>
      <c r="EB1018" s="104"/>
      <c r="EC1018" s="104"/>
      <c r="ED1018" s="104"/>
      <c r="EE1018" s="104"/>
      <c r="EF1018" s="104"/>
      <c r="EG1018" s="104"/>
      <c r="EH1018" s="104"/>
      <c r="EI1018" s="104"/>
      <c r="EJ1018" s="104"/>
      <c r="EK1018" s="104"/>
      <c r="EL1018" s="104"/>
      <c r="EM1018" s="104"/>
      <c r="EN1018" s="104"/>
      <c r="EO1018" s="104"/>
      <c r="EP1018" s="104"/>
      <c r="EQ1018" s="104"/>
    </row>
    <row r="1019" spans="118:147" ht="15.75">
      <c r="DN1019" s="104"/>
      <c r="DO1019" s="104"/>
      <c r="DP1019" s="104"/>
      <c r="DQ1019" s="104"/>
      <c r="DR1019" s="104"/>
      <c r="DS1019" s="104"/>
      <c r="DT1019" s="104"/>
      <c r="DU1019" s="104"/>
      <c r="DV1019" s="104"/>
      <c r="DW1019" s="104"/>
      <c r="DX1019" s="104"/>
      <c r="DY1019" s="104"/>
      <c r="DZ1019" s="104"/>
      <c r="EA1019" s="104"/>
      <c r="EB1019" s="104"/>
      <c r="EC1019" s="104"/>
      <c r="ED1019" s="104"/>
      <c r="EE1019" s="104"/>
      <c r="EF1019" s="104"/>
      <c r="EG1019" s="104"/>
      <c r="EH1019" s="104"/>
      <c r="EI1019" s="104"/>
      <c r="EJ1019" s="104"/>
      <c r="EK1019" s="104"/>
      <c r="EL1019" s="104"/>
      <c r="EM1019" s="104"/>
      <c r="EN1019" s="104"/>
      <c r="EO1019" s="104"/>
      <c r="EP1019" s="104"/>
      <c r="EQ1019" s="104"/>
    </row>
    <row r="1020" spans="118:147" ht="15.75">
      <c r="DN1020" s="104"/>
      <c r="DO1020" s="104"/>
      <c r="DP1020" s="104"/>
      <c r="DQ1020" s="104"/>
      <c r="DR1020" s="104"/>
      <c r="DS1020" s="104"/>
      <c r="DT1020" s="104"/>
      <c r="DU1020" s="104"/>
      <c r="DV1020" s="104"/>
      <c r="DW1020" s="104"/>
      <c r="DX1020" s="104"/>
      <c r="DY1020" s="104"/>
      <c r="DZ1020" s="104"/>
      <c r="EA1020" s="104"/>
      <c r="EB1020" s="104"/>
      <c r="EC1020" s="104"/>
      <c r="ED1020" s="104"/>
      <c r="EE1020" s="104"/>
      <c r="EF1020" s="104"/>
      <c r="EG1020" s="104"/>
      <c r="EH1020" s="104"/>
      <c r="EI1020" s="104"/>
      <c r="EJ1020" s="104"/>
      <c r="EK1020" s="104"/>
      <c r="EL1020" s="104"/>
      <c r="EM1020" s="104"/>
      <c r="EN1020" s="104"/>
      <c r="EO1020" s="104"/>
      <c r="EP1020" s="104"/>
      <c r="EQ1020" s="104"/>
    </row>
    <row r="1021" spans="118:147" ht="15.75">
      <c r="DN1021" s="104"/>
      <c r="DO1021" s="104"/>
      <c r="DP1021" s="104"/>
      <c r="DQ1021" s="104"/>
      <c r="DR1021" s="104"/>
      <c r="DS1021" s="104"/>
      <c r="DT1021" s="104"/>
      <c r="DU1021" s="104"/>
      <c r="DV1021" s="104"/>
      <c r="DW1021" s="104"/>
      <c r="DX1021" s="104"/>
      <c r="DY1021" s="104"/>
      <c r="DZ1021" s="104"/>
      <c r="EA1021" s="104"/>
      <c r="EB1021" s="104"/>
      <c r="EC1021" s="104"/>
      <c r="ED1021" s="104"/>
      <c r="EE1021" s="104"/>
      <c r="EF1021" s="104"/>
      <c r="EG1021" s="104"/>
      <c r="EH1021" s="104"/>
      <c r="EI1021" s="104"/>
      <c r="EJ1021" s="104"/>
      <c r="EK1021" s="104"/>
      <c r="EL1021" s="104"/>
      <c r="EM1021" s="104"/>
      <c r="EN1021" s="104"/>
      <c r="EO1021" s="104"/>
      <c r="EP1021" s="104"/>
      <c r="EQ1021" s="104"/>
    </row>
    <row r="1022" spans="118:147" ht="15.75">
      <c r="DN1022" s="104"/>
      <c r="DO1022" s="104"/>
      <c r="DP1022" s="104"/>
      <c r="DQ1022" s="104"/>
      <c r="DR1022" s="104"/>
      <c r="DS1022" s="104"/>
      <c r="DT1022" s="104"/>
      <c r="DU1022" s="104"/>
      <c r="DV1022" s="104"/>
      <c r="DW1022" s="104"/>
      <c r="DX1022" s="104"/>
      <c r="DY1022" s="104"/>
      <c r="DZ1022" s="104"/>
      <c r="EA1022" s="104"/>
      <c r="EB1022" s="104"/>
      <c r="EC1022" s="104"/>
      <c r="ED1022" s="104"/>
      <c r="EE1022" s="104"/>
      <c r="EF1022" s="104"/>
      <c r="EG1022" s="104"/>
      <c r="EH1022" s="104"/>
      <c r="EI1022" s="104"/>
      <c r="EJ1022" s="104"/>
      <c r="EK1022" s="104"/>
      <c r="EL1022" s="104"/>
      <c r="EM1022" s="104"/>
      <c r="EN1022" s="104"/>
      <c r="EO1022" s="104"/>
      <c r="EP1022" s="104"/>
      <c r="EQ1022" s="104"/>
    </row>
    <row r="1023" spans="118:147" ht="15.75">
      <c r="DN1023" s="104"/>
      <c r="DO1023" s="104"/>
      <c r="DP1023" s="104"/>
      <c r="DQ1023" s="104"/>
      <c r="DR1023" s="104"/>
      <c r="DS1023" s="104"/>
      <c r="DT1023" s="104"/>
      <c r="DU1023" s="104"/>
      <c r="DV1023" s="104"/>
      <c r="DW1023" s="104"/>
      <c r="DX1023" s="104"/>
      <c r="DY1023" s="104"/>
      <c r="DZ1023" s="104"/>
      <c r="EA1023" s="104"/>
      <c r="EB1023" s="104"/>
      <c r="EC1023" s="104"/>
      <c r="ED1023" s="104"/>
      <c r="EE1023" s="104"/>
      <c r="EF1023" s="104"/>
      <c r="EG1023" s="104"/>
      <c r="EH1023" s="104"/>
      <c r="EI1023" s="104"/>
      <c r="EJ1023" s="104"/>
      <c r="EK1023" s="104"/>
      <c r="EL1023" s="104"/>
      <c r="EM1023" s="104"/>
      <c r="EN1023" s="104"/>
      <c r="EO1023" s="104"/>
      <c r="EP1023" s="104"/>
      <c r="EQ1023" s="104"/>
    </row>
    <row r="1024" spans="118:147" ht="15.75">
      <c r="DN1024" s="104"/>
      <c r="DO1024" s="104"/>
      <c r="DP1024" s="104"/>
      <c r="DQ1024" s="104"/>
      <c r="DR1024" s="104"/>
      <c r="DS1024" s="104"/>
      <c r="DT1024" s="104"/>
      <c r="DU1024" s="104"/>
      <c r="DV1024" s="104"/>
      <c r="DW1024" s="104"/>
      <c r="DX1024" s="104"/>
      <c r="DY1024" s="104"/>
      <c r="DZ1024" s="104"/>
      <c r="EA1024" s="104"/>
      <c r="EB1024" s="104"/>
      <c r="EC1024" s="104"/>
      <c r="ED1024" s="104"/>
      <c r="EE1024" s="104"/>
      <c r="EF1024" s="104"/>
      <c r="EG1024" s="104"/>
      <c r="EH1024" s="104"/>
      <c r="EI1024" s="104"/>
      <c r="EJ1024" s="104"/>
      <c r="EK1024" s="104"/>
      <c r="EL1024" s="104"/>
      <c r="EM1024" s="104"/>
      <c r="EN1024" s="104"/>
      <c r="EO1024" s="104"/>
      <c r="EP1024" s="104"/>
      <c r="EQ1024" s="104"/>
    </row>
    <row r="1025" spans="118:147" ht="15.75">
      <c r="DN1025" s="104"/>
      <c r="DO1025" s="104"/>
      <c r="DP1025" s="104"/>
      <c r="DQ1025" s="104"/>
      <c r="DR1025" s="104"/>
      <c r="DS1025" s="104"/>
      <c r="DT1025" s="104"/>
      <c r="DU1025" s="104"/>
      <c r="DV1025" s="104"/>
      <c r="DW1025" s="104"/>
      <c r="DX1025" s="104"/>
      <c r="DY1025" s="104"/>
      <c r="DZ1025" s="104"/>
      <c r="EA1025" s="104"/>
      <c r="EB1025" s="104"/>
      <c r="EC1025" s="104"/>
      <c r="ED1025" s="104"/>
      <c r="EE1025" s="104"/>
      <c r="EF1025" s="104"/>
      <c r="EG1025" s="104"/>
      <c r="EH1025" s="104"/>
      <c r="EI1025" s="104"/>
      <c r="EJ1025" s="104"/>
      <c r="EK1025" s="104"/>
      <c r="EL1025" s="104"/>
      <c r="EM1025" s="104"/>
      <c r="EN1025" s="104"/>
      <c r="EO1025" s="104"/>
      <c r="EP1025" s="104"/>
      <c r="EQ1025" s="104"/>
    </row>
    <row r="1026" spans="118:147" ht="15.75">
      <c r="DN1026" s="104"/>
      <c r="DO1026" s="104"/>
      <c r="DP1026" s="104"/>
      <c r="DQ1026" s="104"/>
      <c r="DR1026" s="104"/>
      <c r="DS1026" s="104"/>
      <c r="DT1026" s="104"/>
      <c r="DU1026" s="104"/>
      <c r="DV1026" s="104"/>
      <c r="DW1026" s="104"/>
      <c r="DX1026" s="104"/>
      <c r="DY1026" s="104"/>
      <c r="DZ1026" s="104"/>
      <c r="EA1026" s="104"/>
      <c r="EB1026" s="104"/>
      <c r="EC1026" s="104"/>
      <c r="ED1026" s="104"/>
      <c r="EE1026" s="104"/>
      <c r="EF1026" s="104"/>
      <c r="EG1026" s="104"/>
      <c r="EH1026" s="104"/>
      <c r="EI1026" s="104"/>
      <c r="EJ1026" s="104"/>
      <c r="EK1026" s="104"/>
      <c r="EL1026" s="104"/>
      <c r="EM1026" s="104"/>
      <c r="EN1026" s="104"/>
      <c r="EO1026" s="104"/>
      <c r="EP1026" s="104"/>
      <c r="EQ1026" s="104"/>
    </row>
    <row r="1027" spans="118:147" ht="15.75">
      <c r="DN1027" s="104"/>
      <c r="DO1027" s="104"/>
      <c r="DP1027" s="104"/>
      <c r="DQ1027" s="104"/>
      <c r="DR1027" s="104"/>
      <c r="DS1027" s="104"/>
      <c r="DT1027" s="104"/>
      <c r="DU1027" s="104"/>
      <c r="DV1027" s="104"/>
      <c r="DW1027" s="104"/>
      <c r="DX1027" s="104"/>
      <c r="DY1027" s="104"/>
      <c r="DZ1027" s="104"/>
      <c r="EA1027" s="104"/>
      <c r="EB1027" s="104"/>
      <c r="EC1027" s="104"/>
      <c r="ED1027" s="104"/>
      <c r="EE1027" s="104"/>
      <c r="EF1027" s="104"/>
      <c r="EG1027" s="104"/>
      <c r="EH1027" s="104"/>
      <c r="EI1027" s="104"/>
      <c r="EJ1027" s="104"/>
      <c r="EK1027" s="104"/>
      <c r="EL1027" s="104"/>
      <c r="EM1027" s="104"/>
      <c r="EN1027" s="104"/>
      <c r="EO1027" s="104"/>
      <c r="EP1027" s="104"/>
      <c r="EQ1027" s="104"/>
    </row>
    <row r="1028" spans="118:147" ht="15.75">
      <c r="DN1028" s="104"/>
      <c r="DO1028" s="104"/>
      <c r="DP1028" s="104"/>
      <c r="DQ1028" s="104"/>
      <c r="DR1028" s="104"/>
      <c r="DS1028" s="104"/>
      <c r="DT1028" s="104"/>
      <c r="DU1028" s="104"/>
      <c r="DV1028" s="104"/>
      <c r="DW1028" s="104"/>
      <c r="DX1028" s="104"/>
      <c r="DY1028" s="104"/>
      <c r="DZ1028" s="104"/>
      <c r="EA1028" s="104"/>
      <c r="EB1028" s="104"/>
      <c r="EC1028" s="104"/>
      <c r="ED1028" s="104"/>
      <c r="EE1028" s="104"/>
      <c r="EF1028" s="104"/>
      <c r="EG1028" s="104"/>
      <c r="EH1028" s="104"/>
      <c r="EI1028" s="104"/>
      <c r="EJ1028" s="104"/>
      <c r="EK1028" s="104"/>
      <c r="EL1028" s="104"/>
      <c r="EM1028" s="104"/>
      <c r="EN1028" s="104"/>
      <c r="EO1028" s="104"/>
      <c r="EP1028" s="104"/>
      <c r="EQ1028" s="104"/>
    </row>
    <row r="1029" spans="118:147" ht="15.75">
      <c r="DN1029" s="104"/>
      <c r="DO1029" s="104"/>
      <c r="DP1029" s="104"/>
      <c r="DQ1029" s="104"/>
      <c r="DR1029" s="104"/>
      <c r="DS1029" s="104"/>
      <c r="DT1029" s="104"/>
      <c r="DU1029" s="104"/>
      <c r="DV1029" s="104"/>
      <c r="DW1029" s="104"/>
      <c r="DX1029" s="104"/>
      <c r="DY1029" s="104"/>
      <c r="DZ1029" s="104"/>
      <c r="EA1029" s="104"/>
      <c r="EB1029" s="104"/>
      <c r="EC1029" s="104"/>
      <c r="ED1029" s="104"/>
      <c r="EE1029" s="104"/>
      <c r="EF1029" s="104"/>
      <c r="EG1029" s="104"/>
      <c r="EH1029" s="104"/>
      <c r="EI1029" s="104"/>
      <c r="EJ1029" s="104"/>
      <c r="EK1029" s="104"/>
      <c r="EL1029" s="104"/>
      <c r="EM1029" s="104"/>
      <c r="EN1029" s="104"/>
      <c r="EO1029" s="104"/>
      <c r="EP1029" s="104"/>
      <c r="EQ1029" s="104"/>
    </row>
    <row r="1030" spans="118:147" ht="15.75">
      <c r="DN1030" s="104"/>
      <c r="DO1030" s="104"/>
      <c r="DP1030" s="104"/>
      <c r="DQ1030" s="104"/>
      <c r="DR1030" s="104"/>
      <c r="DS1030" s="104"/>
      <c r="DT1030" s="104"/>
      <c r="DU1030" s="104"/>
      <c r="DV1030" s="104"/>
      <c r="DW1030" s="104"/>
      <c r="DX1030" s="104"/>
      <c r="DY1030" s="104"/>
      <c r="DZ1030" s="104"/>
      <c r="EA1030" s="104"/>
      <c r="EB1030" s="104"/>
      <c r="EC1030" s="104"/>
      <c r="ED1030" s="104"/>
      <c r="EE1030" s="104"/>
      <c r="EF1030" s="104"/>
      <c r="EG1030" s="104"/>
      <c r="EH1030" s="104"/>
      <c r="EI1030" s="104"/>
      <c r="EJ1030" s="104"/>
      <c r="EK1030" s="104"/>
      <c r="EL1030" s="104"/>
      <c r="EM1030" s="104"/>
      <c r="EN1030" s="104"/>
      <c r="EO1030" s="104"/>
      <c r="EP1030" s="104"/>
      <c r="EQ1030" s="104"/>
    </row>
    <row r="1031" spans="118:147" ht="15.75">
      <c r="DN1031" s="104"/>
      <c r="DO1031" s="104"/>
      <c r="DP1031" s="104"/>
      <c r="DQ1031" s="104"/>
      <c r="DR1031" s="104"/>
      <c r="DS1031" s="104"/>
      <c r="DT1031" s="104"/>
      <c r="DU1031" s="104"/>
      <c r="DV1031" s="104"/>
      <c r="DW1031" s="104"/>
      <c r="DX1031" s="104"/>
      <c r="DY1031" s="104"/>
      <c r="DZ1031" s="104"/>
      <c r="EA1031" s="104"/>
      <c r="EB1031" s="104"/>
      <c r="EC1031" s="104"/>
      <c r="ED1031" s="104"/>
      <c r="EE1031" s="104"/>
      <c r="EF1031" s="104"/>
      <c r="EG1031" s="104"/>
      <c r="EH1031" s="104"/>
      <c r="EI1031" s="104"/>
      <c r="EJ1031" s="104"/>
      <c r="EK1031" s="104"/>
      <c r="EL1031" s="104"/>
      <c r="EM1031" s="104"/>
      <c r="EN1031" s="104"/>
      <c r="EO1031" s="104"/>
      <c r="EP1031" s="104"/>
      <c r="EQ1031" s="104"/>
    </row>
    <row r="1032" spans="118:147" ht="15.75">
      <c r="DN1032" s="104"/>
      <c r="DO1032" s="104"/>
      <c r="DP1032" s="104"/>
      <c r="DQ1032" s="104"/>
      <c r="DR1032" s="104"/>
      <c r="DS1032" s="104"/>
      <c r="DT1032" s="104"/>
      <c r="DU1032" s="104"/>
      <c r="DV1032" s="104"/>
      <c r="DW1032" s="104"/>
      <c r="DX1032" s="104"/>
      <c r="DY1032" s="104"/>
      <c r="DZ1032" s="104"/>
      <c r="EA1032" s="104"/>
      <c r="EB1032" s="104"/>
      <c r="EC1032" s="104"/>
      <c r="ED1032" s="104"/>
      <c r="EE1032" s="104"/>
      <c r="EF1032" s="104"/>
      <c r="EG1032" s="104"/>
      <c r="EH1032" s="104"/>
      <c r="EI1032" s="104"/>
      <c r="EJ1032" s="104"/>
      <c r="EK1032" s="104"/>
      <c r="EL1032" s="104"/>
      <c r="EM1032" s="104"/>
      <c r="EN1032" s="104"/>
      <c r="EO1032" s="104"/>
      <c r="EP1032" s="104"/>
      <c r="EQ1032" s="104"/>
    </row>
    <row r="1033" spans="118:147" ht="15.75">
      <c r="DN1033" s="104"/>
      <c r="DO1033" s="104"/>
      <c r="DP1033" s="104"/>
      <c r="DQ1033" s="104"/>
      <c r="DR1033" s="104"/>
      <c r="DS1033" s="104"/>
      <c r="DT1033" s="104"/>
      <c r="DU1033" s="104"/>
      <c r="DV1033" s="104"/>
      <c r="DW1033" s="104"/>
      <c r="DX1033" s="104"/>
      <c r="DY1033" s="104"/>
      <c r="DZ1033" s="104"/>
      <c r="EA1033" s="104"/>
      <c r="EB1033" s="104"/>
      <c r="EC1033" s="104"/>
      <c r="ED1033" s="104"/>
      <c r="EE1033" s="104"/>
      <c r="EF1033" s="104"/>
      <c r="EG1033" s="104"/>
      <c r="EH1033" s="104"/>
      <c r="EI1033" s="104"/>
      <c r="EJ1033" s="104"/>
      <c r="EK1033" s="104"/>
      <c r="EL1033" s="104"/>
      <c r="EM1033" s="104"/>
      <c r="EN1033" s="104"/>
      <c r="EO1033" s="104"/>
      <c r="EP1033" s="104"/>
      <c r="EQ1033" s="104"/>
    </row>
    <row r="1034" spans="118:147" ht="15.75">
      <c r="DN1034" s="104"/>
      <c r="DO1034" s="104"/>
      <c r="DP1034" s="104"/>
      <c r="DQ1034" s="104"/>
      <c r="DR1034" s="104"/>
      <c r="DS1034" s="104"/>
      <c r="DT1034" s="104"/>
      <c r="DU1034" s="104"/>
      <c r="DV1034" s="104"/>
      <c r="DW1034" s="104"/>
      <c r="DX1034" s="104"/>
      <c r="DY1034" s="104"/>
      <c r="DZ1034" s="104"/>
      <c r="EA1034" s="104"/>
      <c r="EB1034" s="104"/>
      <c r="EC1034" s="104"/>
      <c r="ED1034" s="104"/>
      <c r="EE1034" s="104"/>
      <c r="EF1034" s="104"/>
      <c r="EG1034" s="104"/>
      <c r="EH1034" s="104"/>
      <c r="EI1034" s="104"/>
      <c r="EJ1034" s="104"/>
      <c r="EK1034" s="104"/>
      <c r="EL1034" s="104"/>
      <c r="EM1034" s="104"/>
      <c r="EN1034" s="104"/>
      <c r="EO1034" s="104"/>
      <c r="EP1034" s="104"/>
      <c r="EQ1034" s="104"/>
    </row>
    <row r="1035" spans="118:147" ht="15.75">
      <c r="DN1035" s="104"/>
      <c r="DO1035" s="104"/>
      <c r="DP1035" s="104"/>
      <c r="DQ1035" s="104"/>
      <c r="DR1035" s="104"/>
      <c r="DS1035" s="104"/>
      <c r="DT1035" s="104"/>
      <c r="DU1035" s="104"/>
      <c r="DV1035" s="104"/>
      <c r="DW1035" s="104"/>
      <c r="DX1035" s="104"/>
      <c r="DY1035" s="104"/>
      <c r="DZ1035" s="104"/>
      <c r="EA1035" s="104"/>
      <c r="EB1035" s="104"/>
      <c r="EC1035" s="104"/>
      <c r="ED1035" s="104"/>
      <c r="EE1035" s="104"/>
      <c r="EF1035" s="104"/>
      <c r="EG1035" s="104"/>
      <c r="EH1035" s="104"/>
      <c r="EI1035" s="104"/>
      <c r="EJ1035" s="104"/>
      <c r="EK1035" s="104"/>
      <c r="EL1035" s="104"/>
      <c r="EM1035" s="104"/>
      <c r="EN1035" s="104"/>
      <c r="EO1035" s="104"/>
      <c r="EP1035" s="104"/>
      <c r="EQ1035" s="104"/>
    </row>
    <row r="1036" spans="118:147" ht="15.75">
      <c r="DN1036" s="104"/>
      <c r="DO1036" s="104"/>
      <c r="DP1036" s="104"/>
      <c r="DQ1036" s="104"/>
      <c r="DR1036" s="104"/>
      <c r="DS1036" s="104"/>
      <c r="DT1036" s="104"/>
      <c r="DU1036" s="104"/>
      <c r="DV1036" s="104"/>
      <c r="DW1036" s="104"/>
      <c r="DX1036" s="104"/>
      <c r="DY1036" s="104"/>
      <c r="DZ1036" s="104"/>
      <c r="EA1036" s="104"/>
      <c r="EB1036" s="104"/>
      <c r="EC1036" s="104"/>
      <c r="ED1036" s="104"/>
      <c r="EE1036" s="104"/>
      <c r="EF1036" s="104"/>
      <c r="EG1036" s="104"/>
      <c r="EH1036" s="104"/>
      <c r="EI1036" s="104"/>
      <c r="EJ1036" s="104"/>
      <c r="EK1036" s="104"/>
      <c r="EL1036" s="104"/>
      <c r="EM1036" s="104"/>
      <c r="EN1036" s="104"/>
      <c r="EO1036" s="104"/>
      <c r="EP1036" s="104"/>
      <c r="EQ1036" s="104"/>
    </row>
    <row r="1037" spans="118:147" ht="15.75">
      <c r="DN1037" s="104"/>
      <c r="DO1037" s="104"/>
      <c r="DP1037" s="104"/>
      <c r="DQ1037" s="104"/>
      <c r="DR1037" s="104"/>
      <c r="DS1037" s="104"/>
      <c r="DT1037" s="104"/>
      <c r="DU1037" s="104"/>
      <c r="DV1037" s="104"/>
      <c r="DW1037" s="104"/>
      <c r="DX1037" s="104"/>
      <c r="DY1037" s="104"/>
      <c r="DZ1037" s="104"/>
      <c r="EA1037" s="104"/>
      <c r="EB1037" s="104"/>
      <c r="EC1037" s="104"/>
      <c r="ED1037" s="104"/>
      <c r="EE1037" s="104"/>
      <c r="EF1037" s="104"/>
      <c r="EG1037" s="104"/>
      <c r="EH1037" s="104"/>
      <c r="EI1037" s="104"/>
      <c r="EJ1037" s="104"/>
      <c r="EK1037" s="104"/>
      <c r="EL1037" s="104"/>
      <c r="EM1037" s="104"/>
      <c r="EN1037" s="104"/>
      <c r="EO1037" s="104"/>
      <c r="EP1037" s="104"/>
      <c r="EQ1037" s="104"/>
    </row>
    <row r="1038" spans="118:147" ht="15.75">
      <c r="DN1038" s="104"/>
      <c r="DO1038" s="104"/>
      <c r="DP1038" s="104"/>
      <c r="DQ1038" s="104"/>
      <c r="DR1038" s="104"/>
      <c r="DS1038" s="104"/>
      <c r="DT1038" s="104"/>
      <c r="DU1038" s="104"/>
      <c r="DV1038" s="104"/>
      <c r="DW1038" s="104"/>
      <c r="DX1038" s="104"/>
      <c r="DY1038" s="104"/>
      <c r="DZ1038" s="104"/>
      <c r="EA1038" s="104"/>
      <c r="EB1038" s="104"/>
      <c r="EC1038" s="104"/>
      <c r="ED1038" s="104"/>
      <c r="EE1038" s="104"/>
      <c r="EF1038" s="104"/>
      <c r="EG1038" s="104"/>
      <c r="EH1038" s="104"/>
      <c r="EI1038" s="104"/>
      <c r="EJ1038" s="104"/>
      <c r="EK1038" s="104"/>
      <c r="EL1038" s="104"/>
      <c r="EM1038" s="104"/>
      <c r="EN1038" s="104"/>
      <c r="EO1038" s="104"/>
      <c r="EP1038" s="104"/>
      <c r="EQ1038" s="104"/>
    </row>
    <row r="1039" spans="118:147" ht="15.75">
      <c r="DN1039" s="104"/>
      <c r="DO1039" s="104"/>
      <c r="DP1039" s="104"/>
      <c r="DQ1039" s="104"/>
      <c r="DR1039" s="104"/>
      <c r="DS1039" s="104"/>
      <c r="DT1039" s="104"/>
      <c r="DU1039" s="104"/>
      <c r="DV1039" s="104"/>
      <c r="DW1039" s="104"/>
      <c r="DX1039" s="104"/>
      <c r="DY1039" s="104"/>
      <c r="DZ1039" s="104"/>
      <c r="EA1039" s="104"/>
      <c r="EB1039" s="104"/>
      <c r="EC1039" s="104"/>
      <c r="ED1039" s="104"/>
      <c r="EE1039" s="104"/>
      <c r="EF1039" s="104"/>
      <c r="EG1039" s="104"/>
      <c r="EH1039" s="104"/>
      <c r="EI1039" s="104"/>
      <c r="EJ1039" s="104"/>
      <c r="EK1039" s="104"/>
      <c r="EL1039" s="104"/>
      <c r="EM1039" s="104"/>
      <c r="EN1039" s="104"/>
      <c r="EO1039" s="104"/>
      <c r="EP1039" s="104"/>
      <c r="EQ1039" s="104"/>
    </row>
    <row r="1040" spans="118:147" ht="15.75">
      <c r="DN1040" s="104"/>
      <c r="DO1040" s="104"/>
      <c r="DP1040" s="104"/>
      <c r="DQ1040" s="104"/>
      <c r="DR1040" s="104"/>
      <c r="DS1040" s="104"/>
      <c r="DT1040" s="104"/>
      <c r="DU1040" s="104"/>
      <c r="DV1040" s="104"/>
      <c r="DW1040" s="104"/>
      <c r="DX1040" s="104"/>
      <c r="DY1040" s="104"/>
      <c r="DZ1040" s="104"/>
      <c r="EA1040" s="104"/>
      <c r="EB1040" s="104"/>
      <c r="EC1040" s="104"/>
      <c r="ED1040" s="104"/>
      <c r="EE1040" s="104"/>
      <c r="EF1040" s="104"/>
      <c r="EG1040" s="104"/>
      <c r="EH1040" s="104"/>
      <c r="EI1040" s="104"/>
      <c r="EJ1040" s="104"/>
      <c r="EK1040" s="104"/>
      <c r="EL1040" s="104"/>
      <c r="EM1040" s="104"/>
      <c r="EN1040" s="104"/>
      <c r="EO1040" s="104"/>
      <c r="EP1040" s="104"/>
      <c r="EQ1040" s="104"/>
    </row>
    <row r="1041" spans="118:147" ht="15.75">
      <c r="DN1041" s="104"/>
      <c r="DO1041" s="104"/>
      <c r="DP1041" s="104"/>
      <c r="DQ1041" s="104"/>
      <c r="DR1041" s="104"/>
      <c r="DS1041" s="104"/>
      <c r="DT1041" s="104"/>
      <c r="DU1041" s="104"/>
      <c r="DV1041" s="104"/>
      <c r="DW1041" s="104"/>
      <c r="DX1041" s="104"/>
      <c r="DY1041" s="104"/>
      <c r="DZ1041" s="104"/>
      <c r="EA1041" s="104"/>
      <c r="EB1041" s="104"/>
      <c r="EC1041" s="104"/>
      <c r="ED1041" s="104"/>
      <c r="EE1041" s="104"/>
      <c r="EF1041" s="104"/>
      <c r="EG1041" s="104"/>
      <c r="EH1041" s="104"/>
      <c r="EI1041" s="104"/>
      <c r="EJ1041" s="104"/>
      <c r="EK1041" s="104"/>
      <c r="EL1041" s="104"/>
      <c r="EM1041" s="104"/>
      <c r="EN1041" s="104"/>
      <c r="EO1041" s="104"/>
      <c r="EP1041" s="104"/>
      <c r="EQ1041" s="104"/>
    </row>
    <row r="1042" spans="118:147" ht="15.75">
      <c r="DN1042" s="104"/>
      <c r="DO1042" s="104"/>
      <c r="DP1042" s="104"/>
      <c r="DQ1042" s="104"/>
      <c r="DR1042" s="104"/>
      <c r="DS1042" s="104"/>
      <c r="DT1042" s="104"/>
      <c r="DU1042" s="104"/>
      <c r="DV1042" s="104"/>
      <c r="DW1042" s="104"/>
      <c r="DX1042" s="104"/>
      <c r="DY1042" s="104"/>
      <c r="DZ1042" s="104"/>
      <c r="EA1042" s="104"/>
      <c r="EB1042" s="104"/>
      <c r="EC1042" s="104"/>
      <c r="ED1042" s="104"/>
      <c r="EE1042" s="104"/>
      <c r="EF1042" s="104"/>
      <c r="EG1042" s="104"/>
      <c r="EH1042" s="104"/>
      <c r="EI1042" s="104"/>
      <c r="EJ1042" s="104"/>
      <c r="EK1042" s="104"/>
      <c r="EL1042" s="104"/>
      <c r="EM1042" s="104"/>
      <c r="EN1042" s="104"/>
      <c r="EO1042" s="104"/>
      <c r="EP1042" s="104"/>
      <c r="EQ1042" s="104"/>
    </row>
    <row r="1043" spans="118:147" ht="15.75">
      <c r="DN1043" s="104"/>
      <c r="DO1043" s="104"/>
      <c r="DP1043" s="104"/>
      <c r="DQ1043" s="104"/>
      <c r="DR1043" s="104"/>
      <c r="DS1043" s="104"/>
      <c r="DT1043" s="104"/>
      <c r="DU1043" s="104"/>
      <c r="DV1043" s="104"/>
      <c r="DW1043" s="104"/>
      <c r="DX1043" s="104"/>
      <c r="DY1043" s="104"/>
      <c r="DZ1043" s="104"/>
      <c r="EA1043" s="104"/>
      <c r="EB1043" s="104"/>
      <c r="EC1043" s="104"/>
      <c r="ED1043" s="104"/>
      <c r="EE1043" s="104"/>
      <c r="EF1043" s="104"/>
      <c r="EG1043" s="104"/>
      <c r="EH1043" s="104"/>
      <c r="EI1043" s="104"/>
      <c r="EJ1043" s="104"/>
      <c r="EK1043" s="104"/>
      <c r="EL1043" s="104"/>
      <c r="EM1043" s="104"/>
      <c r="EN1043" s="104"/>
      <c r="EO1043" s="104"/>
      <c r="EP1043" s="104"/>
      <c r="EQ1043" s="104"/>
    </row>
    <row r="1044" spans="118:147" ht="15.75">
      <c r="DN1044" s="104"/>
      <c r="DO1044" s="104"/>
      <c r="DP1044" s="104"/>
      <c r="DQ1044" s="104"/>
      <c r="DR1044" s="104"/>
      <c r="DS1044" s="104"/>
      <c r="DT1044" s="104"/>
      <c r="DU1044" s="104"/>
      <c r="DV1044" s="104"/>
      <c r="DW1044" s="104"/>
      <c r="DX1044" s="104"/>
      <c r="DY1044" s="104"/>
      <c r="DZ1044" s="104"/>
      <c r="EA1044" s="104"/>
      <c r="EB1044" s="104"/>
      <c r="EC1044" s="104"/>
      <c r="ED1044" s="104"/>
      <c r="EE1044" s="104"/>
      <c r="EF1044" s="104"/>
      <c r="EG1044" s="104"/>
      <c r="EH1044" s="104"/>
      <c r="EI1044" s="104"/>
      <c r="EJ1044" s="104"/>
      <c r="EK1044" s="104"/>
      <c r="EL1044" s="104"/>
      <c r="EM1044" s="104"/>
      <c r="EN1044" s="104"/>
      <c r="EO1044" s="104"/>
      <c r="EP1044" s="104"/>
      <c r="EQ1044" s="104"/>
    </row>
    <row r="1045" spans="118:147" ht="15.75">
      <c r="DN1045" s="104"/>
      <c r="DO1045" s="104"/>
      <c r="DP1045" s="104"/>
      <c r="DQ1045" s="104"/>
      <c r="DR1045" s="104"/>
      <c r="DS1045" s="104"/>
      <c r="DT1045" s="104"/>
      <c r="DU1045" s="104"/>
      <c r="DV1045" s="104"/>
      <c r="DW1045" s="104"/>
      <c r="DX1045" s="104"/>
      <c r="DY1045" s="104"/>
      <c r="DZ1045" s="104"/>
      <c r="EA1045" s="104"/>
      <c r="EB1045" s="104"/>
      <c r="EC1045" s="104"/>
      <c r="ED1045" s="104"/>
      <c r="EE1045" s="104"/>
      <c r="EF1045" s="104"/>
      <c r="EG1045" s="104"/>
      <c r="EH1045" s="104"/>
      <c r="EI1045" s="104"/>
      <c r="EJ1045" s="104"/>
      <c r="EK1045" s="104"/>
      <c r="EL1045" s="104"/>
      <c r="EM1045" s="104"/>
      <c r="EN1045" s="104"/>
      <c r="EO1045" s="104"/>
      <c r="EP1045" s="104"/>
      <c r="EQ1045" s="104"/>
    </row>
    <row r="1046" spans="118:147" ht="15.75">
      <c r="DN1046" s="104"/>
      <c r="DO1046" s="104"/>
      <c r="DP1046" s="104"/>
      <c r="DQ1046" s="104"/>
      <c r="DR1046" s="104"/>
      <c r="DS1046" s="104"/>
      <c r="DT1046" s="104"/>
      <c r="DU1046" s="104"/>
      <c r="DV1046" s="104"/>
      <c r="DW1046" s="104"/>
      <c r="DX1046" s="104"/>
      <c r="DY1046" s="104"/>
      <c r="DZ1046" s="104"/>
      <c r="EA1046" s="104"/>
      <c r="EB1046" s="104"/>
      <c r="EC1046" s="104"/>
      <c r="ED1046" s="104"/>
      <c r="EE1046" s="104"/>
      <c r="EF1046" s="104"/>
      <c r="EG1046" s="104"/>
      <c r="EH1046" s="104"/>
      <c r="EI1046" s="104"/>
      <c r="EJ1046" s="104"/>
      <c r="EK1046" s="104"/>
      <c r="EL1046" s="104"/>
      <c r="EM1046" s="104"/>
      <c r="EN1046" s="104"/>
      <c r="EO1046" s="104"/>
      <c r="EP1046" s="104"/>
      <c r="EQ1046" s="104"/>
    </row>
    <row r="1047" spans="118:147" ht="15.75">
      <c r="DN1047" s="104"/>
      <c r="DO1047" s="104"/>
      <c r="DP1047" s="104"/>
      <c r="DQ1047" s="104"/>
      <c r="DR1047" s="104"/>
      <c r="DS1047" s="104"/>
      <c r="DT1047" s="104"/>
      <c r="DU1047" s="104"/>
      <c r="DV1047" s="104"/>
      <c r="DW1047" s="104"/>
      <c r="DX1047" s="104"/>
      <c r="DY1047" s="104"/>
      <c r="DZ1047" s="104"/>
      <c r="EA1047" s="104"/>
      <c r="EB1047" s="104"/>
      <c r="EC1047" s="104"/>
      <c r="ED1047" s="104"/>
      <c r="EE1047" s="104"/>
      <c r="EF1047" s="104"/>
      <c r="EG1047" s="104"/>
      <c r="EH1047" s="104"/>
      <c r="EI1047" s="104"/>
      <c r="EJ1047" s="104"/>
      <c r="EK1047" s="104"/>
      <c r="EL1047" s="104"/>
      <c r="EM1047" s="104"/>
      <c r="EN1047" s="104"/>
      <c r="EO1047" s="104"/>
      <c r="EP1047" s="104"/>
      <c r="EQ1047" s="104"/>
    </row>
    <row r="1048" spans="118:147" ht="15.75">
      <c r="DN1048" s="104"/>
      <c r="DO1048" s="104"/>
      <c r="DP1048" s="104"/>
      <c r="DQ1048" s="104"/>
      <c r="DR1048" s="104"/>
      <c r="DS1048" s="104"/>
      <c r="DT1048" s="104"/>
      <c r="DU1048" s="104"/>
      <c r="DV1048" s="104"/>
      <c r="DW1048" s="104"/>
      <c r="DX1048" s="104"/>
      <c r="DY1048" s="104"/>
      <c r="DZ1048" s="104"/>
      <c r="EA1048" s="104"/>
      <c r="EB1048" s="104"/>
      <c r="EC1048" s="104"/>
      <c r="ED1048" s="104"/>
      <c r="EE1048" s="104"/>
      <c r="EF1048" s="104"/>
      <c r="EG1048" s="104"/>
      <c r="EH1048" s="104"/>
      <c r="EI1048" s="104"/>
      <c r="EJ1048" s="104"/>
      <c r="EK1048" s="104"/>
      <c r="EL1048" s="104"/>
      <c r="EM1048" s="104"/>
      <c r="EN1048" s="104"/>
      <c r="EO1048" s="104"/>
      <c r="EP1048" s="104"/>
      <c r="EQ1048" s="104"/>
    </row>
    <row r="1049" spans="118:147" ht="15.75">
      <c r="DN1049" s="104"/>
      <c r="DO1049" s="104"/>
      <c r="DP1049" s="104"/>
      <c r="DQ1049" s="104"/>
      <c r="DR1049" s="104"/>
      <c r="DS1049" s="104"/>
      <c r="DT1049" s="104"/>
      <c r="DU1049" s="104"/>
      <c r="DV1049" s="104"/>
      <c r="DW1049" s="104"/>
      <c r="DX1049" s="104"/>
      <c r="DY1049" s="104"/>
      <c r="DZ1049" s="104"/>
      <c r="EA1049" s="104"/>
      <c r="EB1049" s="104"/>
      <c r="EC1049" s="104"/>
      <c r="ED1049" s="104"/>
      <c r="EE1049" s="104"/>
      <c r="EF1049" s="104"/>
      <c r="EG1049" s="104"/>
      <c r="EH1049" s="104"/>
      <c r="EI1049" s="104"/>
      <c r="EJ1049" s="104"/>
      <c r="EK1049" s="104"/>
      <c r="EL1049" s="104"/>
      <c r="EM1049" s="104"/>
      <c r="EN1049" s="104"/>
      <c r="EO1049" s="104"/>
      <c r="EP1049" s="104"/>
      <c r="EQ1049" s="104"/>
    </row>
    <row r="1050" spans="118:147" ht="15.75">
      <c r="DN1050" s="104"/>
      <c r="DO1050" s="104"/>
      <c r="DP1050" s="104"/>
      <c r="DQ1050" s="104"/>
      <c r="DR1050" s="104"/>
      <c r="DS1050" s="104"/>
      <c r="DT1050" s="104"/>
      <c r="DU1050" s="104"/>
      <c r="DV1050" s="104"/>
      <c r="DW1050" s="104"/>
      <c r="DX1050" s="104"/>
      <c r="DY1050" s="104"/>
      <c r="DZ1050" s="104"/>
      <c r="EA1050" s="104"/>
      <c r="EB1050" s="104"/>
      <c r="EC1050" s="104"/>
      <c r="ED1050" s="104"/>
      <c r="EE1050" s="104"/>
      <c r="EF1050" s="104"/>
      <c r="EG1050" s="104"/>
      <c r="EH1050" s="104"/>
      <c r="EI1050" s="104"/>
      <c r="EJ1050" s="104"/>
      <c r="EK1050" s="104"/>
      <c r="EL1050" s="104"/>
      <c r="EM1050" s="104"/>
      <c r="EN1050" s="104"/>
      <c r="EO1050" s="104"/>
      <c r="EP1050" s="104"/>
      <c r="EQ1050" s="104"/>
    </row>
    <row r="1051" spans="118:147" ht="15.75">
      <c r="DN1051" s="104"/>
      <c r="DO1051" s="104"/>
      <c r="DP1051" s="104"/>
      <c r="DQ1051" s="104"/>
      <c r="DR1051" s="104"/>
      <c r="DS1051" s="104"/>
      <c r="DT1051" s="104"/>
      <c r="DU1051" s="104"/>
      <c r="DV1051" s="104"/>
      <c r="DW1051" s="104"/>
      <c r="DX1051" s="104"/>
      <c r="DY1051" s="104"/>
      <c r="DZ1051" s="104"/>
      <c r="EA1051" s="104"/>
      <c r="EB1051" s="104"/>
      <c r="EC1051" s="104"/>
      <c r="ED1051" s="104"/>
      <c r="EE1051" s="104"/>
      <c r="EF1051" s="104"/>
      <c r="EG1051" s="104"/>
      <c r="EH1051" s="104"/>
      <c r="EI1051" s="104"/>
      <c r="EJ1051" s="104"/>
      <c r="EK1051" s="104"/>
      <c r="EL1051" s="104"/>
      <c r="EM1051" s="104"/>
      <c r="EN1051" s="104"/>
      <c r="EO1051" s="104"/>
      <c r="EP1051" s="104"/>
      <c r="EQ1051" s="104"/>
    </row>
    <row r="1052" spans="118:147" ht="15.75">
      <c r="DN1052" s="104"/>
      <c r="DO1052" s="104"/>
      <c r="DP1052" s="104"/>
      <c r="DQ1052" s="104"/>
      <c r="DR1052" s="104"/>
      <c r="DS1052" s="104"/>
      <c r="DT1052" s="104"/>
      <c r="DU1052" s="104"/>
      <c r="DV1052" s="104"/>
      <c r="DW1052" s="104"/>
      <c r="DX1052" s="104"/>
      <c r="DY1052" s="104"/>
      <c r="DZ1052" s="104"/>
      <c r="EA1052" s="104"/>
      <c r="EB1052" s="104"/>
      <c r="EC1052" s="104"/>
      <c r="ED1052" s="104"/>
      <c r="EE1052" s="104"/>
      <c r="EF1052" s="104"/>
      <c r="EG1052" s="104"/>
      <c r="EH1052" s="104"/>
      <c r="EI1052" s="104"/>
      <c r="EJ1052" s="104"/>
      <c r="EK1052" s="104"/>
      <c r="EL1052" s="104"/>
      <c r="EM1052" s="104"/>
      <c r="EN1052" s="104"/>
      <c r="EO1052" s="104"/>
      <c r="EP1052" s="104"/>
      <c r="EQ1052" s="104"/>
    </row>
    <row r="1053" spans="118:147" ht="15.75">
      <c r="DN1053" s="104"/>
      <c r="DO1053" s="104"/>
      <c r="DP1053" s="104"/>
      <c r="DQ1053" s="104"/>
      <c r="DR1053" s="104"/>
      <c r="DS1053" s="104"/>
      <c r="DT1053" s="104"/>
      <c r="DU1053" s="104"/>
      <c r="DV1053" s="104"/>
      <c r="DW1053" s="104"/>
      <c r="DX1053" s="104"/>
      <c r="DY1053" s="104"/>
      <c r="DZ1053" s="104"/>
      <c r="EA1053" s="104"/>
      <c r="EB1053" s="104"/>
      <c r="EC1053" s="104"/>
      <c r="ED1053" s="104"/>
      <c r="EE1053" s="104"/>
      <c r="EF1053" s="104"/>
      <c r="EG1053" s="104"/>
      <c r="EH1053" s="104"/>
      <c r="EI1053" s="104"/>
      <c r="EJ1053" s="104"/>
      <c r="EK1053" s="104"/>
      <c r="EL1053" s="104"/>
      <c r="EM1053" s="104"/>
      <c r="EN1053" s="104"/>
      <c r="EO1053" s="104"/>
      <c r="EP1053" s="104"/>
      <c r="EQ1053" s="104"/>
    </row>
    <row r="1054" spans="118:147" ht="15.75">
      <c r="DN1054" s="104"/>
      <c r="DO1054" s="104"/>
      <c r="DP1054" s="104"/>
      <c r="DQ1054" s="104"/>
      <c r="DR1054" s="104"/>
      <c r="DS1054" s="104"/>
      <c r="DT1054" s="104"/>
      <c r="DU1054" s="104"/>
      <c r="DV1054" s="104"/>
      <c r="DW1054" s="104"/>
      <c r="DX1054" s="104"/>
      <c r="DY1054" s="104"/>
      <c r="DZ1054" s="104"/>
      <c r="EA1054" s="104"/>
      <c r="EB1054" s="104"/>
      <c r="EC1054" s="104"/>
      <c r="ED1054" s="104"/>
      <c r="EE1054" s="104"/>
      <c r="EF1054" s="104"/>
      <c r="EG1054" s="104"/>
      <c r="EH1054" s="104"/>
      <c r="EI1054" s="104"/>
      <c r="EJ1054" s="104"/>
      <c r="EK1054" s="104"/>
      <c r="EL1054" s="104"/>
      <c r="EM1054" s="104"/>
      <c r="EN1054" s="104"/>
      <c r="EO1054" s="104"/>
      <c r="EP1054" s="104"/>
      <c r="EQ1054" s="104"/>
    </row>
    <row r="1055" spans="118:147" ht="15.75">
      <c r="DN1055" s="104"/>
      <c r="DO1055" s="104"/>
      <c r="DP1055" s="104"/>
      <c r="DQ1055" s="104"/>
      <c r="DR1055" s="104"/>
      <c r="DS1055" s="104"/>
      <c r="DT1055" s="104"/>
      <c r="DU1055" s="104"/>
      <c r="DV1055" s="104"/>
      <c r="DW1055" s="104"/>
      <c r="DX1055" s="104"/>
      <c r="DY1055" s="104"/>
      <c r="DZ1055" s="104"/>
      <c r="EA1055" s="104"/>
      <c r="EB1055" s="104"/>
      <c r="EC1055" s="104"/>
      <c r="ED1055" s="104"/>
      <c r="EE1055" s="104"/>
      <c r="EF1055" s="104"/>
      <c r="EG1055" s="104"/>
      <c r="EH1055" s="104"/>
      <c r="EI1055" s="104"/>
      <c r="EJ1055" s="104"/>
      <c r="EK1055" s="104"/>
      <c r="EL1055" s="104"/>
      <c r="EM1055" s="104"/>
      <c r="EN1055" s="104"/>
      <c r="EO1055" s="104"/>
      <c r="EP1055" s="104"/>
      <c r="EQ1055" s="104"/>
    </row>
  </sheetData>
  <autoFilter ref="A1:JZ763" xr:uid="{00000000-0009-0000-0000-000000000000}"/>
  <conditionalFormatting sqref="BM650:CO650">
    <cfRule type="cellIs" dxfId="3968" priority="1" operator="equal">
      <formula>"yes"</formula>
    </cfRule>
  </conditionalFormatting>
  <conditionalFormatting sqref="BM649:CO649">
    <cfRule type="cellIs" dxfId="3967" priority="2" operator="equal">
      <formula>"yes"</formula>
    </cfRule>
  </conditionalFormatting>
  <conditionalFormatting sqref="BM648:CO648">
    <cfRule type="cellIs" dxfId="3966" priority="3" operator="equal">
      <formula>"yes"</formula>
    </cfRule>
  </conditionalFormatting>
  <conditionalFormatting sqref="BM643:CO647">
    <cfRule type="cellIs" dxfId="3965" priority="4" operator="equal">
      <formula>"yes"</formula>
    </cfRule>
  </conditionalFormatting>
  <conditionalFormatting sqref="BM642:CO642">
    <cfRule type="cellIs" dxfId="3964" priority="5" operator="equal">
      <formula>"yes"</formula>
    </cfRule>
  </conditionalFormatting>
  <conditionalFormatting sqref="BM641:CO641">
    <cfRule type="cellIs" dxfId="3963" priority="6" operator="equal">
      <formula>"yes"</formula>
    </cfRule>
  </conditionalFormatting>
  <conditionalFormatting sqref="BM640:CO640">
    <cfRule type="cellIs" dxfId="3962" priority="7" operator="equal">
      <formula>"yes"</formula>
    </cfRule>
  </conditionalFormatting>
  <conditionalFormatting sqref="BM639:CO639">
    <cfRule type="cellIs" dxfId="3961" priority="8" operator="equal">
      <formula>"yes"</formula>
    </cfRule>
  </conditionalFormatting>
  <conditionalFormatting sqref="BM638:CO638">
    <cfRule type="cellIs" dxfId="3960" priority="9" operator="equal">
      <formula>"yes"</formula>
    </cfRule>
  </conditionalFormatting>
  <conditionalFormatting sqref="BM637:CO637">
    <cfRule type="cellIs" dxfId="3959" priority="10" operator="equal">
      <formula>"yes"</formula>
    </cfRule>
  </conditionalFormatting>
  <conditionalFormatting sqref="BM636:CO636">
    <cfRule type="cellIs" dxfId="3958" priority="11" operator="equal">
      <formula>"yes"</formula>
    </cfRule>
  </conditionalFormatting>
  <conditionalFormatting sqref="BM633:CO635">
    <cfRule type="cellIs" dxfId="3957" priority="12" operator="equal">
      <formula>"yes"</formula>
    </cfRule>
  </conditionalFormatting>
  <conditionalFormatting sqref="BM632:CO632">
    <cfRule type="cellIs" dxfId="3956" priority="13" operator="equal">
      <formula>"yes"</formula>
    </cfRule>
  </conditionalFormatting>
  <conditionalFormatting sqref="BM631:CO631">
    <cfRule type="cellIs" dxfId="3955" priority="14" operator="equal">
      <formula>"yes"</formula>
    </cfRule>
  </conditionalFormatting>
  <conditionalFormatting sqref="BM630:CO630">
    <cfRule type="cellIs" dxfId="3954" priority="15" operator="equal">
      <formula>"yes"</formula>
    </cfRule>
  </conditionalFormatting>
  <conditionalFormatting sqref="BM629:CO629">
    <cfRule type="cellIs" dxfId="3953" priority="16" operator="equal">
      <formula>"yes"</formula>
    </cfRule>
  </conditionalFormatting>
  <conditionalFormatting sqref="BM628:CO628">
    <cfRule type="cellIs" dxfId="3952" priority="17" operator="equal">
      <formula>"yes"</formula>
    </cfRule>
  </conditionalFormatting>
  <conditionalFormatting sqref="BM626:CO627">
    <cfRule type="cellIs" dxfId="3951" priority="18" operator="equal">
      <formula>"yes"</formula>
    </cfRule>
  </conditionalFormatting>
  <conditionalFormatting sqref="BM625:CO625">
    <cfRule type="cellIs" dxfId="3950" priority="19" operator="equal">
      <formula>"yes"</formula>
    </cfRule>
  </conditionalFormatting>
  <conditionalFormatting sqref="BM624:CO624">
    <cfRule type="cellIs" dxfId="3949" priority="20" operator="equal">
      <formula>"yes"</formula>
    </cfRule>
  </conditionalFormatting>
  <conditionalFormatting sqref="BM623:CO623">
    <cfRule type="cellIs" dxfId="3948" priority="21" operator="equal">
      <formula>"yes"</formula>
    </cfRule>
  </conditionalFormatting>
  <conditionalFormatting sqref="BM622:CO622">
    <cfRule type="cellIs" dxfId="3947" priority="22" operator="equal">
      <formula>"yes"</formula>
    </cfRule>
  </conditionalFormatting>
  <conditionalFormatting sqref="BM621:CO621">
    <cfRule type="cellIs" dxfId="3946" priority="23" operator="equal">
      <formula>"yes"</formula>
    </cfRule>
  </conditionalFormatting>
  <conditionalFormatting sqref="BM618:CO620">
    <cfRule type="cellIs" dxfId="3945" priority="24" operator="equal">
      <formula>"yes"</formula>
    </cfRule>
  </conditionalFormatting>
  <conditionalFormatting sqref="BM617:CO617">
    <cfRule type="cellIs" dxfId="3944" priority="25" operator="equal">
      <formula>"yes"</formula>
    </cfRule>
  </conditionalFormatting>
  <conditionalFormatting sqref="BM616:CO616">
    <cfRule type="cellIs" dxfId="3943" priority="26" operator="equal">
      <formula>"yes"</formula>
    </cfRule>
  </conditionalFormatting>
  <conditionalFormatting sqref="BM615:CO615">
    <cfRule type="cellIs" dxfId="3942" priority="27" operator="equal">
      <formula>"yes"</formula>
    </cfRule>
  </conditionalFormatting>
  <conditionalFormatting sqref="BM614:CO614">
    <cfRule type="cellIs" dxfId="3941" priority="28" operator="equal">
      <formula>"yes"</formula>
    </cfRule>
  </conditionalFormatting>
  <conditionalFormatting sqref="BM613:CO613">
    <cfRule type="cellIs" dxfId="3940" priority="29" operator="equal">
      <formula>"yes"</formula>
    </cfRule>
  </conditionalFormatting>
  <conditionalFormatting sqref="BM612:CO612">
    <cfRule type="cellIs" dxfId="3939" priority="30" operator="equal">
      <formula>"yes"</formula>
    </cfRule>
  </conditionalFormatting>
  <conditionalFormatting sqref="BM611:CO611">
    <cfRule type="cellIs" dxfId="3938" priority="31" operator="equal">
      <formula>"yes"</formula>
    </cfRule>
  </conditionalFormatting>
  <conditionalFormatting sqref="BM610:CO610">
    <cfRule type="cellIs" dxfId="3937" priority="32" operator="equal">
      <formula>"yes"</formula>
    </cfRule>
  </conditionalFormatting>
  <conditionalFormatting sqref="BM608:CO609">
    <cfRule type="cellIs" dxfId="3936" priority="33" operator="equal">
      <formula>"yes"</formula>
    </cfRule>
  </conditionalFormatting>
  <conditionalFormatting sqref="BM607:CO607">
    <cfRule type="cellIs" dxfId="3935" priority="34" operator="equal">
      <formula>"yes"</formula>
    </cfRule>
  </conditionalFormatting>
  <conditionalFormatting sqref="BM606:CO606">
    <cfRule type="cellIs" dxfId="3934" priority="35" operator="equal">
      <formula>"yes"</formula>
    </cfRule>
  </conditionalFormatting>
  <conditionalFormatting sqref="BM605:CO605">
    <cfRule type="cellIs" dxfId="3933" priority="36" operator="equal">
      <formula>"yes"</formula>
    </cfRule>
  </conditionalFormatting>
  <conditionalFormatting sqref="BM604:CO604">
    <cfRule type="cellIs" dxfId="3932" priority="37" operator="equal">
      <formula>"yes"</formula>
    </cfRule>
  </conditionalFormatting>
  <conditionalFormatting sqref="BM603:CO603">
    <cfRule type="cellIs" dxfId="3931" priority="38" operator="equal">
      <formula>"yes"</formula>
    </cfRule>
  </conditionalFormatting>
  <conditionalFormatting sqref="BM602:CO602">
    <cfRule type="cellIs" dxfId="3930" priority="39" operator="equal">
      <formula>"yes"</formula>
    </cfRule>
  </conditionalFormatting>
  <conditionalFormatting sqref="BM601:CO601">
    <cfRule type="cellIs" dxfId="3929" priority="40" operator="equal">
      <formula>"yes"</formula>
    </cfRule>
  </conditionalFormatting>
  <conditionalFormatting sqref="BM600:CO600">
    <cfRule type="cellIs" dxfId="3928" priority="41" operator="equal">
      <formula>"yes"</formula>
    </cfRule>
  </conditionalFormatting>
  <conditionalFormatting sqref="BM598:CO599">
    <cfRule type="cellIs" dxfId="3927" priority="42" operator="equal">
      <formula>"yes"</formula>
    </cfRule>
  </conditionalFormatting>
  <conditionalFormatting sqref="BM596:CO597">
    <cfRule type="cellIs" dxfId="3926" priority="43" operator="equal">
      <formula>"yes"</formula>
    </cfRule>
  </conditionalFormatting>
  <conditionalFormatting sqref="BM593:CO595">
    <cfRule type="cellIs" dxfId="3925" priority="44" operator="equal">
      <formula>"yes"</formula>
    </cfRule>
  </conditionalFormatting>
  <conditionalFormatting sqref="BM591:CO592">
    <cfRule type="cellIs" dxfId="3924" priority="45" operator="equal">
      <formula>"yes"</formula>
    </cfRule>
  </conditionalFormatting>
  <conditionalFormatting sqref="BM589:CO590">
    <cfRule type="cellIs" dxfId="3923" priority="46" operator="equal">
      <formula>"yes"</formula>
    </cfRule>
  </conditionalFormatting>
  <conditionalFormatting sqref="BM588:CO588">
    <cfRule type="cellIs" dxfId="3922" priority="47" operator="equal">
      <formula>"yes"</formula>
    </cfRule>
  </conditionalFormatting>
  <conditionalFormatting sqref="BM587:CO587">
    <cfRule type="cellIs" dxfId="3921" priority="48" operator="equal">
      <formula>"yes"</formula>
    </cfRule>
  </conditionalFormatting>
  <conditionalFormatting sqref="BM586:CO586">
    <cfRule type="cellIs" dxfId="3920" priority="49" operator="equal">
      <formula>"yes"</formula>
    </cfRule>
  </conditionalFormatting>
  <conditionalFormatting sqref="BM585:CO585">
    <cfRule type="cellIs" dxfId="3919" priority="50" operator="equal">
      <formula>"yes"</formula>
    </cfRule>
  </conditionalFormatting>
  <conditionalFormatting sqref="BM584:CO584">
    <cfRule type="cellIs" dxfId="3918" priority="51" operator="equal">
      <formula>"yes"</formula>
    </cfRule>
  </conditionalFormatting>
  <conditionalFormatting sqref="BM583:CO583">
    <cfRule type="cellIs" dxfId="3917" priority="52" operator="equal">
      <formula>"yes"</formula>
    </cfRule>
  </conditionalFormatting>
  <conditionalFormatting sqref="BM582:CO582">
    <cfRule type="cellIs" dxfId="3916" priority="53" operator="equal">
      <formula>"yes"</formula>
    </cfRule>
  </conditionalFormatting>
  <conditionalFormatting sqref="BM581:CO581">
    <cfRule type="cellIs" dxfId="3915" priority="54" operator="equal">
      <formula>"yes"</formula>
    </cfRule>
  </conditionalFormatting>
  <conditionalFormatting sqref="BM580:CO580">
    <cfRule type="cellIs" dxfId="3914" priority="55" operator="equal">
      <formula>"yes"</formula>
    </cfRule>
  </conditionalFormatting>
  <conditionalFormatting sqref="BM579:CO579">
    <cfRule type="cellIs" dxfId="3913" priority="56" operator="equal">
      <formula>"yes"</formula>
    </cfRule>
  </conditionalFormatting>
  <conditionalFormatting sqref="BM575:CO578">
    <cfRule type="cellIs" dxfId="3912" priority="57" operator="equal">
      <formula>"yes"</formula>
    </cfRule>
  </conditionalFormatting>
  <conditionalFormatting sqref="BM574:CO574">
    <cfRule type="cellIs" dxfId="3911" priority="58" operator="equal">
      <formula>"yes"</formula>
    </cfRule>
  </conditionalFormatting>
  <conditionalFormatting sqref="BM570:CO573">
    <cfRule type="cellIs" dxfId="3910" priority="59" operator="equal">
      <formula>"yes"</formula>
    </cfRule>
  </conditionalFormatting>
  <conditionalFormatting sqref="BM569:CO569">
    <cfRule type="cellIs" dxfId="3909" priority="60" operator="equal">
      <formula>"yes"</formula>
    </cfRule>
  </conditionalFormatting>
  <conditionalFormatting sqref="BM568:CO568">
    <cfRule type="cellIs" dxfId="3908" priority="61" operator="equal">
      <formula>"yes"</formula>
    </cfRule>
  </conditionalFormatting>
  <conditionalFormatting sqref="BM564:CO567">
    <cfRule type="cellIs" dxfId="3907" priority="62" operator="equal">
      <formula>"yes"</formula>
    </cfRule>
  </conditionalFormatting>
  <conditionalFormatting sqref="BM563:CO563">
    <cfRule type="cellIs" dxfId="3906" priority="63" operator="equal">
      <formula>"yes"</formula>
    </cfRule>
  </conditionalFormatting>
  <conditionalFormatting sqref="BM560:CO562">
    <cfRule type="cellIs" dxfId="3905" priority="64" operator="equal">
      <formula>"yes"</formula>
    </cfRule>
  </conditionalFormatting>
  <conditionalFormatting sqref="BM559:CO559">
    <cfRule type="cellIs" dxfId="3904" priority="65" operator="equal">
      <formula>"yes"</formula>
    </cfRule>
  </conditionalFormatting>
  <conditionalFormatting sqref="BM558:CO558">
    <cfRule type="cellIs" dxfId="3903" priority="66" operator="equal">
      <formula>"yes"</formula>
    </cfRule>
  </conditionalFormatting>
  <conditionalFormatting sqref="BM557:CO557">
    <cfRule type="cellIs" dxfId="3902" priority="67" operator="equal">
      <formula>"yes"</formula>
    </cfRule>
  </conditionalFormatting>
  <conditionalFormatting sqref="BM556:CO556">
    <cfRule type="cellIs" dxfId="3901" priority="68" operator="equal">
      <formula>"yes"</formula>
    </cfRule>
  </conditionalFormatting>
  <conditionalFormatting sqref="BM554:CO555">
    <cfRule type="cellIs" dxfId="3900" priority="69" operator="equal">
      <formula>"yes"</formula>
    </cfRule>
  </conditionalFormatting>
  <conditionalFormatting sqref="BM552:CO553">
    <cfRule type="cellIs" dxfId="3899" priority="70" operator="equal">
      <formula>"yes"</formula>
    </cfRule>
  </conditionalFormatting>
  <conditionalFormatting sqref="BM551:CO551">
    <cfRule type="cellIs" dxfId="3898" priority="71" operator="equal">
      <formula>"yes"</formula>
    </cfRule>
  </conditionalFormatting>
  <conditionalFormatting sqref="BM550:CO550">
    <cfRule type="cellIs" dxfId="3897" priority="72" operator="equal">
      <formula>"yes"</formula>
    </cfRule>
  </conditionalFormatting>
  <conditionalFormatting sqref="BM549:CO549">
    <cfRule type="cellIs" dxfId="3896" priority="73" operator="equal">
      <formula>"yes"</formula>
    </cfRule>
  </conditionalFormatting>
  <conditionalFormatting sqref="BM548:CO548">
    <cfRule type="cellIs" dxfId="3895" priority="74" operator="equal">
      <formula>"yes"</formula>
    </cfRule>
  </conditionalFormatting>
  <conditionalFormatting sqref="BM545:CO547">
    <cfRule type="cellIs" dxfId="3894" priority="75" operator="equal">
      <formula>"yes"</formula>
    </cfRule>
  </conditionalFormatting>
  <conditionalFormatting sqref="BM544:CO544">
    <cfRule type="cellIs" dxfId="3893" priority="76" operator="equal">
      <formula>"yes"</formula>
    </cfRule>
  </conditionalFormatting>
  <conditionalFormatting sqref="BM543:CO543">
    <cfRule type="cellIs" dxfId="3892" priority="77" operator="equal">
      <formula>"yes"</formula>
    </cfRule>
  </conditionalFormatting>
  <conditionalFormatting sqref="BM542:CO542">
    <cfRule type="cellIs" dxfId="3891" priority="78" operator="equal">
      <formula>"yes"</formula>
    </cfRule>
  </conditionalFormatting>
  <conditionalFormatting sqref="BM540:CO541">
    <cfRule type="cellIs" dxfId="3890" priority="79" operator="equal">
      <formula>"yes"</formula>
    </cfRule>
  </conditionalFormatting>
  <conditionalFormatting sqref="BM539:CO539">
    <cfRule type="cellIs" dxfId="3889" priority="80" operator="equal">
      <formula>"yes"</formula>
    </cfRule>
  </conditionalFormatting>
  <conditionalFormatting sqref="BM538:CO538">
    <cfRule type="cellIs" dxfId="3888" priority="81" operator="equal">
      <formula>"yes"</formula>
    </cfRule>
  </conditionalFormatting>
  <conditionalFormatting sqref="BM535:CO537">
    <cfRule type="cellIs" dxfId="3887" priority="82" operator="equal">
      <formula>"yes"</formula>
    </cfRule>
  </conditionalFormatting>
  <conditionalFormatting sqref="BM534:CO534">
    <cfRule type="cellIs" dxfId="3886" priority="83" operator="equal">
      <formula>"yes"</formula>
    </cfRule>
  </conditionalFormatting>
  <conditionalFormatting sqref="BM532:CO533">
    <cfRule type="cellIs" dxfId="3885" priority="84" operator="equal">
      <formula>"yes"</formula>
    </cfRule>
  </conditionalFormatting>
  <conditionalFormatting sqref="BM531:CO531">
    <cfRule type="cellIs" dxfId="3884" priority="85" operator="equal">
      <formula>"yes"</formula>
    </cfRule>
  </conditionalFormatting>
  <conditionalFormatting sqref="BM530:CO530">
    <cfRule type="cellIs" dxfId="3883" priority="86" operator="equal">
      <formula>"yes"</formula>
    </cfRule>
  </conditionalFormatting>
  <conditionalFormatting sqref="BM529:CO529">
    <cfRule type="cellIs" dxfId="3882" priority="87" operator="equal">
      <formula>"yes"</formula>
    </cfRule>
  </conditionalFormatting>
  <conditionalFormatting sqref="BM527:CO528">
    <cfRule type="cellIs" dxfId="3881" priority="88" operator="equal">
      <formula>"yes"</formula>
    </cfRule>
  </conditionalFormatting>
  <conditionalFormatting sqref="BM526:CO526">
    <cfRule type="cellIs" dxfId="3880" priority="89" operator="equal">
      <formula>"yes"</formula>
    </cfRule>
  </conditionalFormatting>
  <conditionalFormatting sqref="BM525:CO525">
    <cfRule type="cellIs" dxfId="3879" priority="90" operator="equal">
      <formula>"yes"</formula>
    </cfRule>
  </conditionalFormatting>
  <conditionalFormatting sqref="BM524:CO524">
    <cfRule type="cellIs" dxfId="3878" priority="91" operator="equal">
      <formula>"yes"</formula>
    </cfRule>
  </conditionalFormatting>
  <conditionalFormatting sqref="BM523:CO523">
    <cfRule type="cellIs" dxfId="3877" priority="92" operator="equal">
      <formula>"yes"</formula>
    </cfRule>
  </conditionalFormatting>
  <conditionalFormatting sqref="BM522:CO522">
    <cfRule type="cellIs" dxfId="3876" priority="93" operator="equal">
      <formula>"yes"</formula>
    </cfRule>
  </conditionalFormatting>
  <conditionalFormatting sqref="BM521:CO521">
    <cfRule type="cellIs" dxfId="3875" priority="94" operator="equal">
      <formula>"yes"</formula>
    </cfRule>
  </conditionalFormatting>
  <conditionalFormatting sqref="BM520:CO520">
    <cfRule type="cellIs" dxfId="3874" priority="95" operator="equal">
      <formula>"yes"</formula>
    </cfRule>
  </conditionalFormatting>
  <conditionalFormatting sqref="BM519:CO519">
    <cfRule type="cellIs" dxfId="3873" priority="96" operator="equal">
      <formula>"yes"</formula>
    </cfRule>
  </conditionalFormatting>
  <conditionalFormatting sqref="BM517:CO518">
    <cfRule type="cellIs" dxfId="3872" priority="97" operator="equal">
      <formula>"yes"</formula>
    </cfRule>
  </conditionalFormatting>
  <conditionalFormatting sqref="BM515:CO516">
    <cfRule type="cellIs" dxfId="3871" priority="98" operator="equal">
      <formula>"yes"</formula>
    </cfRule>
  </conditionalFormatting>
  <conditionalFormatting sqref="BM513:CO514">
    <cfRule type="cellIs" dxfId="3870" priority="99" operator="equal">
      <formula>"yes"</formula>
    </cfRule>
  </conditionalFormatting>
  <conditionalFormatting sqref="BM512:CO512">
    <cfRule type="cellIs" dxfId="3869" priority="100" operator="equal">
      <formula>"yes"</formula>
    </cfRule>
  </conditionalFormatting>
  <conditionalFormatting sqref="BM511:CO511">
    <cfRule type="cellIs" dxfId="3868" priority="101" operator="equal">
      <formula>"yes"</formula>
    </cfRule>
  </conditionalFormatting>
  <conditionalFormatting sqref="BM510:CO510">
    <cfRule type="cellIs" dxfId="3867" priority="102" operator="equal">
      <formula>"yes"</formula>
    </cfRule>
  </conditionalFormatting>
  <conditionalFormatting sqref="BM509:CO509">
    <cfRule type="cellIs" dxfId="3866" priority="103" operator="equal">
      <formula>"yes"</formula>
    </cfRule>
  </conditionalFormatting>
  <conditionalFormatting sqref="BM508:CO508">
    <cfRule type="cellIs" dxfId="3865" priority="104" operator="equal">
      <formula>"yes"</formula>
    </cfRule>
  </conditionalFormatting>
  <conditionalFormatting sqref="BM507:CO507">
    <cfRule type="cellIs" dxfId="3864" priority="105" operator="equal">
      <formula>"yes"</formula>
    </cfRule>
  </conditionalFormatting>
  <conditionalFormatting sqref="BM506:CO506">
    <cfRule type="cellIs" dxfId="3863" priority="106" operator="equal">
      <formula>"yes"</formula>
    </cfRule>
  </conditionalFormatting>
  <conditionalFormatting sqref="BM505:CO505">
    <cfRule type="cellIs" dxfId="3862" priority="107" operator="equal">
      <formula>"yes"</formula>
    </cfRule>
  </conditionalFormatting>
  <conditionalFormatting sqref="BM504:CO504">
    <cfRule type="cellIs" dxfId="3861" priority="108" operator="equal">
      <formula>"yes"</formula>
    </cfRule>
  </conditionalFormatting>
  <conditionalFormatting sqref="BM502:CO503">
    <cfRule type="cellIs" dxfId="3860" priority="109" operator="equal">
      <formula>"yes"</formula>
    </cfRule>
  </conditionalFormatting>
  <conditionalFormatting sqref="BM501:CO501">
    <cfRule type="cellIs" dxfId="3859" priority="110" operator="equal">
      <formula>"yes"</formula>
    </cfRule>
  </conditionalFormatting>
  <conditionalFormatting sqref="BM500:CO500">
    <cfRule type="cellIs" dxfId="3858" priority="111" operator="equal">
      <formula>"yes"</formula>
    </cfRule>
  </conditionalFormatting>
  <conditionalFormatting sqref="BM498:CO499">
    <cfRule type="cellIs" dxfId="3857" priority="112" operator="equal">
      <formula>"yes"</formula>
    </cfRule>
  </conditionalFormatting>
  <conditionalFormatting sqref="BM497:CO497">
    <cfRule type="cellIs" dxfId="3856" priority="113" operator="equal">
      <formula>"yes"</formula>
    </cfRule>
  </conditionalFormatting>
  <conditionalFormatting sqref="BM495:CO496">
    <cfRule type="cellIs" dxfId="3855" priority="114" operator="equal">
      <formula>"yes"</formula>
    </cfRule>
  </conditionalFormatting>
  <conditionalFormatting sqref="BM494:CO494">
    <cfRule type="cellIs" dxfId="3854" priority="115" operator="equal">
      <formula>"yes"</formula>
    </cfRule>
  </conditionalFormatting>
  <conditionalFormatting sqref="BM492:CO493">
    <cfRule type="cellIs" dxfId="3853" priority="116" operator="equal">
      <formula>"yes"</formula>
    </cfRule>
  </conditionalFormatting>
  <conditionalFormatting sqref="BM489:CO491">
    <cfRule type="cellIs" dxfId="3852" priority="117" operator="equal">
      <formula>"yes"</formula>
    </cfRule>
  </conditionalFormatting>
  <conditionalFormatting sqref="BM488:CO488">
    <cfRule type="cellIs" dxfId="3851" priority="118" operator="equal">
      <formula>"yes"</formula>
    </cfRule>
  </conditionalFormatting>
  <conditionalFormatting sqref="BM487:CO487">
    <cfRule type="cellIs" dxfId="3850" priority="119" operator="equal">
      <formula>"yes"</formula>
    </cfRule>
  </conditionalFormatting>
  <conditionalFormatting sqref="BM485:CO486">
    <cfRule type="cellIs" dxfId="3849" priority="120" operator="equal">
      <formula>"yes"</formula>
    </cfRule>
  </conditionalFormatting>
  <conditionalFormatting sqref="BM482:CO484">
    <cfRule type="cellIs" dxfId="3848" priority="121" operator="equal">
      <formula>"yes"</formula>
    </cfRule>
  </conditionalFormatting>
  <conditionalFormatting sqref="BM481:CO481">
    <cfRule type="cellIs" dxfId="3847" priority="122" operator="equal">
      <formula>"yes"</formula>
    </cfRule>
  </conditionalFormatting>
  <conditionalFormatting sqref="BM480:CO480">
    <cfRule type="cellIs" dxfId="3846" priority="123" operator="equal">
      <formula>"yes"</formula>
    </cfRule>
  </conditionalFormatting>
  <conditionalFormatting sqref="BM477:CO479">
    <cfRule type="cellIs" dxfId="3845" priority="124" operator="equal">
      <formula>"yes"</formula>
    </cfRule>
  </conditionalFormatting>
  <conditionalFormatting sqref="BM476:CO476">
    <cfRule type="cellIs" dxfId="3844" priority="125" operator="equal">
      <formula>"yes"</formula>
    </cfRule>
  </conditionalFormatting>
  <conditionalFormatting sqref="BM475:CO475">
    <cfRule type="cellIs" dxfId="3843" priority="126" operator="equal">
      <formula>"yes"</formula>
    </cfRule>
  </conditionalFormatting>
  <conditionalFormatting sqref="BM474:CO474">
    <cfRule type="cellIs" dxfId="3842" priority="127" operator="equal">
      <formula>"yes"</formula>
    </cfRule>
  </conditionalFormatting>
  <conditionalFormatting sqref="BM473:CO473">
    <cfRule type="cellIs" dxfId="3841" priority="128" operator="equal">
      <formula>"yes"</formula>
    </cfRule>
  </conditionalFormatting>
  <conditionalFormatting sqref="BM472:CO472">
    <cfRule type="cellIs" dxfId="3840" priority="129" operator="equal">
      <formula>"yes"</formula>
    </cfRule>
  </conditionalFormatting>
  <conditionalFormatting sqref="BM470:CO471">
    <cfRule type="cellIs" dxfId="3839" priority="130" operator="equal">
      <formula>"yes"</formula>
    </cfRule>
  </conditionalFormatting>
  <conditionalFormatting sqref="BM469:CO469">
    <cfRule type="cellIs" dxfId="3838" priority="131" operator="equal">
      <formula>"yes"</formula>
    </cfRule>
  </conditionalFormatting>
  <conditionalFormatting sqref="BM468:CO468">
    <cfRule type="cellIs" dxfId="3837" priority="132" operator="equal">
      <formula>"yes"</formula>
    </cfRule>
  </conditionalFormatting>
  <conditionalFormatting sqref="BM467:CO467">
    <cfRule type="cellIs" dxfId="3836" priority="133" operator="equal">
      <formula>"yes"</formula>
    </cfRule>
  </conditionalFormatting>
  <conditionalFormatting sqref="BM466:CO466">
    <cfRule type="cellIs" dxfId="3835" priority="134" operator="equal">
      <formula>"yes"</formula>
    </cfRule>
  </conditionalFormatting>
  <conditionalFormatting sqref="BM464:CO465">
    <cfRule type="cellIs" dxfId="3834" priority="135" operator="equal">
      <formula>"yes"</formula>
    </cfRule>
  </conditionalFormatting>
  <conditionalFormatting sqref="BM460:CO463">
    <cfRule type="cellIs" dxfId="3833" priority="136" operator="equal">
      <formula>"yes"</formula>
    </cfRule>
  </conditionalFormatting>
  <conditionalFormatting sqref="BM459:CO459">
    <cfRule type="cellIs" dxfId="3832" priority="137" operator="equal">
      <formula>"yes"</formula>
    </cfRule>
  </conditionalFormatting>
  <conditionalFormatting sqref="BM458:CO458">
    <cfRule type="cellIs" dxfId="3831" priority="138" operator="equal">
      <formula>"yes"</formula>
    </cfRule>
  </conditionalFormatting>
  <conditionalFormatting sqref="BM456:CO457">
    <cfRule type="cellIs" dxfId="3830" priority="139" operator="equal">
      <formula>"yes"</formula>
    </cfRule>
  </conditionalFormatting>
  <conditionalFormatting sqref="BM455:CO455">
    <cfRule type="cellIs" dxfId="3829" priority="140" operator="equal">
      <formula>"yes"</formula>
    </cfRule>
  </conditionalFormatting>
  <conditionalFormatting sqref="BM454:CO454">
    <cfRule type="cellIs" dxfId="3828" priority="141" operator="equal">
      <formula>"yes"</formula>
    </cfRule>
  </conditionalFormatting>
  <conditionalFormatting sqref="BM453:CO453">
    <cfRule type="cellIs" dxfId="3827" priority="142" operator="equal">
      <formula>"yes"</formula>
    </cfRule>
  </conditionalFormatting>
  <conditionalFormatting sqref="BM452:CO452">
    <cfRule type="cellIs" dxfId="3826" priority="143" operator="equal">
      <formula>"yes"</formula>
    </cfRule>
  </conditionalFormatting>
  <conditionalFormatting sqref="BM451:CO451">
    <cfRule type="cellIs" dxfId="3825" priority="144" operator="equal">
      <formula>"yes"</formula>
    </cfRule>
  </conditionalFormatting>
  <conditionalFormatting sqref="BM449:CO450">
    <cfRule type="cellIs" dxfId="3824" priority="145" operator="equal">
      <formula>"yes"</formula>
    </cfRule>
  </conditionalFormatting>
  <conditionalFormatting sqref="BM448:CO448">
    <cfRule type="cellIs" dxfId="3823" priority="146" operator="equal">
      <formula>"yes"</formula>
    </cfRule>
  </conditionalFormatting>
  <conditionalFormatting sqref="BM446:CO447">
    <cfRule type="cellIs" dxfId="3822" priority="147" operator="equal">
      <formula>"yes"</formula>
    </cfRule>
  </conditionalFormatting>
  <conditionalFormatting sqref="BM444:CO445">
    <cfRule type="cellIs" dxfId="3821" priority="148" operator="equal">
      <formula>"yes"</formula>
    </cfRule>
  </conditionalFormatting>
  <conditionalFormatting sqref="BM442:CO443">
    <cfRule type="cellIs" dxfId="3820" priority="149" operator="equal">
      <formula>"yes"</formula>
    </cfRule>
  </conditionalFormatting>
  <conditionalFormatting sqref="BM441:CO441">
    <cfRule type="cellIs" dxfId="3819" priority="150" operator="equal">
      <formula>"yes"</formula>
    </cfRule>
  </conditionalFormatting>
  <conditionalFormatting sqref="BM440:CO440">
    <cfRule type="cellIs" dxfId="3818" priority="151" operator="equal">
      <formula>"yes"</formula>
    </cfRule>
  </conditionalFormatting>
  <conditionalFormatting sqref="BM438:CO439">
    <cfRule type="cellIs" dxfId="3817" priority="152" operator="equal">
      <formula>"yes"</formula>
    </cfRule>
  </conditionalFormatting>
  <conditionalFormatting sqref="BM437:CO437">
    <cfRule type="cellIs" dxfId="3816" priority="153" operator="equal">
      <formula>"yes"</formula>
    </cfRule>
  </conditionalFormatting>
  <conditionalFormatting sqref="BM434:CO436">
    <cfRule type="cellIs" dxfId="3815" priority="154" operator="equal">
      <formula>"yes"</formula>
    </cfRule>
  </conditionalFormatting>
  <conditionalFormatting sqref="BM433:CO433">
    <cfRule type="cellIs" dxfId="3814" priority="155" operator="equal">
      <formula>"yes"</formula>
    </cfRule>
  </conditionalFormatting>
  <conditionalFormatting sqref="BM431:CO432">
    <cfRule type="cellIs" dxfId="3813" priority="156" operator="equal">
      <formula>"yes"</formula>
    </cfRule>
  </conditionalFormatting>
  <conditionalFormatting sqref="BM430:CO430">
    <cfRule type="cellIs" dxfId="3812" priority="157" operator="equal">
      <formula>"yes"</formula>
    </cfRule>
  </conditionalFormatting>
  <conditionalFormatting sqref="BM428:CO429">
    <cfRule type="cellIs" dxfId="3811" priority="158" operator="equal">
      <formula>"yes"</formula>
    </cfRule>
  </conditionalFormatting>
  <conditionalFormatting sqref="BM427:CO427">
    <cfRule type="cellIs" dxfId="3810" priority="159" operator="equal">
      <formula>"yes"</formula>
    </cfRule>
  </conditionalFormatting>
  <conditionalFormatting sqref="BM426:CO426">
    <cfRule type="cellIs" dxfId="3809" priority="160" operator="equal">
      <formula>"yes"</formula>
    </cfRule>
  </conditionalFormatting>
  <conditionalFormatting sqref="BM425:CO425">
    <cfRule type="cellIs" dxfId="3808" priority="161" operator="equal">
      <formula>"yes"</formula>
    </cfRule>
  </conditionalFormatting>
  <conditionalFormatting sqref="BM423:CO424">
    <cfRule type="cellIs" dxfId="3807" priority="162" operator="equal">
      <formula>"yes"</formula>
    </cfRule>
  </conditionalFormatting>
  <conditionalFormatting sqref="BM422:CO422">
    <cfRule type="cellIs" dxfId="3806" priority="163" operator="equal">
      <formula>"yes"</formula>
    </cfRule>
  </conditionalFormatting>
  <conditionalFormatting sqref="BM421:CO421">
    <cfRule type="cellIs" dxfId="3805" priority="164" operator="equal">
      <formula>"yes"</formula>
    </cfRule>
  </conditionalFormatting>
  <conditionalFormatting sqref="BM420:CO420">
    <cfRule type="cellIs" dxfId="3804" priority="165" operator="equal">
      <formula>"yes"</formula>
    </cfRule>
  </conditionalFormatting>
  <conditionalFormatting sqref="BM418:CO419">
    <cfRule type="cellIs" dxfId="3803" priority="166" operator="equal">
      <formula>"yes"</formula>
    </cfRule>
  </conditionalFormatting>
  <conditionalFormatting sqref="BM415:CO417">
    <cfRule type="cellIs" dxfId="3802" priority="167" operator="equal">
      <formula>"yes"</formula>
    </cfRule>
  </conditionalFormatting>
  <conditionalFormatting sqref="BM414:CO414">
    <cfRule type="cellIs" dxfId="3801" priority="168" operator="equal">
      <formula>"yes"</formula>
    </cfRule>
  </conditionalFormatting>
  <conditionalFormatting sqref="BM413:CO413">
    <cfRule type="cellIs" dxfId="3800" priority="169" operator="equal">
      <formula>"yes"</formula>
    </cfRule>
  </conditionalFormatting>
  <conditionalFormatting sqref="BM412:CO412">
    <cfRule type="cellIs" dxfId="3799" priority="170" operator="equal">
      <formula>"yes"</formula>
    </cfRule>
  </conditionalFormatting>
  <conditionalFormatting sqref="BM410:CO411">
    <cfRule type="cellIs" dxfId="3798" priority="171" operator="equal">
      <formula>"yes"</formula>
    </cfRule>
  </conditionalFormatting>
  <conditionalFormatting sqref="BM408:CO409">
    <cfRule type="cellIs" dxfId="3797" priority="172" operator="equal">
      <formula>"yes"</formula>
    </cfRule>
  </conditionalFormatting>
  <conditionalFormatting sqref="BM407:CO407">
    <cfRule type="cellIs" dxfId="3796" priority="173" operator="equal">
      <formula>"yes"</formula>
    </cfRule>
  </conditionalFormatting>
  <conditionalFormatting sqref="BM405:CO406">
    <cfRule type="cellIs" dxfId="3795" priority="174" operator="equal">
      <formula>"yes"</formula>
    </cfRule>
  </conditionalFormatting>
  <conditionalFormatting sqref="BM402:CO404">
    <cfRule type="cellIs" dxfId="3794" priority="175" operator="equal">
      <formula>"yes"</formula>
    </cfRule>
  </conditionalFormatting>
  <conditionalFormatting sqref="BM401:CO401">
    <cfRule type="cellIs" dxfId="3793" priority="176" operator="equal">
      <formula>"yes"</formula>
    </cfRule>
  </conditionalFormatting>
  <conditionalFormatting sqref="BM400:CO400">
    <cfRule type="cellIs" dxfId="3792" priority="177" operator="equal">
      <formula>"yes"</formula>
    </cfRule>
  </conditionalFormatting>
  <conditionalFormatting sqref="BM399:CO399">
    <cfRule type="cellIs" dxfId="3791" priority="178" operator="equal">
      <formula>"yes"</formula>
    </cfRule>
  </conditionalFormatting>
  <conditionalFormatting sqref="BM398:CO398">
    <cfRule type="cellIs" dxfId="3790" priority="179" operator="equal">
      <formula>"yes"</formula>
    </cfRule>
  </conditionalFormatting>
  <conditionalFormatting sqref="BM397:CO397">
    <cfRule type="cellIs" dxfId="3789" priority="180" operator="equal">
      <formula>"yes"</formula>
    </cfRule>
  </conditionalFormatting>
  <conditionalFormatting sqref="BM396:CO396">
    <cfRule type="cellIs" dxfId="3788" priority="181" operator="equal">
      <formula>"yes"</formula>
    </cfRule>
  </conditionalFormatting>
  <conditionalFormatting sqref="BM395:CO395">
    <cfRule type="cellIs" dxfId="3787" priority="182" operator="equal">
      <formula>"yes"</formula>
    </cfRule>
  </conditionalFormatting>
  <conditionalFormatting sqref="BM394:CO394">
    <cfRule type="cellIs" dxfId="3786" priority="183" operator="equal">
      <formula>"yes"</formula>
    </cfRule>
  </conditionalFormatting>
  <conditionalFormatting sqref="BM392:CO393">
    <cfRule type="cellIs" dxfId="3785" priority="184" operator="equal">
      <formula>"yes"</formula>
    </cfRule>
  </conditionalFormatting>
  <conditionalFormatting sqref="BM391:CO391">
    <cfRule type="cellIs" dxfId="3784" priority="185" operator="equal">
      <formula>"yes"</formula>
    </cfRule>
  </conditionalFormatting>
  <conditionalFormatting sqref="BM390:CO390">
    <cfRule type="cellIs" dxfId="3783" priority="186" operator="equal">
      <formula>"yes"</formula>
    </cfRule>
  </conditionalFormatting>
  <conditionalFormatting sqref="BM388:CO389">
    <cfRule type="cellIs" dxfId="3782" priority="187" operator="equal">
      <formula>"yes"</formula>
    </cfRule>
  </conditionalFormatting>
  <conditionalFormatting sqref="BM386:CO387">
    <cfRule type="cellIs" dxfId="3781" priority="188" operator="equal">
      <formula>"yes"</formula>
    </cfRule>
  </conditionalFormatting>
  <conditionalFormatting sqref="BM385:CO385">
    <cfRule type="cellIs" dxfId="3780" priority="189" operator="equal">
      <formula>"yes"</formula>
    </cfRule>
  </conditionalFormatting>
  <conditionalFormatting sqref="BM384:CO384">
    <cfRule type="cellIs" dxfId="3779" priority="190" operator="equal">
      <formula>"yes"</formula>
    </cfRule>
  </conditionalFormatting>
  <conditionalFormatting sqref="BM383:CO383">
    <cfRule type="cellIs" dxfId="3778" priority="191" operator="equal">
      <formula>"yes"</formula>
    </cfRule>
  </conditionalFormatting>
  <conditionalFormatting sqref="BM382:CO382">
    <cfRule type="cellIs" dxfId="3777" priority="192" operator="equal">
      <formula>"yes"</formula>
    </cfRule>
  </conditionalFormatting>
  <conditionalFormatting sqref="BM381:CO381">
    <cfRule type="cellIs" dxfId="3776" priority="193" operator="equal">
      <formula>"yes"</formula>
    </cfRule>
  </conditionalFormatting>
  <conditionalFormatting sqref="BM379:CO380">
    <cfRule type="cellIs" dxfId="3775" priority="194" operator="equal">
      <formula>"yes"</formula>
    </cfRule>
  </conditionalFormatting>
  <conditionalFormatting sqref="BM378:CO378">
    <cfRule type="cellIs" dxfId="3774" priority="195" operator="equal">
      <formula>"yes"</formula>
    </cfRule>
  </conditionalFormatting>
  <conditionalFormatting sqref="BM377:CO377">
    <cfRule type="cellIs" dxfId="3773" priority="196" operator="equal">
      <formula>"yes"</formula>
    </cfRule>
  </conditionalFormatting>
  <conditionalFormatting sqref="BM376:CO376">
    <cfRule type="cellIs" dxfId="3772" priority="197" operator="equal">
      <formula>"yes"</formula>
    </cfRule>
  </conditionalFormatting>
  <conditionalFormatting sqref="BM375:CO375">
    <cfRule type="cellIs" dxfId="3771" priority="198" operator="equal">
      <formula>"yes"</formula>
    </cfRule>
  </conditionalFormatting>
  <conditionalFormatting sqref="BM374:CO374">
    <cfRule type="cellIs" dxfId="3770" priority="199" operator="equal">
      <formula>"yes"</formula>
    </cfRule>
  </conditionalFormatting>
  <conditionalFormatting sqref="BM372:CO373">
    <cfRule type="cellIs" dxfId="3769" priority="200" operator="equal">
      <formula>"yes"</formula>
    </cfRule>
  </conditionalFormatting>
  <conditionalFormatting sqref="BM371:CO371">
    <cfRule type="cellIs" dxfId="3768" priority="201" operator="equal">
      <formula>"yes"</formula>
    </cfRule>
  </conditionalFormatting>
  <conditionalFormatting sqref="BM370:CO370">
    <cfRule type="cellIs" dxfId="3767" priority="202" operator="equal">
      <formula>"yes"</formula>
    </cfRule>
  </conditionalFormatting>
  <conditionalFormatting sqref="BM368:CO369">
    <cfRule type="cellIs" dxfId="3766" priority="203" operator="equal">
      <formula>"yes"</formula>
    </cfRule>
  </conditionalFormatting>
  <conditionalFormatting sqref="BM365:CO367">
    <cfRule type="cellIs" dxfId="3765" priority="204" operator="equal">
      <formula>"yes"</formula>
    </cfRule>
  </conditionalFormatting>
  <conditionalFormatting sqref="BM364:CO364">
    <cfRule type="cellIs" dxfId="3764" priority="205" operator="equal">
      <formula>"yes"</formula>
    </cfRule>
  </conditionalFormatting>
  <conditionalFormatting sqref="BM361:CO363">
    <cfRule type="cellIs" dxfId="3763" priority="206" operator="equal">
      <formula>"yes"</formula>
    </cfRule>
  </conditionalFormatting>
  <conditionalFormatting sqref="BM360:CO360">
    <cfRule type="cellIs" dxfId="3762" priority="207" operator="equal">
      <formula>"yes"</formula>
    </cfRule>
  </conditionalFormatting>
  <conditionalFormatting sqref="BM359:CO359">
    <cfRule type="cellIs" dxfId="3761" priority="208" operator="equal">
      <formula>"yes"</formula>
    </cfRule>
  </conditionalFormatting>
  <conditionalFormatting sqref="BM358:CO358">
    <cfRule type="cellIs" dxfId="3760" priority="209" operator="equal">
      <formula>"yes"</formula>
    </cfRule>
  </conditionalFormatting>
  <conditionalFormatting sqref="BM357:CO357">
    <cfRule type="cellIs" dxfId="3759" priority="210" operator="equal">
      <formula>"yes"</formula>
    </cfRule>
  </conditionalFormatting>
  <conditionalFormatting sqref="BM356:CO356">
    <cfRule type="cellIs" dxfId="3758" priority="211" operator="equal">
      <formula>"yes"</formula>
    </cfRule>
  </conditionalFormatting>
  <conditionalFormatting sqref="BM355:CO355">
    <cfRule type="cellIs" dxfId="3757" priority="212" operator="equal">
      <formula>"yes"</formula>
    </cfRule>
  </conditionalFormatting>
  <conditionalFormatting sqref="BM354:CO354">
    <cfRule type="cellIs" dxfId="3756" priority="213" operator="equal">
      <formula>"yes"</formula>
    </cfRule>
  </conditionalFormatting>
  <conditionalFormatting sqref="BM353:CO353">
    <cfRule type="cellIs" dxfId="3755" priority="214" operator="equal">
      <formula>"yes"</formula>
    </cfRule>
  </conditionalFormatting>
  <conditionalFormatting sqref="BM351:CO352">
    <cfRule type="cellIs" dxfId="3754" priority="215" operator="equal">
      <formula>"yes"</formula>
    </cfRule>
  </conditionalFormatting>
  <conditionalFormatting sqref="BM350:CO350">
    <cfRule type="cellIs" dxfId="3753" priority="216" operator="equal">
      <formula>"yes"</formula>
    </cfRule>
  </conditionalFormatting>
  <conditionalFormatting sqref="BM348:CO349">
    <cfRule type="cellIs" dxfId="3752" priority="217" operator="equal">
      <formula>"yes"</formula>
    </cfRule>
  </conditionalFormatting>
  <conditionalFormatting sqref="BM347:CO347">
    <cfRule type="cellIs" dxfId="3751" priority="218" operator="equal">
      <formula>"yes"</formula>
    </cfRule>
  </conditionalFormatting>
  <conditionalFormatting sqref="BM345:CO346">
    <cfRule type="cellIs" dxfId="3750" priority="219" operator="equal">
      <formula>"yes"</formula>
    </cfRule>
  </conditionalFormatting>
  <conditionalFormatting sqref="BM343:CO344">
    <cfRule type="cellIs" dxfId="3749" priority="220" operator="equal">
      <formula>"yes"</formula>
    </cfRule>
  </conditionalFormatting>
  <conditionalFormatting sqref="BM342:CO342">
    <cfRule type="cellIs" dxfId="3748" priority="221" operator="equal">
      <formula>"yes"</formula>
    </cfRule>
  </conditionalFormatting>
  <conditionalFormatting sqref="BM340:CO341">
    <cfRule type="cellIs" dxfId="3747" priority="222" operator="equal">
      <formula>"yes"</formula>
    </cfRule>
  </conditionalFormatting>
  <conditionalFormatting sqref="BM339:CO339">
    <cfRule type="cellIs" dxfId="3746" priority="223" operator="equal">
      <formula>"yes"</formula>
    </cfRule>
  </conditionalFormatting>
  <conditionalFormatting sqref="BM337:CO338">
    <cfRule type="cellIs" dxfId="3745" priority="224" operator="equal">
      <formula>"yes"</formula>
    </cfRule>
  </conditionalFormatting>
  <conditionalFormatting sqref="BM336:CO336">
    <cfRule type="cellIs" dxfId="3744" priority="225" operator="equal">
      <formula>"yes"</formula>
    </cfRule>
  </conditionalFormatting>
  <conditionalFormatting sqref="BM335:CO335">
    <cfRule type="cellIs" dxfId="3743" priority="226" operator="equal">
      <formula>"yes"</formula>
    </cfRule>
  </conditionalFormatting>
  <conditionalFormatting sqref="BM334:CO334">
    <cfRule type="cellIs" dxfId="3742" priority="227" operator="equal">
      <formula>"yes"</formula>
    </cfRule>
  </conditionalFormatting>
  <conditionalFormatting sqref="BM333:CO333">
    <cfRule type="cellIs" dxfId="3741" priority="228" operator="equal">
      <formula>"yes"</formula>
    </cfRule>
  </conditionalFormatting>
  <conditionalFormatting sqref="BM332:CO332">
    <cfRule type="cellIs" dxfId="3740" priority="229" operator="equal">
      <formula>"yes"</formula>
    </cfRule>
  </conditionalFormatting>
  <conditionalFormatting sqref="BM331:CO331">
    <cfRule type="cellIs" dxfId="3739" priority="230" operator="equal">
      <formula>"yes"</formula>
    </cfRule>
  </conditionalFormatting>
  <conditionalFormatting sqref="BM330:CO330">
    <cfRule type="cellIs" dxfId="3738" priority="231" operator="equal">
      <formula>"yes"</formula>
    </cfRule>
  </conditionalFormatting>
  <conditionalFormatting sqref="BM329:CO329">
    <cfRule type="cellIs" dxfId="3737" priority="232" operator="equal">
      <formula>"yes"</formula>
    </cfRule>
  </conditionalFormatting>
  <conditionalFormatting sqref="BM328:CO328">
    <cfRule type="cellIs" dxfId="3736" priority="233" operator="equal">
      <formula>"yes"</formula>
    </cfRule>
  </conditionalFormatting>
  <conditionalFormatting sqref="BM326:CO327">
    <cfRule type="cellIs" dxfId="3735" priority="234" operator="equal">
      <formula>"yes"</formula>
    </cfRule>
  </conditionalFormatting>
  <conditionalFormatting sqref="BM324:CO325">
    <cfRule type="cellIs" dxfId="3734" priority="235" operator="equal">
      <formula>"yes"</formula>
    </cfRule>
  </conditionalFormatting>
  <conditionalFormatting sqref="BM323:CO323">
    <cfRule type="cellIs" dxfId="3733" priority="236" operator="equal">
      <formula>"yes"</formula>
    </cfRule>
  </conditionalFormatting>
  <conditionalFormatting sqref="BM322:CO322">
    <cfRule type="cellIs" dxfId="3732" priority="237" operator="equal">
      <formula>"yes"</formula>
    </cfRule>
  </conditionalFormatting>
  <conditionalFormatting sqref="BM320:CO321">
    <cfRule type="cellIs" dxfId="3731" priority="238" operator="equal">
      <formula>"yes"</formula>
    </cfRule>
  </conditionalFormatting>
  <conditionalFormatting sqref="BM319:CO319">
    <cfRule type="cellIs" dxfId="3730" priority="239" operator="equal">
      <formula>"yes"</formula>
    </cfRule>
  </conditionalFormatting>
  <conditionalFormatting sqref="BM318:CO318">
    <cfRule type="cellIs" dxfId="3729" priority="240" operator="equal">
      <formula>"yes"</formula>
    </cfRule>
  </conditionalFormatting>
  <conditionalFormatting sqref="BM317:CO317">
    <cfRule type="cellIs" dxfId="3728" priority="241" operator="equal">
      <formula>"yes"</formula>
    </cfRule>
  </conditionalFormatting>
  <conditionalFormatting sqref="BM315:CO316">
    <cfRule type="cellIs" dxfId="3727" priority="242" operator="equal">
      <formula>"yes"</formula>
    </cfRule>
  </conditionalFormatting>
  <conditionalFormatting sqref="BM314:CO314">
    <cfRule type="cellIs" dxfId="3726" priority="243" operator="equal">
      <formula>"yes"</formula>
    </cfRule>
  </conditionalFormatting>
  <conditionalFormatting sqref="BM313:CO313">
    <cfRule type="cellIs" dxfId="3725" priority="244" operator="equal">
      <formula>"yes"</formula>
    </cfRule>
  </conditionalFormatting>
  <conditionalFormatting sqref="BM310:CO312">
    <cfRule type="cellIs" dxfId="3724" priority="245" operator="equal">
      <formula>"yes"</formula>
    </cfRule>
  </conditionalFormatting>
  <conditionalFormatting sqref="BM309:CO309">
    <cfRule type="cellIs" dxfId="3723" priority="246" operator="equal">
      <formula>"yes"</formula>
    </cfRule>
  </conditionalFormatting>
  <conditionalFormatting sqref="BM308:CO308">
    <cfRule type="cellIs" dxfId="3722" priority="247" operator="equal">
      <formula>"yes"</formula>
    </cfRule>
  </conditionalFormatting>
  <conditionalFormatting sqref="BM307:CO307">
    <cfRule type="cellIs" dxfId="3721" priority="248" operator="equal">
      <formula>"yes"</formula>
    </cfRule>
  </conditionalFormatting>
  <conditionalFormatting sqref="BM306:CO306">
    <cfRule type="cellIs" dxfId="3720" priority="249" operator="equal">
      <formula>"yes"</formula>
    </cfRule>
  </conditionalFormatting>
  <conditionalFormatting sqref="BM305:CO305">
    <cfRule type="cellIs" dxfId="3719" priority="250" operator="equal">
      <formula>"yes"</formula>
    </cfRule>
  </conditionalFormatting>
  <conditionalFormatting sqref="BM304:CO304">
    <cfRule type="cellIs" dxfId="3718" priority="251" operator="equal">
      <formula>"yes"</formula>
    </cfRule>
  </conditionalFormatting>
  <conditionalFormatting sqref="BM302:CO303">
    <cfRule type="cellIs" dxfId="3717" priority="252" operator="equal">
      <formula>"yes"</formula>
    </cfRule>
  </conditionalFormatting>
  <conditionalFormatting sqref="BM301:CO301">
    <cfRule type="cellIs" dxfId="3716" priority="253" operator="equal">
      <formula>"yes"</formula>
    </cfRule>
  </conditionalFormatting>
  <conditionalFormatting sqref="BM300:CO300">
    <cfRule type="cellIs" dxfId="3715" priority="254" operator="equal">
      <formula>"yes"</formula>
    </cfRule>
  </conditionalFormatting>
  <conditionalFormatting sqref="BM299:CO299">
    <cfRule type="cellIs" dxfId="3714" priority="255" operator="equal">
      <formula>"yes"</formula>
    </cfRule>
  </conditionalFormatting>
  <conditionalFormatting sqref="BM298:CO298">
    <cfRule type="cellIs" dxfId="3713" priority="256" operator="equal">
      <formula>"yes"</formula>
    </cfRule>
  </conditionalFormatting>
  <conditionalFormatting sqref="BM297:CO297">
    <cfRule type="cellIs" dxfId="3712" priority="257" operator="equal">
      <formula>"yes"</formula>
    </cfRule>
  </conditionalFormatting>
  <conditionalFormatting sqref="BM296:CO296">
    <cfRule type="cellIs" dxfId="3711" priority="258" operator="equal">
      <formula>"yes"</formula>
    </cfRule>
  </conditionalFormatting>
  <conditionalFormatting sqref="BM295:CO295">
    <cfRule type="cellIs" dxfId="3710" priority="259" operator="equal">
      <formula>"yes"</formula>
    </cfRule>
  </conditionalFormatting>
  <conditionalFormatting sqref="BM294:CO294">
    <cfRule type="cellIs" dxfId="3709" priority="260" operator="equal">
      <formula>"yes"</formula>
    </cfRule>
  </conditionalFormatting>
  <conditionalFormatting sqref="BM293:CO293">
    <cfRule type="cellIs" dxfId="3708" priority="261" operator="equal">
      <formula>"yes"</formula>
    </cfRule>
  </conditionalFormatting>
  <conditionalFormatting sqref="BM292:CO292">
    <cfRule type="cellIs" dxfId="3707" priority="262" operator="equal">
      <formula>"yes"</formula>
    </cfRule>
  </conditionalFormatting>
  <conditionalFormatting sqref="BM291:CO291">
    <cfRule type="cellIs" dxfId="3706" priority="263" operator="equal">
      <formula>"yes"</formula>
    </cfRule>
  </conditionalFormatting>
  <conditionalFormatting sqref="BM290:CO290">
    <cfRule type="cellIs" dxfId="3705" priority="264" operator="equal">
      <formula>"yes"</formula>
    </cfRule>
  </conditionalFormatting>
  <conditionalFormatting sqref="BM289:CO289">
    <cfRule type="cellIs" dxfId="3704" priority="265" operator="equal">
      <formula>"yes"</formula>
    </cfRule>
  </conditionalFormatting>
  <conditionalFormatting sqref="BM288:CO288">
    <cfRule type="cellIs" dxfId="3703" priority="266" operator="equal">
      <formula>"yes"</formula>
    </cfRule>
  </conditionalFormatting>
  <conditionalFormatting sqref="BM287:CO287">
    <cfRule type="cellIs" dxfId="3702" priority="267" operator="equal">
      <formula>"yes"</formula>
    </cfRule>
  </conditionalFormatting>
  <conditionalFormatting sqref="BM286:CO286">
    <cfRule type="cellIs" dxfId="3701" priority="268" operator="equal">
      <formula>"yes"</formula>
    </cfRule>
  </conditionalFormatting>
  <conditionalFormatting sqref="BM284:CO285">
    <cfRule type="cellIs" dxfId="3700" priority="269" operator="equal">
      <formula>"yes"</formula>
    </cfRule>
  </conditionalFormatting>
  <conditionalFormatting sqref="BM283:CO283">
    <cfRule type="cellIs" dxfId="3699" priority="270" operator="equal">
      <formula>"yes"</formula>
    </cfRule>
  </conditionalFormatting>
  <conditionalFormatting sqref="BM282:CO282">
    <cfRule type="cellIs" dxfId="3698" priority="271" operator="equal">
      <formula>"yes"</formula>
    </cfRule>
  </conditionalFormatting>
  <conditionalFormatting sqref="BM281:CO281">
    <cfRule type="cellIs" dxfId="3697" priority="272" operator="equal">
      <formula>"yes"</formula>
    </cfRule>
  </conditionalFormatting>
  <conditionalFormatting sqref="BM280:CO280">
    <cfRule type="cellIs" dxfId="3696" priority="273" operator="equal">
      <formula>"yes"</formula>
    </cfRule>
  </conditionalFormatting>
  <conditionalFormatting sqref="BM279:CO279">
    <cfRule type="cellIs" dxfId="3695" priority="274" operator="equal">
      <formula>"yes"</formula>
    </cfRule>
  </conditionalFormatting>
  <conditionalFormatting sqref="BM278:CO278">
    <cfRule type="cellIs" dxfId="3694" priority="275" operator="equal">
      <formula>"yes"</formula>
    </cfRule>
  </conditionalFormatting>
  <conditionalFormatting sqref="BM277:CO277">
    <cfRule type="cellIs" dxfId="3693" priority="276" operator="equal">
      <formula>"yes"</formula>
    </cfRule>
  </conditionalFormatting>
  <conditionalFormatting sqref="BM276:CO276">
    <cfRule type="cellIs" dxfId="3692" priority="277" operator="equal">
      <formula>"yes"</formula>
    </cfRule>
  </conditionalFormatting>
  <conditionalFormatting sqref="BM275:CO275">
    <cfRule type="cellIs" dxfId="3691" priority="278" operator="equal">
      <formula>"yes"</formula>
    </cfRule>
  </conditionalFormatting>
  <conditionalFormatting sqref="BM274:CO274">
    <cfRule type="cellIs" dxfId="3690" priority="279" operator="equal">
      <formula>"yes"</formula>
    </cfRule>
  </conditionalFormatting>
  <conditionalFormatting sqref="BM273:CO273">
    <cfRule type="cellIs" dxfId="3689" priority="280" operator="equal">
      <formula>"yes"</formula>
    </cfRule>
  </conditionalFormatting>
  <conditionalFormatting sqref="BM272:CO272">
    <cfRule type="cellIs" dxfId="3688" priority="281" operator="equal">
      <formula>"yes"</formula>
    </cfRule>
  </conditionalFormatting>
  <conditionalFormatting sqref="BM271:CO271">
    <cfRule type="cellIs" dxfId="3687" priority="282" operator="equal">
      <formula>"yes"</formula>
    </cfRule>
  </conditionalFormatting>
  <conditionalFormatting sqref="BM270:CO270">
    <cfRule type="cellIs" dxfId="3686" priority="283" operator="equal">
      <formula>"yes"</formula>
    </cfRule>
  </conditionalFormatting>
  <conditionalFormatting sqref="BM269:CO269">
    <cfRule type="cellIs" dxfId="3685" priority="284" operator="equal">
      <formula>"yes"</formula>
    </cfRule>
  </conditionalFormatting>
  <conditionalFormatting sqref="BM268:CO268">
    <cfRule type="cellIs" dxfId="3684" priority="285" operator="equal">
      <formula>"yes"</formula>
    </cfRule>
  </conditionalFormatting>
  <conditionalFormatting sqref="BM267:CO267">
    <cfRule type="cellIs" dxfId="3683" priority="286" operator="equal">
      <formula>"yes"</formula>
    </cfRule>
  </conditionalFormatting>
  <conditionalFormatting sqref="BM265:CO266">
    <cfRule type="cellIs" dxfId="3682" priority="287" operator="equal">
      <formula>"yes"</formula>
    </cfRule>
  </conditionalFormatting>
  <conditionalFormatting sqref="BM264:CO264">
    <cfRule type="cellIs" dxfId="3681" priority="288" operator="equal">
      <formula>"yes"</formula>
    </cfRule>
  </conditionalFormatting>
  <conditionalFormatting sqref="BM263:CO263">
    <cfRule type="cellIs" dxfId="3680" priority="289" operator="equal">
      <formula>"yes"</formula>
    </cfRule>
  </conditionalFormatting>
  <conditionalFormatting sqref="BM262:CO262">
    <cfRule type="cellIs" dxfId="3679" priority="290" operator="equal">
      <formula>"yes"</formula>
    </cfRule>
  </conditionalFormatting>
  <conditionalFormatting sqref="BM261:CO261">
    <cfRule type="cellIs" dxfId="3678" priority="291" operator="equal">
      <formula>"yes"</formula>
    </cfRule>
  </conditionalFormatting>
  <conditionalFormatting sqref="BM260:CO260">
    <cfRule type="cellIs" dxfId="3677" priority="292" operator="equal">
      <formula>"yes"</formula>
    </cfRule>
  </conditionalFormatting>
  <conditionalFormatting sqref="BM259:CO259">
    <cfRule type="cellIs" dxfId="3676" priority="293" operator="equal">
      <formula>"yes"</formula>
    </cfRule>
  </conditionalFormatting>
  <conditionalFormatting sqref="BM258:CO258">
    <cfRule type="cellIs" dxfId="3675" priority="294" operator="equal">
      <formula>"yes"</formula>
    </cfRule>
  </conditionalFormatting>
  <conditionalFormatting sqref="BM257:CO257">
    <cfRule type="cellIs" dxfId="3674" priority="295" operator="equal">
      <formula>"yes"</formula>
    </cfRule>
  </conditionalFormatting>
  <conditionalFormatting sqref="BM256:CO256">
    <cfRule type="cellIs" dxfId="3673" priority="296" operator="equal">
      <formula>"yes"</formula>
    </cfRule>
  </conditionalFormatting>
  <conditionalFormatting sqref="BM255:CO255">
    <cfRule type="cellIs" dxfId="3672" priority="297" operator="equal">
      <formula>"yes"</formula>
    </cfRule>
  </conditionalFormatting>
  <conditionalFormatting sqref="BM254:CO254">
    <cfRule type="cellIs" dxfId="3671" priority="298" operator="equal">
      <formula>"yes"</formula>
    </cfRule>
  </conditionalFormatting>
  <conditionalFormatting sqref="BM253:CO253">
    <cfRule type="cellIs" dxfId="3670" priority="299" operator="equal">
      <formula>"yes"</formula>
    </cfRule>
  </conditionalFormatting>
  <conditionalFormatting sqref="BM251:CO252">
    <cfRule type="cellIs" dxfId="3669" priority="300" operator="equal">
      <formula>"yes"</formula>
    </cfRule>
  </conditionalFormatting>
  <conditionalFormatting sqref="BM250:CO250">
    <cfRule type="cellIs" dxfId="3668" priority="301" operator="equal">
      <formula>"yes"</formula>
    </cfRule>
  </conditionalFormatting>
  <conditionalFormatting sqref="BM249:CO249">
    <cfRule type="cellIs" dxfId="3667" priority="302" operator="equal">
      <formula>"yes"</formula>
    </cfRule>
  </conditionalFormatting>
  <conditionalFormatting sqref="BM248:CO248">
    <cfRule type="cellIs" dxfId="3666" priority="303" operator="equal">
      <formula>"yes"</formula>
    </cfRule>
  </conditionalFormatting>
  <conditionalFormatting sqref="BM247:CO247">
    <cfRule type="cellIs" dxfId="3665" priority="304" operator="equal">
      <formula>"yes"</formula>
    </cfRule>
  </conditionalFormatting>
  <conditionalFormatting sqref="BM246:CO246">
    <cfRule type="cellIs" dxfId="3664" priority="305" operator="equal">
      <formula>"yes"</formula>
    </cfRule>
  </conditionalFormatting>
  <conditionalFormatting sqref="BM245:CO245">
    <cfRule type="cellIs" dxfId="3663" priority="306" operator="equal">
      <formula>"yes"</formula>
    </cfRule>
  </conditionalFormatting>
  <conditionalFormatting sqref="BM244:CO244">
    <cfRule type="cellIs" dxfId="3662" priority="307" operator="equal">
      <formula>"yes"</formula>
    </cfRule>
  </conditionalFormatting>
  <conditionalFormatting sqref="BM243:CO243">
    <cfRule type="cellIs" dxfId="3661" priority="308" operator="equal">
      <formula>"yes"</formula>
    </cfRule>
  </conditionalFormatting>
  <conditionalFormatting sqref="BM241:CO242">
    <cfRule type="cellIs" dxfId="3660" priority="309" operator="equal">
      <formula>"yes"</formula>
    </cfRule>
  </conditionalFormatting>
  <conditionalFormatting sqref="BM240:CO240">
    <cfRule type="cellIs" dxfId="3659" priority="310" operator="equal">
      <formula>"yes"</formula>
    </cfRule>
  </conditionalFormatting>
  <conditionalFormatting sqref="BM239:CO239">
    <cfRule type="cellIs" dxfId="3658" priority="311" operator="equal">
      <formula>"yes"</formula>
    </cfRule>
  </conditionalFormatting>
  <conditionalFormatting sqref="BM238:CO238">
    <cfRule type="cellIs" dxfId="3657" priority="312" operator="equal">
      <formula>"yes"</formula>
    </cfRule>
  </conditionalFormatting>
  <conditionalFormatting sqref="BM236:CO237">
    <cfRule type="cellIs" dxfId="3656" priority="313" operator="equal">
      <formula>"yes"</formula>
    </cfRule>
  </conditionalFormatting>
  <conditionalFormatting sqref="BM233:CO235">
    <cfRule type="cellIs" dxfId="3655" priority="314" operator="equal">
      <formula>"yes"</formula>
    </cfRule>
  </conditionalFormatting>
  <conditionalFormatting sqref="BM231:CO232">
    <cfRule type="cellIs" dxfId="3654" priority="315" operator="equal">
      <formula>"yes"</formula>
    </cfRule>
  </conditionalFormatting>
  <conditionalFormatting sqref="BM230:CO230">
    <cfRule type="cellIs" dxfId="3653" priority="316" operator="equal">
      <formula>"yes"</formula>
    </cfRule>
  </conditionalFormatting>
  <conditionalFormatting sqref="BM229:CO229">
    <cfRule type="cellIs" dxfId="3652" priority="317" operator="equal">
      <formula>"yes"</formula>
    </cfRule>
  </conditionalFormatting>
  <conditionalFormatting sqref="BM228:CO228">
    <cfRule type="cellIs" dxfId="3651" priority="318" operator="equal">
      <formula>"yes"</formula>
    </cfRule>
  </conditionalFormatting>
  <conditionalFormatting sqref="BM227:CO227">
    <cfRule type="cellIs" dxfId="3650" priority="319" operator="equal">
      <formula>"yes"</formula>
    </cfRule>
  </conditionalFormatting>
  <conditionalFormatting sqref="BM226:CO226">
    <cfRule type="cellIs" dxfId="3649" priority="320" operator="equal">
      <formula>"yes"</formula>
    </cfRule>
  </conditionalFormatting>
  <conditionalFormatting sqref="BM225:CO225">
    <cfRule type="cellIs" dxfId="3648" priority="321" operator="equal">
      <formula>"yes"</formula>
    </cfRule>
  </conditionalFormatting>
  <conditionalFormatting sqref="BM224:CO224">
    <cfRule type="cellIs" dxfId="3647" priority="322" operator="equal">
      <formula>"yes"</formula>
    </cfRule>
  </conditionalFormatting>
  <conditionalFormatting sqref="BM223:CO223">
    <cfRule type="cellIs" dxfId="3646" priority="323" operator="equal">
      <formula>"yes"</formula>
    </cfRule>
  </conditionalFormatting>
  <conditionalFormatting sqref="BM222:CO222">
    <cfRule type="cellIs" dxfId="3645" priority="324" operator="equal">
      <formula>"yes"</formula>
    </cfRule>
  </conditionalFormatting>
  <conditionalFormatting sqref="BM221:CO221">
    <cfRule type="cellIs" dxfId="3644" priority="325" operator="equal">
      <formula>"yes"</formula>
    </cfRule>
  </conditionalFormatting>
  <conditionalFormatting sqref="BM220:CO220">
    <cfRule type="cellIs" dxfId="3643" priority="326" operator="equal">
      <formula>"yes"</formula>
    </cfRule>
  </conditionalFormatting>
  <conditionalFormatting sqref="BM219:CO219">
    <cfRule type="cellIs" dxfId="3642" priority="327" operator="equal">
      <formula>"yes"</formula>
    </cfRule>
  </conditionalFormatting>
  <conditionalFormatting sqref="BM218:CO218">
    <cfRule type="cellIs" dxfId="3641" priority="328" operator="equal">
      <formula>"yes"</formula>
    </cfRule>
  </conditionalFormatting>
  <conditionalFormatting sqref="BM215:CO217">
    <cfRule type="cellIs" dxfId="3640" priority="329" operator="equal">
      <formula>"yes"</formula>
    </cfRule>
  </conditionalFormatting>
  <conditionalFormatting sqref="BM214:CO214">
    <cfRule type="cellIs" dxfId="3639" priority="330" operator="equal">
      <formula>"yes"</formula>
    </cfRule>
  </conditionalFormatting>
  <conditionalFormatting sqref="BM213:CO213">
    <cfRule type="cellIs" dxfId="3638" priority="331" operator="equal">
      <formula>"yes"</formula>
    </cfRule>
  </conditionalFormatting>
  <conditionalFormatting sqref="BM212:CO212">
    <cfRule type="cellIs" dxfId="3637" priority="332" operator="equal">
      <formula>"yes"</formula>
    </cfRule>
  </conditionalFormatting>
  <conditionalFormatting sqref="BM211:CO211">
    <cfRule type="cellIs" dxfId="3636" priority="333" operator="equal">
      <formula>"yes"</formula>
    </cfRule>
  </conditionalFormatting>
  <conditionalFormatting sqref="BM210:CO210">
    <cfRule type="cellIs" dxfId="3635" priority="334" operator="equal">
      <formula>"yes"</formula>
    </cfRule>
  </conditionalFormatting>
  <conditionalFormatting sqref="BM208:CO209">
    <cfRule type="cellIs" dxfId="3634" priority="335" operator="equal">
      <formula>"yes"</formula>
    </cfRule>
  </conditionalFormatting>
  <conditionalFormatting sqref="BM207:CO207">
    <cfRule type="cellIs" dxfId="3633" priority="336" operator="equal">
      <formula>"yes"</formula>
    </cfRule>
  </conditionalFormatting>
  <conditionalFormatting sqref="BM206:CO206">
    <cfRule type="cellIs" dxfId="3632" priority="337" operator="equal">
      <formula>"yes"</formula>
    </cfRule>
  </conditionalFormatting>
  <conditionalFormatting sqref="BM205:CO205">
    <cfRule type="cellIs" dxfId="3631" priority="338" operator="equal">
      <formula>"yes"</formula>
    </cfRule>
  </conditionalFormatting>
  <conditionalFormatting sqref="BM204:CO204">
    <cfRule type="cellIs" dxfId="3630" priority="339" operator="equal">
      <formula>"yes"</formula>
    </cfRule>
  </conditionalFormatting>
  <conditionalFormatting sqref="BM203:CO203">
    <cfRule type="cellIs" dxfId="3629" priority="340" operator="equal">
      <formula>"yes"</formula>
    </cfRule>
  </conditionalFormatting>
  <conditionalFormatting sqref="BM202:CO202">
    <cfRule type="cellIs" dxfId="3628" priority="341" operator="equal">
      <formula>"yes"</formula>
    </cfRule>
  </conditionalFormatting>
  <conditionalFormatting sqref="BM201:CO201">
    <cfRule type="cellIs" dxfId="3627" priority="342" operator="equal">
      <formula>"yes"</formula>
    </cfRule>
  </conditionalFormatting>
  <conditionalFormatting sqref="BM200:CO200">
    <cfRule type="cellIs" dxfId="3626" priority="343" operator="equal">
      <formula>"yes"</formula>
    </cfRule>
  </conditionalFormatting>
  <conditionalFormatting sqref="BM198:CO199">
    <cfRule type="cellIs" dxfId="3625" priority="344" operator="equal">
      <formula>"yes"</formula>
    </cfRule>
  </conditionalFormatting>
  <conditionalFormatting sqref="BM196:CO197">
    <cfRule type="cellIs" dxfId="3624" priority="345" operator="equal">
      <formula>"yes"</formula>
    </cfRule>
  </conditionalFormatting>
  <conditionalFormatting sqref="BM195:CO195">
    <cfRule type="cellIs" dxfId="3623" priority="346" operator="equal">
      <formula>"yes"</formula>
    </cfRule>
  </conditionalFormatting>
  <conditionalFormatting sqref="BM194:CO194">
    <cfRule type="cellIs" dxfId="3622" priority="347" operator="equal">
      <formula>"yes"</formula>
    </cfRule>
  </conditionalFormatting>
  <conditionalFormatting sqref="BM193:CO193">
    <cfRule type="cellIs" dxfId="3621" priority="348" operator="equal">
      <formula>"yes"</formula>
    </cfRule>
  </conditionalFormatting>
  <conditionalFormatting sqref="BM192:CO192">
    <cfRule type="cellIs" dxfId="3620" priority="349" operator="equal">
      <formula>"yes"</formula>
    </cfRule>
  </conditionalFormatting>
  <conditionalFormatting sqref="BM191:CO191">
    <cfRule type="cellIs" dxfId="3619" priority="350" operator="equal">
      <formula>"yes"</formula>
    </cfRule>
  </conditionalFormatting>
  <conditionalFormatting sqref="BM190:CO190">
    <cfRule type="cellIs" dxfId="3618" priority="351" operator="equal">
      <formula>"yes"</formula>
    </cfRule>
  </conditionalFormatting>
  <conditionalFormatting sqref="BM189:CO189">
    <cfRule type="cellIs" dxfId="3617" priority="352" operator="equal">
      <formula>"yes"</formula>
    </cfRule>
  </conditionalFormatting>
  <conditionalFormatting sqref="BM188:CO188">
    <cfRule type="cellIs" dxfId="3616" priority="353" operator="equal">
      <formula>"yes"</formula>
    </cfRule>
  </conditionalFormatting>
  <conditionalFormatting sqref="BM187:CO187">
    <cfRule type="cellIs" dxfId="3615" priority="354" operator="equal">
      <formula>"yes"</formula>
    </cfRule>
  </conditionalFormatting>
  <conditionalFormatting sqref="BM186:CO186">
    <cfRule type="cellIs" dxfId="3614" priority="355" operator="equal">
      <formula>"yes"</formula>
    </cfRule>
  </conditionalFormatting>
  <conditionalFormatting sqref="BM185:CO185">
    <cfRule type="cellIs" dxfId="3613" priority="356" operator="equal">
      <formula>"yes"</formula>
    </cfRule>
  </conditionalFormatting>
  <conditionalFormatting sqref="BM184:CO184">
    <cfRule type="cellIs" dxfId="3612" priority="357" operator="equal">
      <formula>"yes"</formula>
    </cfRule>
  </conditionalFormatting>
  <conditionalFormatting sqref="BM183:CO183">
    <cfRule type="cellIs" dxfId="3611" priority="358" operator="equal">
      <formula>"yes"</formula>
    </cfRule>
  </conditionalFormatting>
  <conditionalFormatting sqref="BM181:CO182">
    <cfRule type="cellIs" dxfId="3610" priority="359" operator="equal">
      <formula>"yes"</formula>
    </cfRule>
  </conditionalFormatting>
  <conditionalFormatting sqref="BM180:CO180">
    <cfRule type="cellIs" dxfId="3609" priority="360" operator="equal">
      <formula>"yes"</formula>
    </cfRule>
  </conditionalFormatting>
  <conditionalFormatting sqref="BM179:CO179">
    <cfRule type="cellIs" dxfId="3608" priority="361" operator="equal">
      <formula>"yes"</formula>
    </cfRule>
  </conditionalFormatting>
  <conditionalFormatting sqref="BM178:CO178">
    <cfRule type="cellIs" dxfId="3607" priority="362" operator="equal">
      <formula>"yes"</formula>
    </cfRule>
  </conditionalFormatting>
  <conditionalFormatting sqref="BM177:CO177">
    <cfRule type="cellIs" dxfId="3606" priority="363" operator="equal">
      <formula>"yes"</formula>
    </cfRule>
  </conditionalFormatting>
  <conditionalFormatting sqref="BM176:CO176">
    <cfRule type="cellIs" dxfId="3605" priority="364" operator="equal">
      <formula>"yes"</formula>
    </cfRule>
  </conditionalFormatting>
  <conditionalFormatting sqref="BM175:CO175">
    <cfRule type="cellIs" dxfId="3604" priority="365" operator="equal">
      <formula>"yes"</formula>
    </cfRule>
  </conditionalFormatting>
  <conditionalFormatting sqref="BM174:CO174">
    <cfRule type="cellIs" dxfId="3603" priority="366" operator="equal">
      <formula>"yes"</formula>
    </cfRule>
  </conditionalFormatting>
  <conditionalFormatting sqref="BM173:CO173">
    <cfRule type="cellIs" dxfId="3602" priority="367" operator="equal">
      <formula>"yes"</formula>
    </cfRule>
  </conditionalFormatting>
  <conditionalFormatting sqref="BM171:CO172">
    <cfRule type="cellIs" dxfId="3601" priority="368" operator="equal">
      <formula>"yes"</formula>
    </cfRule>
  </conditionalFormatting>
  <conditionalFormatting sqref="BM170:CO170">
    <cfRule type="cellIs" dxfId="3600" priority="369" operator="equal">
      <formula>"yes"</formula>
    </cfRule>
  </conditionalFormatting>
  <conditionalFormatting sqref="BM169:CO169">
    <cfRule type="cellIs" dxfId="3599" priority="370" operator="equal">
      <formula>"yes"</formula>
    </cfRule>
  </conditionalFormatting>
  <conditionalFormatting sqref="BM168:CO168">
    <cfRule type="cellIs" dxfId="3598" priority="371" operator="equal">
      <formula>"yes"</formula>
    </cfRule>
  </conditionalFormatting>
  <conditionalFormatting sqref="BM167:CO167">
    <cfRule type="cellIs" dxfId="3597" priority="372" operator="equal">
      <formula>"yes"</formula>
    </cfRule>
  </conditionalFormatting>
  <conditionalFormatting sqref="BM166:CO166">
    <cfRule type="cellIs" dxfId="3596" priority="373" operator="equal">
      <formula>"yes"</formula>
    </cfRule>
  </conditionalFormatting>
  <conditionalFormatting sqref="BM164:CO165">
    <cfRule type="cellIs" dxfId="3595" priority="374" operator="equal">
      <formula>"yes"</formula>
    </cfRule>
  </conditionalFormatting>
  <conditionalFormatting sqref="BM163:CO163">
    <cfRule type="cellIs" dxfId="3594" priority="375" operator="equal">
      <formula>"yes"</formula>
    </cfRule>
  </conditionalFormatting>
  <conditionalFormatting sqref="BM162:CO162">
    <cfRule type="cellIs" dxfId="3593" priority="376" operator="equal">
      <formula>"yes"</formula>
    </cfRule>
  </conditionalFormatting>
  <conditionalFormatting sqref="BM161:CO161">
    <cfRule type="cellIs" dxfId="3592" priority="377" operator="equal">
      <formula>"yes"</formula>
    </cfRule>
  </conditionalFormatting>
  <conditionalFormatting sqref="BM160:CO160">
    <cfRule type="cellIs" dxfId="3591" priority="378" operator="equal">
      <formula>"yes"</formula>
    </cfRule>
  </conditionalFormatting>
  <conditionalFormatting sqref="BM159:CO159">
    <cfRule type="cellIs" dxfId="3590" priority="379" operator="equal">
      <formula>"yes"</formula>
    </cfRule>
  </conditionalFormatting>
  <conditionalFormatting sqref="BM158:CO158">
    <cfRule type="cellIs" dxfId="3589" priority="380" operator="equal">
      <formula>"yes"</formula>
    </cfRule>
  </conditionalFormatting>
  <conditionalFormatting sqref="BM157:CO157">
    <cfRule type="cellIs" dxfId="3588" priority="381" operator="equal">
      <formula>"yes"</formula>
    </cfRule>
  </conditionalFormatting>
  <conditionalFormatting sqref="BM156:CO156">
    <cfRule type="cellIs" dxfId="3587" priority="382" operator="equal">
      <formula>"yes"</formula>
    </cfRule>
  </conditionalFormatting>
  <conditionalFormatting sqref="BM155:CO155">
    <cfRule type="cellIs" dxfId="3586" priority="383" operator="equal">
      <formula>"yes"</formula>
    </cfRule>
  </conditionalFormatting>
  <conditionalFormatting sqref="BM152:CO154">
    <cfRule type="cellIs" dxfId="3585" priority="384" operator="equal">
      <formula>"yes"</formula>
    </cfRule>
  </conditionalFormatting>
  <conditionalFormatting sqref="BM151:CO151">
    <cfRule type="cellIs" dxfId="3584" priority="385" operator="equal">
      <formula>"yes"</formula>
    </cfRule>
  </conditionalFormatting>
  <conditionalFormatting sqref="BM149:CO150">
    <cfRule type="cellIs" dxfId="3583" priority="386" operator="equal">
      <formula>"yes"</formula>
    </cfRule>
  </conditionalFormatting>
  <conditionalFormatting sqref="BM147:CO148">
    <cfRule type="cellIs" dxfId="3582" priority="387" operator="equal">
      <formula>"yes"</formula>
    </cfRule>
  </conditionalFormatting>
  <conditionalFormatting sqref="BM146:CO146">
    <cfRule type="cellIs" dxfId="3581" priority="388" operator="equal">
      <formula>"yes"</formula>
    </cfRule>
  </conditionalFormatting>
  <conditionalFormatting sqref="BM144:CO145">
    <cfRule type="cellIs" dxfId="3580" priority="389" operator="equal">
      <formula>"yes"</formula>
    </cfRule>
  </conditionalFormatting>
  <conditionalFormatting sqref="BM143:CO143">
    <cfRule type="cellIs" dxfId="3579" priority="390" operator="equal">
      <formula>"yes"</formula>
    </cfRule>
  </conditionalFormatting>
  <conditionalFormatting sqref="BM142:CO142">
    <cfRule type="cellIs" dxfId="3578" priority="391" operator="equal">
      <formula>"yes"</formula>
    </cfRule>
  </conditionalFormatting>
  <conditionalFormatting sqref="BM141:CO141">
    <cfRule type="cellIs" dxfId="3577" priority="392" operator="equal">
      <formula>"yes"</formula>
    </cfRule>
  </conditionalFormatting>
  <conditionalFormatting sqref="BM140:CO140">
    <cfRule type="cellIs" dxfId="3576" priority="393" operator="equal">
      <formula>"yes"</formula>
    </cfRule>
  </conditionalFormatting>
  <conditionalFormatting sqref="BM139:CO139">
    <cfRule type="cellIs" dxfId="3575" priority="394" operator="equal">
      <formula>"yes"</formula>
    </cfRule>
  </conditionalFormatting>
  <conditionalFormatting sqref="BM138:CO138">
    <cfRule type="cellIs" dxfId="3574" priority="395" operator="equal">
      <formula>"yes"</formula>
    </cfRule>
  </conditionalFormatting>
  <conditionalFormatting sqref="BM137:CO137">
    <cfRule type="cellIs" dxfId="3573" priority="396" operator="equal">
      <formula>"yes"</formula>
    </cfRule>
  </conditionalFormatting>
  <conditionalFormatting sqref="BM135:CO136">
    <cfRule type="cellIs" dxfId="3572" priority="397" operator="equal">
      <formula>"yes"</formula>
    </cfRule>
  </conditionalFormatting>
  <conditionalFormatting sqref="BM134:CO134">
    <cfRule type="cellIs" dxfId="3571" priority="398" operator="equal">
      <formula>"yes"</formula>
    </cfRule>
  </conditionalFormatting>
  <conditionalFormatting sqref="BM133:CO133">
    <cfRule type="cellIs" dxfId="3570" priority="399" operator="equal">
      <formula>"yes"</formula>
    </cfRule>
  </conditionalFormatting>
  <conditionalFormatting sqref="BM132:CO132">
    <cfRule type="cellIs" dxfId="3569" priority="400" operator="equal">
      <formula>"yes"</formula>
    </cfRule>
  </conditionalFormatting>
  <conditionalFormatting sqref="BM131:CO131">
    <cfRule type="cellIs" dxfId="3568" priority="401" operator="equal">
      <formula>"yes"</formula>
    </cfRule>
  </conditionalFormatting>
  <conditionalFormatting sqref="BM130:CO130">
    <cfRule type="cellIs" dxfId="3567" priority="402" operator="equal">
      <formula>"yes"</formula>
    </cfRule>
  </conditionalFormatting>
  <conditionalFormatting sqref="BM128:CO129">
    <cfRule type="cellIs" dxfId="3566" priority="403" operator="equal">
      <formula>"yes"</formula>
    </cfRule>
  </conditionalFormatting>
  <conditionalFormatting sqref="BM126:CO127">
    <cfRule type="cellIs" dxfId="3565" priority="404" operator="equal">
      <formula>"yes"</formula>
    </cfRule>
  </conditionalFormatting>
  <conditionalFormatting sqref="BM125:CO125">
    <cfRule type="cellIs" dxfId="3564" priority="405" operator="equal">
      <formula>"yes"</formula>
    </cfRule>
  </conditionalFormatting>
  <conditionalFormatting sqref="BM124:CO124">
    <cfRule type="cellIs" dxfId="3563" priority="406" operator="equal">
      <formula>"yes"</formula>
    </cfRule>
  </conditionalFormatting>
  <conditionalFormatting sqref="BM123:CO123">
    <cfRule type="cellIs" dxfId="3562" priority="407" operator="equal">
      <formula>"yes"</formula>
    </cfRule>
  </conditionalFormatting>
  <conditionalFormatting sqref="BM122:CO122">
    <cfRule type="cellIs" dxfId="3561" priority="408" operator="equal">
      <formula>"yes"</formula>
    </cfRule>
  </conditionalFormatting>
  <conditionalFormatting sqref="BM121:CO121">
    <cfRule type="cellIs" dxfId="3560" priority="409" operator="equal">
      <formula>"yes"</formula>
    </cfRule>
  </conditionalFormatting>
  <conditionalFormatting sqref="BM120:CO120">
    <cfRule type="cellIs" dxfId="3559" priority="410" operator="equal">
      <formula>"yes"</formula>
    </cfRule>
  </conditionalFormatting>
  <conditionalFormatting sqref="BM119:CO119">
    <cfRule type="cellIs" dxfId="3558" priority="411" operator="equal">
      <formula>"yes"</formula>
    </cfRule>
  </conditionalFormatting>
  <conditionalFormatting sqref="BM118:CO118">
    <cfRule type="cellIs" dxfId="3557" priority="412" operator="equal">
      <formula>"yes"</formula>
    </cfRule>
  </conditionalFormatting>
  <conditionalFormatting sqref="BM117:CO117">
    <cfRule type="cellIs" dxfId="3556" priority="413" operator="equal">
      <formula>"yes"</formula>
    </cfRule>
  </conditionalFormatting>
  <conditionalFormatting sqref="BM116:CO116">
    <cfRule type="cellIs" dxfId="3555" priority="414" operator="equal">
      <formula>"yes"</formula>
    </cfRule>
  </conditionalFormatting>
  <conditionalFormatting sqref="BM113:CO115">
    <cfRule type="cellIs" dxfId="3554" priority="415" operator="equal">
      <formula>"yes"</formula>
    </cfRule>
  </conditionalFormatting>
  <conditionalFormatting sqref="BM112:CO112">
    <cfRule type="cellIs" dxfId="3553" priority="416" operator="equal">
      <formula>"yes"</formula>
    </cfRule>
  </conditionalFormatting>
  <conditionalFormatting sqref="BM111:CO111">
    <cfRule type="cellIs" dxfId="3552" priority="417" operator="equal">
      <formula>"yes"</formula>
    </cfRule>
  </conditionalFormatting>
  <conditionalFormatting sqref="BM110:CO110">
    <cfRule type="cellIs" dxfId="3551" priority="418" operator="equal">
      <formula>"yes"</formula>
    </cfRule>
  </conditionalFormatting>
  <conditionalFormatting sqref="BM109:CO109">
    <cfRule type="cellIs" dxfId="3550" priority="419" operator="equal">
      <formula>"yes"</formula>
    </cfRule>
  </conditionalFormatting>
  <conditionalFormatting sqref="BM108:CO108">
    <cfRule type="cellIs" dxfId="3549" priority="420" operator="equal">
      <formula>"yes"</formula>
    </cfRule>
  </conditionalFormatting>
  <conditionalFormatting sqref="BM103:CO107">
    <cfRule type="cellIs" dxfId="3548" priority="421" operator="equal">
      <formula>"yes"</formula>
    </cfRule>
  </conditionalFormatting>
  <conditionalFormatting sqref="BM102:CO102">
    <cfRule type="cellIs" dxfId="3547" priority="422" operator="equal">
      <formula>"yes"</formula>
    </cfRule>
  </conditionalFormatting>
  <conditionalFormatting sqref="BM101:CO101">
    <cfRule type="cellIs" dxfId="3546" priority="423" operator="equal">
      <formula>"yes"</formula>
    </cfRule>
  </conditionalFormatting>
  <conditionalFormatting sqref="BM100:CO100">
    <cfRule type="cellIs" dxfId="3545" priority="424" operator="equal">
      <formula>"yes"</formula>
    </cfRule>
  </conditionalFormatting>
  <conditionalFormatting sqref="BM98:CO99">
    <cfRule type="cellIs" dxfId="3544" priority="425" operator="equal">
      <formula>"yes"</formula>
    </cfRule>
  </conditionalFormatting>
  <conditionalFormatting sqref="BM97:CO97">
    <cfRule type="cellIs" dxfId="3543" priority="426" operator="equal">
      <formula>"yes"</formula>
    </cfRule>
  </conditionalFormatting>
  <conditionalFormatting sqref="BM96:CO96">
    <cfRule type="cellIs" dxfId="3542" priority="427" operator="equal">
      <formula>"yes"</formula>
    </cfRule>
  </conditionalFormatting>
  <conditionalFormatting sqref="BM95:CO95">
    <cfRule type="cellIs" dxfId="3541" priority="428" operator="equal">
      <formula>"yes"</formula>
    </cfRule>
  </conditionalFormatting>
  <conditionalFormatting sqref="BM93:CO94">
    <cfRule type="cellIs" dxfId="3540" priority="429" operator="equal">
      <formula>"yes"</formula>
    </cfRule>
  </conditionalFormatting>
  <conditionalFormatting sqref="BM92:CO92">
    <cfRule type="cellIs" dxfId="3539" priority="430" operator="equal">
      <formula>"yes"</formula>
    </cfRule>
  </conditionalFormatting>
  <conditionalFormatting sqref="BM91:CO91">
    <cfRule type="cellIs" dxfId="3538" priority="431" operator="equal">
      <formula>"yes"</formula>
    </cfRule>
  </conditionalFormatting>
  <conditionalFormatting sqref="BM90:CO90">
    <cfRule type="cellIs" dxfId="3537" priority="432" operator="equal">
      <formula>"yes"</formula>
    </cfRule>
  </conditionalFormatting>
  <conditionalFormatting sqref="BM89:CO89">
    <cfRule type="cellIs" dxfId="3536" priority="433" operator="equal">
      <formula>"yes"</formula>
    </cfRule>
  </conditionalFormatting>
  <conditionalFormatting sqref="BM88:CO88">
    <cfRule type="cellIs" dxfId="3535" priority="434" operator="equal">
      <formula>"yes"</formula>
    </cfRule>
  </conditionalFormatting>
  <conditionalFormatting sqref="BM86:CO87">
    <cfRule type="cellIs" dxfId="3534" priority="435" operator="equal">
      <formula>"yes"</formula>
    </cfRule>
  </conditionalFormatting>
  <conditionalFormatting sqref="BM85:CO85">
    <cfRule type="cellIs" dxfId="3533" priority="436" operator="equal">
      <formula>"yes"</formula>
    </cfRule>
  </conditionalFormatting>
  <conditionalFormatting sqref="BM84:CO84">
    <cfRule type="cellIs" dxfId="3532" priority="437" operator="equal">
      <formula>"yes"</formula>
    </cfRule>
  </conditionalFormatting>
  <conditionalFormatting sqref="BM83:CO83">
    <cfRule type="cellIs" dxfId="3531" priority="438" operator="equal">
      <formula>"yes"</formula>
    </cfRule>
  </conditionalFormatting>
  <conditionalFormatting sqref="BM81:CO82">
    <cfRule type="cellIs" dxfId="3530" priority="439" operator="equal">
      <formula>"yes"</formula>
    </cfRule>
  </conditionalFormatting>
  <conditionalFormatting sqref="BM80:CO80">
    <cfRule type="cellIs" dxfId="3529" priority="440" operator="equal">
      <formula>"yes"</formula>
    </cfRule>
  </conditionalFormatting>
  <conditionalFormatting sqref="BM79:CO79">
    <cfRule type="cellIs" dxfId="3528" priority="441" operator="equal">
      <formula>"yes"</formula>
    </cfRule>
  </conditionalFormatting>
  <conditionalFormatting sqref="BM78:CO78">
    <cfRule type="cellIs" dxfId="3527" priority="442" operator="equal">
      <formula>"yes"</formula>
    </cfRule>
  </conditionalFormatting>
  <conditionalFormatting sqref="BM77:CO77">
    <cfRule type="cellIs" dxfId="3526" priority="443" operator="equal">
      <formula>"yes"</formula>
    </cfRule>
  </conditionalFormatting>
  <conditionalFormatting sqref="BM76:CO76">
    <cfRule type="cellIs" dxfId="3525" priority="444" operator="equal">
      <formula>"yes"</formula>
    </cfRule>
  </conditionalFormatting>
  <conditionalFormatting sqref="BM74:CO75">
    <cfRule type="cellIs" dxfId="3524" priority="445" operator="equal">
      <formula>"yes"</formula>
    </cfRule>
  </conditionalFormatting>
  <conditionalFormatting sqref="BM73:CO73">
    <cfRule type="cellIs" dxfId="3523" priority="446" operator="equal">
      <formula>"yes"</formula>
    </cfRule>
  </conditionalFormatting>
  <conditionalFormatting sqref="BM72:CO72">
    <cfRule type="cellIs" dxfId="3522" priority="447" operator="equal">
      <formula>"yes"</formula>
    </cfRule>
  </conditionalFormatting>
  <conditionalFormatting sqref="BM71:CO71">
    <cfRule type="cellIs" dxfId="3521" priority="448" operator="equal">
      <formula>"yes"</formula>
    </cfRule>
  </conditionalFormatting>
  <conditionalFormatting sqref="BM70:CO70">
    <cfRule type="cellIs" dxfId="3520" priority="449" operator="equal">
      <formula>"yes"</formula>
    </cfRule>
  </conditionalFormatting>
  <conditionalFormatting sqref="BM68:CO69">
    <cfRule type="cellIs" dxfId="3519" priority="450" operator="equal">
      <formula>"yes"</formula>
    </cfRule>
  </conditionalFormatting>
  <conditionalFormatting sqref="BM67:CO67">
    <cfRule type="cellIs" dxfId="3518" priority="451" operator="equal">
      <formula>"yes"</formula>
    </cfRule>
  </conditionalFormatting>
  <conditionalFormatting sqref="BM65:CO66">
    <cfRule type="cellIs" dxfId="3517" priority="452" operator="equal">
      <formula>"yes"</formula>
    </cfRule>
  </conditionalFormatting>
  <conditionalFormatting sqref="BM64:CO64">
    <cfRule type="cellIs" dxfId="3516" priority="453" operator="equal">
      <formula>"yes"</formula>
    </cfRule>
  </conditionalFormatting>
  <conditionalFormatting sqref="BM63:CO63">
    <cfRule type="cellIs" dxfId="3515" priority="454" operator="equal">
      <formula>"yes"</formula>
    </cfRule>
  </conditionalFormatting>
  <conditionalFormatting sqref="BM62:CO62">
    <cfRule type="cellIs" dxfId="3514" priority="455" operator="equal">
      <formula>"yes"</formula>
    </cfRule>
  </conditionalFormatting>
  <conditionalFormatting sqref="BM61:CO61">
    <cfRule type="cellIs" dxfId="3513" priority="456" operator="equal">
      <formula>"yes"</formula>
    </cfRule>
  </conditionalFormatting>
  <conditionalFormatting sqref="BM60:CO60">
    <cfRule type="cellIs" dxfId="3512" priority="457" operator="equal">
      <formula>"yes"</formula>
    </cfRule>
  </conditionalFormatting>
  <conditionalFormatting sqref="BM59:CO59">
    <cfRule type="cellIs" dxfId="3511" priority="458" operator="equal">
      <formula>"yes"</formula>
    </cfRule>
  </conditionalFormatting>
  <conditionalFormatting sqref="BM58:CO58">
    <cfRule type="cellIs" dxfId="3510" priority="459" operator="equal">
      <formula>"yes"</formula>
    </cfRule>
  </conditionalFormatting>
  <conditionalFormatting sqref="BM57:CO57">
    <cfRule type="cellIs" dxfId="3509" priority="460" operator="equal">
      <formula>"yes"</formula>
    </cfRule>
  </conditionalFormatting>
  <conditionalFormatting sqref="BM56:CO56">
    <cfRule type="cellIs" dxfId="3508" priority="461" operator="equal">
      <formula>"yes"</formula>
    </cfRule>
  </conditionalFormatting>
  <conditionalFormatting sqref="BM55:CO55">
    <cfRule type="cellIs" dxfId="3507" priority="462" operator="equal">
      <formula>"yes"</formula>
    </cfRule>
  </conditionalFormatting>
  <conditionalFormatting sqref="BM54:CO54">
    <cfRule type="cellIs" dxfId="3506" priority="463" operator="equal">
      <formula>"yes"</formula>
    </cfRule>
  </conditionalFormatting>
  <conditionalFormatting sqref="BM53:CO53">
    <cfRule type="cellIs" dxfId="3505" priority="464" operator="equal">
      <formula>"yes"</formula>
    </cfRule>
  </conditionalFormatting>
  <conditionalFormatting sqref="BM52:CO52">
    <cfRule type="cellIs" dxfId="3504" priority="465" operator="equal">
      <formula>"yes"</formula>
    </cfRule>
  </conditionalFormatting>
  <conditionalFormatting sqref="BM50:CO51">
    <cfRule type="cellIs" dxfId="3503" priority="466" operator="equal">
      <formula>"yes"</formula>
    </cfRule>
  </conditionalFormatting>
  <conditionalFormatting sqref="BM49:CO49">
    <cfRule type="cellIs" dxfId="3502" priority="467" operator="equal">
      <formula>"yes"</formula>
    </cfRule>
  </conditionalFormatting>
  <conditionalFormatting sqref="BM47:CO48">
    <cfRule type="cellIs" dxfId="3501" priority="468" operator="equal">
      <formula>"yes"</formula>
    </cfRule>
  </conditionalFormatting>
  <conditionalFormatting sqref="BM45:CO46">
    <cfRule type="cellIs" dxfId="3500" priority="469" operator="equal">
      <formula>"yes"</formula>
    </cfRule>
  </conditionalFormatting>
  <conditionalFormatting sqref="BM44:CO44">
    <cfRule type="cellIs" dxfId="3499" priority="470" operator="equal">
      <formula>"yes"</formula>
    </cfRule>
  </conditionalFormatting>
  <conditionalFormatting sqref="BM43:CO43">
    <cfRule type="cellIs" dxfId="3498" priority="471" operator="equal">
      <formula>"yes"</formula>
    </cfRule>
  </conditionalFormatting>
  <conditionalFormatting sqref="BM42:CO42">
    <cfRule type="cellIs" dxfId="3497" priority="472" operator="equal">
      <formula>"yes"</formula>
    </cfRule>
  </conditionalFormatting>
  <conditionalFormatting sqref="BM41:CO41">
    <cfRule type="cellIs" dxfId="3496" priority="473" operator="equal">
      <formula>"yes"</formula>
    </cfRule>
  </conditionalFormatting>
  <conditionalFormatting sqref="BM40:CO40">
    <cfRule type="cellIs" dxfId="3495" priority="474" operator="equal">
      <formula>"yes"</formula>
    </cfRule>
  </conditionalFormatting>
  <conditionalFormatting sqref="BM39:CO39">
    <cfRule type="cellIs" dxfId="3494" priority="475" operator="equal">
      <formula>"yes"</formula>
    </cfRule>
  </conditionalFormatting>
  <conditionalFormatting sqref="BM37:CO38">
    <cfRule type="cellIs" dxfId="3493" priority="476" operator="equal">
      <formula>"yes"</formula>
    </cfRule>
  </conditionalFormatting>
  <conditionalFormatting sqref="BM36:CO36">
    <cfRule type="cellIs" dxfId="3492" priority="477" operator="equal">
      <formula>"yes"</formula>
    </cfRule>
  </conditionalFormatting>
  <conditionalFormatting sqref="BM35:CO35">
    <cfRule type="cellIs" dxfId="3491" priority="478" operator="equal">
      <formula>"yes"</formula>
    </cfRule>
  </conditionalFormatting>
  <conditionalFormatting sqref="BM33:CO34">
    <cfRule type="cellIs" dxfId="3490" priority="479" operator="equal">
      <formula>"yes"</formula>
    </cfRule>
  </conditionalFormatting>
  <conditionalFormatting sqref="BM31:CO32">
    <cfRule type="cellIs" dxfId="3489" priority="480" operator="equal">
      <formula>"yes"</formula>
    </cfRule>
  </conditionalFormatting>
  <conditionalFormatting sqref="BM30:CO30">
    <cfRule type="cellIs" dxfId="3488" priority="481" operator="equal">
      <formula>"yes"</formula>
    </cfRule>
  </conditionalFormatting>
  <conditionalFormatting sqref="BM29:CO29">
    <cfRule type="cellIs" dxfId="3487" priority="482" operator="equal">
      <formula>"yes"</formula>
    </cfRule>
  </conditionalFormatting>
  <conditionalFormatting sqref="BM28:CO28">
    <cfRule type="cellIs" dxfId="3486" priority="483" operator="equal">
      <formula>"yes"</formula>
    </cfRule>
  </conditionalFormatting>
  <conditionalFormatting sqref="BM26:CO27">
    <cfRule type="cellIs" dxfId="3485" priority="484" operator="equal">
      <formula>"yes"</formula>
    </cfRule>
  </conditionalFormatting>
  <conditionalFormatting sqref="BM23:CO25">
    <cfRule type="cellIs" dxfId="3484" priority="485" operator="equal">
      <formula>"yes"</formula>
    </cfRule>
  </conditionalFormatting>
  <conditionalFormatting sqref="BM22:CO22">
    <cfRule type="cellIs" dxfId="3483" priority="486" operator="equal">
      <formula>"yes"</formula>
    </cfRule>
  </conditionalFormatting>
  <conditionalFormatting sqref="BM21:CO21">
    <cfRule type="cellIs" dxfId="3482" priority="487" operator="equal">
      <formula>"yes"</formula>
    </cfRule>
  </conditionalFormatting>
  <conditionalFormatting sqref="BM19:CO20">
    <cfRule type="cellIs" dxfId="3481" priority="488" operator="equal">
      <formula>"yes"</formula>
    </cfRule>
  </conditionalFormatting>
  <conditionalFormatting sqref="BM17:CO18">
    <cfRule type="cellIs" dxfId="3480" priority="489" operator="equal">
      <formula>"yes"</formula>
    </cfRule>
  </conditionalFormatting>
  <conditionalFormatting sqref="BM16:CO16">
    <cfRule type="cellIs" dxfId="3479" priority="490" operator="equal">
      <formula>"yes"</formula>
    </cfRule>
  </conditionalFormatting>
  <conditionalFormatting sqref="BM15:CO15">
    <cfRule type="cellIs" dxfId="3478" priority="491" operator="equal">
      <formula>"yes"</formula>
    </cfRule>
  </conditionalFormatting>
  <conditionalFormatting sqref="BM13:CO14">
    <cfRule type="cellIs" dxfId="3477" priority="492" operator="equal">
      <formula>"yes"</formula>
    </cfRule>
  </conditionalFormatting>
  <conditionalFormatting sqref="BM12:CO12">
    <cfRule type="cellIs" dxfId="3476" priority="493" operator="equal">
      <formula>"yes"</formula>
    </cfRule>
  </conditionalFormatting>
  <conditionalFormatting sqref="BM11:CO11">
    <cfRule type="cellIs" dxfId="3475" priority="494" operator="equal">
      <formula>"yes"</formula>
    </cfRule>
  </conditionalFormatting>
  <conditionalFormatting sqref="BM9:CO10">
    <cfRule type="cellIs" dxfId="3474" priority="495" operator="equal">
      <formula>"yes"</formula>
    </cfRule>
  </conditionalFormatting>
  <conditionalFormatting sqref="BM8:CO8">
    <cfRule type="cellIs" dxfId="3473" priority="496" operator="equal">
      <formula>"yes"</formula>
    </cfRule>
  </conditionalFormatting>
  <conditionalFormatting sqref="BM1:CO1">
    <cfRule type="cellIs" dxfId="3472" priority="497" operator="equal">
      <formula>"yes"</formula>
    </cfRule>
  </conditionalFormatting>
  <conditionalFormatting sqref="BM7:CO7">
    <cfRule type="cellIs" dxfId="3471" priority="498" operator="equal">
      <formula>"yes"</formula>
    </cfRule>
  </conditionalFormatting>
  <conditionalFormatting sqref="BM5:CO6">
    <cfRule type="cellIs" dxfId="3470" priority="499" operator="equal">
      <formula>"yes"</formula>
    </cfRule>
  </conditionalFormatting>
  <conditionalFormatting sqref="BM4:CO4">
    <cfRule type="cellIs" dxfId="3469" priority="500" operator="equal">
      <formula>"yes"</formula>
    </cfRule>
  </conditionalFormatting>
  <conditionalFormatting sqref="BM3:CO3">
    <cfRule type="cellIs" dxfId="3468" priority="501" operator="equal">
      <formula>"yes"</formula>
    </cfRule>
  </conditionalFormatting>
  <conditionalFormatting sqref="BM2:CO2">
    <cfRule type="cellIs" dxfId="3467" priority="502" operator="equal">
      <formula>"yes"</formula>
    </cfRule>
  </conditionalFormatting>
  <conditionalFormatting sqref="AD650">
    <cfRule type="cellIs" dxfId="3466" priority="503" operator="equal">
      <formula>"-"</formula>
    </cfRule>
  </conditionalFormatting>
  <conditionalFormatting sqref="AD650">
    <cfRule type="cellIs" dxfId="3465" priority="504" operator="greaterThan">
      <formula>0</formula>
    </cfRule>
  </conditionalFormatting>
  <conditionalFormatting sqref="AD650">
    <cfRule type="cellIs" dxfId="3464" priority="505" operator="equal">
      <formula>0</formula>
    </cfRule>
  </conditionalFormatting>
  <conditionalFormatting sqref="AD650">
    <cfRule type="expression" dxfId="3463" priority="506">
      <formula>AND($AD650&lt;0,#REF!="no")</formula>
    </cfRule>
  </conditionalFormatting>
  <conditionalFormatting sqref="AD650">
    <cfRule type="expression" dxfId="3462" priority="507">
      <formula>AND($AD650&lt;0,#REF!="yes")</formula>
    </cfRule>
  </conditionalFormatting>
  <conditionalFormatting sqref="AD649">
    <cfRule type="cellIs" dxfId="3461" priority="508" operator="equal">
      <formula>"-"</formula>
    </cfRule>
  </conditionalFormatting>
  <conditionalFormatting sqref="AD649">
    <cfRule type="cellIs" dxfId="3460" priority="509" operator="greaterThan">
      <formula>0</formula>
    </cfRule>
  </conditionalFormatting>
  <conditionalFormatting sqref="AD649">
    <cfRule type="cellIs" dxfId="3459" priority="510" operator="equal">
      <formula>0</formula>
    </cfRule>
  </conditionalFormatting>
  <conditionalFormatting sqref="AD649">
    <cfRule type="expression" dxfId="3458" priority="511">
      <formula>AND($AD649&lt;0,#REF!="no")</formula>
    </cfRule>
  </conditionalFormatting>
  <conditionalFormatting sqref="AD649">
    <cfRule type="expression" dxfId="3457" priority="512">
      <formula>AND($AD649&lt;0,#REF!="yes")</formula>
    </cfRule>
  </conditionalFormatting>
  <conditionalFormatting sqref="AD648">
    <cfRule type="cellIs" dxfId="3456" priority="513" operator="equal">
      <formula>"-"</formula>
    </cfRule>
  </conditionalFormatting>
  <conditionalFormatting sqref="AD648">
    <cfRule type="cellIs" dxfId="3455" priority="514" operator="greaterThan">
      <formula>0</formula>
    </cfRule>
  </conditionalFormatting>
  <conditionalFormatting sqref="AD648">
    <cfRule type="cellIs" dxfId="3454" priority="515" operator="equal">
      <formula>0</formula>
    </cfRule>
  </conditionalFormatting>
  <conditionalFormatting sqref="AD648">
    <cfRule type="expression" dxfId="3453" priority="516">
      <formula>AND($AD648&lt;0,#REF!="no")</formula>
    </cfRule>
  </conditionalFormatting>
  <conditionalFormatting sqref="AD648">
    <cfRule type="expression" dxfId="3452" priority="517">
      <formula>AND($AD648&lt;0,#REF!="yes")</formula>
    </cfRule>
  </conditionalFormatting>
  <conditionalFormatting sqref="AD643:AD647 AD652:AD670 AD672:AD695 AD752:AD764">
    <cfRule type="cellIs" dxfId="3451" priority="518" operator="equal">
      <formula>"-"</formula>
    </cfRule>
  </conditionalFormatting>
  <conditionalFormatting sqref="AD652:AD670 AD672:AD695 AD752:AD764">
    <cfRule type="expression" dxfId="3450" priority="519">
      <formula>AND(#REF!&lt;0,#REF!="no")</formula>
    </cfRule>
  </conditionalFormatting>
  <conditionalFormatting sqref="AD652:AD670 AD672:AD695 AD752:AD764">
    <cfRule type="cellIs" dxfId="3449" priority="520" operator="greaterThan">
      <formula>0</formula>
    </cfRule>
  </conditionalFormatting>
  <conditionalFormatting sqref="AD652:AD670 AD672:AD695 AD752:AD764">
    <cfRule type="cellIs" dxfId="3448" priority="521" operator="lessThan">
      <formula>0</formula>
    </cfRule>
  </conditionalFormatting>
  <conditionalFormatting sqref="AD652:AD670 AD672:AD695 AD752:AD764">
    <cfRule type="cellIs" dxfId="3447" priority="522" operator="equal">
      <formula>0</formula>
    </cfRule>
  </conditionalFormatting>
  <conditionalFormatting sqref="AD643:AD647">
    <cfRule type="cellIs" dxfId="3446" priority="523" operator="greaterThan">
      <formula>0</formula>
    </cfRule>
  </conditionalFormatting>
  <conditionalFormatting sqref="AD643:AD647">
    <cfRule type="cellIs" dxfId="3445" priority="524" operator="equal">
      <formula>0</formula>
    </cfRule>
  </conditionalFormatting>
  <conditionalFormatting sqref="AD643:AD647">
    <cfRule type="expression" dxfId="3444" priority="525">
      <formula>AND($AD643&lt;0,#REF!="no")</formula>
    </cfRule>
  </conditionalFormatting>
  <conditionalFormatting sqref="AD643:AD647">
    <cfRule type="expression" dxfId="3443" priority="526">
      <formula>AND($AD643&lt;0,#REF!="yes")</formula>
    </cfRule>
  </conditionalFormatting>
  <conditionalFormatting sqref="AD642">
    <cfRule type="cellIs" dxfId="3442" priority="527" operator="equal">
      <formula>"-"</formula>
    </cfRule>
  </conditionalFormatting>
  <conditionalFormatting sqref="AD642">
    <cfRule type="cellIs" dxfId="3441" priority="528" operator="greaterThan">
      <formula>0</formula>
    </cfRule>
  </conditionalFormatting>
  <conditionalFormatting sqref="AD642">
    <cfRule type="cellIs" dxfId="3440" priority="529" operator="equal">
      <formula>0</formula>
    </cfRule>
  </conditionalFormatting>
  <conditionalFormatting sqref="AD642">
    <cfRule type="expression" dxfId="3439" priority="530">
      <formula>AND($AD642&lt;0,#REF!="no")</formula>
    </cfRule>
  </conditionalFormatting>
  <conditionalFormatting sqref="AD642">
    <cfRule type="expression" dxfId="3438" priority="531">
      <formula>AND($AD642&lt;0,#REF!="yes")</formula>
    </cfRule>
  </conditionalFormatting>
  <conditionalFormatting sqref="AD641">
    <cfRule type="cellIs" dxfId="3437" priority="532" operator="equal">
      <formula>"-"</formula>
    </cfRule>
  </conditionalFormatting>
  <conditionalFormatting sqref="AD641">
    <cfRule type="cellIs" dxfId="3436" priority="533" operator="greaterThan">
      <formula>0</formula>
    </cfRule>
  </conditionalFormatting>
  <conditionalFormatting sqref="AD641">
    <cfRule type="cellIs" dxfId="3435" priority="534" operator="equal">
      <formula>0</formula>
    </cfRule>
  </conditionalFormatting>
  <conditionalFormatting sqref="AD641">
    <cfRule type="expression" dxfId="3434" priority="535">
      <formula>AND($AD641&lt;0,#REF!="no")</formula>
    </cfRule>
  </conditionalFormatting>
  <conditionalFormatting sqref="AD641">
    <cfRule type="expression" dxfId="3433" priority="536">
      <formula>AND($AD641&lt;0,#REF!="yes")</formula>
    </cfRule>
  </conditionalFormatting>
  <conditionalFormatting sqref="AD640">
    <cfRule type="cellIs" dxfId="3432" priority="537" operator="equal">
      <formula>"-"</formula>
    </cfRule>
  </conditionalFormatting>
  <conditionalFormatting sqref="AD640">
    <cfRule type="cellIs" dxfId="3431" priority="538" operator="greaterThan">
      <formula>0</formula>
    </cfRule>
  </conditionalFormatting>
  <conditionalFormatting sqref="AD640">
    <cfRule type="cellIs" dxfId="3430" priority="539" operator="equal">
      <formula>0</formula>
    </cfRule>
  </conditionalFormatting>
  <conditionalFormatting sqref="AD640">
    <cfRule type="expression" dxfId="3429" priority="540">
      <formula>AND($AD640&lt;0,#REF!="no")</formula>
    </cfRule>
  </conditionalFormatting>
  <conditionalFormatting sqref="AD640">
    <cfRule type="expression" dxfId="3428" priority="541">
      <formula>AND($AD640&lt;0,#REF!="yes")</formula>
    </cfRule>
  </conditionalFormatting>
  <conditionalFormatting sqref="AD639">
    <cfRule type="cellIs" dxfId="3427" priority="542" operator="equal">
      <formula>"-"</formula>
    </cfRule>
  </conditionalFormatting>
  <conditionalFormatting sqref="AD639">
    <cfRule type="cellIs" dxfId="3426" priority="543" operator="greaterThan">
      <formula>0</formula>
    </cfRule>
  </conditionalFormatting>
  <conditionalFormatting sqref="AD639">
    <cfRule type="cellIs" dxfId="3425" priority="544" operator="equal">
      <formula>0</formula>
    </cfRule>
  </conditionalFormatting>
  <conditionalFormatting sqref="AD639">
    <cfRule type="expression" dxfId="3424" priority="545">
      <formula>AND($AD639&lt;0,#REF!="no")</formula>
    </cfRule>
  </conditionalFormatting>
  <conditionalFormatting sqref="AD639">
    <cfRule type="expression" dxfId="3423" priority="546">
      <formula>AND($AD639&lt;0,#REF!="yes")</formula>
    </cfRule>
  </conditionalFormatting>
  <conditionalFormatting sqref="AD638">
    <cfRule type="cellIs" dxfId="3422" priority="547" operator="equal">
      <formula>"-"</formula>
    </cfRule>
  </conditionalFormatting>
  <conditionalFormatting sqref="AD638">
    <cfRule type="cellIs" dxfId="3421" priority="548" operator="greaterThan">
      <formula>0</formula>
    </cfRule>
  </conditionalFormatting>
  <conditionalFormatting sqref="AD638">
    <cfRule type="cellIs" dxfId="3420" priority="549" operator="equal">
      <formula>0</formula>
    </cfRule>
  </conditionalFormatting>
  <conditionalFormatting sqref="AD638">
    <cfRule type="expression" dxfId="3419" priority="550">
      <formula>AND($AD638&lt;0,#REF!="no")</formula>
    </cfRule>
  </conditionalFormatting>
  <conditionalFormatting sqref="AD638">
    <cfRule type="expression" dxfId="3418" priority="551">
      <formula>AND($AD638&lt;0,#REF!="yes")</formula>
    </cfRule>
  </conditionalFormatting>
  <conditionalFormatting sqref="AD637">
    <cfRule type="cellIs" dxfId="3417" priority="552" operator="equal">
      <formula>"-"</formula>
    </cfRule>
  </conditionalFormatting>
  <conditionalFormatting sqref="AD637">
    <cfRule type="cellIs" dxfId="3416" priority="553" operator="greaterThan">
      <formula>0</formula>
    </cfRule>
  </conditionalFormatting>
  <conditionalFormatting sqref="AD637">
    <cfRule type="cellIs" dxfId="3415" priority="554" operator="equal">
      <formula>0</formula>
    </cfRule>
  </conditionalFormatting>
  <conditionalFormatting sqref="AD637">
    <cfRule type="expression" dxfId="3414" priority="555">
      <formula>AND($AD637&lt;0,#REF!="no")</formula>
    </cfRule>
  </conditionalFormatting>
  <conditionalFormatting sqref="AD637">
    <cfRule type="expression" dxfId="3413" priority="556">
      <formula>AND($AD637&lt;0,#REF!="yes")</formula>
    </cfRule>
  </conditionalFormatting>
  <conditionalFormatting sqref="AD636">
    <cfRule type="cellIs" dxfId="3412" priority="557" operator="equal">
      <formula>"-"</formula>
    </cfRule>
  </conditionalFormatting>
  <conditionalFormatting sqref="AD636">
    <cfRule type="cellIs" dxfId="3411" priority="558" operator="greaterThan">
      <formula>0</formula>
    </cfRule>
  </conditionalFormatting>
  <conditionalFormatting sqref="AD636">
    <cfRule type="cellIs" dxfId="3410" priority="559" operator="equal">
      <formula>0</formula>
    </cfRule>
  </conditionalFormatting>
  <conditionalFormatting sqref="AD636">
    <cfRule type="expression" dxfId="3409" priority="560">
      <formula>AND($AD636&lt;0,#REF!="no")</formula>
    </cfRule>
  </conditionalFormatting>
  <conditionalFormatting sqref="AD636">
    <cfRule type="expression" dxfId="3408" priority="561">
      <formula>AND($AD636&lt;0,#REF!="yes")</formula>
    </cfRule>
  </conditionalFormatting>
  <conditionalFormatting sqref="AD633:AD635">
    <cfRule type="cellIs" dxfId="3407" priority="562" operator="equal">
      <formula>"-"</formula>
    </cfRule>
  </conditionalFormatting>
  <conditionalFormatting sqref="AD633:AD635">
    <cfRule type="cellIs" dxfId="3406" priority="563" operator="greaterThan">
      <formula>0</formula>
    </cfRule>
  </conditionalFormatting>
  <conditionalFormatting sqref="AD633:AD635">
    <cfRule type="cellIs" dxfId="3405" priority="564" operator="equal">
      <formula>0</formula>
    </cfRule>
  </conditionalFormatting>
  <conditionalFormatting sqref="AD633:AD635">
    <cfRule type="expression" dxfId="3404" priority="565">
      <formula>AND($AD633&lt;0,#REF!="no")</formula>
    </cfRule>
  </conditionalFormatting>
  <conditionalFormatting sqref="AD633:AD635">
    <cfRule type="expression" dxfId="3403" priority="566">
      <formula>AND($AD633&lt;0,#REF!="yes")</formula>
    </cfRule>
  </conditionalFormatting>
  <conditionalFormatting sqref="AD632">
    <cfRule type="cellIs" dxfId="3402" priority="567" operator="equal">
      <formula>"-"</formula>
    </cfRule>
  </conditionalFormatting>
  <conditionalFormatting sqref="AD632">
    <cfRule type="cellIs" dxfId="3401" priority="568" operator="greaterThan">
      <formula>0</formula>
    </cfRule>
  </conditionalFormatting>
  <conditionalFormatting sqref="AD632">
    <cfRule type="cellIs" dxfId="3400" priority="569" operator="equal">
      <formula>0</formula>
    </cfRule>
  </conditionalFormatting>
  <conditionalFormatting sqref="AD632">
    <cfRule type="expression" dxfId="3399" priority="570">
      <formula>AND($AD632&lt;0,#REF!="no")</formula>
    </cfRule>
  </conditionalFormatting>
  <conditionalFormatting sqref="AD632">
    <cfRule type="expression" dxfId="3398" priority="571">
      <formula>AND($AD632&lt;0,#REF!="yes")</formula>
    </cfRule>
  </conditionalFormatting>
  <conditionalFormatting sqref="AD631">
    <cfRule type="cellIs" dxfId="3397" priority="572" operator="equal">
      <formula>"-"</formula>
    </cfRule>
  </conditionalFormatting>
  <conditionalFormatting sqref="AD631">
    <cfRule type="cellIs" dxfId="3396" priority="573" operator="greaterThan">
      <formula>0</formula>
    </cfRule>
  </conditionalFormatting>
  <conditionalFormatting sqref="AD631">
    <cfRule type="cellIs" dxfId="3395" priority="574" operator="equal">
      <formula>0</formula>
    </cfRule>
  </conditionalFormatting>
  <conditionalFormatting sqref="AD631">
    <cfRule type="expression" dxfId="3394" priority="575">
      <formula>AND($AD631&lt;0,#REF!="no")</formula>
    </cfRule>
  </conditionalFormatting>
  <conditionalFormatting sqref="AD631">
    <cfRule type="expression" dxfId="3393" priority="576">
      <formula>AND($AD631&lt;0,#REF!="yes")</formula>
    </cfRule>
  </conditionalFormatting>
  <conditionalFormatting sqref="AD630">
    <cfRule type="cellIs" dxfId="3392" priority="577" operator="equal">
      <formula>"-"</formula>
    </cfRule>
  </conditionalFormatting>
  <conditionalFormatting sqref="AD630">
    <cfRule type="cellIs" dxfId="3391" priority="578" operator="greaterThan">
      <formula>0</formula>
    </cfRule>
  </conditionalFormatting>
  <conditionalFormatting sqref="AD630">
    <cfRule type="cellIs" dxfId="3390" priority="579" operator="equal">
      <formula>0</formula>
    </cfRule>
  </conditionalFormatting>
  <conditionalFormatting sqref="AD630">
    <cfRule type="expression" dxfId="3389" priority="580">
      <formula>AND($AD630&lt;0,#REF!="no")</formula>
    </cfRule>
  </conditionalFormatting>
  <conditionalFormatting sqref="AD630">
    <cfRule type="expression" dxfId="3388" priority="581">
      <formula>AND($AD630&lt;0,#REF!="yes")</formula>
    </cfRule>
  </conditionalFormatting>
  <conditionalFormatting sqref="AD629">
    <cfRule type="cellIs" dxfId="3387" priority="582" operator="equal">
      <formula>"-"</formula>
    </cfRule>
  </conditionalFormatting>
  <conditionalFormatting sqref="AD629">
    <cfRule type="cellIs" dxfId="3386" priority="583" operator="greaterThan">
      <formula>0</formula>
    </cfRule>
  </conditionalFormatting>
  <conditionalFormatting sqref="AD629">
    <cfRule type="cellIs" dxfId="3385" priority="584" operator="equal">
      <formula>0</formula>
    </cfRule>
  </conditionalFormatting>
  <conditionalFormatting sqref="AD629">
    <cfRule type="expression" dxfId="3384" priority="585">
      <formula>AND($AD629&lt;0,#REF!="no")</formula>
    </cfRule>
  </conditionalFormatting>
  <conditionalFormatting sqref="AD629">
    <cfRule type="expression" dxfId="3383" priority="586">
      <formula>AND($AD629&lt;0,#REF!="yes")</formula>
    </cfRule>
  </conditionalFormatting>
  <conditionalFormatting sqref="AD628">
    <cfRule type="cellIs" dxfId="3382" priority="587" operator="equal">
      <formula>"-"</formula>
    </cfRule>
  </conditionalFormatting>
  <conditionalFormatting sqref="AD628">
    <cfRule type="cellIs" dxfId="3381" priority="588" operator="greaterThan">
      <formula>0</formula>
    </cfRule>
  </conditionalFormatting>
  <conditionalFormatting sqref="AD628">
    <cfRule type="cellIs" dxfId="3380" priority="589" operator="equal">
      <formula>0</formula>
    </cfRule>
  </conditionalFormatting>
  <conditionalFormatting sqref="AD628">
    <cfRule type="expression" dxfId="3379" priority="590">
      <formula>AND($AD628&lt;0,#REF!="no")</formula>
    </cfRule>
  </conditionalFormatting>
  <conditionalFormatting sqref="AD628">
    <cfRule type="expression" dxfId="3378" priority="591">
      <formula>AND($AD628&lt;0,#REF!="yes")</formula>
    </cfRule>
  </conditionalFormatting>
  <conditionalFormatting sqref="AD626:AD627">
    <cfRule type="cellIs" dxfId="3377" priority="592" operator="equal">
      <formula>"-"</formula>
    </cfRule>
  </conditionalFormatting>
  <conditionalFormatting sqref="AD626:AD627">
    <cfRule type="cellIs" dxfId="3376" priority="593" operator="greaterThan">
      <formula>0</formula>
    </cfRule>
  </conditionalFormatting>
  <conditionalFormatting sqref="AD626:AD627">
    <cfRule type="cellIs" dxfId="3375" priority="594" operator="equal">
      <formula>0</formula>
    </cfRule>
  </conditionalFormatting>
  <conditionalFormatting sqref="AD626:AD627">
    <cfRule type="expression" dxfId="3374" priority="595">
      <formula>AND($AD626&lt;0,#REF!="no")</formula>
    </cfRule>
  </conditionalFormatting>
  <conditionalFormatting sqref="AD626:AD627">
    <cfRule type="expression" dxfId="3373" priority="596">
      <formula>AND($AD626&lt;0,#REF!="yes")</formula>
    </cfRule>
  </conditionalFormatting>
  <conditionalFormatting sqref="AD625">
    <cfRule type="cellIs" dxfId="3372" priority="597" operator="equal">
      <formula>"-"</formula>
    </cfRule>
  </conditionalFormatting>
  <conditionalFormatting sqref="AD625">
    <cfRule type="cellIs" dxfId="3371" priority="598" operator="greaterThan">
      <formula>0</formula>
    </cfRule>
  </conditionalFormatting>
  <conditionalFormatting sqref="AD625">
    <cfRule type="cellIs" dxfId="3370" priority="599" operator="equal">
      <formula>0</formula>
    </cfRule>
  </conditionalFormatting>
  <conditionalFormatting sqref="AD625">
    <cfRule type="expression" dxfId="3369" priority="600">
      <formula>AND($AD625&lt;0,#REF!="no")</formula>
    </cfRule>
  </conditionalFormatting>
  <conditionalFormatting sqref="AD625">
    <cfRule type="expression" dxfId="3368" priority="601">
      <formula>AND($AD625&lt;0,#REF!="yes")</formula>
    </cfRule>
  </conditionalFormatting>
  <conditionalFormatting sqref="AD624">
    <cfRule type="cellIs" dxfId="3367" priority="602" operator="equal">
      <formula>"-"</formula>
    </cfRule>
  </conditionalFormatting>
  <conditionalFormatting sqref="AD624">
    <cfRule type="cellIs" dxfId="3366" priority="603" operator="greaterThan">
      <formula>0</formula>
    </cfRule>
  </conditionalFormatting>
  <conditionalFormatting sqref="AD624">
    <cfRule type="cellIs" dxfId="3365" priority="604" operator="equal">
      <formula>0</formula>
    </cfRule>
  </conditionalFormatting>
  <conditionalFormatting sqref="AD624">
    <cfRule type="expression" dxfId="3364" priority="605">
      <formula>AND($AD624&lt;0,#REF!="no")</formula>
    </cfRule>
  </conditionalFormatting>
  <conditionalFormatting sqref="AD624">
    <cfRule type="expression" dxfId="3363" priority="606">
      <formula>AND($AD624&lt;0,#REF!="yes")</formula>
    </cfRule>
  </conditionalFormatting>
  <conditionalFormatting sqref="AD623">
    <cfRule type="cellIs" dxfId="3362" priority="607" operator="equal">
      <formula>"-"</formula>
    </cfRule>
  </conditionalFormatting>
  <conditionalFormatting sqref="AD623">
    <cfRule type="cellIs" dxfId="3361" priority="608" operator="greaterThan">
      <formula>0</formula>
    </cfRule>
  </conditionalFormatting>
  <conditionalFormatting sqref="AD623">
    <cfRule type="cellIs" dxfId="3360" priority="609" operator="equal">
      <formula>0</formula>
    </cfRule>
  </conditionalFormatting>
  <conditionalFormatting sqref="AD623">
    <cfRule type="expression" dxfId="3359" priority="610">
      <formula>AND($AD623&lt;0,#REF!="no")</formula>
    </cfRule>
  </conditionalFormatting>
  <conditionalFormatting sqref="AD623">
    <cfRule type="expression" dxfId="3358" priority="611">
      <formula>AND($AD623&lt;0,#REF!="yes")</formula>
    </cfRule>
  </conditionalFormatting>
  <conditionalFormatting sqref="AD622">
    <cfRule type="cellIs" dxfId="3357" priority="612" operator="equal">
      <formula>"-"</formula>
    </cfRule>
  </conditionalFormatting>
  <conditionalFormatting sqref="AD622">
    <cfRule type="cellIs" dxfId="3356" priority="613" operator="greaterThan">
      <formula>0</formula>
    </cfRule>
  </conditionalFormatting>
  <conditionalFormatting sqref="AD622">
    <cfRule type="cellIs" dxfId="3355" priority="614" operator="equal">
      <formula>0</formula>
    </cfRule>
  </conditionalFormatting>
  <conditionalFormatting sqref="AD622">
    <cfRule type="expression" dxfId="3354" priority="615">
      <formula>AND($AD622&lt;0,#REF!="no")</formula>
    </cfRule>
  </conditionalFormatting>
  <conditionalFormatting sqref="AD622">
    <cfRule type="expression" dxfId="3353" priority="616">
      <formula>AND($AD622&lt;0,#REF!="yes")</formula>
    </cfRule>
  </conditionalFormatting>
  <conditionalFormatting sqref="AD621">
    <cfRule type="cellIs" dxfId="3352" priority="617" operator="equal">
      <formula>"-"</formula>
    </cfRule>
  </conditionalFormatting>
  <conditionalFormatting sqref="AD621">
    <cfRule type="cellIs" dxfId="3351" priority="618" operator="greaterThan">
      <formula>0</formula>
    </cfRule>
  </conditionalFormatting>
  <conditionalFormatting sqref="AD621">
    <cfRule type="cellIs" dxfId="3350" priority="619" operator="equal">
      <formula>0</formula>
    </cfRule>
  </conditionalFormatting>
  <conditionalFormatting sqref="AD621">
    <cfRule type="expression" dxfId="3349" priority="620">
      <formula>AND($AD621&lt;0,#REF!="no")</formula>
    </cfRule>
  </conditionalFormatting>
  <conditionalFormatting sqref="AD621">
    <cfRule type="expression" dxfId="3348" priority="621">
      <formula>AND($AD621&lt;0,#REF!="yes")</formula>
    </cfRule>
  </conditionalFormatting>
  <conditionalFormatting sqref="AD618:AD620">
    <cfRule type="cellIs" dxfId="3347" priority="622" operator="equal">
      <formula>"-"</formula>
    </cfRule>
  </conditionalFormatting>
  <conditionalFormatting sqref="AD618:AD620">
    <cfRule type="cellIs" dxfId="3346" priority="623" operator="greaterThan">
      <formula>0</formula>
    </cfRule>
  </conditionalFormatting>
  <conditionalFormatting sqref="AD618:AD620">
    <cfRule type="cellIs" dxfId="3345" priority="624" operator="equal">
      <formula>0</formula>
    </cfRule>
  </conditionalFormatting>
  <conditionalFormatting sqref="AD618:AD620">
    <cfRule type="expression" dxfId="3344" priority="625">
      <formula>AND($AD618&lt;0,#REF!="no")</formula>
    </cfRule>
  </conditionalFormatting>
  <conditionalFormatting sqref="AD618:AD620">
    <cfRule type="expression" dxfId="3343" priority="626">
      <formula>AND($AD618&lt;0,#REF!="yes")</formula>
    </cfRule>
  </conditionalFormatting>
  <conditionalFormatting sqref="AD617">
    <cfRule type="cellIs" dxfId="3342" priority="627" operator="equal">
      <formula>"-"</formula>
    </cfRule>
  </conditionalFormatting>
  <conditionalFormatting sqref="AD617">
    <cfRule type="cellIs" dxfId="3341" priority="628" operator="greaterThan">
      <formula>0</formula>
    </cfRule>
  </conditionalFormatting>
  <conditionalFormatting sqref="AD617">
    <cfRule type="cellIs" dxfId="3340" priority="629" operator="equal">
      <formula>0</formula>
    </cfRule>
  </conditionalFormatting>
  <conditionalFormatting sqref="AD617">
    <cfRule type="expression" dxfId="3339" priority="630">
      <formula>AND($AD617&lt;0,#REF!="no")</formula>
    </cfRule>
  </conditionalFormatting>
  <conditionalFormatting sqref="AD617">
    <cfRule type="expression" dxfId="3338" priority="631">
      <formula>AND($AD617&lt;0,#REF!="yes")</formula>
    </cfRule>
  </conditionalFormatting>
  <conditionalFormatting sqref="AD616">
    <cfRule type="cellIs" dxfId="3337" priority="632" operator="equal">
      <formula>"-"</formula>
    </cfRule>
  </conditionalFormatting>
  <conditionalFormatting sqref="AD616">
    <cfRule type="cellIs" dxfId="3336" priority="633" operator="greaterThan">
      <formula>0</formula>
    </cfRule>
  </conditionalFormatting>
  <conditionalFormatting sqref="AD616">
    <cfRule type="cellIs" dxfId="3335" priority="634" operator="equal">
      <formula>0</formula>
    </cfRule>
  </conditionalFormatting>
  <conditionalFormatting sqref="AD616">
    <cfRule type="expression" dxfId="3334" priority="635">
      <formula>AND($AD616&lt;0,#REF!="no")</formula>
    </cfRule>
  </conditionalFormatting>
  <conditionalFormatting sqref="AD616">
    <cfRule type="expression" dxfId="3333" priority="636">
      <formula>AND($AD616&lt;0,#REF!="yes")</formula>
    </cfRule>
  </conditionalFormatting>
  <conditionalFormatting sqref="AD615">
    <cfRule type="cellIs" dxfId="3332" priority="637" operator="equal">
      <formula>"-"</formula>
    </cfRule>
  </conditionalFormatting>
  <conditionalFormatting sqref="AD615">
    <cfRule type="cellIs" dxfId="3331" priority="638" operator="greaterThan">
      <formula>0</formula>
    </cfRule>
  </conditionalFormatting>
  <conditionalFormatting sqref="AD615">
    <cfRule type="cellIs" dxfId="3330" priority="639" operator="equal">
      <formula>0</formula>
    </cfRule>
  </conditionalFormatting>
  <conditionalFormatting sqref="AD615">
    <cfRule type="expression" dxfId="3329" priority="640">
      <formula>AND($AD615&lt;0,#REF!="no")</formula>
    </cfRule>
  </conditionalFormatting>
  <conditionalFormatting sqref="AD615">
    <cfRule type="expression" dxfId="3328" priority="641">
      <formula>AND($AD615&lt;0,#REF!="yes")</formula>
    </cfRule>
  </conditionalFormatting>
  <conditionalFormatting sqref="AD614">
    <cfRule type="cellIs" dxfId="3327" priority="642" operator="equal">
      <formula>"-"</formula>
    </cfRule>
  </conditionalFormatting>
  <conditionalFormatting sqref="AD614">
    <cfRule type="cellIs" dxfId="3326" priority="643" operator="greaterThan">
      <formula>0</formula>
    </cfRule>
  </conditionalFormatting>
  <conditionalFormatting sqref="AD614">
    <cfRule type="cellIs" dxfId="3325" priority="644" operator="equal">
      <formula>0</formula>
    </cfRule>
  </conditionalFormatting>
  <conditionalFormatting sqref="AD614">
    <cfRule type="expression" dxfId="3324" priority="645">
      <formula>AND($AD614&lt;0,#REF!="no")</formula>
    </cfRule>
  </conditionalFormatting>
  <conditionalFormatting sqref="AD614">
    <cfRule type="expression" dxfId="3323" priority="646">
      <formula>AND($AD614&lt;0,#REF!="yes")</formula>
    </cfRule>
  </conditionalFormatting>
  <conditionalFormatting sqref="AD613">
    <cfRule type="cellIs" dxfId="3322" priority="647" operator="equal">
      <formula>"-"</formula>
    </cfRule>
  </conditionalFormatting>
  <conditionalFormatting sqref="AD613">
    <cfRule type="cellIs" dxfId="3321" priority="648" operator="greaterThan">
      <formula>0</formula>
    </cfRule>
  </conditionalFormatting>
  <conditionalFormatting sqref="AD613">
    <cfRule type="cellIs" dxfId="3320" priority="649" operator="equal">
      <formula>0</formula>
    </cfRule>
  </conditionalFormatting>
  <conditionalFormatting sqref="AD613">
    <cfRule type="expression" dxfId="3319" priority="650">
      <formula>AND($AD613&lt;0,#REF!="no")</formula>
    </cfRule>
  </conditionalFormatting>
  <conditionalFormatting sqref="AD613">
    <cfRule type="expression" dxfId="3318" priority="651">
      <formula>AND($AD613&lt;0,#REF!="yes")</formula>
    </cfRule>
  </conditionalFormatting>
  <conditionalFormatting sqref="AD612">
    <cfRule type="cellIs" dxfId="3317" priority="652" operator="equal">
      <formula>"-"</formula>
    </cfRule>
  </conditionalFormatting>
  <conditionalFormatting sqref="AD612">
    <cfRule type="cellIs" dxfId="3316" priority="653" operator="greaterThan">
      <formula>0</formula>
    </cfRule>
  </conditionalFormatting>
  <conditionalFormatting sqref="AD612">
    <cfRule type="cellIs" dxfId="3315" priority="654" operator="equal">
      <formula>0</formula>
    </cfRule>
  </conditionalFormatting>
  <conditionalFormatting sqref="AD612">
    <cfRule type="expression" dxfId="3314" priority="655">
      <formula>AND($AD612&lt;0,#REF!="no")</formula>
    </cfRule>
  </conditionalFormatting>
  <conditionalFormatting sqref="AD612">
    <cfRule type="expression" dxfId="3313" priority="656">
      <formula>AND($AD612&lt;0,#REF!="yes")</formula>
    </cfRule>
  </conditionalFormatting>
  <conditionalFormatting sqref="AD611">
    <cfRule type="cellIs" dxfId="3312" priority="657" operator="equal">
      <formula>"-"</formula>
    </cfRule>
  </conditionalFormatting>
  <conditionalFormatting sqref="AD611">
    <cfRule type="cellIs" dxfId="3311" priority="658" operator="greaterThan">
      <formula>0</formula>
    </cfRule>
  </conditionalFormatting>
  <conditionalFormatting sqref="AD611">
    <cfRule type="cellIs" dxfId="3310" priority="659" operator="equal">
      <formula>0</formula>
    </cfRule>
  </conditionalFormatting>
  <conditionalFormatting sqref="AD611">
    <cfRule type="expression" dxfId="3309" priority="660">
      <formula>AND($AD611&lt;0,#REF!="no")</formula>
    </cfRule>
  </conditionalFormatting>
  <conditionalFormatting sqref="AD611">
    <cfRule type="expression" dxfId="3308" priority="661">
      <formula>AND($AD611&lt;0,#REF!="yes")</formula>
    </cfRule>
  </conditionalFormatting>
  <conditionalFormatting sqref="AD610">
    <cfRule type="cellIs" dxfId="3307" priority="662" operator="equal">
      <formula>"-"</formula>
    </cfRule>
  </conditionalFormatting>
  <conditionalFormatting sqref="AD610">
    <cfRule type="cellIs" dxfId="3306" priority="663" operator="greaterThan">
      <formula>0</formula>
    </cfRule>
  </conditionalFormatting>
  <conditionalFormatting sqref="AD610">
    <cfRule type="cellIs" dxfId="3305" priority="664" operator="equal">
      <formula>0</formula>
    </cfRule>
  </conditionalFormatting>
  <conditionalFormatting sqref="AD610">
    <cfRule type="expression" dxfId="3304" priority="665">
      <formula>AND($AD610&lt;0,#REF!="no")</formula>
    </cfRule>
  </conditionalFormatting>
  <conditionalFormatting sqref="AD610">
    <cfRule type="expression" dxfId="3303" priority="666">
      <formula>AND($AD610&lt;0,#REF!="yes")</formula>
    </cfRule>
  </conditionalFormatting>
  <conditionalFormatting sqref="AD608:AD609">
    <cfRule type="cellIs" dxfId="3302" priority="667" operator="equal">
      <formula>"-"</formula>
    </cfRule>
  </conditionalFormatting>
  <conditionalFormatting sqref="AD608:AD609">
    <cfRule type="cellIs" dxfId="3301" priority="668" operator="greaterThan">
      <formula>0</formula>
    </cfRule>
  </conditionalFormatting>
  <conditionalFormatting sqref="AD608:AD609">
    <cfRule type="cellIs" dxfId="3300" priority="669" operator="equal">
      <formula>0</formula>
    </cfRule>
  </conditionalFormatting>
  <conditionalFormatting sqref="AD608:AD609">
    <cfRule type="expression" dxfId="3299" priority="670">
      <formula>AND($AD608&lt;0,#REF!="no")</formula>
    </cfRule>
  </conditionalFormatting>
  <conditionalFormatting sqref="AD608:AD609">
    <cfRule type="expression" dxfId="3298" priority="671">
      <formula>AND($AD608&lt;0,#REF!="yes")</formula>
    </cfRule>
  </conditionalFormatting>
  <conditionalFormatting sqref="AD607">
    <cfRule type="cellIs" dxfId="3297" priority="672" operator="equal">
      <formula>"-"</formula>
    </cfRule>
  </conditionalFormatting>
  <conditionalFormatting sqref="AD607">
    <cfRule type="cellIs" dxfId="3296" priority="673" operator="greaterThan">
      <formula>0</formula>
    </cfRule>
  </conditionalFormatting>
  <conditionalFormatting sqref="AD607">
    <cfRule type="cellIs" dxfId="3295" priority="674" operator="equal">
      <formula>0</formula>
    </cfRule>
  </conditionalFormatting>
  <conditionalFormatting sqref="AD607">
    <cfRule type="expression" dxfId="3294" priority="675">
      <formula>AND($AD607&lt;0,#REF!="no")</formula>
    </cfRule>
  </conditionalFormatting>
  <conditionalFormatting sqref="AD607">
    <cfRule type="expression" dxfId="3293" priority="676">
      <formula>AND($AD607&lt;0,#REF!="yes")</formula>
    </cfRule>
  </conditionalFormatting>
  <conditionalFormatting sqref="AD606">
    <cfRule type="cellIs" dxfId="3292" priority="677" operator="equal">
      <formula>"-"</formula>
    </cfRule>
  </conditionalFormatting>
  <conditionalFormatting sqref="AD606">
    <cfRule type="cellIs" dxfId="3291" priority="678" operator="greaterThan">
      <formula>0</formula>
    </cfRule>
  </conditionalFormatting>
  <conditionalFormatting sqref="AD606">
    <cfRule type="cellIs" dxfId="3290" priority="679" operator="equal">
      <formula>0</formula>
    </cfRule>
  </conditionalFormatting>
  <conditionalFormatting sqref="AD606">
    <cfRule type="expression" dxfId="3289" priority="680">
      <formula>AND($AD606&lt;0,#REF!="no")</formula>
    </cfRule>
  </conditionalFormatting>
  <conditionalFormatting sqref="AD606">
    <cfRule type="expression" dxfId="3288" priority="681">
      <formula>AND($AD606&lt;0,#REF!="yes")</formula>
    </cfRule>
  </conditionalFormatting>
  <conditionalFormatting sqref="AD605">
    <cfRule type="cellIs" dxfId="3287" priority="682" operator="equal">
      <formula>"-"</formula>
    </cfRule>
  </conditionalFormatting>
  <conditionalFormatting sqref="AD605">
    <cfRule type="cellIs" dxfId="3286" priority="683" operator="greaterThan">
      <formula>0</formula>
    </cfRule>
  </conditionalFormatting>
  <conditionalFormatting sqref="AD605">
    <cfRule type="cellIs" dxfId="3285" priority="684" operator="equal">
      <formula>0</formula>
    </cfRule>
  </conditionalFormatting>
  <conditionalFormatting sqref="AD605">
    <cfRule type="expression" dxfId="3284" priority="685">
      <formula>AND($AD605&lt;0,#REF!="no")</formula>
    </cfRule>
  </conditionalFormatting>
  <conditionalFormatting sqref="AD605">
    <cfRule type="expression" dxfId="3283" priority="686">
      <formula>AND($AD605&lt;0,#REF!="yes")</formula>
    </cfRule>
  </conditionalFormatting>
  <conditionalFormatting sqref="AD604">
    <cfRule type="cellIs" dxfId="3282" priority="687" operator="equal">
      <formula>"-"</formula>
    </cfRule>
  </conditionalFormatting>
  <conditionalFormatting sqref="AD604">
    <cfRule type="cellIs" dxfId="3281" priority="688" operator="greaterThan">
      <formula>0</formula>
    </cfRule>
  </conditionalFormatting>
  <conditionalFormatting sqref="AD604">
    <cfRule type="cellIs" dxfId="3280" priority="689" operator="equal">
      <formula>0</formula>
    </cfRule>
  </conditionalFormatting>
  <conditionalFormatting sqref="AD604">
    <cfRule type="expression" dxfId="3279" priority="690">
      <formula>AND($AD604&lt;0,#REF!="no")</formula>
    </cfRule>
  </conditionalFormatting>
  <conditionalFormatting sqref="AD604">
    <cfRule type="expression" dxfId="3278" priority="691">
      <formula>AND($AD604&lt;0,#REF!="yes")</formula>
    </cfRule>
  </conditionalFormatting>
  <conditionalFormatting sqref="AD603">
    <cfRule type="cellIs" dxfId="3277" priority="692" operator="equal">
      <formula>"-"</formula>
    </cfRule>
  </conditionalFormatting>
  <conditionalFormatting sqref="AD603">
    <cfRule type="cellIs" dxfId="3276" priority="693" operator="greaterThan">
      <formula>0</formula>
    </cfRule>
  </conditionalFormatting>
  <conditionalFormatting sqref="AD603">
    <cfRule type="cellIs" dxfId="3275" priority="694" operator="equal">
      <formula>0</formula>
    </cfRule>
  </conditionalFormatting>
  <conditionalFormatting sqref="AD603">
    <cfRule type="expression" dxfId="3274" priority="695">
      <formula>AND($AD603&lt;0,#REF!="no")</formula>
    </cfRule>
  </conditionalFormatting>
  <conditionalFormatting sqref="AD603">
    <cfRule type="expression" dxfId="3273" priority="696">
      <formula>AND($AD603&lt;0,#REF!="yes")</formula>
    </cfRule>
  </conditionalFormatting>
  <conditionalFormatting sqref="AD602">
    <cfRule type="cellIs" dxfId="3272" priority="697" operator="equal">
      <formula>"-"</formula>
    </cfRule>
  </conditionalFormatting>
  <conditionalFormatting sqref="AD602">
    <cfRule type="cellIs" dxfId="3271" priority="698" operator="greaterThan">
      <formula>0</formula>
    </cfRule>
  </conditionalFormatting>
  <conditionalFormatting sqref="AD602">
    <cfRule type="cellIs" dxfId="3270" priority="699" operator="equal">
      <formula>0</formula>
    </cfRule>
  </conditionalFormatting>
  <conditionalFormatting sqref="AD602">
    <cfRule type="expression" dxfId="3269" priority="700">
      <formula>AND($AD602&lt;0,#REF!="no")</formula>
    </cfRule>
  </conditionalFormatting>
  <conditionalFormatting sqref="AD602">
    <cfRule type="expression" dxfId="3268" priority="701">
      <formula>AND($AD602&lt;0,#REF!="yes")</formula>
    </cfRule>
  </conditionalFormatting>
  <conditionalFormatting sqref="AD601">
    <cfRule type="cellIs" dxfId="3267" priority="702" operator="equal">
      <formula>"-"</formula>
    </cfRule>
  </conditionalFormatting>
  <conditionalFormatting sqref="AD601">
    <cfRule type="cellIs" dxfId="3266" priority="703" operator="greaterThan">
      <formula>0</formula>
    </cfRule>
  </conditionalFormatting>
  <conditionalFormatting sqref="AD601">
    <cfRule type="cellIs" dxfId="3265" priority="704" operator="equal">
      <formula>0</formula>
    </cfRule>
  </conditionalFormatting>
  <conditionalFormatting sqref="AD601">
    <cfRule type="expression" dxfId="3264" priority="705">
      <formula>AND($AD601&lt;0,#REF!="no")</formula>
    </cfRule>
  </conditionalFormatting>
  <conditionalFormatting sqref="AD601">
    <cfRule type="expression" dxfId="3263" priority="706">
      <formula>AND($AD601&lt;0,#REF!="yes")</formula>
    </cfRule>
  </conditionalFormatting>
  <conditionalFormatting sqref="AD600">
    <cfRule type="cellIs" dxfId="3262" priority="707" operator="equal">
      <formula>"-"</formula>
    </cfRule>
  </conditionalFormatting>
  <conditionalFormatting sqref="AD600">
    <cfRule type="cellIs" dxfId="3261" priority="708" operator="greaterThan">
      <formula>0</formula>
    </cfRule>
  </conditionalFormatting>
  <conditionalFormatting sqref="AD600">
    <cfRule type="cellIs" dxfId="3260" priority="709" operator="equal">
      <formula>0</formula>
    </cfRule>
  </conditionalFormatting>
  <conditionalFormatting sqref="AD600">
    <cfRule type="expression" dxfId="3259" priority="710">
      <formula>AND($AD600&lt;0,#REF!="no")</formula>
    </cfRule>
  </conditionalFormatting>
  <conditionalFormatting sqref="AD600">
    <cfRule type="expression" dxfId="3258" priority="711">
      <formula>AND($AD600&lt;0,#REF!="yes")</formula>
    </cfRule>
  </conditionalFormatting>
  <conditionalFormatting sqref="AD598:AD599">
    <cfRule type="cellIs" dxfId="3257" priority="712" operator="equal">
      <formula>"-"</formula>
    </cfRule>
  </conditionalFormatting>
  <conditionalFormatting sqref="AD598:AD599">
    <cfRule type="cellIs" dxfId="3256" priority="713" operator="greaterThan">
      <formula>0</formula>
    </cfRule>
  </conditionalFormatting>
  <conditionalFormatting sqref="AD598:AD599">
    <cfRule type="cellIs" dxfId="3255" priority="714" operator="equal">
      <formula>0</formula>
    </cfRule>
  </conditionalFormatting>
  <conditionalFormatting sqref="AD598:AD599">
    <cfRule type="expression" dxfId="3254" priority="715">
      <formula>AND($AD598&lt;0,#REF!="no")</formula>
    </cfRule>
  </conditionalFormatting>
  <conditionalFormatting sqref="AD598:AD599">
    <cfRule type="expression" dxfId="3253" priority="716">
      <formula>AND($AD598&lt;0,#REF!="yes")</formula>
    </cfRule>
  </conditionalFormatting>
  <conditionalFormatting sqref="AD596:AD597">
    <cfRule type="cellIs" dxfId="3252" priority="717" operator="equal">
      <formula>"-"</formula>
    </cfRule>
  </conditionalFormatting>
  <conditionalFormatting sqref="AD596:AD597">
    <cfRule type="cellIs" dxfId="3251" priority="718" operator="greaterThan">
      <formula>0</formula>
    </cfRule>
  </conditionalFormatting>
  <conditionalFormatting sqref="AD596:AD597">
    <cfRule type="cellIs" dxfId="3250" priority="719" operator="equal">
      <formula>0</formula>
    </cfRule>
  </conditionalFormatting>
  <conditionalFormatting sqref="AD596:AD597">
    <cfRule type="expression" dxfId="3249" priority="720">
      <formula>AND($AD596&lt;0,#REF!="no")</formula>
    </cfRule>
  </conditionalFormatting>
  <conditionalFormatting sqref="AD596:AD597">
    <cfRule type="expression" dxfId="3248" priority="721">
      <formula>AND($AD596&lt;0,#REF!="yes")</formula>
    </cfRule>
  </conditionalFormatting>
  <conditionalFormatting sqref="AD593:AD595">
    <cfRule type="cellIs" dxfId="3247" priority="722" operator="equal">
      <formula>"-"</formula>
    </cfRule>
  </conditionalFormatting>
  <conditionalFormatting sqref="AD593:AD595">
    <cfRule type="cellIs" dxfId="3246" priority="723" operator="greaterThan">
      <formula>0</formula>
    </cfRule>
  </conditionalFormatting>
  <conditionalFormatting sqref="AD593:AD595">
    <cfRule type="cellIs" dxfId="3245" priority="724" operator="equal">
      <formula>0</formula>
    </cfRule>
  </conditionalFormatting>
  <conditionalFormatting sqref="AD593:AD595">
    <cfRule type="expression" dxfId="3244" priority="725">
      <formula>AND($AD593&lt;0,#REF!="no")</formula>
    </cfRule>
  </conditionalFormatting>
  <conditionalFormatting sqref="AD593:AD595">
    <cfRule type="expression" dxfId="3243" priority="726">
      <formula>AND($AD593&lt;0,#REF!="yes")</formula>
    </cfRule>
  </conditionalFormatting>
  <conditionalFormatting sqref="AD591:AD592">
    <cfRule type="cellIs" dxfId="3242" priority="727" operator="equal">
      <formula>"-"</formula>
    </cfRule>
  </conditionalFormatting>
  <conditionalFormatting sqref="AD591:AD592">
    <cfRule type="cellIs" dxfId="3241" priority="728" operator="greaterThan">
      <formula>0</formula>
    </cfRule>
  </conditionalFormatting>
  <conditionalFormatting sqref="AD591:AD592">
    <cfRule type="cellIs" dxfId="3240" priority="729" operator="equal">
      <formula>0</formula>
    </cfRule>
  </conditionalFormatting>
  <conditionalFormatting sqref="AD591:AD592">
    <cfRule type="expression" dxfId="3239" priority="730">
      <formula>AND($AD591&lt;0,#REF!="no")</formula>
    </cfRule>
  </conditionalFormatting>
  <conditionalFormatting sqref="AD591:AD592">
    <cfRule type="expression" dxfId="3238" priority="731">
      <formula>AND($AD591&lt;0,#REF!="yes")</formula>
    </cfRule>
  </conditionalFormatting>
  <conditionalFormatting sqref="AD589:AD590">
    <cfRule type="cellIs" dxfId="3237" priority="732" operator="equal">
      <formula>"-"</formula>
    </cfRule>
  </conditionalFormatting>
  <conditionalFormatting sqref="AD589:AD590">
    <cfRule type="cellIs" dxfId="3236" priority="733" operator="greaterThan">
      <formula>0</formula>
    </cfRule>
  </conditionalFormatting>
  <conditionalFormatting sqref="AD589:AD590">
    <cfRule type="cellIs" dxfId="3235" priority="734" operator="equal">
      <formula>0</formula>
    </cfRule>
  </conditionalFormatting>
  <conditionalFormatting sqref="AD589:AD590">
    <cfRule type="expression" dxfId="3234" priority="735">
      <formula>AND($AD589&lt;0,#REF!="no")</formula>
    </cfRule>
  </conditionalFormatting>
  <conditionalFormatting sqref="AD589:AD590">
    <cfRule type="expression" dxfId="3233" priority="736">
      <formula>AND($AD589&lt;0,#REF!="yes")</formula>
    </cfRule>
  </conditionalFormatting>
  <conditionalFormatting sqref="AD588">
    <cfRule type="cellIs" dxfId="3232" priority="737" operator="equal">
      <formula>"-"</formula>
    </cfRule>
  </conditionalFormatting>
  <conditionalFormatting sqref="AD588">
    <cfRule type="cellIs" dxfId="3231" priority="738" operator="greaterThan">
      <formula>0</formula>
    </cfRule>
  </conditionalFormatting>
  <conditionalFormatting sqref="AD588">
    <cfRule type="cellIs" dxfId="3230" priority="739" operator="equal">
      <formula>0</formula>
    </cfRule>
  </conditionalFormatting>
  <conditionalFormatting sqref="AD588">
    <cfRule type="expression" dxfId="3229" priority="740">
      <formula>AND($AD588&lt;0,#REF!="no")</formula>
    </cfRule>
  </conditionalFormatting>
  <conditionalFormatting sqref="AD588">
    <cfRule type="expression" dxfId="3228" priority="741">
      <formula>AND($AD588&lt;0,#REF!="yes")</formula>
    </cfRule>
  </conditionalFormatting>
  <conditionalFormatting sqref="AD587">
    <cfRule type="cellIs" dxfId="3227" priority="742" operator="equal">
      <formula>"-"</formula>
    </cfRule>
  </conditionalFormatting>
  <conditionalFormatting sqref="AD587">
    <cfRule type="cellIs" dxfId="3226" priority="743" operator="greaterThan">
      <formula>0</formula>
    </cfRule>
  </conditionalFormatting>
  <conditionalFormatting sqref="AD587">
    <cfRule type="cellIs" dxfId="3225" priority="744" operator="equal">
      <formula>0</formula>
    </cfRule>
  </conditionalFormatting>
  <conditionalFormatting sqref="AD587">
    <cfRule type="expression" dxfId="3224" priority="745">
      <formula>AND($AD587&lt;0,#REF!="no")</formula>
    </cfRule>
  </conditionalFormatting>
  <conditionalFormatting sqref="AD587">
    <cfRule type="expression" dxfId="3223" priority="746">
      <formula>AND($AD587&lt;0,#REF!="yes")</formula>
    </cfRule>
  </conditionalFormatting>
  <conditionalFormatting sqref="AD586">
    <cfRule type="cellIs" dxfId="3222" priority="747" operator="equal">
      <formula>"-"</formula>
    </cfRule>
  </conditionalFormatting>
  <conditionalFormatting sqref="AD586">
    <cfRule type="cellIs" dxfId="3221" priority="748" operator="greaterThan">
      <formula>0</formula>
    </cfRule>
  </conditionalFormatting>
  <conditionalFormatting sqref="AD586">
    <cfRule type="cellIs" dxfId="3220" priority="749" operator="equal">
      <formula>0</formula>
    </cfRule>
  </conditionalFormatting>
  <conditionalFormatting sqref="AD586">
    <cfRule type="expression" dxfId="3219" priority="750">
      <formula>AND($AD586&lt;0,#REF!="no")</formula>
    </cfRule>
  </conditionalFormatting>
  <conditionalFormatting sqref="AD586">
    <cfRule type="expression" dxfId="3218" priority="751">
      <formula>AND($AD586&lt;0,#REF!="yes")</formula>
    </cfRule>
  </conditionalFormatting>
  <conditionalFormatting sqref="AD585">
    <cfRule type="cellIs" dxfId="3217" priority="752" operator="equal">
      <formula>"-"</formula>
    </cfRule>
  </conditionalFormatting>
  <conditionalFormatting sqref="AD585">
    <cfRule type="cellIs" dxfId="3216" priority="753" operator="greaterThan">
      <formula>0</formula>
    </cfRule>
  </conditionalFormatting>
  <conditionalFormatting sqref="AD585">
    <cfRule type="cellIs" dxfId="3215" priority="754" operator="equal">
      <formula>0</formula>
    </cfRule>
  </conditionalFormatting>
  <conditionalFormatting sqref="AD585">
    <cfRule type="expression" dxfId="3214" priority="755">
      <formula>AND($AD585&lt;0,#REF!="no")</formula>
    </cfRule>
  </conditionalFormatting>
  <conditionalFormatting sqref="AD585">
    <cfRule type="expression" dxfId="3213" priority="756">
      <formula>AND($AD585&lt;0,#REF!="yes")</formula>
    </cfRule>
  </conditionalFormatting>
  <conditionalFormatting sqref="AD584">
    <cfRule type="cellIs" dxfId="3212" priority="757" operator="equal">
      <formula>"-"</formula>
    </cfRule>
  </conditionalFormatting>
  <conditionalFormatting sqref="AD584">
    <cfRule type="cellIs" dxfId="3211" priority="758" operator="greaterThan">
      <formula>0</formula>
    </cfRule>
  </conditionalFormatting>
  <conditionalFormatting sqref="AD584">
    <cfRule type="cellIs" dxfId="3210" priority="759" operator="equal">
      <formula>0</formula>
    </cfRule>
  </conditionalFormatting>
  <conditionalFormatting sqref="AD584">
    <cfRule type="expression" dxfId="3209" priority="760">
      <formula>AND($AD584&lt;0,#REF!="no")</formula>
    </cfRule>
  </conditionalFormatting>
  <conditionalFormatting sqref="AD584">
    <cfRule type="expression" dxfId="3208" priority="761">
      <formula>AND($AD584&lt;0,#REF!="yes")</formula>
    </cfRule>
  </conditionalFormatting>
  <conditionalFormatting sqref="AD583">
    <cfRule type="cellIs" dxfId="3207" priority="762" operator="equal">
      <formula>"-"</formula>
    </cfRule>
  </conditionalFormatting>
  <conditionalFormatting sqref="AD583">
    <cfRule type="cellIs" dxfId="3206" priority="763" operator="greaterThan">
      <formula>0</formula>
    </cfRule>
  </conditionalFormatting>
  <conditionalFormatting sqref="AD583">
    <cfRule type="cellIs" dxfId="3205" priority="764" operator="equal">
      <formula>0</formula>
    </cfRule>
  </conditionalFormatting>
  <conditionalFormatting sqref="AD583">
    <cfRule type="expression" dxfId="3204" priority="765">
      <formula>AND($AD583&lt;0,#REF!="no")</formula>
    </cfRule>
  </conditionalFormatting>
  <conditionalFormatting sqref="AD583">
    <cfRule type="expression" dxfId="3203" priority="766">
      <formula>AND($AD583&lt;0,#REF!="yes")</formula>
    </cfRule>
  </conditionalFormatting>
  <conditionalFormatting sqref="AD582">
    <cfRule type="cellIs" dxfId="3202" priority="767" operator="equal">
      <formula>"-"</formula>
    </cfRule>
  </conditionalFormatting>
  <conditionalFormatting sqref="AD582">
    <cfRule type="cellIs" dxfId="3201" priority="768" operator="greaterThan">
      <formula>0</formula>
    </cfRule>
  </conditionalFormatting>
  <conditionalFormatting sqref="AD582">
    <cfRule type="cellIs" dxfId="3200" priority="769" operator="equal">
      <formula>0</formula>
    </cfRule>
  </conditionalFormatting>
  <conditionalFormatting sqref="AD582">
    <cfRule type="expression" dxfId="3199" priority="770">
      <formula>AND($AD582&lt;0,#REF!="no")</formula>
    </cfRule>
  </conditionalFormatting>
  <conditionalFormatting sqref="AD582">
    <cfRule type="expression" dxfId="3198" priority="771">
      <formula>AND($AD582&lt;0,#REF!="yes")</formula>
    </cfRule>
  </conditionalFormatting>
  <conditionalFormatting sqref="AD581">
    <cfRule type="cellIs" dxfId="3197" priority="772" operator="equal">
      <formula>"-"</formula>
    </cfRule>
  </conditionalFormatting>
  <conditionalFormatting sqref="AD581">
    <cfRule type="cellIs" dxfId="3196" priority="773" operator="greaterThan">
      <formula>0</formula>
    </cfRule>
  </conditionalFormatting>
  <conditionalFormatting sqref="AD581">
    <cfRule type="cellIs" dxfId="3195" priority="774" operator="equal">
      <formula>0</formula>
    </cfRule>
  </conditionalFormatting>
  <conditionalFormatting sqref="AD581">
    <cfRule type="expression" dxfId="3194" priority="775">
      <formula>AND($AD581&lt;0,#REF!="no")</formula>
    </cfRule>
  </conditionalFormatting>
  <conditionalFormatting sqref="AD581">
    <cfRule type="expression" dxfId="3193" priority="776">
      <formula>AND($AD581&lt;0,#REF!="yes")</formula>
    </cfRule>
  </conditionalFormatting>
  <conditionalFormatting sqref="AD580">
    <cfRule type="cellIs" dxfId="3192" priority="777" operator="equal">
      <formula>"-"</formula>
    </cfRule>
  </conditionalFormatting>
  <conditionalFormatting sqref="AD580">
    <cfRule type="cellIs" dxfId="3191" priority="778" operator="greaterThan">
      <formula>0</formula>
    </cfRule>
  </conditionalFormatting>
  <conditionalFormatting sqref="AD580">
    <cfRule type="cellIs" dxfId="3190" priority="779" operator="equal">
      <formula>0</formula>
    </cfRule>
  </conditionalFormatting>
  <conditionalFormatting sqref="AD580">
    <cfRule type="expression" dxfId="3189" priority="780">
      <formula>AND($AD580&lt;0,#REF!="no")</formula>
    </cfRule>
  </conditionalFormatting>
  <conditionalFormatting sqref="AD580">
    <cfRule type="expression" dxfId="3188" priority="781">
      <formula>AND($AD580&lt;0,#REF!="yes")</formula>
    </cfRule>
  </conditionalFormatting>
  <conditionalFormatting sqref="AD579">
    <cfRule type="cellIs" dxfId="3187" priority="782" operator="equal">
      <formula>"-"</formula>
    </cfRule>
  </conditionalFormatting>
  <conditionalFormatting sqref="AD579">
    <cfRule type="cellIs" dxfId="3186" priority="783" operator="greaterThan">
      <formula>0</formula>
    </cfRule>
  </conditionalFormatting>
  <conditionalFormatting sqref="AD579">
    <cfRule type="cellIs" dxfId="3185" priority="784" operator="equal">
      <formula>0</formula>
    </cfRule>
  </conditionalFormatting>
  <conditionalFormatting sqref="AD579">
    <cfRule type="expression" dxfId="3184" priority="785">
      <formula>AND($AD579&lt;0,#REF!="no")</formula>
    </cfRule>
  </conditionalFormatting>
  <conditionalFormatting sqref="AD579">
    <cfRule type="expression" dxfId="3183" priority="786">
      <formula>AND($AD579&lt;0,#REF!="yes")</formula>
    </cfRule>
  </conditionalFormatting>
  <conditionalFormatting sqref="AD575:AD578">
    <cfRule type="cellIs" dxfId="3182" priority="787" operator="equal">
      <formula>"-"</formula>
    </cfRule>
  </conditionalFormatting>
  <conditionalFormatting sqref="AD575:AD578">
    <cfRule type="cellIs" dxfId="3181" priority="788" operator="greaterThan">
      <formula>0</formula>
    </cfRule>
  </conditionalFormatting>
  <conditionalFormatting sqref="AD575:AD578">
    <cfRule type="cellIs" dxfId="3180" priority="789" operator="equal">
      <formula>0</formula>
    </cfRule>
  </conditionalFormatting>
  <conditionalFormatting sqref="AD575:AD578">
    <cfRule type="expression" dxfId="3179" priority="790">
      <formula>AND($AD575&lt;0,#REF!="no")</formula>
    </cfRule>
  </conditionalFormatting>
  <conditionalFormatting sqref="AD575:AD578">
    <cfRule type="expression" dxfId="3178" priority="791">
      <formula>AND($AD575&lt;0,#REF!="yes")</formula>
    </cfRule>
  </conditionalFormatting>
  <conditionalFormatting sqref="AD574">
    <cfRule type="cellIs" dxfId="3177" priority="792" operator="equal">
      <formula>"-"</formula>
    </cfRule>
  </conditionalFormatting>
  <conditionalFormatting sqref="AD574">
    <cfRule type="cellIs" dxfId="3176" priority="793" operator="greaterThan">
      <formula>0</formula>
    </cfRule>
  </conditionalFormatting>
  <conditionalFormatting sqref="AD574">
    <cfRule type="cellIs" dxfId="3175" priority="794" operator="equal">
      <formula>0</formula>
    </cfRule>
  </conditionalFormatting>
  <conditionalFormatting sqref="AD574">
    <cfRule type="expression" dxfId="3174" priority="795">
      <formula>AND($AD574&lt;0,#REF!="no")</formula>
    </cfRule>
  </conditionalFormatting>
  <conditionalFormatting sqref="AD574">
    <cfRule type="expression" dxfId="3173" priority="796">
      <formula>AND($AD574&lt;0,#REF!="yes")</formula>
    </cfRule>
  </conditionalFormatting>
  <conditionalFormatting sqref="AD570:AD573">
    <cfRule type="cellIs" dxfId="3172" priority="797" operator="equal">
      <formula>"-"</formula>
    </cfRule>
  </conditionalFormatting>
  <conditionalFormatting sqref="AD570:AD573">
    <cfRule type="cellIs" dxfId="3171" priority="798" operator="greaterThan">
      <formula>0</formula>
    </cfRule>
  </conditionalFormatting>
  <conditionalFormatting sqref="AD570:AD573">
    <cfRule type="cellIs" dxfId="3170" priority="799" operator="equal">
      <formula>0</formula>
    </cfRule>
  </conditionalFormatting>
  <conditionalFormatting sqref="AD570:AD573">
    <cfRule type="expression" dxfId="3169" priority="800">
      <formula>AND($AD570&lt;0,#REF!="no")</formula>
    </cfRule>
  </conditionalFormatting>
  <conditionalFormatting sqref="AD570:AD573">
    <cfRule type="expression" dxfId="3168" priority="801">
      <formula>AND($AD570&lt;0,#REF!="yes")</formula>
    </cfRule>
  </conditionalFormatting>
  <conditionalFormatting sqref="AD569">
    <cfRule type="cellIs" dxfId="3167" priority="802" operator="equal">
      <formula>"-"</formula>
    </cfRule>
  </conditionalFormatting>
  <conditionalFormatting sqref="AD569">
    <cfRule type="cellIs" dxfId="3166" priority="803" operator="greaterThan">
      <formula>0</formula>
    </cfRule>
  </conditionalFormatting>
  <conditionalFormatting sqref="AD569">
    <cfRule type="cellIs" dxfId="3165" priority="804" operator="equal">
      <formula>0</formula>
    </cfRule>
  </conditionalFormatting>
  <conditionalFormatting sqref="AD569">
    <cfRule type="expression" dxfId="3164" priority="805">
      <formula>AND($AD569&lt;0,#REF!="no")</formula>
    </cfRule>
  </conditionalFormatting>
  <conditionalFormatting sqref="AD569">
    <cfRule type="expression" dxfId="3163" priority="806">
      <formula>AND($AD569&lt;0,#REF!="yes")</formula>
    </cfRule>
  </conditionalFormatting>
  <conditionalFormatting sqref="AD568">
    <cfRule type="cellIs" dxfId="3162" priority="807" operator="equal">
      <formula>"-"</formula>
    </cfRule>
  </conditionalFormatting>
  <conditionalFormatting sqref="AD568">
    <cfRule type="cellIs" dxfId="3161" priority="808" operator="greaterThan">
      <formula>0</formula>
    </cfRule>
  </conditionalFormatting>
  <conditionalFormatting sqref="AD568">
    <cfRule type="cellIs" dxfId="3160" priority="809" operator="equal">
      <formula>0</formula>
    </cfRule>
  </conditionalFormatting>
  <conditionalFormatting sqref="AD568">
    <cfRule type="expression" dxfId="3159" priority="810">
      <formula>AND($AD568&lt;0,#REF!="no")</formula>
    </cfRule>
  </conditionalFormatting>
  <conditionalFormatting sqref="AD568">
    <cfRule type="expression" dxfId="3158" priority="811">
      <formula>AND($AD568&lt;0,#REF!="yes")</formula>
    </cfRule>
  </conditionalFormatting>
  <conditionalFormatting sqref="AD564:AD567">
    <cfRule type="cellIs" dxfId="3157" priority="812" operator="equal">
      <formula>"-"</formula>
    </cfRule>
  </conditionalFormatting>
  <conditionalFormatting sqref="AD564:AD567">
    <cfRule type="cellIs" dxfId="3156" priority="813" operator="greaterThan">
      <formula>0</formula>
    </cfRule>
  </conditionalFormatting>
  <conditionalFormatting sqref="AD564:AD567">
    <cfRule type="cellIs" dxfId="3155" priority="814" operator="equal">
      <formula>0</formula>
    </cfRule>
  </conditionalFormatting>
  <conditionalFormatting sqref="AD564:AD567">
    <cfRule type="expression" dxfId="3154" priority="815">
      <formula>AND($AD564&lt;0,#REF!="no")</formula>
    </cfRule>
  </conditionalFormatting>
  <conditionalFormatting sqref="AD564:AD567">
    <cfRule type="expression" dxfId="3153" priority="816">
      <formula>AND($AD564&lt;0,#REF!="yes")</formula>
    </cfRule>
  </conditionalFormatting>
  <conditionalFormatting sqref="AD563">
    <cfRule type="cellIs" dxfId="3152" priority="817" operator="equal">
      <formula>"-"</formula>
    </cfRule>
  </conditionalFormatting>
  <conditionalFormatting sqref="AD563">
    <cfRule type="cellIs" dxfId="3151" priority="818" operator="greaterThan">
      <formula>0</formula>
    </cfRule>
  </conditionalFormatting>
  <conditionalFormatting sqref="AD563">
    <cfRule type="cellIs" dxfId="3150" priority="819" operator="equal">
      <formula>0</formula>
    </cfRule>
  </conditionalFormatting>
  <conditionalFormatting sqref="AD563">
    <cfRule type="expression" dxfId="3149" priority="820">
      <formula>AND($AD563&lt;0,#REF!="no")</formula>
    </cfRule>
  </conditionalFormatting>
  <conditionalFormatting sqref="AD563">
    <cfRule type="expression" dxfId="3148" priority="821">
      <formula>AND($AD563&lt;0,#REF!="yes")</formula>
    </cfRule>
  </conditionalFormatting>
  <conditionalFormatting sqref="AD560:AD562">
    <cfRule type="cellIs" dxfId="3147" priority="822" operator="equal">
      <formula>"-"</formula>
    </cfRule>
  </conditionalFormatting>
  <conditionalFormatting sqref="AD560:AD562">
    <cfRule type="cellIs" dxfId="3146" priority="823" operator="greaterThan">
      <formula>0</formula>
    </cfRule>
  </conditionalFormatting>
  <conditionalFormatting sqref="AD560:AD562">
    <cfRule type="cellIs" dxfId="3145" priority="824" operator="equal">
      <formula>0</formula>
    </cfRule>
  </conditionalFormatting>
  <conditionalFormatting sqref="AD560:AD562">
    <cfRule type="expression" dxfId="3144" priority="825">
      <formula>AND($AD560&lt;0,#REF!="no")</formula>
    </cfRule>
  </conditionalFormatting>
  <conditionalFormatting sqref="AD560:AD562">
    <cfRule type="expression" dxfId="3143" priority="826">
      <formula>AND($AD560&lt;0,#REF!="yes")</formula>
    </cfRule>
  </conditionalFormatting>
  <conditionalFormatting sqref="AD559">
    <cfRule type="cellIs" dxfId="3142" priority="827" operator="equal">
      <formula>"-"</formula>
    </cfRule>
  </conditionalFormatting>
  <conditionalFormatting sqref="AD559">
    <cfRule type="cellIs" dxfId="3141" priority="828" operator="greaterThan">
      <formula>0</formula>
    </cfRule>
  </conditionalFormatting>
  <conditionalFormatting sqref="AD559">
    <cfRule type="cellIs" dxfId="3140" priority="829" operator="equal">
      <formula>0</formula>
    </cfRule>
  </conditionalFormatting>
  <conditionalFormatting sqref="AD559">
    <cfRule type="expression" dxfId="3139" priority="830">
      <formula>AND($AD559&lt;0,#REF!="no")</formula>
    </cfRule>
  </conditionalFormatting>
  <conditionalFormatting sqref="AD559">
    <cfRule type="expression" dxfId="3138" priority="831">
      <formula>AND($AD559&lt;0,#REF!="yes")</formula>
    </cfRule>
  </conditionalFormatting>
  <conditionalFormatting sqref="AD558">
    <cfRule type="cellIs" dxfId="3137" priority="832" operator="equal">
      <formula>"-"</formula>
    </cfRule>
  </conditionalFormatting>
  <conditionalFormatting sqref="AD558">
    <cfRule type="cellIs" dxfId="3136" priority="833" operator="greaterThan">
      <formula>0</formula>
    </cfRule>
  </conditionalFormatting>
  <conditionalFormatting sqref="AD558">
    <cfRule type="cellIs" dxfId="3135" priority="834" operator="equal">
      <formula>0</formula>
    </cfRule>
  </conditionalFormatting>
  <conditionalFormatting sqref="AD558">
    <cfRule type="expression" dxfId="3134" priority="835">
      <formula>AND($AD558&lt;0,#REF!="no")</formula>
    </cfRule>
  </conditionalFormatting>
  <conditionalFormatting sqref="AD558">
    <cfRule type="expression" dxfId="3133" priority="836">
      <formula>AND($AD558&lt;0,#REF!="yes")</formula>
    </cfRule>
  </conditionalFormatting>
  <conditionalFormatting sqref="AD557">
    <cfRule type="cellIs" dxfId="3132" priority="837" operator="equal">
      <formula>"-"</formula>
    </cfRule>
  </conditionalFormatting>
  <conditionalFormatting sqref="AD557">
    <cfRule type="cellIs" dxfId="3131" priority="838" operator="greaterThan">
      <formula>0</formula>
    </cfRule>
  </conditionalFormatting>
  <conditionalFormatting sqref="AD557">
    <cfRule type="cellIs" dxfId="3130" priority="839" operator="equal">
      <formula>0</formula>
    </cfRule>
  </conditionalFormatting>
  <conditionalFormatting sqref="AD557">
    <cfRule type="expression" dxfId="3129" priority="840">
      <formula>AND($AD557&lt;0,#REF!="no")</formula>
    </cfRule>
  </conditionalFormatting>
  <conditionalFormatting sqref="AD557">
    <cfRule type="expression" dxfId="3128" priority="841">
      <formula>AND($AD557&lt;0,#REF!="yes")</formula>
    </cfRule>
  </conditionalFormatting>
  <conditionalFormatting sqref="AD556">
    <cfRule type="cellIs" dxfId="3127" priority="842" operator="equal">
      <formula>"-"</formula>
    </cfRule>
  </conditionalFormatting>
  <conditionalFormatting sqref="AD556">
    <cfRule type="cellIs" dxfId="3126" priority="843" operator="greaterThan">
      <formula>0</formula>
    </cfRule>
  </conditionalFormatting>
  <conditionalFormatting sqref="AD556">
    <cfRule type="cellIs" dxfId="3125" priority="844" operator="equal">
      <formula>0</formula>
    </cfRule>
  </conditionalFormatting>
  <conditionalFormatting sqref="AD556">
    <cfRule type="expression" dxfId="3124" priority="845">
      <formula>AND($AD556&lt;0,#REF!="no")</formula>
    </cfRule>
  </conditionalFormatting>
  <conditionalFormatting sqref="AD556">
    <cfRule type="expression" dxfId="3123" priority="846">
      <formula>AND($AD556&lt;0,#REF!="yes")</formula>
    </cfRule>
  </conditionalFormatting>
  <conditionalFormatting sqref="AD554:AD555">
    <cfRule type="cellIs" dxfId="3122" priority="847" operator="equal">
      <formula>"-"</formula>
    </cfRule>
  </conditionalFormatting>
  <conditionalFormatting sqref="AD554:AD555">
    <cfRule type="cellIs" dxfId="3121" priority="848" operator="greaterThan">
      <formula>0</formula>
    </cfRule>
  </conditionalFormatting>
  <conditionalFormatting sqref="AD554:AD555">
    <cfRule type="cellIs" dxfId="3120" priority="849" operator="equal">
      <formula>0</formula>
    </cfRule>
  </conditionalFormatting>
  <conditionalFormatting sqref="AD554:AD555">
    <cfRule type="expression" dxfId="3119" priority="850">
      <formula>AND($AD554&lt;0,#REF!="no")</formula>
    </cfRule>
  </conditionalFormatting>
  <conditionalFormatting sqref="AD554:AD555">
    <cfRule type="expression" dxfId="3118" priority="851">
      <formula>AND($AD554&lt;0,#REF!="yes")</formula>
    </cfRule>
  </conditionalFormatting>
  <conditionalFormatting sqref="AD552:AD553">
    <cfRule type="cellIs" dxfId="3117" priority="852" operator="equal">
      <formula>"-"</formula>
    </cfRule>
  </conditionalFormatting>
  <conditionalFormatting sqref="AD552:AD553">
    <cfRule type="cellIs" dxfId="3116" priority="853" operator="greaterThan">
      <formula>0</formula>
    </cfRule>
  </conditionalFormatting>
  <conditionalFormatting sqref="AD552:AD553">
    <cfRule type="cellIs" dxfId="3115" priority="854" operator="equal">
      <formula>0</formula>
    </cfRule>
  </conditionalFormatting>
  <conditionalFormatting sqref="AD552:AD553">
    <cfRule type="expression" dxfId="3114" priority="855">
      <formula>AND($AD552&lt;0,#REF!="no")</formula>
    </cfRule>
  </conditionalFormatting>
  <conditionalFormatting sqref="AD552:AD553">
    <cfRule type="expression" dxfId="3113" priority="856">
      <formula>AND($AD552&lt;0,#REF!="yes")</formula>
    </cfRule>
  </conditionalFormatting>
  <conditionalFormatting sqref="AD551">
    <cfRule type="cellIs" dxfId="3112" priority="857" operator="equal">
      <formula>"-"</formula>
    </cfRule>
  </conditionalFormatting>
  <conditionalFormatting sqref="AD551">
    <cfRule type="cellIs" dxfId="3111" priority="858" operator="greaterThan">
      <formula>0</formula>
    </cfRule>
  </conditionalFormatting>
  <conditionalFormatting sqref="AD551">
    <cfRule type="cellIs" dxfId="3110" priority="859" operator="equal">
      <formula>0</formula>
    </cfRule>
  </conditionalFormatting>
  <conditionalFormatting sqref="AD551">
    <cfRule type="expression" dxfId="3109" priority="860">
      <formula>AND($AD551&lt;0,#REF!="no")</formula>
    </cfRule>
  </conditionalFormatting>
  <conditionalFormatting sqref="AD551">
    <cfRule type="expression" dxfId="3108" priority="861">
      <formula>AND($AD551&lt;0,#REF!="yes")</formula>
    </cfRule>
  </conditionalFormatting>
  <conditionalFormatting sqref="AD550">
    <cfRule type="cellIs" dxfId="3107" priority="862" operator="equal">
      <formula>"-"</formula>
    </cfRule>
  </conditionalFormatting>
  <conditionalFormatting sqref="AD550">
    <cfRule type="cellIs" dxfId="3106" priority="863" operator="greaterThan">
      <formula>0</formula>
    </cfRule>
  </conditionalFormatting>
  <conditionalFormatting sqref="AD550">
    <cfRule type="cellIs" dxfId="3105" priority="864" operator="equal">
      <formula>0</formula>
    </cfRule>
  </conditionalFormatting>
  <conditionalFormatting sqref="AD550">
    <cfRule type="expression" dxfId="3104" priority="865">
      <formula>AND($AD550&lt;0,#REF!="no")</formula>
    </cfRule>
  </conditionalFormatting>
  <conditionalFormatting sqref="AD550">
    <cfRule type="expression" dxfId="3103" priority="866">
      <formula>AND($AD550&lt;0,#REF!="yes")</formula>
    </cfRule>
  </conditionalFormatting>
  <conditionalFormatting sqref="AD549">
    <cfRule type="cellIs" dxfId="3102" priority="867" operator="equal">
      <formula>"-"</formula>
    </cfRule>
  </conditionalFormatting>
  <conditionalFormatting sqref="AD549">
    <cfRule type="cellIs" dxfId="3101" priority="868" operator="greaterThan">
      <formula>0</formula>
    </cfRule>
  </conditionalFormatting>
  <conditionalFormatting sqref="AD549">
    <cfRule type="cellIs" dxfId="3100" priority="869" operator="equal">
      <formula>0</formula>
    </cfRule>
  </conditionalFormatting>
  <conditionalFormatting sqref="AD549">
    <cfRule type="expression" dxfId="3099" priority="870">
      <formula>AND($AD549&lt;0,#REF!="no")</formula>
    </cfRule>
  </conditionalFormatting>
  <conditionalFormatting sqref="AD549">
    <cfRule type="expression" dxfId="3098" priority="871">
      <formula>AND($AD549&lt;0,#REF!="yes")</formula>
    </cfRule>
  </conditionalFormatting>
  <conditionalFormatting sqref="AD548">
    <cfRule type="cellIs" dxfId="3097" priority="872" operator="equal">
      <formula>"-"</formula>
    </cfRule>
  </conditionalFormatting>
  <conditionalFormatting sqref="AD548">
    <cfRule type="cellIs" dxfId="3096" priority="873" operator="greaterThan">
      <formula>0</formula>
    </cfRule>
  </conditionalFormatting>
  <conditionalFormatting sqref="AD548">
    <cfRule type="cellIs" dxfId="3095" priority="874" operator="equal">
      <formula>0</formula>
    </cfRule>
  </conditionalFormatting>
  <conditionalFormatting sqref="AD548">
    <cfRule type="expression" dxfId="3094" priority="875">
      <formula>AND($AD548&lt;0,#REF!="no")</formula>
    </cfRule>
  </conditionalFormatting>
  <conditionalFormatting sqref="AD548">
    <cfRule type="expression" dxfId="3093" priority="876">
      <formula>AND($AD548&lt;0,#REF!="yes")</formula>
    </cfRule>
  </conditionalFormatting>
  <conditionalFormatting sqref="AD545:AD547">
    <cfRule type="cellIs" dxfId="3092" priority="877" operator="equal">
      <formula>"-"</formula>
    </cfRule>
  </conditionalFormatting>
  <conditionalFormatting sqref="AD545:AD547">
    <cfRule type="cellIs" dxfId="3091" priority="878" operator="greaterThan">
      <formula>0</formula>
    </cfRule>
  </conditionalFormatting>
  <conditionalFormatting sqref="AD545:AD547">
    <cfRule type="cellIs" dxfId="3090" priority="879" operator="equal">
      <formula>0</formula>
    </cfRule>
  </conditionalFormatting>
  <conditionalFormatting sqref="AD545:AD547">
    <cfRule type="expression" dxfId="3089" priority="880">
      <formula>AND($AD545&lt;0,#REF!="no")</formula>
    </cfRule>
  </conditionalFormatting>
  <conditionalFormatting sqref="AD545:AD547">
    <cfRule type="expression" dxfId="3088" priority="881">
      <formula>AND($AD545&lt;0,#REF!="yes")</formula>
    </cfRule>
  </conditionalFormatting>
  <conditionalFormatting sqref="AD544">
    <cfRule type="cellIs" dxfId="3087" priority="882" operator="equal">
      <formula>"-"</formula>
    </cfRule>
  </conditionalFormatting>
  <conditionalFormatting sqref="AD544">
    <cfRule type="cellIs" dxfId="3086" priority="883" operator="greaterThan">
      <formula>0</formula>
    </cfRule>
  </conditionalFormatting>
  <conditionalFormatting sqref="AD544">
    <cfRule type="cellIs" dxfId="3085" priority="884" operator="equal">
      <formula>0</formula>
    </cfRule>
  </conditionalFormatting>
  <conditionalFormatting sqref="AD544">
    <cfRule type="expression" dxfId="3084" priority="885">
      <formula>AND($AD544&lt;0,#REF!="no")</formula>
    </cfRule>
  </conditionalFormatting>
  <conditionalFormatting sqref="AD544">
    <cfRule type="expression" dxfId="3083" priority="886">
      <formula>AND($AD544&lt;0,#REF!="yes")</formula>
    </cfRule>
  </conditionalFormatting>
  <conditionalFormatting sqref="AD543">
    <cfRule type="cellIs" dxfId="3082" priority="887" operator="equal">
      <formula>"-"</formula>
    </cfRule>
  </conditionalFormatting>
  <conditionalFormatting sqref="AD543">
    <cfRule type="cellIs" dxfId="3081" priority="888" operator="greaterThan">
      <formula>0</formula>
    </cfRule>
  </conditionalFormatting>
  <conditionalFormatting sqref="AD543">
    <cfRule type="cellIs" dxfId="3080" priority="889" operator="equal">
      <formula>0</formula>
    </cfRule>
  </conditionalFormatting>
  <conditionalFormatting sqref="AD543">
    <cfRule type="expression" dxfId="3079" priority="890">
      <formula>AND($AD543&lt;0,#REF!="no")</formula>
    </cfRule>
  </conditionalFormatting>
  <conditionalFormatting sqref="AD543">
    <cfRule type="expression" dxfId="3078" priority="891">
      <formula>AND($AD543&lt;0,#REF!="yes")</formula>
    </cfRule>
  </conditionalFormatting>
  <conditionalFormatting sqref="AD542">
    <cfRule type="cellIs" dxfId="3077" priority="892" operator="equal">
      <formula>"-"</formula>
    </cfRule>
  </conditionalFormatting>
  <conditionalFormatting sqref="AD542">
    <cfRule type="cellIs" dxfId="3076" priority="893" operator="greaterThan">
      <formula>0</formula>
    </cfRule>
  </conditionalFormatting>
  <conditionalFormatting sqref="AD542">
    <cfRule type="cellIs" dxfId="3075" priority="894" operator="equal">
      <formula>0</formula>
    </cfRule>
  </conditionalFormatting>
  <conditionalFormatting sqref="AD542">
    <cfRule type="expression" dxfId="3074" priority="895">
      <formula>AND($AD542&lt;0,#REF!="no")</formula>
    </cfRule>
  </conditionalFormatting>
  <conditionalFormatting sqref="AD542">
    <cfRule type="expression" dxfId="3073" priority="896">
      <formula>AND($AD542&lt;0,#REF!="yes")</formula>
    </cfRule>
  </conditionalFormatting>
  <conditionalFormatting sqref="AD540:AD541">
    <cfRule type="cellIs" dxfId="3072" priority="897" operator="equal">
      <formula>"-"</formula>
    </cfRule>
  </conditionalFormatting>
  <conditionalFormatting sqref="AD540:AD541">
    <cfRule type="cellIs" dxfId="3071" priority="898" operator="greaterThan">
      <formula>0</formula>
    </cfRule>
  </conditionalFormatting>
  <conditionalFormatting sqref="AD540:AD541">
    <cfRule type="cellIs" dxfId="3070" priority="899" operator="equal">
      <formula>0</formula>
    </cfRule>
  </conditionalFormatting>
  <conditionalFormatting sqref="AD540:AD541">
    <cfRule type="expression" dxfId="3069" priority="900">
      <formula>AND($AD540&lt;0,#REF!="no")</formula>
    </cfRule>
  </conditionalFormatting>
  <conditionalFormatting sqref="AD540:AD541">
    <cfRule type="expression" dxfId="3068" priority="901">
      <formula>AND($AD540&lt;0,#REF!="yes")</formula>
    </cfRule>
  </conditionalFormatting>
  <conditionalFormatting sqref="AD539">
    <cfRule type="cellIs" dxfId="3067" priority="902" operator="equal">
      <formula>"-"</formula>
    </cfRule>
  </conditionalFormatting>
  <conditionalFormatting sqref="AD539">
    <cfRule type="cellIs" dxfId="3066" priority="903" operator="greaterThan">
      <formula>0</formula>
    </cfRule>
  </conditionalFormatting>
  <conditionalFormatting sqref="AD539">
    <cfRule type="cellIs" dxfId="3065" priority="904" operator="equal">
      <formula>0</formula>
    </cfRule>
  </conditionalFormatting>
  <conditionalFormatting sqref="AD539">
    <cfRule type="expression" dxfId="3064" priority="905">
      <formula>AND($AD539&lt;0,#REF!="no")</formula>
    </cfRule>
  </conditionalFormatting>
  <conditionalFormatting sqref="AD539">
    <cfRule type="expression" dxfId="3063" priority="906">
      <formula>AND($AD539&lt;0,#REF!="yes")</formula>
    </cfRule>
  </conditionalFormatting>
  <conditionalFormatting sqref="AD538">
    <cfRule type="cellIs" dxfId="3062" priority="907" operator="equal">
      <formula>"-"</formula>
    </cfRule>
  </conditionalFormatting>
  <conditionalFormatting sqref="AD538">
    <cfRule type="cellIs" dxfId="3061" priority="908" operator="greaterThan">
      <formula>0</formula>
    </cfRule>
  </conditionalFormatting>
  <conditionalFormatting sqref="AD538">
    <cfRule type="cellIs" dxfId="3060" priority="909" operator="equal">
      <formula>0</formula>
    </cfRule>
  </conditionalFormatting>
  <conditionalFormatting sqref="AD538">
    <cfRule type="expression" dxfId="3059" priority="910">
      <formula>AND($AD538&lt;0,#REF!="no")</formula>
    </cfRule>
  </conditionalFormatting>
  <conditionalFormatting sqref="AD538">
    <cfRule type="expression" dxfId="3058" priority="911">
      <formula>AND($AD538&lt;0,#REF!="yes")</formula>
    </cfRule>
  </conditionalFormatting>
  <conditionalFormatting sqref="AD535:AD537">
    <cfRule type="cellIs" dxfId="3057" priority="912" operator="equal">
      <formula>"-"</formula>
    </cfRule>
  </conditionalFormatting>
  <conditionalFormatting sqref="AD535:AD537">
    <cfRule type="cellIs" dxfId="3056" priority="913" operator="greaterThan">
      <formula>0</formula>
    </cfRule>
  </conditionalFormatting>
  <conditionalFormatting sqref="AD535:AD537">
    <cfRule type="cellIs" dxfId="3055" priority="914" operator="equal">
      <formula>0</formula>
    </cfRule>
  </conditionalFormatting>
  <conditionalFormatting sqref="AD535:AD537">
    <cfRule type="expression" dxfId="3054" priority="915">
      <formula>AND($AD535&lt;0,#REF!="no")</formula>
    </cfRule>
  </conditionalFormatting>
  <conditionalFormatting sqref="AD535:AD537">
    <cfRule type="expression" dxfId="3053" priority="916">
      <formula>AND($AD535&lt;0,#REF!="yes")</formula>
    </cfRule>
  </conditionalFormatting>
  <conditionalFormatting sqref="AD534">
    <cfRule type="cellIs" dxfId="3052" priority="917" operator="equal">
      <formula>"-"</formula>
    </cfRule>
  </conditionalFormatting>
  <conditionalFormatting sqref="AD534">
    <cfRule type="cellIs" dxfId="3051" priority="918" operator="greaterThan">
      <formula>0</formula>
    </cfRule>
  </conditionalFormatting>
  <conditionalFormatting sqref="AD534">
    <cfRule type="cellIs" dxfId="3050" priority="919" operator="equal">
      <formula>0</formula>
    </cfRule>
  </conditionalFormatting>
  <conditionalFormatting sqref="AD534">
    <cfRule type="expression" dxfId="3049" priority="920">
      <formula>AND($AD534&lt;0,#REF!="no")</formula>
    </cfRule>
  </conditionalFormatting>
  <conditionalFormatting sqref="AD534">
    <cfRule type="expression" dxfId="3048" priority="921">
      <formula>AND($AD534&lt;0,#REF!="yes")</formula>
    </cfRule>
  </conditionalFormatting>
  <conditionalFormatting sqref="AD532:AD533">
    <cfRule type="cellIs" dxfId="3047" priority="922" operator="equal">
      <formula>"-"</formula>
    </cfRule>
  </conditionalFormatting>
  <conditionalFormatting sqref="AD532:AD533">
    <cfRule type="cellIs" dxfId="3046" priority="923" operator="greaterThan">
      <formula>0</formula>
    </cfRule>
  </conditionalFormatting>
  <conditionalFormatting sqref="AD532:AD533">
    <cfRule type="cellIs" dxfId="3045" priority="924" operator="equal">
      <formula>0</formula>
    </cfRule>
  </conditionalFormatting>
  <conditionalFormatting sqref="AD532:AD533">
    <cfRule type="expression" dxfId="3044" priority="925">
      <formula>AND($AD532&lt;0,#REF!="no")</formula>
    </cfRule>
  </conditionalFormatting>
  <conditionalFormatting sqref="AD532:AD533">
    <cfRule type="expression" dxfId="3043" priority="926">
      <formula>AND($AD532&lt;0,#REF!="yes")</formula>
    </cfRule>
  </conditionalFormatting>
  <conditionalFormatting sqref="AD531">
    <cfRule type="cellIs" dxfId="3042" priority="927" operator="equal">
      <formula>"-"</formula>
    </cfRule>
  </conditionalFormatting>
  <conditionalFormatting sqref="AD531">
    <cfRule type="cellIs" dxfId="3041" priority="928" operator="greaterThan">
      <formula>0</formula>
    </cfRule>
  </conditionalFormatting>
  <conditionalFormatting sqref="AD531">
    <cfRule type="cellIs" dxfId="3040" priority="929" operator="equal">
      <formula>0</formula>
    </cfRule>
  </conditionalFormatting>
  <conditionalFormatting sqref="AD531">
    <cfRule type="expression" dxfId="3039" priority="930">
      <formula>AND($AD531&lt;0,#REF!="no")</formula>
    </cfRule>
  </conditionalFormatting>
  <conditionalFormatting sqref="AD531">
    <cfRule type="expression" dxfId="3038" priority="931">
      <formula>AND($AD531&lt;0,#REF!="yes")</formula>
    </cfRule>
  </conditionalFormatting>
  <conditionalFormatting sqref="AD530">
    <cfRule type="cellIs" dxfId="3037" priority="932" operator="equal">
      <formula>"-"</formula>
    </cfRule>
  </conditionalFormatting>
  <conditionalFormatting sqref="AD530">
    <cfRule type="cellIs" dxfId="3036" priority="933" operator="greaterThan">
      <formula>0</formula>
    </cfRule>
  </conditionalFormatting>
  <conditionalFormatting sqref="AD530">
    <cfRule type="cellIs" dxfId="3035" priority="934" operator="equal">
      <formula>0</formula>
    </cfRule>
  </conditionalFormatting>
  <conditionalFormatting sqref="AD530">
    <cfRule type="expression" dxfId="3034" priority="935">
      <formula>AND($AD530&lt;0,#REF!="no")</formula>
    </cfRule>
  </conditionalFormatting>
  <conditionalFormatting sqref="AD530">
    <cfRule type="expression" dxfId="3033" priority="936">
      <formula>AND($AD530&lt;0,#REF!="yes")</formula>
    </cfRule>
  </conditionalFormatting>
  <conditionalFormatting sqref="AD529">
    <cfRule type="cellIs" dxfId="3032" priority="937" operator="equal">
      <formula>"-"</formula>
    </cfRule>
  </conditionalFormatting>
  <conditionalFormatting sqref="AD529">
    <cfRule type="cellIs" dxfId="3031" priority="938" operator="greaterThan">
      <formula>0</formula>
    </cfRule>
  </conditionalFormatting>
  <conditionalFormatting sqref="AD529">
    <cfRule type="cellIs" dxfId="3030" priority="939" operator="equal">
      <formula>0</formula>
    </cfRule>
  </conditionalFormatting>
  <conditionalFormatting sqref="AD529">
    <cfRule type="expression" dxfId="3029" priority="940">
      <formula>AND($AD529&lt;0,#REF!="no")</formula>
    </cfRule>
  </conditionalFormatting>
  <conditionalFormatting sqref="AD529">
    <cfRule type="expression" dxfId="3028" priority="941">
      <formula>AND($AD529&lt;0,#REF!="yes")</formula>
    </cfRule>
  </conditionalFormatting>
  <conditionalFormatting sqref="AD527:AD528">
    <cfRule type="cellIs" dxfId="3027" priority="942" operator="equal">
      <formula>"-"</formula>
    </cfRule>
  </conditionalFormatting>
  <conditionalFormatting sqref="AD527:AD528">
    <cfRule type="cellIs" dxfId="3026" priority="943" operator="greaterThan">
      <formula>0</formula>
    </cfRule>
  </conditionalFormatting>
  <conditionalFormatting sqref="AD527:AD528">
    <cfRule type="cellIs" dxfId="3025" priority="944" operator="equal">
      <formula>0</formula>
    </cfRule>
  </conditionalFormatting>
  <conditionalFormatting sqref="AD527:AD528">
    <cfRule type="expression" dxfId="3024" priority="945">
      <formula>AND($AD527&lt;0,#REF!="no")</formula>
    </cfRule>
  </conditionalFormatting>
  <conditionalFormatting sqref="AD527:AD528">
    <cfRule type="expression" dxfId="3023" priority="946">
      <formula>AND($AD527&lt;0,#REF!="yes")</formula>
    </cfRule>
  </conditionalFormatting>
  <conditionalFormatting sqref="AD526">
    <cfRule type="cellIs" dxfId="3022" priority="947" operator="equal">
      <formula>"-"</formula>
    </cfRule>
  </conditionalFormatting>
  <conditionalFormatting sqref="AD526">
    <cfRule type="cellIs" dxfId="3021" priority="948" operator="greaterThan">
      <formula>0</formula>
    </cfRule>
  </conditionalFormatting>
  <conditionalFormatting sqref="AD526">
    <cfRule type="cellIs" dxfId="3020" priority="949" operator="equal">
      <formula>0</formula>
    </cfRule>
  </conditionalFormatting>
  <conditionalFormatting sqref="AD526">
    <cfRule type="expression" dxfId="3019" priority="950">
      <formula>AND($AD526&lt;0,#REF!="no")</formula>
    </cfRule>
  </conditionalFormatting>
  <conditionalFormatting sqref="AD526">
    <cfRule type="expression" dxfId="3018" priority="951">
      <formula>AND($AD526&lt;0,#REF!="yes")</formula>
    </cfRule>
  </conditionalFormatting>
  <conditionalFormatting sqref="AD525">
    <cfRule type="cellIs" dxfId="3017" priority="952" operator="equal">
      <formula>"-"</formula>
    </cfRule>
  </conditionalFormatting>
  <conditionalFormatting sqref="AD525">
    <cfRule type="cellIs" dxfId="3016" priority="953" operator="greaterThan">
      <formula>0</formula>
    </cfRule>
  </conditionalFormatting>
  <conditionalFormatting sqref="AD525">
    <cfRule type="cellIs" dxfId="3015" priority="954" operator="equal">
      <formula>0</formula>
    </cfRule>
  </conditionalFormatting>
  <conditionalFormatting sqref="AD525">
    <cfRule type="expression" dxfId="3014" priority="955">
      <formula>AND($AD525&lt;0,#REF!="no")</formula>
    </cfRule>
  </conditionalFormatting>
  <conditionalFormatting sqref="AD525">
    <cfRule type="expression" dxfId="3013" priority="956">
      <formula>AND($AD525&lt;0,#REF!="yes")</formula>
    </cfRule>
  </conditionalFormatting>
  <conditionalFormatting sqref="AD524">
    <cfRule type="cellIs" dxfId="3012" priority="957" operator="equal">
      <formula>"-"</formula>
    </cfRule>
  </conditionalFormatting>
  <conditionalFormatting sqref="AD524">
    <cfRule type="cellIs" dxfId="3011" priority="958" operator="greaterThan">
      <formula>0</formula>
    </cfRule>
  </conditionalFormatting>
  <conditionalFormatting sqref="AD524">
    <cfRule type="cellIs" dxfId="3010" priority="959" operator="equal">
      <formula>0</formula>
    </cfRule>
  </conditionalFormatting>
  <conditionalFormatting sqref="AD524">
    <cfRule type="expression" dxfId="3009" priority="960">
      <formula>AND($AD524&lt;0,#REF!="no")</formula>
    </cfRule>
  </conditionalFormatting>
  <conditionalFormatting sqref="AD524">
    <cfRule type="expression" dxfId="3008" priority="961">
      <formula>AND($AD524&lt;0,#REF!="yes")</formula>
    </cfRule>
  </conditionalFormatting>
  <conditionalFormatting sqref="AD523">
    <cfRule type="cellIs" dxfId="3007" priority="962" operator="equal">
      <formula>"-"</formula>
    </cfRule>
  </conditionalFormatting>
  <conditionalFormatting sqref="AD523">
    <cfRule type="cellIs" dxfId="3006" priority="963" operator="greaterThan">
      <formula>0</formula>
    </cfRule>
  </conditionalFormatting>
  <conditionalFormatting sqref="AD523">
    <cfRule type="cellIs" dxfId="3005" priority="964" operator="equal">
      <formula>0</formula>
    </cfRule>
  </conditionalFormatting>
  <conditionalFormatting sqref="AD523">
    <cfRule type="expression" dxfId="3004" priority="965">
      <formula>AND($AD523&lt;0,#REF!="no")</formula>
    </cfRule>
  </conditionalFormatting>
  <conditionalFormatting sqref="AD523">
    <cfRule type="expression" dxfId="3003" priority="966">
      <formula>AND($AD523&lt;0,#REF!="yes")</formula>
    </cfRule>
  </conditionalFormatting>
  <conditionalFormatting sqref="AD522">
    <cfRule type="cellIs" dxfId="3002" priority="967" operator="equal">
      <formula>"-"</formula>
    </cfRule>
  </conditionalFormatting>
  <conditionalFormatting sqref="AD522">
    <cfRule type="cellIs" dxfId="3001" priority="968" operator="greaterThan">
      <formula>0</formula>
    </cfRule>
  </conditionalFormatting>
  <conditionalFormatting sqref="AD522">
    <cfRule type="cellIs" dxfId="3000" priority="969" operator="equal">
      <formula>0</formula>
    </cfRule>
  </conditionalFormatting>
  <conditionalFormatting sqref="AD522">
    <cfRule type="expression" dxfId="2999" priority="970">
      <formula>AND($AD522&lt;0,#REF!="no")</formula>
    </cfRule>
  </conditionalFormatting>
  <conditionalFormatting sqref="AD522">
    <cfRule type="expression" dxfId="2998" priority="971">
      <formula>AND($AD522&lt;0,#REF!="yes")</formula>
    </cfRule>
  </conditionalFormatting>
  <conditionalFormatting sqref="AD521">
    <cfRule type="cellIs" dxfId="2997" priority="972" operator="equal">
      <formula>"-"</formula>
    </cfRule>
  </conditionalFormatting>
  <conditionalFormatting sqref="AD521">
    <cfRule type="cellIs" dxfId="2996" priority="973" operator="greaterThan">
      <formula>0</formula>
    </cfRule>
  </conditionalFormatting>
  <conditionalFormatting sqref="AD521">
    <cfRule type="cellIs" dxfId="2995" priority="974" operator="equal">
      <formula>0</formula>
    </cfRule>
  </conditionalFormatting>
  <conditionalFormatting sqref="AD521">
    <cfRule type="expression" dxfId="2994" priority="975">
      <formula>AND($AD521&lt;0,#REF!="no")</formula>
    </cfRule>
  </conditionalFormatting>
  <conditionalFormatting sqref="AD521">
    <cfRule type="expression" dxfId="2993" priority="976">
      <formula>AND($AD521&lt;0,#REF!="yes")</formula>
    </cfRule>
  </conditionalFormatting>
  <conditionalFormatting sqref="AD520">
    <cfRule type="cellIs" dxfId="2992" priority="977" operator="equal">
      <formula>"-"</formula>
    </cfRule>
  </conditionalFormatting>
  <conditionalFormatting sqref="AD520">
    <cfRule type="cellIs" dxfId="2991" priority="978" operator="greaterThan">
      <formula>0</formula>
    </cfRule>
  </conditionalFormatting>
  <conditionalFormatting sqref="AD520">
    <cfRule type="cellIs" dxfId="2990" priority="979" operator="equal">
      <formula>0</formula>
    </cfRule>
  </conditionalFormatting>
  <conditionalFormatting sqref="AD520">
    <cfRule type="expression" dxfId="2989" priority="980">
      <formula>AND($AD520&lt;0,#REF!="no")</formula>
    </cfRule>
  </conditionalFormatting>
  <conditionalFormatting sqref="AD520">
    <cfRule type="expression" dxfId="2988" priority="981">
      <formula>AND($AD520&lt;0,#REF!="yes")</formula>
    </cfRule>
  </conditionalFormatting>
  <conditionalFormatting sqref="AD519">
    <cfRule type="cellIs" dxfId="2987" priority="982" operator="equal">
      <formula>"-"</formula>
    </cfRule>
  </conditionalFormatting>
  <conditionalFormatting sqref="AD519">
    <cfRule type="cellIs" dxfId="2986" priority="983" operator="greaterThan">
      <formula>0</formula>
    </cfRule>
  </conditionalFormatting>
  <conditionalFormatting sqref="AD519">
    <cfRule type="cellIs" dxfId="2985" priority="984" operator="equal">
      <formula>0</formula>
    </cfRule>
  </conditionalFormatting>
  <conditionalFormatting sqref="AD519">
    <cfRule type="expression" dxfId="2984" priority="985">
      <formula>AND($AD519&lt;0,#REF!="no")</formula>
    </cfRule>
  </conditionalFormatting>
  <conditionalFormatting sqref="AD519">
    <cfRule type="expression" dxfId="2983" priority="986">
      <formula>AND($AD519&lt;0,#REF!="yes")</formula>
    </cfRule>
  </conditionalFormatting>
  <conditionalFormatting sqref="AD517:AD518">
    <cfRule type="cellIs" dxfId="2982" priority="987" operator="equal">
      <formula>"-"</formula>
    </cfRule>
  </conditionalFormatting>
  <conditionalFormatting sqref="AD517:AD518">
    <cfRule type="cellIs" dxfId="2981" priority="988" operator="greaterThan">
      <formula>0</formula>
    </cfRule>
  </conditionalFormatting>
  <conditionalFormatting sqref="AD517:AD518">
    <cfRule type="cellIs" dxfId="2980" priority="989" operator="equal">
      <formula>0</formula>
    </cfRule>
  </conditionalFormatting>
  <conditionalFormatting sqref="AD517:AD518">
    <cfRule type="expression" dxfId="2979" priority="990">
      <formula>AND($AD517&lt;0,#REF!="no")</formula>
    </cfRule>
  </conditionalFormatting>
  <conditionalFormatting sqref="AD517:AD518">
    <cfRule type="expression" dxfId="2978" priority="991">
      <formula>AND($AD517&lt;0,#REF!="yes")</formula>
    </cfRule>
  </conditionalFormatting>
  <conditionalFormatting sqref="AD515:AD516">
    <cfRule type="cellIs" dxfId="2977" priority="992" operator="equal">
      <formula>"-"</formula>
    </cfRule>
  </conditionalFormatting>
  <conditionalFormatting sqref="AD515:AD516">
    <cfRule type="cellIs" dxfId="2976" priority="993" operator="greaterThan">
      <formula>0</formula>
    </cfRule>
  </conditionalFormatting>
  <conditionalFormatting sqref="AD515:AD516">
    <cfRule type="cellIs" dxfId="2975" priority="994" operator="equal">
      <formula>0</formula>
    </cfRule>
  </conditionalFormatting>
  <conditionalFormatting sqref="AD515:AD516">
    <cfRule type="expression" dxfId="2974" priority="995">
      <formula>AND($AD515&lt;0,#REF!="no")</formula>
    </cfRule>
  </conditionalFormatting>
  <conditionalFormatting sqref="AD515:AD516">
    <cfRule type="expression" dxfId="2973" priority="996">
      <formula>AND($AD515&lt;0,#REF!="yes")</formula>
    </cfRule>
  </conditionalFormatting>
  <conditionalFormatting sqref="AD513:AD514">
    <cfRule type="cellIs" dxfId="2972" priority="997" operator="equal">
      <formula>"-"</formula>
    </cfRule>
  </conditionalFormatting>
  <conditionalFormatting sqref="AD513:AD514">
    <cfRule type="cellIs" dxfId="2971" priority="998" operator="greaterThan">
      <formula>0</formula>
    </cfRule>
  </conditionalFormatting>
  <conditionalFormatting sqref="AD513:AD514">
    <cfRule type="cellIs" dxfId="2970" priority="999" operator="equal">
      <formula>0</formula>
    </cfRule>
  </conditionalFormatting>
  <conditionalFormatting sqref="AD513:AD514">
    <cfRule type="expression" dxfId="2969" priority="1000">
      <formula>AND($AD513&lt;0,#REF!="no")</formula>
    </cfRule>
  </conditionalFormatting>
  <conditionalFormatting sqref="AD513:AD514">
    <cfRule type="expression" dxfId="2968" priority="1001">
      <formula>AND($AD513&lt;0,#REF!="yes")</formula>
    </cfRule>
  </conditionalFormatting>
  <conditionalFormatting sqref="AD512">
    <cfRule type="cellIs" dxfId="2967" priority="1002" operator="equal">
      <formula>"-"</formula>
    </cfRule>
  </conditionalFormatting>
  <conditionalFormatting sqref="AD512">
    <cfRule type="cellIs" dxfId="2966" priority="1003" operator="greaterThan">
      <formula>0</formula>
    </cfRule>
  </conditionalFormatting>
  <conditionalFormatting sqref="AD512">
    <cfRule type="cellIs" dxfId="2965" priority="1004" operator="equal">
      <formula>0</formula>
    </cfRule>
  </conditionalFormatting>
  <conditionalFormatting sqref="AD512">
    <cfRule type="expression" dxfId="2964" priority="1005">
      <formula>AND($AD512&lt;0,#REF!="no")</formula>
    </cfRule>
  </conditionalFormatting>
  <conditionalFormatting sqref="AD512">
    <cfRule type="expression" dxfId="2963" priority="1006">
      <formula>AND($AD512&lt;0,#REF!="yes")</formula>
    </cfRule>
  </conditionalFormatting>
  <conditionalFormatting sqref="AD511">
    <cfRule type="cellIs" dxfId="2962" priority="1007" operator="equal">
      <formula>"-"</formula>
    </cfRule>
  </conditionalFormatting>
  <conditionalFormatting sqref="AD511">
    <cfRule type="cellIs" dxfId="2961" priority="1008" operator="greaterThan">
      <formula>0</formula>
    </cfRule>
  </conditionalFormatting>
  <conditionalFormatting sqref="AD511">
    <cfRule type="cellIs" dxfId="2960" priority="1009" operator="equal">
      <formula>0</formula>
    </cfRule>
  </conditionalFormatting>
  <conditionalFormatting sqref="AD511">
    <cfRule type="expression" dxfId="2959" priority="1010">
      <formula>AND($AD511&lt;0,#REF!="no")</formula>
    </cfRule>
  </conditionalFormatting>
  <conditionalFormatting sqref="AD511">
    <cfRule type="expression" dxfId="2958" priority="1011">
      <formula>AND($AD511&lt;0,#REF!="yes")</formula>
    </cfRule>
  </conditionalFormatting>
  <conditionalFormatting sqref="AD510">
    <cfRule type="cellIs" dxfId="2957" priority="1012" operator="equal">
      <formula>"-"</formula>
    </cfRule>
  </conditionalFormatting>
  <conditionalFormatting sqref="AD510">
    <cfRule type="cellIs" dxfId="2956" priority="1013" operator="greaterThan">
      <formula>0</formula>
    </cfRule>
  </conditionalFormatting>
  <conditionalFormatting sqref="AD510">
    <cfRule type="cellIs" dxfId="2955" priority="1014" operator="equal">
      <formula>0</formula>
    </cfRule>
  </conditionalFormatting>
  <conditionalFormatting sqref="AD510">
    <cfRule type="expression" dxfId="2954" priority="1015">
      <formula>AND($AD510&lt;0,#REF!="no")</formula>
    </cfRule>
  </conditionalFormatting>
  <conditionalFormatting sqref="AD510">
    <cfRule type="expression" dxfId="2953" priority="1016">
      <formula>AND($AD510&lt;0,#REF!="yes")</formula>
    </cfRule>
  </conditionalFormatting>
  <conditionalFormatting sqref="AD509">
    <cfRule type="cellIs" dxfId="2952" priority="1017" operator="equal">
      <formula>"-"</formula>
    </cfRule>
  </conditionalFormatting>
  <conditionalFormatting sqref="AD509">
    <cfRule type="cellIs" dxfId="2951" priority="1018" operator="greaterThan">
      <formula>0</formula>
    </cfRule>
  </conditionalFormatting>
  <conditionalFormatting sqref="AD509">
    <cfRule type="cellIs" dxfId="2950" priority="1019" operator="equal">
      <formula>0</formula>
    </cfRule>
  </conditionalFormatting>
  <conditionalFormatting sqref="AD509">
    <cfRule type="expression" dxfId="2949" priority="1020">
      <formula>AND($AD509&lt;0,#REF!="no")</formula>
    </cfRule>
  </conditionalFormatting>
  <conditionalFormatting sqref="AD509">
    <cfRule type="expression" dxfId="2948" priority="1021">
      <formula>AND($AD509&lt;0,#REF!="yes")</formula>
    </cfRule>
  </conditionalFormatting>
  <conditionalFormatting sqref="AD508">
    <cfRule type="cellIs" dxfId="2947" priority="1022" operator="equal">
      <formula>"-"</formula>
    </cfRule>
  </conditionalFormatting>
  <conditionalFormatting sqref="AD508">
    <cfRule type="cellIs" dxfId="2946" priority="1023" operator="greaterThan">
      <formula>0</formula>
    </cfRule>
  </conditionalFormatting>
  <conditionalFormatting sqref="AD508">
    <cfRule type="cellIs" dxfId="2945" priority="1024" operator="equal">
      <formula>0</formula>
    </cfRule>
  </conditionalFormatting>
  <conditionalFormatting sqref="AD508">
    <cfRule type="expression" dxfId="2944" priority="1025">
      <formula>AND($AD508&lt;0,#REF!="no")</formula>
    </cfRule>
  </conditionalFormatting>
  <conditionalFormatting sqref="AD508">
    <cfRule type="expression" dxfId="2943" priority="1026">
      <formula>AND($AD508&lt;0,#REF!="yes")</formula>
    </cfRule>
  </conditionalFormatting>
  <conditionalFormatting sqref="AD507">
    <cfRule type="cellIs" dxfId="2942" priority="1027" operator="equal">
      <formula>"-"</formula>
    </cfRule>
  </conditionalFormatting>
  <conditionalFormatting sqref="AD507">
    <cfRule type="cellIs" dxfId="2941" priority="1028" operator="greaterThan">
      <formula>0</formula>
    </cfRule>
  </conditionalFormatting>
  <conditionalFormatting sqref="AD507">
    <cfRule type="cellIs" dxfId="2940" priority="1029" operator="equal">
      <formula>0</formula>
    </cfRule>
  </conditionalFormatting>
  <conditionalFormatting sqref="AD507">
    <cfRule type="expression" dxfId="2939" priority="1030">
      <formula>AND($AD507&lt;0,#REF!="no")</formula>
    </cfRule>
  </conditionalFormatting>
  <conditionalFormatting sqref="AD507">
    <cfRule type="expression" dxfId="2938" priority="1031">
      <formula>AND($AD507&lt;0,#REF!="yes")</formula>
    </cfRule>
  </conditionalFormatting>
  <conditionalFormatting sqref="AD506">
    <cfRule type="cellIs" dxfId="2937" priority="1032" operator="equal">
      <formula>"-"</formula>
    </cfRule>
  </conditionalFormatting>
  <conditionalFormatting sqref="AD506">
    <cfRule type="cellIs" dxfId="2936" priority="1033" operator="greaterThan">
      <formula>0</formula>
    </cfRule>
  </conditionalFormatting>
  <conditionalFormatting sqref="AD506">
    <cfRule type="cellIs" dxfId="2935" priority="1034" operator="equal">
      <formula>0</formula>
    </cfRule>
  </conditionalFormatting>
  <conditionalFormatting sqref="AD506">
    <cfRule type="expression" dxfId="2934" priority="1035">
      <formula>AND($AD506&lt;0,#REF!="no")</formula>
    </cfRule>
  </conditionalFormatting>
  <conditionalFormatting sqref="AD506">
    <cfRule type="expression" dxfId="2933" priority="1036">
      <formula>AND($AD506&lt;0,#REF!="yes")</formula>
    </cfRule>
  </conditionalFormatting>
  <conditionalFormatting sqref="AD505">
    <cfRule type="cellIs" dxfId="2932" priority="1037" operator="equal">
      <formula>"-"</formula>
    </cfRule>
  </conditionalFormatting>
  <conditionalFormatting sqref="AD505">
    <cfRule type="cellIs" dxfId="2931" priority="1038" operator="greaterThan">
      <formula>0</formula>
    </cfRule>
  </conditionalFormatting>
  <conditionalFormatting sqref="AD505">
    <cfRule type="cellIs" dxfId="2930" priority="1039" operator="equal">
      <formula>0</formula>
    </cfRule>
  </conditionalFormatting>
  <conditionalFormatting sqref="AD505">
    <cfRule type="expression" dxfId="2929" priority="1040">
      <formula>AND($AD505&lt;0,#REF!="no")</formula>
    </cfRule>
  </conditionalFormatting>
  <conditionalFormatting sqref="AD505">
    <cfRule type="expression" dxfId="2928" priority="1041">
      <formula>AND($AD505&lt;0,#REF!="yes")</formula>
    </cfRule>
  </conditionalFormatting>
  <conditionalFormatting sqref="AD504">
    <cfRule type="cellIs" dxfId="2927" priority="1042" operator="equal">
      <formula>"-"</formula>
    </cfRule>
  </conditionalFormatting>
  <conditionalFormatting sqref="AD504">
    <cfRule type="cellIs" dxfId="2926" priority="1043" operator="greaterThan">
      <formula>0</formula>
    </cfRule>
  </conditionalFormatting>
  <conditionalFormatting sqref="AD504">
    <cfRule type="cellIs" dxfId="2925" priority="1044" operator="equal">
      <formula>0</formula>
    </cfRule>
  </conditionalFormatting>
  <conditionalFormatting sqref="AD504">
    <cfRule type="expression" dxfId="2924" priority="1045">
      <formula>AND($AD504&lt;0,#REF!="no")</formula>
    </cfRule>
  </conditionalFormatting>
  <conditionalFormatting sqref="AD504">
    <cfRule type="expression" dxfId="2923" priority="1046">
      <formula>AND($AD504&lt;0,#REF!="yes")</formula>
    </cfRule>
  </conditionalFormatting>
  <conditionalFormatting sqref="AD502:AD503">
    <cfRule type="cellIs" dxfId="2922" priority="1047" operator="equal">
      <formula>"-"</formula>
    </cfRule>
  </conditionalFormatting>
  <conditionalFormatting sqref="AD502:AD503">
    <cfRule type="cellIs" dxfId="2921" priority="1048" operator="greaterThan">
      <formula>0</formula>
    </cfRule>
  </conditionalFormatting>
  <conditionalFormatting sqref="AD502:AD503">
    <cfRule type="cellIs" dxfId="2920" priority="1049" operator="equal">
      <formula>0</formula>
    </cfRule>
  </conditionalFormatting>
  <conditionalFormatting sqref="AD502:AD503">
    <cfRule type="expression" dxfId="2919" priority="1050">
      <formula>AND($AD502&lt;0,#REF!="no")</formula>
    </cfRule>
  </conditionalFormatting>
  <conditionalFormatting sqref="AD502:AD503">
    <cfRule type="expression" dxfId="2918" priority="1051">
      <formula>AND($AD502&lt;0,#REF!="yes")</formula>
    </cfRule>
  </conditionalFormatting>
  <conditionalFormatting sqref="AD501">
    <cfRule type="cellIs" dxfId="2917" priority="1052" operator="equal">
      <formula>"-"</formula>
    </cfRule>
  </conditionalFormatting>
  <conditionalFormatting sqref="AD501">
    <cfRule type="cellIs" dxfId="2916" priority="1053" operator="greaterThan">
      <formula>0</formula>
    </cfRule>
  </conditionalFormatting>
  <conditionalFormatting sqref="AD501">
    <cfRule type="cellIs" dxfId="2915" priority="1054" operator="equal">
      <formula>0</formula>
    </cfRule>
  </conditionalFormatting>
  <conditionalFormatting sqref="AD501">
    <cfRule type="expression" dxfId="2914" priority="1055">
      <formula>AND($AD501&lt;0,#REF!="no")</formula>
    </cfRule>
  </conditionalFormatting>
  <conditionalFormatting sqref="AD501">
    <cfRule type="expression" dxfId="2913" priority="1056">
      <formula>AND($AD501&lt;0,#REF!="yes")</formula>
    </cfRule>
  </conditionalFormatting>
  <conditionalFormatting sqref="AD500">
    <cfRule type="cellIs" dxfId="2912" priority="1057" operator="equal">
      <formula>"-"</formula>
    </cfRule>
  </conditionalFormatting>
  <conditionalFormatting sqref="AD500">
    <cfRule type="cellIs" dxfId="2911" priority="1058" operator="greaterThan">
      <formula>0</formula>
    </cfRule>
  </conditionalFormatting>
  <conditionalFormatting sqref="AD500">
    <cfRule type="cellIs" dxfId="2910" priority="1059" operator="equal">
      <formula>0</formula>
    </cfRule>
  </conditionalFormatting>
  <conditionalFormatting sqref="AD500">
    <cfRule type="expression" dxfId="2909" priority="1060">
      <formula>AND($AD500&lt;0,#REF!="no")</formula>
    </cfRule>
  </conditionalFormatting>
  <conditionalFormatting sqref="AD500">
    <cfRule type="expression" dxfId="2908" priority="1061">
      <formula>AND($AD500&lt;0,#REF!="yes")</formula>
    </cfRule>
  </conditionalFormatting>
  <conditionalFormatting sqref="AD498:AD499">
    <cfRule type="cellIs" dxfId="2907" priority="1062" operator="equal">
      <formula>"-"</formula>
    </cfRule>
  </conditionalFormatting>
  <conditionalFormatting sqref="AD498:AD499">
    <cfRule type="cellIs" dxfId="2906" priority="1063" operator="greaterThan">
      <formula>0</formula>
    </cfRule>
  </conditionalFormatting>
  <conditionalFormatting sqref="AD498:AD499">
    <cfRule type="cellIs" dxfId="2905" priority="1064" operator="equal">
      <formula>0</formula>
    </cfRule>
  </conditionalFormatting>
  <conditionalFormatting sqref="AD498:AD499">
    <cfRule type="expression" dxfId="2904" priority="1065">
      <formula>AND($AD498&lt;0,#REF!="no")</formula>
    </cfRule>
  </conditionalFormatting>
  <conditionalFormatting sqref="AD498:AD499">
    <cfRule type="expression" dxfId="2903" priority="1066">
      <formula>AND($AD498&lt;0,#REF!="yes")</formula>
    </cfRule>
  </conditionalFormatting>
  <conditionalFormatting sqref="AD497">
    <cfRule type="cellIs" dxfId="2902" priority="1067" operator="equal">
      <formula>"-"</formula>
    </cfRule>
  </conditionalFormatting>
  <conditionalFormatting sqref="AD497">
    <cfRule type="cellIs" dxfId="2901" priority="1068" operator="greaterThan">
      <formula>0</formula>
    </cfRule>
  </conditionalFormatting>
  <conditionalFormatting sqref="AD497">
    <cfRule type="cellIs" dxfId="2900" priority="1069" operator="equal">
      <formula>0</formula>
    </cfRule>
  </conditionalFormatting>
  <conditionalFormatting sqref="AD497">
    <cfRule type="expression" dxfId="2899" priority="1070">
      <formula>AND($AD497&lt;0,#REF!="no")</formula>
    </cfRule>
  </conditionalFormatting>
  <conditionalFormatting sqref="AD497">
    <cfRule type="expression" dxfId="2898" priority="1071">
      <formula>AND($AD497&lt;0,#REF!="yes")</formula>
    </cfRule>
  </conditionalFormatting>
  <conditionalFormatting sqref="AD495:AD496">
    <cfRule type="cellIs" dxfId="2897" priority="1072" operator="equal">
      <formula>"-"</formula>
    </cfRule>
  </conditionalFormatting>
  <conditionalFormatting sqref="AD495:AD496">
    <cfRule type="cellIs" dxfId="2896" priority="1073" operator="greaterThan">
      <formula>0</formula>
    </cfRule>
  </conditionalFormatting>
  <conditionalFormatting sqref="AD495:AD496">
    <cfRule type="cellIs" dxfId="2895" priority="1074" operator="equal">
      <formula>0</formula>
    </cfRule>
  </conditionalFormatting>
  <conditionalFormatting sqref="AD495:AD496">
    <cfRule type="expression" dxfId="2894" priority="1075">
      <formula>AND($AD495&lt;0,#REF!="no")</formula>
    </cfRule>
  </conditionalFormatting>
  <conditionalFormatting sqref="AD495:AD496">
    <cfRule type="expression" dxfId="2893" priority="1076">
      <formula>AND($AD495&lt;0,#REF!="yes")</formula>
    </cfRule>
  </conditionalFormatting>
  <conditionalFormatting sqref="AD494">
    <cfRule type="cellIs" dxfId="2892" priority="1077" operator="equal">
      <formula>"-"</formula>
    </cfRule>
  </conditionalFormatting>
  <conditionalFormatting sqref="AD494">
    <cfRule type="cellIs" dxfId="2891" priority="1078" operator="greaterThan">
      <formula>0</formula>
    </cfRule>
  </conditionalFormatting>
  <conditionalFormatting sqref="AD494">
    <cfRule type="cellIs" dxfId="2890" priority="1079" operator="equal">
      <formula>0</formula>
    </cfRule>
  </conditionalFormatting>
  <conditionalFormatting sqref="AD494">
    <cfRule type="expression" dxfId="2889" priority="1080">
      <formula>AND($AD494&lt;0,#REF!="no")</formula>
    </cfRule>
  </conditionalFormatting>
  <conditionalFormatting sqref="AD494">
    <cfRule type="expression" dxfId="2888" priority="1081">
      <formula>AND($AD494&lt;0,#REF!="yes")</formula>
    </cfRule>
  </conditionalFormatting>
  <conditionalFormatting sqref="AD492:AD493">
    <cfRule type="cellIs" dxfId="2887" priority="1082" operator="equal">
      <formula>"-"</formula>
    </cfRule>
  </conditionalFormatting>
  <conditionalFormatting sqref="AD492:AD493">
    <cfRule type="cellIs" dxfId="2886" priority="1083" operator="greaterThan">
      <formula>0</formula>
    </cfRule>
  </conditionalFormatting>
  <conditionalFormatting sqref="AD492:AD493">
    <cfRule type="cellIs" dxfId="2885" priority="1084" operator="equal">
      <formula>0</formula>
    </cfRule>
  </conditionalFormatting>
  <conditionalFormatting sqref="AD492:AD493">
    <cfRule type="expression" dxfId="2884" priority="1085">
      <formula>AND($AD492&lt;0,#REF!="no")</formula>
    </cfRule>
  </conditionalFormatting>
  <conditionalFormatting sqref="AD492:AD493">
    <cfRule type="expression" dxfId="2883" priority="1086">
      <formula>AND($AD492&lt;0,#REF!="yes")</formula>
    </cfRule>
  </conditionalFormatting>
  <conditionalFormatting sqref="AD489:AD491">
    <cfRule type="cellIs" dxfId="2882" priority="1087" operator="equal">
      <formula>"-"</formula>
    </cfRule>
  </conditionalFormatting>
  <conditionalFormatting sqref="AD489:AD491">
    <cfRule type="cellIs" dxfId="2881" priority="1088" operator="greaterThan">
      <formula>0</formula>
    </cfRule>
  </conditionalFormatting>
  <conditionalFormatting sqref="AD489:AD491">
    <cfRule type="cellIs" dxfId="2880" priority="1089" operator="equal">
      <formula>0</formula>
    </cfRule>
  </conditionalFormatting>
  <conditionalFormatting sqref="AD489:AD491">
    <cfRule type="expression" dxfId="2879" priority="1090">
      <formula>AND($AD489&lt;0,#REF!="no")</formula>
    </cfRule>
  </conditionalFormatting>
  <conditionalFormatting sqref="AD489:AD491">
    <cfRule type="expression" dxfId="2878" priority="1091">
      <formula>AND($AD489&lt;0,#REF!="yes")</formula>
    </cfRule>
  </conditionalFormatting>
  <conditionalFormatting sqref="AD488">
    <cfRule type="cellIs" dxfId="2877" priority="1092" operator="equal">
      <formula>"-"</formula>
    </cfRule>
  </conditionalFormatting>
  <conditionalFormatting sqref="AD488">
    <cfRule type="cellIs" dxfId="2876" priority="1093" operator="greaterThan">
      <formula>0</formula>
    </cfRule>
  </conditionalFormatting>
  <conditionalFormatting sqref="AD488">
    <cfRule type="cellIs" dxfId="2875" priority="1094" operator="equal">
      <formula>0</formula>
    </cfRule>
  </conditionalFormatting>
  <conditionalFormatting sqref="AD488">
    <cfRule type="expression" dxfId="2874" priority="1095">
      <formula>AND($AD488&lt;0,#REF!="no")</formula>
    </cfRule>
  </conditionalFormatting>
  <conditionalFormatting sqref="AD488">
    <cfRule type="expression" dxfId="2873" priority="1096">
      <formula>AND($AD488&lt;0,#REF!="yes")</formula>
    </cfRule>
  </conditionalFormatting>
  <conditionalFormatting sqref="AD487">
    <cfRule type="cellIs" dxfId="2872" priority="1097" operator="equal">
      <formula>"-"</formula>
    </cfRule>
  </conditionalFormatting>
  <conditionalFormatting sqref="AD487">
    <cfRule type="cellIs" dxfId="2871" priority="1098" operator="greaterThan">
      <formula>0</formula>
    </cfRule>
  </conditionalFormatting>
  <conditionalFormatting sqref="AD487">
    <cfRule type="cellIs" dxfId="2870" priority="1099" operator="equal">
      <formula>0</formula>
    </cfRule>
  </conditionalFormatting>
  <conditionalFormatting sqref="AD487">
    <cfRule type="expression" dxfId="2869" priority="1100">
      <formula>AND($AD487&lt;0,#REF!="no")</formula>
    </cfRule>
  </conditionalFormatting>
  <conditionalFormatting sqref="AD487">
    <cfRule type="expression" dxfId="2868" priority="1101">
      <formula>AND($AD487&lt;0,#REF!="yes")</formula>
    </cfRule>
  </conditionalFormatting>
  <conditionalFormatting sqref="AD485:AD486">
    <cfRule type="cellIs" dxfId="2867" priority="1102" operator="equal">
      <formula>"-"</formula>
    </cfRule>
  </conditionalFormatting>
  <conditionalFormatting sqref="AD485:AD486">
    <cfRule type="cellIs" dxfId="2866" priority="1103" operator="greaterThan">
      <formula>0</formula>
    </cfRule>
  </conditionalFormatting>
  <conditionalFormatting sqref="AD485:AD486">
    <cfRule type="cellIs" dxfId="2865" priority="1104" operator="equal">
      <formula>0</formula>
    </cfRule>
  </conditionalFormatting>
  <conditionalFormatting sqref="AD485:AD486">
    <cfRule type="expression" dxfId="2864" priority="1105">
      <formula>AND($AD485&lt;0,#REF!="no")</formula>
    </cfRule>
  </conditionalFormatting>
  <conditionalFormatting sqref="AD485:AD486">
    <cfRule type="expression" dxfId="2863" priority="1106">
      <formula>AND($AD485&lt;0,#REF!="yes")</formula>
    </cfRule>
  </conditionalFormatting>
  <conditionalFormatting sqref="AD482:AD484">
    <cfRule type="cellIs" dxfId="2862" priority="1107" operator="equal">
      <formula>"-"</formula>
    </cfRule>
  </conditionalFormatting>
  <conditionalFormatting sqref="AD482:AD484">
    <cfRule type="cellIs" dxfId="2861" priority="1108" operator="greaterThan">
      <formula>0</formula>
    </cfRule>
  </conditionalFormatting>
  <conditionalFormatting sqref="AD482:AD484">
    <cfRule type="cellIs" dxfId="2860" priority="1109" operator="equal">
      <formula>0</formula>
    </cfRule>
  </conditionalFormatting>
  <conditionalFormatting sqref="AD482:AD484">
    <cfRule type="expression" dxfId="2859" priority="1110">
      <formula>AND($AD482&lt;0,#REF!="no")</formula>
    </cfRule>
  </conditionalFormatting>
  <conditionalFormatting sqref="AD482:AD484">
    <cfRule type="expression" dxfId="2858" priority="1111">
      <formula>AND($AD482&lt;0,#REF!="yes")</formula>
    </cfRule>
  </conditionalFormatting>
  <conditionalFormatting sqref="AD481">
    <cfRule type="cellIs" dxfId="2857" priority="1112" operator="equal">
      <formula>"-"</formula>
    </cfRule>
  </conditionalFormatting>
  <conditionalFormatting sqref="AD481">
    <cfRule type="cellIs" dxfId="2856" priority="1113" operator="greaterThan">
      <formula>0</formula>
    </cfRule>
  </conditionalFormatting>
  <conditionalFormatting sqref="AD481">
    <cfRule type="cellIs" dxfId="2855" priority="1114" operator="equal">
      <formula>0</formula>
    </cfRule>
  </conditionalFormatting>
  <conditionalFormatting sqref="AD481">
    <cfRule type="expression" dxfId="2854" priority="1115">
      <formula>AND($AD481&lt;0,#REF!="no")</formula>
    </cfRule>
  </conditionalFormatting>
  <conditionalFormatting sqref="AD481">
    <cfRule type="expression" dxfId="2853" priority="1116">
      <formula>AND($AD481&lt;0,#REF!="yes")</formula>
    </cfRule>
  </conditionalFormatting>
  <conditionalFormatting sqref="AD480">
    <cfRule type="cellIs" dxfId="2852" priority="1117" operator="equal">
      <formula>"-"</formula>
    </cfRule>
  </conditionalFormatting>
  <conditionalFormatting sqref="AD480">
    <cfRule type="cellIs" dxfId="2851" priority="1118" operator="greaterThan">
      <formula>0</formula>
    </cfRule>
  </conditionalFormatting>
  <conditionalFormatting sqref="AD480">
    <cfRule type="cellIs" dxfId="2850" priority="1119" operator="equal">
      <formula>0</formula>
    </cfRule>
  </conditionalFormatting>
  <conditionalFormatting sqref="AD480">
    <cfRule type="expression" dxfId="2849" priority="1120">
      <formula>AND($AD480&lt;0,#REF!="no")</formula>
    </cfRule>
  </conditionalFormatting>
  <conditionalFormatting sqref="AD480">
    <cfRule type="expression" dxfId="2848" priority="1121">
      <formula>AND($AD480&lt;0,#REF!="yes")</formula>
    </cfRule>
  </conditionalFormatting>
  <conditionalFormatting sqref="AD477:AD479">
    <cfRule type="cellIs" dxfId="2847" priority="1122" operator="equal">
      <formula>"-"</formula>
    </cfRule>
  </conditionalFormatting>
  <conditionalFormatting sqref="AD477:AD479">
    <cfRule type="cellIs" dxfId="2846" priority="1123" operator="greaterThan">
      <formula>0</formula>
    </cfRule>
  </conditionalFormatting>
  <conditionalFormatting sqref="AD477:AD479">
    <cfRule type="cellIs" dxfId="2845" priority="1124" operator="equal">
      <formula>0</formula>
    </cfRule>
  </conditionalFormatting>
  <conditionalFormatting sqref="AD477:AD479">
    <cfRule type="expression" dxfId="2844" priority="1125">
      <formula>AND($AD477&lt;0,#REF!="no")</formula>
    </cfRule>
  </conditionalFormatting>
  <conditionalFormatting sqref="AD477:AD479">
    <cfRule type="expression" dxfId="2843" priority="1126">
      <formula>AND($AD477&lt;0,#REF!="yes")</formula>
    </cfRule>
  </conditionalFormatting>
  <conditionalFormatting sqref="AD476">
    <cfRule type="cellIs" dxfId="2842" priority="1127" operator="equal">
      <formula>"-"</formula>
    </cfRule>
  </conditionalFormatting>
  <conditionalFormatting sqref="AD476">
    <cfRule type="cellIs" dxfId="2841" priority="1128" operator="greaterThan">
      <formula>0</formula>
    </cfRule>
  </conditionalFormatting>
  <conditionalFormatting sqref="AD476">
    <cfRule type="cellIs" dxfId="2840" priority="1129" operator="equal">
      <formula>0</formula>
    </cfRule>
  </conditionalFormatting>
  <conditionalFormatting sqref="AD476">
    <cfRule type="expression" dxfId="2839" priority="1130">
      <formula>AND($AD476&lt;0,#REF!="no")</formula>
    </cfRule>
  </conditionalFormatting>
  <conditionalFormatting sqref="AD476">
    <cfRule type="expression" dxfId="2838" priority="1131">
      <formula>AND($AD476&lt;0,#REF!="yes")</formula>
    </cfRule>
  </conditionalFormatting>
  <conditionalFormatting sqref="AD475">
    <cfRule type="cellIs" dxfId="2837" priority="1132" operator="equal">
      <formula>"-"</formula>
    </cfRule>
  </conditionalFormatting>
  <conditionalFormatting sqref="AD475">
    <cfRule type="cellIs" dxfId="2836" priority="1133" operator="greaterThan">
      <formula>0</formula>
    </cfRule>
  </conditionalFormatting>
  <conditionalFormatting sqref="AD475">
    <cfRule type="cellIs" dxfId="2835" priority="1134" operator="equal">
      <formula>0</formula>
    </cfRule>
  </conditionalFormatting>
  <conditionalFormatting sqref="AD475">
    <cfRule type="expression" dxfId="2834" priority="1135">
      <formula>AND($AD475&lt;0,#REF!="no")</formula>
    </cfRule>
  </conditionalFormatting>
  <conditionalFormatting sqref="AD475">
    <cfRule type="expression" dxfId="2833" priority="1136">
      <formula>AND($AD475&lt;0,#REF!="yes")</formula>
    </cfRule>
  </conditionalFormatting>
  <conditionalFormatting sqref="AD474">
    <cfRule type="cellIs" dxfId="2832" priority="1137" operator="equal">
      <formula>"-"</formula>
    </cfRule>
  </conditionalFormatting>
  <conditionalFormatting sqref="AD474">
    <cfRule type="cellIs" dxfId="2831" priority="1138" operator="greaterThan">
      <formula>0</formula>
    </cfRule>
  </conditionalFormatting>
  <conditionalFormatting sqref="AD474">
    <cfRule type="cellIs" dxfId="2830" priority="1139" operator="equal">
      <formula>0</formula>
    </cfRule>
  </conditionalFormatting>
  <conditionalFormatting sqref="AD474">
    <cfRule type="expression" dxfId="2829" priority="1140">
      <formula>AND($AD474&lt;0,#REF!="no")</formula>
    </cfRule>
  </conditionalFormatting>
  <conditionalFormatting sqref="AD474">
    <cfRule type="expression" dxfId="2828" priority="1141">
      <formula>AND($AD474&lt;0,#REF!="yes")</formula>
    </cfRule>
  </conditionalFormatting>
  <conditionalFormatting sqref="AD473">
    <cfRule type="cellIs" dxfId="2827" priority="1142" operator="equal">
      <formula>"-"</formula>
    </cfRule>
  </conditionalFormatting>
  <conditionalFormatting sqref="AD473">
    <cfRule type="cellIs" dxfId="2826" priority="1143" operator="greaterThan">
      <formula>0</formula>
    </cfRule>
  </conditionalFormatting>
  <conditionalFormatting sqref="AD473">
    <cfRule type="cellIs" dxfId="2825" priority="1144" operator="equal">
      <formula>0</formula>
    </cfRule>
  </conditionalFormatting>
  <conditionalFormatting sqref="AD473">
    <cfRule type="expression" dxfId="2824" priority="1145">
      <formula>AND($AD473&lt;0,#REF!="no")</formula>
    </cfRule>
  </conditionalFormatting>
  <conditionalFormatting sqref="AD473">
    <cfRule type="expression" dxfId="2823" priority="1146">
      <formula>AND($AD473&lt;0,#REF!="yes")</formula>
    </cfRule>
  </conditionalFormatting>
  <conditionalFormatting sqref="AD472">
    <cfRule type="cellIs" dxfId="2822" priority="1147" operator="equal">
      <formula>"-"</formula>
    </cfRule>
  </conditionalFormatting>
  <conditionalFormatting sqref="AD472">
    <cfRule type="cellIs" dxfId="2821" priority="1148" operator="greaterThan">
      <formula>0</formula>
    </cfRule>
  </conditionalFormatting>
  <conditionalFormatting sqref="AD472">
    <cfRule type="cellIs" dxfId="2820" priority="1149" operator="equal">
      <formula>0</formula>
    </cfRule>
  </conditionalFormatting>
  <conditionalFormatting sqref="AD472">
    <cfRule type="expression" dxfId="2819" priority="1150">
      <formula>AND($AD472&lt;0,#REF!="no")</formula>
    </cfRule>
  </conditionalFormatting>
  <conditionalFormatting sqref="AD472">
    <cfRule type="expression" dxfId="2818" priority="1151">
      <formula>AND($AD472&lt;0,#REF!="yes")</formula>
    </cfRule>
  </conditionalFormatting>
  <conditionalFormatting sqref="AD470:AD471">
    <cfRule type="cellIs" dxfId="2817" priority="1152" operator="equal">
      <formula>"-"</formula>
    </cfRule>
  </conditionalFormatting>
  <conditionalFormatting sqref="AD470:AD471">
    <cfRule type="cellIs" dxfId="2816" priority="1153" operator="greaterThan">
      <formula>0</formula>
    </cfRule>
  </conditionalFormatting>
  <conditionalFormatting sqref="AD470:AD471">
    <cfRule type="cellIs" dxfId="2815" priority="1154" operator="equal">
      <formula>0</formula>
    </cfRule>
  </conditionalFormatting>
  <conditionalFormatting sqref="AD470:AD471">
    <cfRule type="expression" dxfId="2814" priority="1155">
      <formula>AND($AD470&lt;0,#REF!="no")</formula>
    </cfRule>
  </conditionalFormatting>
  <conditionalFormatting sqref="AD470:AD471">
    <cfRule type="expression" dxfId="2813" priority="1156">
      <formula>AND($AD470&lt;0,#REF!="yes")</formula>
    </cfRule>
  </conditionalFormatting>
  <conditionalFormatting sqref="AD469">
    <cfRule type="cellIs" dxfId="2812" priority="1157" operator="equal">
      <formula>"-"</formula>
    </cfRule>
  </conditionalFormatting>
  <conditionalFormatting sqref="AD469">
    <cfRule type="cellIs" dxfId="2811" priority="1158" operator="greaterThan">
      <formula>0</formula>
    </cfRule>
  </conditionalFormatting>
  <conditionalFormatting sqref="AD469">
    <cfRule type="cellIs" dxfId="2810" priority="1159" operator="equal">
      <formula>0</formula>
    </cfRule>
  </conditionalFormatting>
  <conditionalFormatting sqref="AD469">
    <cfRule type="expression" dxfId="2809" priority="1160">
      <formula>AND($AD469&lt;0,#REF!="no")</formula>
    </cfRule>
  </conditionalFormatting>
  <conditionalFormatting sqref="AD469">
    <cfRule type="expression" dxfId="2808" priority="1161">
      <formula>AND($AD469&lt;0,#REF!="yes")</formula>
    </cfRule>
  </conditionalFormatting>
  <conditionalFormatting sqref="AD468">
    <cfRule type="cellIs" dxfId="2807" priority="1162" operator="equal">
      <formula>"-"</formula>
    </cfRule>
  </conditionalFormatting>
  <conditionalFormatting sqref="AD468">
    <cfRule type="cellIs" dxfId="2806" priority="1163" operator="greaterThan">
      <formula>0</formula>
    </cfRule>
  </conditionalFormatting>
  <conditionalFormatting sqref="AD468">
    <cfRule type="cellIs" dxfId="2805" priority="1164" operator="equal">
      <formula>0</formula>
    </cfRule>
  </conditionalFormatting>
  <conditionalFormatting sqref="AD468">
    <cfRule type="expression" dxfId="2804" priority="1165">
      <formula>AND($AD468&lt;0,#REF!="no")</formula>
    </cfRule>
  </conditionalFormatting>
  <conditionalFormatting sqref="AD468">
    <cfRule type="expression" dxfId="2803" priority="1166">
      <formula>AND($AD468&lt;0,#REF!="yes")</formula>
    </cfRule>
  </conditionalFormatting>
  <conditionalFormatting sqref="AD467">
    <cfRule type="cellIs" dxfId="2802" priority="1167" operator="equal">
      <formula>"-"</formula>
    </cfRule>
  </conditionalFormatting>
  <conditionalFormatting sqref="AD467">
    <cfRule type="cellIs" dxfId="2801" priority="1168" operator="greaterThan">
      <formula>0</formula>
    </cfRule>
  </conditionalFormatting>
  <conditionalFormatting sqref="AD467">
    <cfRule type="cellIs" dxfId="2800" priority="1169" operator="equal">
      <formula>0</formula>
    </cfRule>
  </conditionalFormatting>
  <conditionalFormatting sqref="AD467">
    <cfRule type="expression" dxfId="2799" priority="1170">
      <formula>AND($AD467&lt;0,#REF!="no")</formula>
    </cfRule>
  </conditionalFormatting>
  <conditionalFormatting sqref="AD467">
    <cfRule type="expression" dxfId="2798" priority="1171">
      <formula>AND($AD467&lt;0,#REF!="yes")</formula>
    </cfRule>
  </conditionalFormatting>
  <conditionalFormatting sqref="AD466">
    <cfRule type="cellIs" dxfId="2797" priority="1172" operator="equal">
      <formula>"-"</formula>
    </cfRule>
  </conditionalFormatting>
  <conditionalFormatting sqref="AD466">
    <cfRule type="cellIs" dxfId="2796" priority="1173" operator="greaterThan">
      <formula>0</formula>
    </cfRule>
  </conditionalFormatting>
  <conditionalFormatting sqref="AD466">
    <cfRule type="cellIs" dxfId="2795" priority="1174" operator="equal">
      <formula>0</formula>
    </cfRule>
  </conditionalFormatting>
  <conditionalFormatting sqref="AD466">
    <cfRule type="expression" dxfId="2794" priority="1175">
      <formula>AND($AD466&lt;0,#REF!="no")</formula>
    </cfRule>
  </conditionalFormatting>
  <conditionalFormatting sqref="AD466">
    <cfRule type="expression" dxfId="2793" priority="1176">
      <formula>AND($AD466&lt;0,#REF!="yes")</formula>
    </cfRule>
  </conditionalFormatting>
  <conditionalFormatting sqref="AD464:AD465">
    <cfRule type="cellIs" dxfId="2792" priority="1177" operator="equal">
      <formula>"-"</formula>
    </cfRule>
  </conditionalFormatting>
  <conditionalFormatting sqref="AD464:AD465">
    <cfRule type="cellIs" dxfId="2791" priority="1178" operator="greaterThan">
      <formula>0</formula>
    </cfRule>
  </conditionalFormatting>
  <conditionalFormatting sqref="AD464:AD465">
    <cfRule type="cellIs" dxfId="2790" priority="1179" operator="equal">
      <formula>0</formula>
    </cfRule>
  </conditionalFormatting>
  <conditionalFormatting sqref="AD464:AD465">
    <cfRule type="expression" dxfId="2789" priority="1180">
      <formula>AND($AD464&lt;0,#REF!="no")</formula>
    </cfRule>
  </conditionalFormatting>
  <conditionalFormatting sqref="AD464:AD465">
    <cfRule type="expression" dxfId="2788" priority="1181">
      <formula>AND($AD464&lt;0,#REF!="yes")</formula>
    </cfRule>
  </conditionalFormatting>
  <conditionalFormatting sqref="AD460:AD463">
    <cfRule type="cellIs" dxfId="2787" priority="1182" operator="equal">
      <formula>"-"</formula>
    </cfRule>
  </conditionalFormatting>
  <conditionalFormatting sqref="AD460:AD463">
    <cfRule type="cellIs" dxfId="2786" priority="1183" operator="greaterThan">
      <formula>0</formula>
    </cfRule>
  </conditionalFormatting>
  <conditionalFormatting sqref="AD460:AD463">
    <cfRule type="cellIs" dxfId="2785" priority="1184" operator="equal">
      <formula>0</formula>
    </cfRule>
  </conditionalFormatting>
  <conditionalFormatting sqref="AD460:AD463">
    <cfRule type="expression" dxfId="2784" priority="1185">
      <formula>AND($AD460&lt;0,#REF!="no")</formula>
    </cfRule>
  </conditionalFormatting>
  <conditionalFormatting sqref="AD460:AD463">
    <cfRule type="expression" dxfId="2783" priority="1186">
      <formula>AND($AD460&lt;0,#REF!="yes")</formula>
    </cfRule>
  </conditionalFormatting>
  <conditionalFormatting sqref="AD459">
    <cfRule type="cellIs" dxfId="2782" priority="1187" operator="equal">
      <formula>"-"</formula>
    </cfRule>
  </conditionalFormatting>
  <conditionalFormatting sqref="AD459">
    <cfRule type="cellIs" dxfId="2781" priority="1188" operator="greaterThan">
      <formula>0</formula>
    </cfRule>
  </conditionalFormatting>
  <conditionalFormatting sqref="AD459">
    <cfRule type="cellIs" dxfId="2780" priority="1189" operator="equal">
      <formula>0</formula>
    </cfRule>
  </conditionalFormatting>
  <conditionalFormatting sqref="AD459">
    <cfRule type="expression" dxfId="2779" priority="1190">
      <formula>AND($AD459&lt;0,#REF!="no")</formula>
    </cfRule>
  </conditionalFormatting>
  <conditionalFormatting sqref="AD459">
    <cfRule type="expression" dxfId="2778" priority="1191">
      <formula>AND($AD459&lt;0,#REF!="yes")</formula>
    </cfRule>
  </conditionalFormatting>
  <conditionalFormatting sqref="AD458">
    <cfRule type="cellIs" dxfId="2777" priority="1192" operator="equal">
      <formula>"-"</formula>
    </cfRule>
  </conditionalFormatting>
  <conditionalFormatting sqref="AD458">
    <cfRule type="cellIs" dxfId="2776" priority="1193" operator="greaterThan">
      <formula>0</formula>
    </cfRule>
  </conditionalFormatting>
  <conditionalFormatting sqref="AD458">
    <cfRule type="cellIs" dxfId="2775" priority="1194" operator="equal">
      <formula>0</formula>
    </cfRule>
  </conditionalFormatting>
  <conditionalFormatting sqref="AD458">
    <cfRule type="expression" dxfId="2774" priority="1195">
      <formula>AND($AD458&lt;0,#REF!="no")</formula>
    </cfRule>
  </conditionalFormatting>
  <conditionalFormatting sqref="AD458">
    <cfRule type="expression" dxfId="2773" priority="1196">
      <formula>AND($AD458&lt;0,#REF!="yes")</formula>
    </cfRule>
  </conditionalFormatting>
  <conditionalFormatting sqref="AD456:AD457">
    <cfRule type="cellIs" dxfId="2772" priority="1197" operator="equal">
      <formula>"-"</formula>
    </cfRule>
  </conditionalFormatting>
  <conditionalFormatting sqref="AD456:AD457">
    <cfRule type="cellIs" dxfId="2771" priority="1198" operator="greaterThan">
      <formula>0</formula>
    </cfRule>
  </conditionalFormatting>
  <conditionalFormatting sqref="AD456:AD457">
    <cfRule type="cellIs" dxfId="2770" priority="1199" operator="equal">
      <formula>0</formula>
    </cfRule>
  </conditionalFormatting>
  <conditionalFormatting sqref="AD456:AD457">
    <cfRule type="expression" dxfId="2769" priority="1200">
      <formula>AND($AD456&lt;0,#REF!="no")</formula>
    </cfRule>
  </conditionalFormatting>
  <conditionalFormatting sqref="AD456:AD457">
    <cfRule type="expression" dxfId="2768" priority="1201">
      <formula>AND($AD456&lt;0,#REF!="yes")</formula>
    </cfRule>
  </conditionalFormatting>
  <conditionalFormatting sqref="AD455">
    <cfRule type="cellIs" dxfId="2767" priority="1202" operator="equal">
      <formula>"-"</formula>
    </cfRule>
  </conditionalFormatting>
  <conditionalFormatting sqref="AD455">
    <cfRule type="cellIs" dxfId="2766" priority="1203" operator="greaterThan">
      <formula>0</formula>
    </cfRule>
  </conditionalFormatting>
  <conditionalFormatting sqref="AD455">
    <cfRule type="cellIs" dxfId="2765" priority="1204" operator="equal">
      <formula>0</formula>
    </cfRule>
  </conditionalFormatting>
  <conditionalFormatting sqref="AD455">
    <cfRule type="expression" dxfId="2764" priority="1205">
      <formula>AND($AD455&lt;0,#REF!="no")</formula>
    </cfRule>
  </conditionalFormatting>
  <conditionalFormatting sqref="AD455">
    <cfRule type="expression" dxfId="2763" priority="1206">
      <formula>AND($AD455&lt;0,#REF!="yes")</formula>
    </cfRule>
  </conditionalFormatting>
  <conditionalFormatting sqref="AD454">
    <cfRule type="cellIs" dxfId="2762" priority="1207" operator="equal">
      <formula>"-"</formula>
    </cfRule>
  </conditionalFormatting>
  <conditionalFormatting sqref="AD454">
    <cfRule type="cellIs" dxfId="2761" priority="1208" operator="greaterThan">
      <formula>0</formula>
    </cfRule>
  </conditionalFormatting>
  <conditionalFormatting sqref="AD454">
    <cfRule type="cellIs" dxfId="2760" priority="1209" operator="equal">
      <formula>0</formula>
    </cfRule>
  </conditionalFormatting>
  <conditionalFormatting sqref="AD454">
    <cfRule type="expression" dxfId="2759" priority="1210">
      <formula>AND($AD454&lt;0,#REF!="no")</formula>
    </cfRule>
  </conditionalFormatting>
  <conditionalFormatting sqref="AD454">
    <cfRule type="expression" dxfId="2758" priority="1211">
      <formula>AND($AD454&lt;0,#REF!="yes")</formula>
    </cfRule>
  </conditionalFormatting>
  <conditionalFormatting sqref="AD453">
    <cfRule type="cellIs" dxfId="2757" priority="1212" operator="equal">
      <formula>"-"</formula>
    </cfRule>
  </conditionalFormatting>
  <conditionalFormatting sqref="AD453">
    <cfRule type="cellIs" dxfId="2756" priority="1213" operator="greaterThan">
      <formula>0</formula>
    </cfRule>
  </conditionalFormatting>
  <conditionalFormatting sqref="AD453">
    <cfRule type="cellIs" dxfId="2755" priority="1214" operator="equal">
      <formula>0</formula>
    </cfRule>
  </conditionalFormatting>
  <conditionalFormatting sqref="AD453">
    <cfRule type="expression" dxfId="2754" priority="1215">
      <formula>AND($AD453&lt;0,#REF!="no")</formula>
    </cfRule>
  </conditionalFormatting>
  <conditionalFormatting sqref="AD453">
    <cfRule type="expression" dxfId="2753" priority="1216">
      <formula>AND($AD453&lt;0,#REF!="yes")</formula>
    </cfRule>
  </conditionalFormatting>
  <conditionalFormatting sqref="AD452">
    <cfRule type="cellIs" dxfId="2752" priority="1217" operator="equal">
      <formula>"-"</formula>
    </cfRule>
  </conditionalFormatting>
  <conditionalFormatting sqref="AD452">
    <cfRule type="cellIs" dxfId="2751" priority="1218" operator="greaterThan">
      <formula>0</formula>
    </cfRule>
  </conditionalFormatting>
  <conditionalFormatting sqref="AD452">
    <cfRule type="cellIs" dxfId="2750" priority="1219" operator="equal">
      <formula>0</formula>
    </cfRule>
  </conditionalFormatting>
  <conditionalFormatting sqref="AD452">
    <cfRule type="expression" dxfId="2749" priority="1220">
      <formula>AND($AD452&lt;0,#REF!="no")</formula>
    </cfRule>
  </conditionalFormatting>
  <conditionalFormatting sqref="AD452">
    <cfRule type="expression" dxfId="2748" priority="1221">
      <formula>AND($AD452&lt;0,#REF!="yes")</formula>
    </cfRule>
  </conditionalFormatting>
  <conditionalFormatting sqref="AD451">
    <cfRule type="cellIs" dxfId="2747" priority="1222" operator="equal">
      <formula>"-"</formula>
    </cfRule>
  </conditionalFormatting>
  <conditionalFormatting sqref="AD451">
    <cfRule type="cellIs" dxfId="2746" priority="1223" operator="greaterThan">
      <formula>0</formula>
    </cfRule>
  </conditionalFormatting>
  <conditionalFormatting sqref="AD451">
    <cfRule type="cellIs" dxfId="2745" priority="1224" operator="equal">
      <formula>0</formula>
    </cfRule>
  </conditionalFormatting>
  <conditionalFormatting sqref="AD451">
    <cfRule type="expression" dxfId="2744" priority="1225">
      <formula>AND($AD451&lt;0,#REF!="no")</formula>
    </cfRule>
  </conditionalFormatting>
  <conditionalFormatting sqref="AD451">
    <cfRule type="expression" dxfId="2743" priority="1226">
      <formula>AND($AD451&lt;0,#REF!="yes")</formula>
    </cfRule>
  </conditionalFormatting>
  <conditionalFormatting sqref="AD449:AD450">
    <cfRule type="cellIs" dxfId="2742" priority="1227" operator="equal">
      <formula>"-"</formula>
    </cfRule>
  </conditionalFormatting>
  <conditionalFormatting sqref="AD449:AD450">
    <cfRule type="cellIs" dxfId="2741" priority="1228" operator="greaterThan">
      <formula>0</formula>
    </cfRule>
  </conditionalFormatting>
  <conditionalFormatting sqref="AD449:AD450">
    <cfRule type="cellIs" dxfId="2740" priority="1229" operator="equal">
      <formula>0</formula>
    </cfRule>
  </conditionalFormatting>
  <conditionalFormatting sqref="AD449:AD450">
    <cfRule type="expression" dxfId="2739" priority="1230">
      <formula>AND($AD449&lt;0,#REF!="no")</formula>
    </cfRule>
  </conditionalFormatting>
  <conditionalFormatting sqref="AD449:AD450">
    <cfRule type="expression" dxfId="2738" priority="1231">
      <formula>AND($AD449&lt;0,#REF!="yes")</formula>
    </cfRule>
  </conditionalFormatting>
  <conditionalFormatting sqref="AD448">
    <cfRule type="cellIs" dxfId="2737" priority="1232" operator="equal">
      <formula>"-"</formula>
    </cfRule>
  </conditionalFormatting>
  <conditionalFormatting sqref="AD448">
    <cfRule type="cellIs" dxfId="2736" priority="1233" operator="greaterThan">
      <formula>0</formula>
    </cfRule>
  </conditionalFormatting>
  <conditionalFormatting sqref="AD448">
    <cfRule type="cellIs" dxfId="2735" priority="1234" operator="equal">
      <formula>0</formula>
    </cfRule>
  </conditionalFormatting>
  <conditionalFormatting sqref="AD448">
    <cfRule type="expression" dxfId="2734" priority="1235">
      <formula>AND($AD448&lt;0,#REF!="no")</formula>
    </cfRule>
  </conditionalFormatting>
  <conditionalFormatting sqref="AD448">
    <cfRule type="expression" dxfId="2733" priority="1236">
      <formula>AND($AD448&lt;0,#REF!="yes")</formula>
    </cfRule>
  </conditionalFormatting>
  <conditionalFormatting sqref="AD446:AD447">
    <cfRule type="cellIs" dxfId="2732" priority="1237" operator="equal">
      <formula>"-"</formula>
    </cfRule>
  </conditionalFormatting>
  <conditionalFormatting sqref="AD446:AD447">
    <cfRule type="cellIs" dxfId="2731" priority="1238" operator="greaterThan">
      <formula>0</formula>
    </cfRule>
  </conditionalFormatting>
  <conditionalFormatting sqref="AD446:AD447">
    <cfRule type="cellIs" dxfId="2730" priority="1239" operator="equal">
      <formula>0</formula>
    </cfRule>
  </conditionalFormatting>
  <conditionalFormatting sqref="AD446:AD447">
    <cfRule type="expression" dxfId="2729" priority="1240">
      <formula>AND($AD446&lt;0,#REF!="no")</formula>
    </cfRule>
  </conditionalFormatting>
  <conditionalFormatting sqref="AD446:AD447">
    <cfRule type="expression" dxfId="2728" priority="1241">
      <formula>AND($AD446&lt;0,#REF!="yes")</formula>
    </cfRule>
  </conditionalFormatting>
  <conditionalFormatting sqref="AD444:AD445">
    <cfRule type="cellIs" dxfId="2727" priority="1242" operator="equal">
      <formula>"-"</formula>
    </cfRule>
  </conditionalFormatting>
  <conditionalFormatting sqref="AD444:AD445">
    <cfRule type="cellIs" dxfId="2726" priority="1243" operator="greaterThan">
      <formula>0</formula>
    </cfRule>
  </conditionalFormatting>
  <conditionalFormatting sqref="AD444:AD445">
    <cfRule type="cellIs" dxfId="2725" priority="1244" operator="equal">
      <formula>0</formula>
    </cfRule>
  </conditionalFormatting>
  <conditionalFormatting sqref="AD444:AD445">
    <cfRule type="expression" dxfId="2724" priority="1245">
      <formula>AND($AD444&lt;0,#REF!="no")</formula>
    </cfRule>
  </conditionalFormatting>
  <conditionalFormatting sqref="AD444:AD445">
    <cfRule type="expression" dxfId="2723" priority="1246">
      <formula>AND($AD444&lt;0,#REF!="yes")</formula>
    </cfRule>
  </conditionalFormatting>
  <conditionalFormatting sqref="AD442:AD443">
    <cfRule type="cellIs" dxfId="2722" priority="1247" operator="equal">
      <formula>"-"</formula>
    </cfRule>
  </conditionalFormatting>
  <conditionalFormatting sqref="AD442:AD443">
    <cfRule type="cellIs" dxfId="2721" priority="1248" operator="greaterThan">
      <formula>0</formula>
    </cfRule>
  </conditionalFormatting>
  <conditionalFormatting sqref="AD442:AD443">
    <cfRule type="cellIs" dxfId="2720" priority="1249" operator="equal">
      <formula>0</formula>
    </cfRule>
  </conditionalFormatting>
  <conditionalFormatting sqref="AD442:AD443">
    <cfRule type="expression" dxfId="2719" priority="1250">
      <formula>AND($AD442&lt;0,#REF!="no")</formula>
    </cfRule>
  </conditionalFormatting>
  <conditionalFormatting sqref="AD442:AD443">
    <cfRule type="expression" dxfId="2718" priority="1251">
      <formula>AND($AD442&lt;0,#REF!="yes")</formula>
    </cfRule>
  </conditionalFormatting>
  <conditionalFormatting sqref="AD441">
    <cfRule type="cellIs" dxfId="2717" priority="1252" operator="equal">
      <formula>"-"</formula>
    </cfRule>
  </conditionalFormatting>
  <conditionalFormatting sqref="AD441">
    <cfRule type="cellIs" dxfId="2716" priority="1253" operator="greaterThan">
      <formula>0</formula>
    </cfRule>
  </conditionalFormatting>
  <conditionalFormatting sqref="AD441">
    <cfRule type="cellIs" dxfId="2715" priority="1254" operator="equal">
      <formula>0</formula>
    </cfRule>
  </conditionalFormatting>
  <conditionalFormatting sqref="AD441">
    <cfRule type="expression" dxfId="2714" priority="1255">
      <formula>AND($AD441&lt;0,#REF!="no")</formula>
    </cfRule>
  </conditionalFormatting>
  <conditionalFormatting sqref="AD441">
    <cfRule type="expression" dxfId="2713" priority="1256">
      <formula>AND($AD441&lt;0,#REF!="yes")</formula>
    </cfRule>
  </conditionalFormatting>
  <conditionalFormatting sqref="AD440">
    <cfRule type="cellIs" dxfId="2712" priority="1257" operator="equal">
      <formula>"-"</formula>
    </cfRule>
  </conditionalFormatting>
  <conditionalFormatting sqref="AD440">
    <cfRule type="cellIs" dxfId="2711" priority="1258" operator="greaterThan">
      <formula>0</formula>
    </cfRule>
  </conditionalFormatting>
  <conditionalFormatting sqref="AD440">
    <cfRule type="cellIs" dxfId="2710" priority="1259" operator="equal">
      <formula>0</formula>
    </cfRule>
  </conditionalFormatting>
  <conditionalFormatting sqref="AD440">
    <cfRule type="expression" dxfId="2709" priority="1260">
      <formula>AND($AD440&lt;0,#REF!="no")</formula>
    </cfRule>
  </conditionalFormatting>
  <conditionalFormatting sqref="AD440">
    <cfRule type="expression" dxfId="2708" priority="1261">
      <formula>AND($AD440&lt;0,#REF!="yes")</formula>
    </cfRule>
  </conditionalFormatting>
  <conditionalFormatting sqref="AD438:AD439">
    <cfRule type="cellIs" dxfId="2707" priority="1262" operator="equal">
      <formula>"-"</formula>
    </cfRule>
  </conditionalFormatting>
  <conditionalFormatting sqref="AD438:AD439">
    <cfRule type="cellIs" dxfId="2706" priority="1263" operator="greaterThan">
      <formula>0</formula>
    </cfRule>
  </conditionalFormatting>
  <conditionalFormatting sqref="AD438:AD439">
    <cfRule type="cellIs" dxfId="2705" priority="1264" operator="equal">
      <formula>0</formula>
    </cfRule>
  </conditionalFormatting>
  <conditionalFormatting sqref="AD438:AD439">
    <cfRule type="expression" dxfId="2704" priority="1265">
      <formula>AND($AD438&lt;0,#REF!="no")</formula>
    </cfRule>
  </conditionalFormatting>
  <conditionalFormatting sqref="AD438:AD439">
    <cfRule type="expression" dxfId="2703" priority="1266">
      <formula>AND($AD438&lt;0,#REF!="yes")</formula>
    </cfRule>
  </conditionalFormatting>
  <conditionalFormatting sqref="AD437">
    <cfRule type="cellIs" dxfId="2702" priority="1267" operator="equal">
      <formula>"-"</formula>
    </cfRule>
  </conditionalFormatting>
  <conditionalFormatting sqref="AD437">
    <cfRule type="cellIs" dxfId="2701" priority="1268" operator="greaterThan">
      <formula>0</formula>
    </cfRule>
  </conditionalFormatting>
  <conditionalFormatting sqref="AD437">
    <cfRule type="cellIs" dxfId="2700" priority="1269" operator="equal">
      <formula>0</formula>
    </cfRule>
  </conditionalFormatting>
  <conditionalFormatting sqref="AD437">
    <cfRule type="expression" dxfId="2699" priority="1270">
      <formula>AND($AD437&lt;0,#REF!="no")</formula>
    </cfRule>
  </conditionalFormatting>
  <conditionalFormatting sqref="AD437">
    <cfRule type="expression" dxfId="2698" priority="1271">
      <formula>AND($AD437&lt;0,#REF!="yes")</formula>
    </cfRule>
  </conditionalFormatting>
  <conditionalFormatting sqref="AD434:AD436">
    <cfRule type="cellIs" dxfId="2697" priority="1272" operator="equal">
      <formula>"-"</formula>
    </cfRule>
  </conditionalFormatting>
  <conditionalFormatting sqref="AD434:AD436">
    <cfRule type="cellIs" dxfId="2696" priority="1273" operator="greaterThan">
      <formula>0</formula>
    </cfRule>
  </conditionalFormatting>
  <conditionalFormatting sqref="AD434:AD436">
    <cfRule type="cellIs" dxfId="2695" priority="1274" operator="equal">
      <formula>0</formula>
    </cfRule>
  </conditionalFormatting>
  <conditionalFormatting sqref="AD434:AD436">
    <cfRule type="expression" dxfId="2694" priority="1275">
      <formula>AND($AD434&lt;0,#REF!="no")</formula>
    </cfRule>
  </conditionalFormatting>
  <conditionalFormatting sqref="AD434:AD436">
    <cfRule type="expression" dxfId="2693" priority="1276">
      <formula>AND($AD434&lt;0,#REF!="yes")</formula>
    </cfRule>
  </conditionalFormatting>
  <conditionalFormatting sqref="AD433">
    <cfRule type="cellIs" dxfId="2692" priority="1277" operator="equal">
      <formula>"-"</formula>
    </cfRule>
  </conditionalFormatting>
  <conditionalFormatting sqref="AD433">
    <cfRule type="cellIs" dxfId="2691" priority="1278" operator="greaterThan">
      <formula>0</formula>
    </cfRule>
  </conditionalFormatting>
  <conditionalFormatting sqref="AD433">
    <cfRule type="cellIs" dxfId="2690" priority="1279" operator="equal">
      <formula>0</formula>
    </cfRule>
  </conditionalFormatting>
  <conditionalFormatting sqref="AD433">
    <cfRule type="expression" dxfId="2689" priority="1280">
      <formula>AND($AD433&lt;0,#REF!="no")</formula>
    </cfRule>
  </conditionalFormatting>
  <conditionalFormatting sqref="AD433">
    <cfRule type="expression" dxfId="2688" priority="1281">
      <formula>AND($AD433&lt;0,#REF!="yes")</formula>
    </cfRule>
  </conditionalFormatting>
  <conditionalFormatting sqref="AD431:AD432">
    <cfRule type="cellIs" dxfId="2687" priority="1282" operator="equal">
      <formula>"-"</formula>
    </cfRule>
  </conditionalFormatting>
  <conditionalFormatting sqref="AD431:AD432">
    <cfRule type="cellIs" dxfId="2686" priority="1283" operator="greaterThan">
      <formula>0</formula>
    </cfRule>
  </conditionalFormatting>
  <conditionalFormatting sqref="AD431:AD432">
    <cfRule type="cellIs" dxfId="2685" priority="1284" operator="equal">
      <formula>0</formula>
    </cfRule>
  </conditionalFormatting>
  <conditionalFormatting sqref="AD431:AD432">
    <cfRule type="expression" dxfId="2684" priority="1285">
      <formula>AND($AD431&lt;0,#REF!="no")</formula>
    </cfRule>
  </conditionalFormatting>
  <conditionalFormatting sqref="AD431:AD432">
    <cfRule type="expression" dxfId="2683" priority="1286">
      <formula>AND($AD431&lt;0,#REF!="yes")</formula>
    </cfRule>
  </conditionalFormatting>
  <conditionalFormatting sqref="AD430">
    <cfRule type="cellIs" dxfId="2682" priority="1287" operator="equal">
      <formula>"-"</formula>
    </cfRule>
  </conditionalFormatting>
  <conditionalFormatting sqref="AD430">
    <cfRule type="cellIs" dxfId="2681" priority="1288" operator="greaterThan">
      <formula>0</formula>
    </cfRule>
  </conditionalFormatting>
  <conditionalFormatting sqref="AD430">
    <cfRule type="cellIs" dxfId="2680" priority="1289" operator="equal">
      <formula>0</formula>
    </cfRule>
  </conditionalFormatting>
  <conditionalFormatting sqref="AD430">
    <cfRule type="expression" dxfId="2679" priority="1290">
      <formula>AND($AD430&lt;0,#REF!="no")</formula>
    </cfRule>
  </conditionalFormatting>
  <conditionalFormatting sqref="AD430">
    <cfRule type="expression" dxfId="2678" priority="1291">
      <formula>AND($AD430&lt;0,#REF!="yes")</formula>
    </cfRule>
  </conditionalFormatting>
  <conditionalFormatting sqref="AD428:AD429">
    <cfRule type="cellIs" dxfId="2677" priority="1292" operator="equal">
      <formula>"-"</formula>
    </cfRule>
  </conditionalFormatting>
  <conditionalFormatting sqref="AD428:AD429">
    <cfRule type="cellIs" dxfId="2676" priority="1293" operator="greaterThan">
      <formula>0</formula>
    </cfRule>
  </conditionalFormatting>
  <conditionalFormatting sqref="AD428:AD429">
    <cfRule type="cellIs" dxfId="2675" priority="1294" operator="equal">
      <formula>0</formula>
    </cfRule>
  </conditionalFormatting>
  <conditionalFormatting sqref="AD428:AD429">
    <cfRule type="expression" dxfId="2674" priority="1295">
      <formula>AND($AD428&lt;0,#REF!="no")</formula>
    </cfRule>
  </conditionalFormatting>
  <conditionalFormatting sqref="AD428:AD429">
    <cfRule type="expression" dxfId="2673" priority="1296">
      <formula>AND($AD428&lt;0,#REF!="yes")</formula>
    </cfRule>
  </conditionalFormatting>
  <conditionalFormatting sqref="AD427">
    <cfRule type="cellIs" dxfId="2672" priority="1297" operator="equal">
      <formula>"-"</formula>
    </cfRule>
  </conditionalFormatting>
  <conditionalFormatting sqref="AD427">
    <cfRule type="cellIs" dxfId="2671" priority="1298" operator="greaterThan">
      <formula>0</formula>
    </cfRule>
  </conditionalFormatting>
  <conditionalFormatting sqref="AD427">
    <cfRule type="cellIs" dxfId="2670" priority="1299" operator="equal">
      <formula>0</formula>
    </cfRule>
  </conditionalFormatting>
  <conditionalFormatting sqref="AD427">
    <cfRule type="expression" dxfId="2669" priority="1300">
      <formula>AND($AD427&lt;0,#REF!="no")</formula>
    </cfRule>
  </conditionalFormatting>
  <conditionalFormatting sqref="AD427">
    <cfRule type="expression" dxfId="2668" priority="1301">
      <formula>AND($AD427&lt;0,#REF!="yes")</formula>
    </cfRule>
  </conditionalFormatting>
  <conditionalFormatting sqref="AD426">
    <cfRule type="cellIs" dxfId="2667" priority="1302" operator="equal">
      <formula>"-"</formula>
    </cfRule>
  </conditionalFormatting>
  <conditionalFormatting sqref="AD426">
    <cfRule type="cellIs" dxfId="2666" priority="1303" operator="greaterThan">
      <formula>0</formula>
    </cfRule>
  </conditionalFormatting>
  <conditionalFormatting sqref="AD426">
    <cfRule type="cellIs" dxfId="2665" priority="1304" operator="equal">
      <formula>0</formula>
    </cfRule>
  </conditionalFormatting>
  <conditionalFormatting sqref="AD426">
    <cfRule type="expression" dxfId="2664" priority="1305">
      <formula>AND($AD426&lt;0,#REF!="no")</formula>
    </cfRule>
  </conditionalFormatting>
  <conditionalFormatting sqref="AD426">
    <cfRule type="expression" dxfId="2663" priority="1306">
      <formula>AND($AD426&lt;0,#REF!="yes")</formula>
    </cfRule>
  </conditionalFormatting>
  <conditionalFormatting sqref="AD425">
    <cfRule type="cellIs" dxfId="2662" priority="1307" operator="equal">
      <formula>"-"</formula>
    </cfRule>
  </conditionalFormatting>
  <conditionalFormatting sqref="AD425">
    <cfRule type="cellIs" dxfId="2661" priority="1308" operator="greaterThan">
      <formula>0</formula>
    </cfRule>
  </conditionalFormatting>
  <conditionalFormatting sqref="AD425">
    <cfRule type="cellIs" dxfId="2660" priority="1309" operator="equal">
      <formula>0</formula>
    </cfRule>
  </conditionalFormatting>
  <conditionalFormatting sqref="AD425">
    <cfRule type="expression" dxfId="2659" priority="1310">
      <formula>AND($AD425&lt;0,#REF!="no")</formula>
    </cfRule>
  </conditionalFormatting>
  <conditionalFormatting sqref="AD425">
    <cfRule type="expression" dxfId="2658" priority="1311">
      <formula>AND($AD425&lt;0,#REF!="yes")</formula>
    </cfRule>
  </conditionalFormatting>
  <conditionalFormatting sqref="AD423:AD424">
    <cfRule type="cellIs" dxfId="2657" priority="1312" operator="equal">
      <formula>"-"</formula>
    </cfRule>
  </conditionalFormatting>
  <conditionalFormatting sqref="AD423:AD424">
    <cfRule type="cellIs" dxfId="2656" priority="1313" operator="greaterThan">
      <formula>0</formula>
    </cfRule>
  </conditionalFormatting>
  <conditionalFormatting sqref="AD423:AD424">
    <cfRule type="cellIs" dxfId="2655" priority="1314" operator="equal">
      <formula>0</formula>
    </cfRule>
  </conditionalFormatting>
  <conditionalFormatting sqref="AD423:AD424">
    <cfRule type="expression" dxfId="2654" priority="1315">
      <formula>AND($AD423&lt;0,#REF!="no")</formula>
    </cfRule>
  </conditionalFormatting>
  <conditionalFormatting sqref="AD423:AD424">
    <cfRule type="expression" dxfId="2653" priority="1316">
      <formula>AND($AD423&lt;0,#REF!="yes")</formula>
    </cfRule>
  </conditionalFormatting>
  <conditionalFormatting sqref="AD422">
    <cfRule type="cellIs" dxfId="2652" priority="1317" operator="equal">
      <formula>"-"</formula>
    </cfRule>
  </conditionalFormatting>
  <conditionalFormatting sqref="AD422">
    <cfRule type="cellIs" dxfId="2651" priority="1318" operator="greaterThan">
      <formula>0</formula>
    </cfRule>
  </conditionalFormatting>
  <conditionalFormatting sqref="AD422">
    <cfRule type="cellIs" dxfId="2650" priority="1319" operator="equal">
      <formula>0</formula>
    </cfRule>
  </conditionalFormatting>
  <conditionalFormatting sqref="AD422">
    <cfRule type="expression" dxfId="2649" priority="1320">
      <formula>AND($AD422&lt;0,#REF!="no")</formula>
    </cfRule>
  </conditionalFormatting>
  <conditionalFormatting sqref="AD422">
    <cfRule type="expression" dxfId="2648" priority="1321">
      <formula>AND($AD422&lt;0,#REF!="yes")</formula>
    </cfRule>
  </conditionalFormatting>
  <conditionalFormatting sqref="AD421">
    <cfRule type="cellIs" dxfId="2647" priority="1322" operator="equal">
      <formula>"-"</formula>
    </cfRule>
  </conditionalFormatting>
  <conditionalFormatting sqref="AD421">
    <cfRule type="cellIs" dxfId="2646" priority="1323" operator="greaterThan">
      <formula>0</formula>
    </cfRule>
  </conditionalFormatting>
  <conditionalFormatting sqref="AD421">
    <cfRule type="cellIs" dxfId="2645" priority="1324" operator="equal">
      <formula>0</formula>
    </cfRule>
  </conditionalFormatting>
  <conditionalFormatting sqref="AD421">
    <cfRule type="expression" dxfId="2644" priority="1325">
      <formula>AND($AD421&lt;0,#REF!="no")</formula>
    </cfRule>
  </conditionalFormatting>
  <conditionalFormatting sqref="AD421">
    <cfRule type="expression" dxfId="2643" priority="1326">
      <formula>AND($AD421&lt;0,#REF!="yes")</formula>
    </cfRule>
  </conditionalFormatting>
  <conditionalFormatting sqref="AD420">
    <cfRule type="cellIs" dxfId="2642" priority="1327" operator="equal">
      <formula>"-"</formula>
    </cfRule>
  </conditionalFormatting>
  <conditionalFormatting sqref="AD420">
    <cfRule type="cellIs" dxfId="2641" priority="1328" operator="greaterThan">
      <formula>0</formula>
    </cfRule>
  </conditionalFormatting>
  <conditionalFormatting sqref="AD420">
    <cfRule type="cellIs" dxfId="2640" priority="1329" operator="equal">
      <formula>0</formula>
    </cfRule>
  </conditionalFormatting>
  <conditionalFormatting sqref="AD420">
    <cfRule type="expression" dxfId="2639" priority="1330">
      <formula>AND($AD420&lt;0,#REF!="no")</formula>
    </cfRule>
  </conditionalFormatting>
  <conditionalFormatting sqref="AD420">
    <cfRule type="expression" dxfId="2638" priority="1331">
      <formula>AND($AD420&lt;0,#REF!="yes")</formula>
    </cfRule>
  </conditionalFormatting>
  <conditionalFormatting sqref="AD418:AD419">
    <cfRule type="cellIs" dxfId="2637" priority="1332" operator="equal">
      <formula>"-"</formula>
    </cfRule>
  </conditionalFormatting>
  <conditionalFormatting sqref="AD418:AD419">
    <cfRule type="cellIs" dxfId="2636" priority="1333" operator="greaterThan">
      <formula>0</formula>
    </cfRule>
  </conditionalFormatting>
  <conditionalFormatting sqref="AD418:AD419">
    <cfRule type="cellIs" dxfId="2635" priority="1334" operator="equal">
      <formula>0</formula>
    </cfRule>
  </conditionalFormatting>
  <conditionalFormatting sqref="AD418:AD419">
    <cfRule type="expression" dxfId="2634" priority="1335">
      <formula>AND($AD418&lt;0,#REF!="no")</formula>
    </cfRule>
  </conditionalFormatting>
  <conditionalFormatting sqref="AD418:AD419">
    <cfRule type="expression" dxfId="2633" priority="1336">
      <formula>AND($AD418&lt;0,#REF!="yes")</formula>
    </cfRule>
  </conditionalFormatting>
  <conditionalFormatting sqref="AD415:AD417">
    <cfRule type="cellIs" dxfId="2632" priority="1337" operator="equal">
      <formula>"-"</formula>
    </cfRule>
  </conditionalFormatting>
  <conditionalFormatting sqref="AD415:AD417">
    <cfRule type="cellIs" dxfId="2631" priority="1338" operator="greaterThan">
      <formula>0</formula>
    </cfRule>
  </conditionalFormatting>
  <conditionalFormatting sqref="AD415:AD417">
    <cfRule type="cellIs" dxfId="2630" priority="1339" operator="equal">
      <formula>0</formula>
    </cfRule>
  </conditionalFormatting>
  <conditionalFormatting sqref="AD415:AD417">
    <cfRule type="expression" dxfId="2629" priority="1340">
      <formula>AND($AD415&lt;0,#REF!="no")</formula>
    </cfRule>
  </conditionalFormatting>
  <conditionalFormatting sqref="AD415:AD417">
    <cfRule type="expression" dxfId="2628" priority="1341">
      <formula>AND($AD415&lt;0,#REF!="yes")</formula>
    </cfRule>
  </conditionalFormatting>
  <conditionalFormatting sqref="AD414">
    <cfRule type="cellIs" dxfId="2627" priority="1342" operator="equal">
      <formula>"-"</formula>
    </cfRule>
  </conditionalFormatting>
  <conditionalFormatting sqref="AD414">
    <cfRule type="cellIs" dxfId="2626" priority="1343" operator="greaterThan">
      <formula>0</formula>
    </cfRule>
  </conditionalFormatting>
  <conditionalFormatting sqref="AD414">
    <cfRule type="cellIs" dxfId="2625" priority="1344" operator="equal">
      <formula>0</formula>
    </cfRule>
  </conditionalFormatting>
  <conditionalFormatting sqref="AD414">
    <cfRule type="expression" dxfId="2624" priority="1345">
      <formula>AND($AD414&lt;0,#REF!="no")</formula>
    </cfRule>
  </conditionalFormatting>
  <conditionalFormatting sqref="AD414">
    <cfRule type="expression" dxfId="2623" priority="1346">
      <formula>AND($AD414&lt;0,#REF!="yes")</formula>
    </cfRule>
  </conditionalFormatting>
  <conditionalFormatting sqref="AD413">
    <cfRule type="cellIs" dxfId="2622" priority="1347" operator="equal">
      <formula>"-"</formula>
    </cfRule>
  </conditionalFormatting>
  <conditionalFormatting sqref="AD413">
    <cfRule type="cellIs" dxfId="2621" priority="1348" operator="greaterThan">
      <formula>0</formula>
    </cfRule>
  </conditionalFormatting>
  <conditionalFormatting sqref="AD413">
    <cfRule type="cellIs" dxfId="2620" priority="1349" operator="equal">
      <formula>0</formula>
    </cfRule>
  </conditionalFormatting>
  <conditionalFormatting sqref="AD413">
    <cfRule type="expression" dxfId="2619" priority="1350">
      <formula>AND($AD413&lt;0,#REF!="no")</formula>
    </cfRule>
  </conditionalFormatting>
  <conditionalFormatting sqref="AD413">
    <cfRule type="expression" dxfId="2618" priority="1351">
      <formula>AND($AD413&lt;0,#REF!="yes")</formula>
    </cfRule>
  </conditionalFormatting>
  <conditionalFormatting sqref="AD412">
    <cfRule type="cellIs" dxfId="2617" priority="1352" operator="equal">
      <formula>"-"</formula>
    </cfRule>
  </conditionalFormatting>
  <conditionalFormatting sqref="AD412">
    <cfRule type="cellIs" dxfId="2616" priority="1353" operator="greaterThan">
      <formula>0</formula>
    </cfRule>
  </conditionalFormatting>
  <conditionalFormatting sqref="AD412">
    <cfRule type="cellIs" dxfId="2615" priority="1354" operator="equal">
      <formula>0</formula>
    </cfRule>
  </conditionalFormatting>
  <conditionalFormatting sqref="AD412">
    <cfRule type="expression" dxfId="2614" priority="1355">
      <formula>AND($AD412&lt;0,#REF!="no")</formula>
    </cfRule>
  </conditionalFormatting>
  <conditionalFormatting sqref="AD412">
    <cfRule type="expression" dxfId="2613" priority="1356">
      <formula>AND($AD412&lt;0,#REF!="yes")</formula>
    </cfRule>
  </conditionalFormatting>
  <conditionalFormatting sqref="AD410:AD411">
    <cfRule type="cellIs" dxfId="2612" priority="1357" operator="equal">
      <formula>"-"</formula>
    </cfRule>
  </conditionalFormatting>
  <conditionalFormatting sqref="AD410:AD411">
    <cfRule type="cellIs" dxfId="2611" priority="1358" operator="greaterThan">
      <formula>0</formula>
    </cfRule>
  </conditionalFormatting>
  <conditionalFormatting sqref="AD410:AD411">
    <cfRule type="cellIs" dxfId="2610" priority="1359" operator="equal">
      <formula>0</formula>
    </cfRule>
  </conditionalFormatting>
  <conditionalFormatting sqref="AD410:AD411">
    <cfRule type="expression" dxfId="2609" priority="1360">
      <formula>AND($AD410&lt;0,#REF!="no")</formula>
    </cfRule>
  </conditionalFormatting>
  <conditionalFormatting sqref="AD410:AD411">
    <cfRule type="expression" dxfId="2608" priority="1361">
      <formula>AND($AD410&lt;0,#REF!="yes")</formula>
    </cfRule>
  </conditionalFormatting>
  <conditionalFormatting sqref="AD408:AD409">
    <cfRule type="cellIs" dxfId="2607" priority="1362" operator="equal">
      <formula>"-"</formula>
    </cfRule>
  </conditionalFormatting>
  <conditionalFormatting sqref="AD408:AD409">
    <cfRule type="cellIs" dxfId="2606" priority="1363" operator="greaterThan">
      <formula>0</formula>
    </cfRule>
  </conditionalFormatting>
  <conditionalFormatting sqref="AD408:AD409">
    <cfRule type="cellIs" dxfId="2605" priority="1364" operator="equal">
      <formula>0</formula>
    </cfRule>
  </conditionalFormatting>
  <conditionalFormatting sqref="AD408:AD409">
    <cfRule type="expression" dxfId="2604" priority="1365">
      <formula>AND($AD408&lt;0,#REF!="no")</formula>
    </cfRule>
  </conditionalFormatting>
  <conditionalFormatting sqref="AD408:AD409">
    <cfRule type="expression" dxfId="2603" priority="1366">
      <formula>AND($AD408&lt;0,#REF!="yes")</formula>
    </cfRule>
  </conditionalFormatting>
  <conditionalFormatting sqref="AD407">
    <cfRule type="cellIs" dxfId="2602" priority="1367" operator="equal">
      <formula>"-"</formula>
    </cfRule>
  </conditionalFormatting>
  <conditionalFormatting sqref="AD407">
    <cfRule type="cellIs" dxfId="2601" priority="1368" operator="greaterThan">
      <formula>0</formula>
    </cfRule>
  </conditionalFormatting>
  <conditionalFormatting sqref="AD407">
    <cfRule type="cellIs" dxfId="2600" priority="1369" operator="equal">
      <formula>0</formula>
    </cfRule>
  </conditionalFormatting>
  <conditionalFormatting sqref="AD407">
    <cfRule type="expression" dxfId="2599" priority="1370">
      <formula>AND($AD407&lt;0,#REF!="no")</formula>
    </cfRule>
  </conditionalFormatting>
  <conditionalFormatting sqref="AD407">
    <cfRule type="expression" dxfId="2598" priority="1371">
      <formula>AND($AD407&lt;0,#REF!="yes")</formula>
    </cfRule>
  </conditionalFormatting>
  <conditionalFormatting sqref="AD405:AD406">
    <cfRule type="cellIs" dxfId="2597" priority="1372" operator="equal">
      <formula>"-"</formula>
    </cfRule>
  </conditionalFormatting>
  <conditionalFormatting sqref="AD405:AD406">
    <cfRule type="cellIs" dxfId="2596" priority="1373" operator="greaterThan">
      <formula>0</formula>
    </cfRule>
  </conditionalFormatting>
  <conditionalFormatting sqref="AD405:AD406">
    <cfRule type="cellIs" dxfId="2595" priority="1374" operator="equal">
      <formula>0</formula>
    </cfRule>
  </conditionalFormatting>
  <conditionalFormatting sqref="AD405:AD406">
    <cfRule type="expression" dxfId="2594" priority="1375">
      <formula>AND($AD405&lt;0,#REF!="no")</formula>
    </cfRule>
  </conditionalFormatting>
  <conditionalFormatting sqref="AD405:AD406">
    <cfRule type="expression" dxfId="2593" priority="1376">
      <formula>AND($AD405&lt;0,#REF!="yes")</formula>
    </cfRule>
  </conditionalFormatting>
  <conditionalFormatting sqref="AD402:AD404">
    <cfRule type="cellIs" dxfId="2592" priority="1377" operator="equal">
      <formula>"-"</formula>
    </cfRule>
  </conditionalFormatting>
  <conditionalFormatting sqref="AD402:AD404">
    <cfRule type="cellIs" dxfId="2591" priority="1378" operator="greaterThan">
      <formula>0</formula>
    </cfRule>
  </conditionalFormatting>
  <conditionalFormatting sqref="AD402:AD404">
    <cfRule type="cellIs" dxfId="2590" priority="1379" operator="equal">
      <formula>0</formula>
    </cfRule>
  </conditionalFormatting>
  <conditionalFormatting sqref="AD402:AD404">
    <cfRule type="expression" dxfId="2589" priority="1380">
      <formula>AND($AD402&lt;0,#REF!="no")</formula>
    </cfRule>
  </conditionalFormatting>
  <conditionalFormatting sqref="AD402:AD404">
    <cfRule type="expression" dxfId="2588" priority="1381">
      <formula>AND($AD402&lt;0,#REF!="yes")</formula>
    </cfRule>
  </conditionalFormatting>
  <conditionalFormatting sqref="AD401">
    <cfRule type="cellIs" dxfId="2587" priority="1382" operator="equal">
      <formula>"-"</formula>
    </cfRule>
  </conditionalFormatting>
  <conditionalFormatting sqref="AD401">
    <cfRule type="cellIs" dxfId="2586" priority="1383" operator="greaterThan">
      <formula>0</formula>
    </cfRule>
  </conditionalFormatting>
  <conditionalFormatting sqref="AD401">
    <cfRule type="cellIs" dxfId="2585" priority="1384" operator="equal">
      <formula>0</formula>
    </cfRule>
  </conditionalFormatting>
  <conditionalFormatting sqref="AD401">
    <cfRule type="expression" dxfId="2584" priority="1385">
      <formula>AND($AD401&lt;0,#REF!="no")</formula>
    </cfRule>
  </conditionalFormatting>
  <conditionalFormatting sqref="AD401">
    <cfRule type="expression" dxfId="2583" priority="1386">
      <formula>AND($AD401&lt;0,#REF!="yes")</formula>
    </cfRule>
  </conditionalFormatting>
  <conditionalFormatting sqref="AD400">
    <cfRule type="cellIs" dxfId="2582" priority="1387" operator="equal">
      <formula>"-"</formula>
    </cfRule>
  </conditionalFormatting>
  <conditionalFormatting sqref="AD400">
    <cfRule type="cellIs" dxfId="2581" priority="1388" operator="greaterThan">
      <formula>0</formula>
    </cfRule>
  </conditionalFormatting>
  <conditionalFormatting sqref="AD400">
    <cfRule type="cellIs" dxfId="2580" priority="1389" operator="equal">
      <formula>0</formula>
    </cfRule>
  </conditionalFormatting>
  <conditionalFormatting sqref="AD400">
    <cfRule type="expression" dxfId="2579" priority="1390">
      <formula>AND($AD400&lt;0,#REF!="no")</formula>
    </cfRule>
  </conditionalFormatting>
  <conditionalFormatting sqref="AD400">
    <cfRule type="expression" dxfId="2578" priority="1391">
      <formula>AND($AD400&lt;0,#REF!="yes")</formula>
    </cfRule>
  </conditionalFormatting>
  <conditionalFormatting sqref="AD399">
    <cfRule type="cellIs" dxfId="2577" priority="1392" operator="equal">
      <formula>"-"</formula>
    </cfRule>
  </conditionalFormatting>
  <conditionalFormatting sqref="AD399">
    <cfRule type="cellIs" dxfId="2576" priority="1393" operator="greaterThan">
      <formula>0</formula>
    </cfRule>
  </conditionalFormatting>
  <conditionalFormatting sqref="AD399">
    <cfRule type="cellIs" dxfId="2575" priority="1394" operator="equal">
      <formula>0</formula>
    </cfRule>
  </conditionalFormatting>
  <conditionalFormatting sqref="AD399">
    <cfRule type="expression" dxfId="2574" priority="1395">
      <formula>AND($AD399&lt;0,#REF!="no")</formula>
    </cfRule>
  </conditionalFormatting>
  <conditionalFormatting sqref="AD399">
    <cfRule type="expression" dxfId="2573" priority="1396">
      <formula>AND($AD399&lt;0,#REF!="yes")</formula>
    </cfRule>
  </conditionalFormatting>
  <conditionalFormatting sqref="AD398">
    <cfRule type="cellIs" dxfId="2572" priority="1397" operator="equal">
      <formula>"-"</formula>
    </cfRule>
  </conditionalFormatting>
  <conditionalFormatting sqref="AD398">
    <cfRule type="cellIs" dxfId="2571" priority="1398" operator="greaterThan">
      <formula>0</formula>
    </cfRule>
  </conditionalFormatting>
  <conditionalFormatting sqref="AD398">
    <cfRule type="cellIs" dxfId="2570" priority="1399" operator="equal">
      <formula>0</formula>
    </cfRule>
  </conditionalFormatting>
  <conditionalFormatting sqref="AD398">
    <cfRule type="expression" dxfId="2569" priority="1400">
      <formula>AND($AD398&lt;0,#REF!="no")</formula>
    </cfRule>
  </conditionalFormatting>
  <conditionalFormatting sqref="AD398">
    <cfRule type="expression" dxfId="2568" priority="1401">
      <formula>AND($AD398&lt;0,#REF!="yes")</formula>
    </cfRule>
  </conditionalFormatting>
  <conditionalFormatting sqref="AD397">
    <cfRule type="cellIs" dxfId="2567" priority="1402" operator="equal">
      <formula>"-"</formula>
    </cfRule>
  </conditionalFormatting>
  <conditionalFormatting sqref="AD397">
    <cfRule type="cellIs" dxfId="2566" priority="1403" operator="greaterThan">
      <formula>0</formula>
    </cfRule>
  </conditionalFormatting>
  <conditionalFormatting sqref="AD397">
    <cfRule type="cellIs" dxfId="2565" priority="1404" operator="equal">
      <formula>0</formula>
    </cfRule>
  </conditionalFormatting>
  <conditionalFormatting sqref="AD397">
    <cfRule type="expression" dxfId="2564" priority="1405">
      <formula>AND($AD397&lt;0,#REF!="no")</formula>
    </cfRule>
  </conditionalFormatting>
  <conditionalFormatting sqref="AD397">
    <cfRule type="expression" dxfId="2563" priority="1406">
      <formula>AND($AD397&lt;0,#REF!="yes")</formula>
    </cfRule>
  </conditionalFormatting>
  <conditionalFormatting sqref="AD396">
    <cfRule type="cellIs" dxfId="2562" priority="1407" operator="equal">
      <formula>"-"</formula>
    </cfRule>
  </conditionalFormatting>
  <conditionalFormatting sqref="AD396">
    <cfRule type="cellIs" dxfId="2561" priority="1408" operator="greaterThan">
      <formula>0</formula>
    </cfRule>
  </conditionalFormatting>
  <conditionalFormatting sqref="AD396">
    <cfRule type="cellIs" dxfId="2560" priority="1409" operator="equal">
      <formula>0</formula>
    </cfRule>
  </conditionalFormatting>
  <conditionalFormatting sqref="AD396">
    <cfRule type="expression" dxfId="2559" priority="1410">
      <formula>AND($AD396&lt;0,#REF!="no")</formula>
    </cfRule>
  </conditionalFormatting>
  <conditionalFormatting sqref="AD396">
    <cfRule type="expression" dxfId="2558" priority="1411">
      <formula>AND($AD396&lt;0,#REF!="yes")</formula>
    </cfRule>
  </conditionalFormatting>
  <conditionalFormatting sqref="AD395">
    <cfRule type="cellIs" dxfId="2557" priority="1412" operator="equal">
      <formula>"-"</formula>
    </cfRule>
  </conditionalFormatting>
  <conditionalFormatting sqref="AD395">
    <cfRule type="cellIs" dxfId="2556" priority="1413" operator="greaterThan">
      <formula>0</formula>
    </cfRule>
  </conditionalFormatting>
  <conditionalFormatting sqref="AD395">
    <cfRule type="cellIs" dxfId="2555" priority="1414" operator="equal">
      <formula>0</formula>
    </cfRule>
  </conditionalFormatting>
  <conditionalFormatting sqref="AD395">
    <cfRule type="expression" dxfId="2554" priority="1415">
      <formula>AND($AD395&lt;0,#REF!="no")</formula>
    </cfRule>
  </conditionalFormatting>
  <conditionalFormatting sqref="AD395">
    <cfRule type="expression" dxfId="2553" priority="1416">
      <formula>AND($AD395&lt;0,#REF!="yes")</formula>
    </cfRule>
  </conditionalFormatting>
  <conditionalFormatting sqref="AD394">
    <cfRule type="cellIs" dxfId="2552" priority="1417" operator="equal">
      <formula>"-"</formula>
    </cfRule>
  </conditionalFormatting>
  <conditionalFormatting sqref="AD394">
    <cfRule type="cellIs" dxfId="2551" priority="1418" operator="greaterThan">
      <formula>0</formula>
    </cfRule>
  </conditionalFormatting>
  <conditionalFormatting sqref="AD394">
    <cfRule type="cellIs" dxfId="2550" priority="1419" operator="equal">
      <formula>0</formula>
    </cfRule>
  </conditionalFormatting>
  <conditionalFormatting sqref="AD394">
    <cfRule type="expression" dxfId="2549" priority="1420">
      <formula>AND($AD394&lt;0,#REF!="no")</formula>
    </cfRule>
  </conditionalFormatting>
  <conditionalFormatting sqref="AD394">
    <cfRule type="expression" dxfId="2548" priority="1421">
      <formula>AND($AD394&lt;0,#REF!="yes")</formula>
    </cfRule>
  </conditionalFormatting>
  <conditionalFormatting sqref="AD392:AD393">
    <cfRule type="cellIs" dxfId="2547" priority="1422" operator="equal">
      <formula>"-"</formula>
    </cfRule>
  </conditionalFormatting>
  <conditionalFormatting sqref="AD392:AD393">
    <cfRule type="cellIs" dxfId="2546" priority="1423" operator="greaterThan">
      <formula>0</formula>
    </cfRule>
  </conditionalFormatting>
  <conditionalFormatting sqref="AD392:AD393">
    <cfRule type="cellIs" dxfId="2545" priority="1424" operator="equal">
      <formula>0</formula>
    </cfRule>
  </conditionalFormatting>
  <conditionalFormatting sqref="AD392:AD393">
    <cfRule type="expression" dxfId="2544" priority="1425">
      <formula>AND($AD392&lt;0,#REF!="no")</formula>
    </cfRule>
  </conditionalFormatting>
  <conditionalFormatting sqref="AD392:AD393">
    <cfRule type="expression" dxfId="2543" priority="1426">
      <formula>AND($AD392&lt;0,#REF!="yes")</formula>
    </cfRule>
  </conditionalFormatting>
  <conditionalFormatting sqref="AD391">
    <cfRule type="cellIs" dxfId="2542" priority="1427" operator="equal">
      <formula>"-"</formula>
    </cfRule>
  </conditionalFormatting>
  <conditionalFormatting sqref="AD391">
    <cfRule type="cellIs" dxfId="2541" priority="1428" operator="greaterThan">
      <formula>0</formula>
    </cfRule>
  </conditionalFormatting>
  <conditionalFormatting sqref="AD391">
    <cfRule type="cellIs" dxfId="2540" priority="1429" operator="equal">
      <formula>0</formula>
    </cfRule>
  </conditionalFormatting>
  <conditionalFormatting sqref="AD391">
    <cfRule type="expression" dxfId="2539" priority="1430">
      <formula>AND($AD391&lt;0,#REF!="no")</formula>
    </cfRule>
  </conditionalFormatting>
  <conditionalFormatting sqref="AD391">
    <cfRule type="expression" dxfId="2538" priority="1431">
      <formula>AND($AD391&lt;0,#REF!="yes")</formula>
    </cfRule>
  </conditionalFormatting>
  <conditionalFormatting sqref="AD390">
    <cfRule type="cellIs" dxfId="2537" priority="1432" operator="equal">
      <formula>"-"</formula>
    </cfRule>
  </conditionalFormatting>
  <conditionalFormatting sqref="AD390">
    <cfRule type="cellIs" dxfId="2536" priority="1433" operator="greaterThan">
      <formula>0</formula>
    </cfRule>
  </conditionalFormatting>
  <conditionalFormatting sqref="AD390">
    <cfRule type="cellIs" dxfId="2535" priority="1434" operator="equal">
      <formula>0</formula>
    </cfRule>
  </conditionalFormatting>
  <conditionalFormatting sqref="AD390">
    <cfRule type="expression" dxfId="2534" priority="1435">
      <formula>AND($AD390&lt;0,#REF!="no")</formula>
    </cfRule>
  </conditionalFormatting>
  <conditionalFormatting sqref="AD390">
    <cfRule type="expression" dxfId="2533" priority="1436">
      <formula>AND($AD390&lt;0,#REF!="yes")</formula>
    </cfRule>
  </conditionalFormatting>
  <conditionalFormatting sqref="AD388:AD389">
    <cfRule type="cellIs" dxfId="2532" priority="1437" operator="equal">
      <formula>"-"</formula>
    </cfRule>
  </conditionalFormatting>
  <conditionalFormatting sqref="AD388:AD389">
    <cfRule type="cellIs" dxfId="2531" priority="1438" operator="greaterThan">
      <formula>0</formula>
    </cfRule>
  </conditionalFormatting>
  <conditionalFormatting sqref="AD388:AD389">
    <cfRule type="cellIs" dxfId="2530" priority="1439" operator="equal">
      <formula>0</formula>
    </cfRule>
  </conditionalFormatting>
  <conditionalFormatting sqref="AD388:AD389">
    <cfRule type="expression" dxfId="2529" priority="1440">
      <formula>AND($AD388&lt;0,#REF!="no")</formula>
    </cfRule>
  </conditionalFormatting>
  <conditionalFormatting sqref="AD388:AD389">
    <cfRule type="expression" dxfId="2528" priority="1441">
      <formula>AND($AD388&lt;0,#REF!="yes")</formula>
    </cfRule>
  </conditionalFormatting>
  <conditionalFormatting sqref="AD386:AD387">
    <cfRule type="cellIs" dxfId="2527" priority="1442" operator="equal">
      <formula>"-"</formula>
    </cfRule>
  </conditionalFormatting>
  <conditionalFormatting sqref="AD386:AD387">
    <cfRule type="cellIs" dxfId="2526" priority="1443" operator="greaterThan">
      <formula>0</formula>
    </cfRule>
  </conditionalFormatting>
  <conditionalFormatting sqref="AD386:AD387">
    <cfRule type="cellIs" dxfId="2525" priority="1444" operator="equal">
      <formula>0</formula>
    </cfRule>
  </conditionalFormatting>
  <conditionalFormatting sqref="AD386:AD387">
    <cfRule type="expression" dxfId="2524" priority="1445">
      <formula>AND($AD386&lt;0,#REF!="no")</formula>
    </cfRule>
  </conditionalFormatting>
  <conditionalFormatting sqref="AD386:AD387">
    <cfRule type="expression" dxfId="2523" priority="1446">
      <formula>AND($AD386&lt;0,#REF!="yes")</formula>
    </cfRule>
  </conditionalFormatting>
  <conditionalFormatting sqref="AD385">
    <cfRule type="cellIs" dxfId="2522" priority="1447" operator="equal">
      <formula>"-"</formula>
    </cfRule>
  </conditionalFormatting>
  <conditionalFormatting sqref="AD385">
    <cfRule type="cellIs" dxfId="2521" priority="1448" operator="greaterThan">
      <formula>0</formula>
    </cfRule>
  </conditionalFormatting>
  <conditionalFormatting sqref="AD385">
    <cfRule type="cellIs" dxfId="2520" priority="1449" operator="equal">
      <formula>0</formula>
    </cfRule>
  </conditionalFormatting>
  <conditionalFormatting sqref="AD385">
    <cfRule type="expression" dxfId="2519" priority="1450">
      <formula>AND($AD385&lt;0,#REF!="no")</formula>
    </cfRule>
  </conditionalFormatting>
  <conditionalFormatting sqref="AD385">
    <cfRule type="expression" dxfId="2518" priority="1451">
      <formula>AND($AD385&lt;0,#REF!="yes")</formula>
    </cfRule>
  </conditionalFormatting>
  <conditionalFormatting sqref="AD384">
    <cfRule type="cellIs" dxfId="2517" priority="1452" operator="equal">
      <formula>"-"</formula>
    </cfRule>
  </conditionalFormatting>
  <conditionalFormatting sqref="AD384">
    <cfRule type="cellIs" dxfId="2516" priority="1453" operator="greaterThan">
      <formula>0</formula>
    </cfRule>
  </conditionalFormatting>
  <conditionalFormatting sqref="AD384">
    <cfRule type="cellIs" dxfId="2515" priority="1454" operator="equal">
      <formula>0</formula>
    </cfRule>
  </conditionalFormatting>
  <conditionalFormatting sqref="AD384">
    <cfRule type="expression" dxfId="2514" priority="1455">
      <formula>AND($AD384&lt;0,#REF!="no")</formula>
    </cfRule>
  </conditionalFormatting>
  <conditionalFormatting sqref="AD384">
    <cfRule type="expression" dxfId="2513" priority="1456">
      <formula>AND($AD384&lt;0,#REF!="yes")</formula>
    </cfRule>
  </conditionalFormatting>
  <conditionalFormatting sqref="AD383">
    <cfRule type="cellIs" dxfId="2512" priority="1457" operator="equal">
      <formula>"-"</formula>
    </cfRule>
  </conditionalFormatting>
  <conditionalFormatting sqref="AD383">
    <cfRule type="cellIs" dxfId="2511" priority="1458" operator="greaterThan">
      <formula>0</formula>
    </cfRule>
  </conditionalFormatting>
  <conditionalFormatting sqref="AD383">
    <cfRule type="cellIs" dxfId="2510" priority="1459" operator="equal">
      <formula>0</formula>
    </cfRule>
  </conditionalFormatting>
  <conditionalFormatting sqref="AD383">
    <cfRule type="expression" dxfId="2509" priority="1460">
      <formula>AND($AD383&lt;0,#REF!="no")</formula>
    </cfRule>
  </conditionalFormatting>
  <conditionalFormatting sqref="AD383">
    <cfRule type="expression" dxfId="2508" priority="1461">
      <formula>AND($AD383&lt;0,#REF!="yes")</formula>
    </cfRule>
  </conditionalFormatting>
  <conditionalFormatting sqref="AD382">
    <cfRule type="cellIs" dxfId="2507" priority="1462" operator="equal">
      <formula>"-"</formula>
    </cfRule>
  </conditionalFormatting>
  <conditionalFormatting sqref="AD382">
    <cfRule type="cellIs" dxfId="2506" priority="1463" operator="greaterThan">
      <formula>0</formula>
    </cfRule>
  </conditionalFormatting>
  <conditionalFormatting sqref="AD382">
    <cfRule type="cellIs" dxfId="2505" priority="1464" operator="equal">
      <formula>0</formula>
    </cfRule>
  </conditionalFormatting>
  <conditionalFormatting sqref="AD382">
    <cfRule type="expression" dxfId="2504" priority="1465">
      <formula>AND($AD382&lt;0,#REF!="no")</formula>
    </cfRule>
  </conditionalFormatting>
  <conditionalFormatting sqref="AD382">
    <cfRule type="expression" dxfId="2503" priority="1466">
      <formula>AND($AD382&lt;0,#REF!="yes")</formula>
    </cfRule>
  </conditionalFormatting>
  <conditionalFormatting sqref="AD381">
    <cfRule type="cellIs" dxfId="2502" priority="1467" operator="equal">
      <formula>"-"</formula>
    </cfRule>
  </conditionalFormatting>
  <conditionalFormatting sqref="AD381">
    <cfRule type="cellIs" dxfId="2501" priority="1468" operator="greaterThan">
      <formula>0</formula>
    </cfRule>
  </conditionalFormatting>
  <conditionalFormatting sqref="AD381">
    <cfRule type="cellIs" dxfId="2500" priority="1469" operator="equal">
      <formula>0</formula>
    </cfRule>
  </conditionalFormatting>
  <conditionalFormatting sqref="AD381">
    <cfRule type="expression" dxfId="2499" priority="1470">
      <formula>AND($AD381&lt;0,#REF!="no")</formula>
    </cfRule>
  </conditionalFormatting>
  <conditionalFormatting sqref="AD381">
    <cfRule type="expression" dxfId="2498" priority="1471">
      <formula>AND($AD381&lt;0,#REF!="yes")</formula>
    </cfRule>
  </conditionalFormatting>
  <conditionalFormatting sqref="AD379:AD380">
    <cfRule type="cellIs" dxfId="2497" priority="1472" operator="equal">
      <formula>"-"</formula>
    </cfRule>
  </conditionalFormatting>
  <conditionalFormatting sqref="AD379:AD380">
    <cfRule type="cellIs" dxfId="2496" priority="1473" operator="greaterThan">
      <formula>0</formula>
    </cfRule>
  </conditionalFormatting>
  <conditionalFormatting sqref="AD379:AD380">
    <cfRule type="cellIs" dxfId="2495" priority="1474" operator="equal">
      <formula>0</formula>
    </cfRule>
  </conditionalFormatting>
  <conditionalFormatting sqref="AD379:AD380">
    <cfRule type="expression" dxfId="2494" priority="1475">
      <formula>AND($AD379&lt;0,#REF!="no")</formula>
    </cfRule>
  </conditionalFormatting>
  <conditionalFormatting sqref="AD379:AD380">
    <cfRule type="expression" dxfId="2493" priority="1476">
      <formula>AND($AD379&lt;0,#REF!="yes")</formula>
    </cfRule>
  </conditionalFormatting>
  <conditionalFormatting sqref="AD378">
    <cfRule type="cellIs" dxfId="2492" priority="1477" operator="equal">
      <formula>"-"</formula>
    </cfRule>
  </conditionalFormatting>
  <conditionalFormatting sqref="AD378">
    <cfRule type="cellIs" dxfId="2491" priority="1478" operator="greaterThan">
      <formula>0</formula>
    </cfRule>
  </conditionalFormatting>
  <conditionalFormatting sqref="AD378">
    <cfRule type="cellIs" dxfId="2490" priority="1479" operator="equal">
      <formula>0</formula>
    </cfRule>
  </conditionalFormatting>
  <conditionalFormatting sqref="AD378">
    <cfRule type="expression" dxfId="2489" priority="1480">
      <formula>AND($AD378&lt;0,#REF!="no")</formula>
    </cfRule>
  </conditionalFormatting>
  <conditionalFormatting sqref="AD378">
    <cfRule type="expression" dxfId="2488" priority="1481">
      <formula>AND($AD378&lt;0,#REF!="yes")</formula>
    </cfRule>
  </conditionalFormatting>
  <conditionalFormatting sqref="AD377">
    <cfRule type="cellIs" dxfId="2487" priority="1482" operator="equal">
      <formula>"-"</formula>
    </cfRule>
  </conditionalFormatting>
  <conditionalFormatting sqref="AD377">
    <cfRule type="cellIs" dxfId="2486" priority="1483" operator="greaterThan">
      <formula>0</formula>
    </cfRule>
  </conditionalFormatting>
  <conditionalFormatting sqref="AD377">
    <cfRule type="cellIs" dxfId="2485" priority="1484" operator="equal">
      <formula>0</formula>
    </cfRule>
  </conditionalFormatting>
  <conditionalFormatting sqref="AD377">
    <cfRule type="expression" dxfId="2484" priority="1485">
      <formula>AND($AD377&lt;0,#REF!="no")</formula>
    </cfRule>
  </conditionalFormatting>
  <conditionalFormatting sqref="AD377">
    <cfRule type="expression" dxfId="2483" priority="1486">
      <formula>AND($AD377&lt;0,#REF!="yes")</formula>
    </cfRule>
  </conditionalFormatting>
  <conditionalFormatting sqref="AD376">
    <cfRule type="cellIs" dxfId="2482" priority="1487" operator="equal">
      <formula>"-"</formula>
    </cfRule>
  </conditionalFormatting>
  <conditionalFormatting sqref="AD376">
    <cfRule type="cellIs" dxfId="2481" priority="1488" operator="greaterThan">
      <formula>0</formula>
    </cfRule>
  </conditionalFormatting>
  <conditionalFormatting sqref="AD376">
    <cfRule type="cellIs" dxfId="2480" priority="1489" operator="equal">
      <formula>0</formula>
    </cfRule>
  </conditionalFormatting>
  <conditionalFormatting sqref="AD376">
    <cfRule type="expression" dxfId="2479" priority="1490">
      <formula>AND($AD376&lt;0,#REF!="no")</formula>
    </cfRule>
  </conditionalFormatting>
  <conditionalFormatting sqref="AD376">
    <cfRule type="expression" dxfId="2478" priority="1491">
      <formula>AND($AD376&lt;0,#REF!="yes")</formula>
    </cfRule>
  </conditionalFormatting>
  <conditionalFormatting sqref="AD375">
    <cfRule type="cellIs" dxfId="2477" priority="1492" operator="equal">
      <formula>"-"</formula>
    </cfRule>
  </conditionalFormatting>
  <conditionalFormatting sqref="AD375">
    <cfRule type="cellIs" dxfId="2476" priority="1493" operator="greaterThan">
      <formula>0</formula>
    </cfRule>
  </conditionalFormatting>
  <conditionalFormatting sqref="AD375">
    <cfRule type="cellIs" dxfId="2475" priority="1494" operator="equal">
      <formula>0</formula>
    </cfRule>
  </conditionalFormatting>
  <conditionalFormatting sqref="AD375">
    <cfRule type="expression" dxfId="2474" priority="1495">
      <formula>AND($AD375&lt;0,#REF!="no")</formula>
    </cfRule>
  </conditionalFormatting>
  <conditionalFormatting sqref="AD375">
    <cfRule type="expression" dxfId="2473" priority="1496">
      <formula>AND($AD375&lt;0,#REF!="yes")</formula>
    </cfRule>
  </conditionalFormatting>
  <conditionalFormatting sqref="AD374">
    <cfRule type="cellIs" dxfId="2472" priority="1497" operator="equal">
      <formula>"-"</formula>
    </cfRule>
  </conditionalFormatting>
  <conditionalFormatting sqref="AD374">
    <cfRule type="cellIs" dxfId="2471" priority="1498" operator="greaterThan">
      <formula>0</formula>
    </cfRule>
  </conditionalFormatting>
  <conditionalFormatting sqref="AD374">
    <cfRule type="cellIs" dxfId="2470" priority="1499" operator="equal">
      <formula>0</formula>
    </cfRule>
  </conditionalFormatting>
  <conditionalFormatting sqref="AD374">
    <cfRule type="expression" dxfId="2469" priority="1500">
      <formula>AND($AD374&lt;0,#REF!="no")</formula>
    </cfRule>
  </conditionalFormatting>
  <conditionalFormatting sqref="AD374">
    <cfRule type="expression" dxfId="2468" priority="1501">
      <formula>AND($AD374&lt;0,#REF!="yes")</formula>
    </cfRule>
  </conditionalFormatting>
  <conditionalFormatting sqref="AD372:AD373">
    <cfRule type="cellIs" dxfId="2467" priority="1502" operator="equal">
      <formula>"-"</formula>
    </cfRule>
  </conditionalFormatting>
  <conditionalFormatting sqref="AD372:AD373">
    <cfRule type="cellIs" dxfId="2466" priority="1503" operator="greaterThan">
      <formula>0</formula>
    </cfRule>
  </conditionalFormatting>
  <conditionalFormatting sqref="AD372:AD373">
    <cfRule type="cellIs" dxfId="2465" priority="1504" operator="equal">
      <formula>0</formula>
    </cfRule>
  </conditionalFormatting>
  <conditionalFormatting sqref="AD372:AD373">
    <cfRule type="expression" dxfId="2464" priority="1505">
      <formula>AND($AD372&lt;0,#REF!="no")</formula>
    </cfRule>
  </conditionalFormatting>
  <conditionalFormatting sqref="AD372:AD373">
    <cfRule type="expression" dxfId="2463" priority="1506">
      <formula>AND($AD372&lt;0,#REF!="yes")</formula>
    </cfRule>
  </conditionalFormatting>
  <conditionalFormatting sqref="AD371">
    <cfRule type="cellIs" dxfId="2462" priority="1507" operator="equal">
      <formula>"-"</formula>
    </cfRule>
  </conditionalFormatting>
  <conditionalFormatting sqref="AD371">
    <cfRule type="cellIs" dxfId="2461" priority="1508" operator="greaterThan">
      <formula>0</formula>
    </cfRule>
  </conditionalFormatting>
  <conditionalFormatting sqref="AD371">
    <cfRule type="cellIs" dxfId="2460" priority="1509" operator="equal">
      <formula>0</formula>
    </cfRule>
  </conditionalFormatting>
  <conditionalFormatting sqref="AD371">
    <cfRule type="expression" dxfId="2459" priority="1510">
      <formula>AND($AD371&lt;0,#REF!="no")</formula>
    </cfRule>
  </conditionalFormatting>
  <conditionalFormatting sqref="AD371">
    <cfRule type="expression" dxfId="2458" priority="1511">
      <formula>AND($AD371&lt;0,#REF!="yes")</formula>
    </cfRule>
  </conditionalFormatting>
  <conditionalFormatting sqref="AD370">
    <cfRule type="cellIs" dxfId="2457" priority="1512" operator="equal">
      <formula>"-"</formula>
    </cfRule>
  </conditionalFormatting>
  <conditionalFormatting sqref="AD370">
    <cfRule type="cellIs" dxfId="2456" priority="1513" operator="greaterThan">
      <formula>0</formula>
    </cfRule>
  </conditionalFormatting>
  <conditionalFormatting sqref="AD370">
    <cfRule type="cellIs" dxfId="2455" priority="1514" operator="equal">
      <formula>0</formula>
    </cfRule>
  </conditionalFormatting>
  <conditionalFormatting sqref="AD370">
    <cfRule type="expression" dxfId="2454" priority="1515">
      <formula>AND($AD370&lt;0,#REF!="no")</formula>
    </cfRule>
  </conditionalFormatting>
  <conditionalFormatting sqref="AD370">
    <cfRule type="expression" dxfId="2453" priority="1516">
      <formula>AND($AD370&lt;0,#REF!="yes")</formula>
    </cfRule>
  </conditionalFormatting>
  <conditionalFormatting sqref="AD368:AD369">
    <cfRule type="cellIs" dxfId="2452" priority="1517" operator="equal">
      <formula>"-"</formula>
    </cfRule>
  </conditionalFormatting>
  <conditionalFormatting sqref="AD368:AD369">
    <cfRule type="cellIs" dxfId="2451" priority="1518" operator="greaterThan">
      <formula>0</formula>
    </cfRule>
  </conditionalFormatting>
  <conditionalFormatting sqref="AD368:AD369">
    <cfRule type="cellIs" dxfId="2450" priority="1519" operator="equal">
      <formula>0</formula>
    </cfRule>
  </conditionalFormatting>
  <conditionalFormatting sqref="AD368:AD369">
    <cfRule type="expression" dxfId="2449" priority="1520">
      <formula>AND($AD368&lt;0,#REF!="no")</formula>
    </cfRule>
  </conditionalFormatting>
  <conditionalFormatting sqref="AD368:AD369">
    <cfRule type="expression" dxfId="2448" priority="1521">
      <formula>AND($AD368&lt;0,#REF!="yes")</formula>
    </cfRule>
  </conditionalFormatting>
  <conditionalFormatting sqref="AD365:AD367">
    <cfRule type="cellIs" dxfId="2447" priority="1522" operator="equal">
      <formula>"-"</formula>
    </cfRule>
  </conditionalFormatting>
  <conditionalFormatting sqref="AD365:AD367">
    <cfRule type="cellIs" dxfId="2446" priority="1523" operator="greaterThan">
      <formula>0</formula>
    </cfRule>
  </conditionalFormatting>
  <conditionalFormatting sqref="AD365:AD367">
    <cfRule type="cellIs" dxfId="2445" priority="1524" operator="equal">
      <formula>0</formula>
    </cfRule>
  </conditionalFormatting>
  <conditionalFormatting sqref="AD365:AD367">
    <cfRule type="expression" dxfId="2444" priority="1525">
      <formula>AND($AD365&lt;0,#REF!="no")</formula>
    </cfRule>
  </conditionalFormatting>
  <conditionalFormatting sqref="AD365:AD367">
    <cfRule type="expression" dxfId="2443" priority="1526">
      <formula>AND($AD365&lt;0,#REF!="yes")</formula>
    </cfRule>
  </conditionalFormatting>
  <conditionalFormatting sqref="AD364">
    <cfRule type="cellIs" dxfId="2442" priority="1527" operator="equal">
      <formula>"-"</formula>
    </cfRule>
  </conditionalFormatting>
  <conditionalFormatting sqref="AD364">
    <cfRule type="cellIs" dxfId="2441" priority="1528" operator="greaterThan">
      <formula>0</formula>
    </cfRule>
  </conditionalFormatting>
  <conditionalFormatting sqref="AD364">
    <cfRule type="cellIs" dxfId="2440" priority="1529" operator="equal">
      <formula>0</formula>
    </cfRule>
  </conditionalFormatting>
  <conditionalFormatting sqref="AD364">
    <cfRule type="expression" dxfId="2439" priority="1530">
      <formula>AND($AD364&lt;0,#REF!="no")</formula>
    </cfRule>
  </conditionalFormatting>
  <conditionalFormatting sqref="AD364">
    <cfRule type="expression" dxfId="2438" priority="1531">
      <formula>AND($AD364&lt;0,#REF!="yes")</formula>
    </cfRule>
  </conditionalFormatting>
  <conditionalFormatting sqref="AD361:AD363">
    <cfRule type="cellIs" dxfId="2437" priority="1532" operator="equal">
      <formula>"-"</formula>
    </cfRule>
  </conditionalFormatting>
  <conditionalFormatting sqref="AD361:AD363">
    <cfRule type="cellIs" dxfId="2436" priority="1533" operator="greaterThan">
      <formula>0</formula>
    </cfRule>
  </conditionalFormatting>
  <conditionalFormatting sqref="AD361:AD363">
    <cfRule type="cellIs" dxfId="2435" priority="1534" operator="equal">
      <formula>0</formula>
    </cfRule>
  </conditionalFormatting>
  <conditionalFormatting sqref="AD361:AD363">
    <cfRule type="expression" dxfId="2434" priority="1535">
      <formula>AND($AD361&lt;0,#REF!="no")</formula>
    </cfRule>
  </conditionalFormatting>
  <conditionalFormatting sqref="AD361:AD363">
    <cfRule type="expression" dxfId="2433" priority="1536">
      <formula>AND($AD361&lt;0,#REF!="yes")</formula>
    </cfRule>
  </conditionalFormatting>
  <conditionalFormatting sqref="AD360">
    <cfRule type="cellIs" dxfId="2432" priority="1537" operator="equal">
      <formula>"-"</formula>
    </cfRule>
  </conditionalFormatting>
  <conditionalFormatting sqref="AD360">
    <cfRule type="cellIs" dxfId="2431" priority="1538" operator="greaterThan">
      <formula>0</formula>
    </cfRule>
  </conditionalFormatting>
  <conditionalFormatting sqref="AD360">
    <cfRule type="cellIs" dxfId="2430" priority="1539" operator="equal">
      <formula>0</formula>
    </cfRule>
  </conditionalFormatting>
  <conditionalFormatting sqref="AD360">
    <cfRule type="expression" dxfId="2429" priority="1540">
      <formula>AND($AD360&lt;0,#REF!="no")</formula>
    </cfRule>
  </conditionalFormatting>
  <conditionalFormatting sqref="AD360">
    <cfRule type="expression" dxfId="2428" priority="1541">
      <formula>AND($AD360&lt;0,#REF!="yes")</formula>
    </cfRule>
  </conditionalFormatting>
  <conditionalFormatting sqref="AD359">
    <cfRule type="cellIs" dxfId="2427" priority="1542" operator="equal">
      <formula>"-"</formula>
    </cfRule>
  </conditionalFormatting>
  <conditionalFormatting sqref="AD359">
    <cfRule type="cellIs" dxfId="2426" priority="1543" operator="greaterThan">
      <formula>0</formula>
    </cfRule>
  </conditionalFormatting>
  <conditionalFormatting sqref="AD359">
    <cfRule type="cellIs" dxfId="2425" priority="1544" operator="equal">
      <formula>0</formula>
    </cfRule>
  </conditionalFormatting>
  <conditionalFormatting sqref="AD359">
    <cfRule type="expression" dxfId="2424" priority="1545">
      <formula>AND($AD359&lt;0,#REF!="no")</formula>
    </cfRule>
  </conditionalFormatting>
  <conditionalFormatting sqref="AD359">
    <cfRule type="expression" dxfId="2423" priority="1546">
      <formula>AND($AD359&lt;0,#REF!="yes")</formula>
    </cfRule>
  </conditionalFormatting>
  <conditionalFormatting sqref="AD358">
    <cfRule type="cellIs" dxfId="2422" priority="1547" operator="equal">
      <formula>"-"</formula>
    </cfRule>
  </conditionalFormatting>
  <conditionalFormatting sqref="AD358">
    <cfRule type="cellIs" dxfId="2421" priority="1548" operator="greaterThan">
      <formula>0</formula>
    </cfRule>
  </conditionalFormatting>
  <conditionalFormatting sqref="AD358">
    <cfRule type="cellIs" dxfId="2420" priority="1549" operator="equal">
      <formula>0</formula>
    </cfRule>
  </conditionalFormatting>
  <conditionalFormatting sqref="AD358">
    <cfRule type="expression" dxfId="2419" priority="1550">
      <formula>AND($AD358&lt;0,#REF!="no")</formula>
    </cfRule>
  </conditionalFormatting>
  <conditionalFormatting sqref="AD358">
    <cfRule type="expression" dxfId="2418" priority="1551">
      <formula>AND($AD358&lt;0,#REF!="yes")</formula>
    </cfRule>
  </conditionalFormatting>
  <conditionalFormatting sqref="AD357">
    <cfRule type="cellIs" dxfId="2417" priority="1552" operator="equal">
      <formula>"-"</formula>
    </cfRule>
  </conditionalFormatting>
  <conditionalFormatting sqref="AD357">
    <cfRule type="cellIs" dxfId="2416" priority="1553" operator="greaterThan">
      <formula>0</formula>
    </cfRule>
  </conditionalFormatting>
  <conditionalFormatting sqref="AD357">
    <cfRule type="cellIs" dxfId="2415" priority="1554" operator="equal">
      <formula>0</formula>
    </cfRule>
  </conditionalFormatting>
  <conditionalFormatting sqref="AD357">
    <cfRule type="expression" dxfId="2414" priority="1555">
      <formula>AND($AD357&lt;0,#REF!="no")</formula>
    </cfRule>
  </conditionalFormatting>
  <conditionalFormatting sqref="AD357">
    <cfRule type="expression" dxfId="2413" priority="1556">
      <formula>AND($AD357&lt;0,#REF!="yes")</formula>
    </cfRule>
  </conditionalFormatting>
  <conditionalFormatting sqref="AD356">
    <cfRule type="cellIs" dxfId="2412" priority="1557" operator="equal">
      <formula>"-"</formula>
    </cfRule>
  </conditionalFormatting>
  <conditionalFormatting sqref="AD356">
    <cfRule type="cellIs" dxfId="2411" priority="1558" operator="greaterThan">
      <formula>0</formula>
    </cfRule>
  </conditionalFormatting>
  <conditionalFormatting sqref="AD356">
    <cfRule type="cellIs" dxfId="2410" priority="1559" operator="equal">
      <formula>0</formula>
    </cfRule>
  </conditionalFormatting>
  <conditionalFormatting sqref="AD356">
    <cfRule type="expression" dxfId="2409" priority="1560">
      <formula>AND($AD356&lt;0,#REF!="no")</formula>
    </cfRule>
  </conditionalFormatting>
  <conditionalFormatting sqref="AD356">
    <cfRule type="expression" dxfId="2408" priority="1561">
      <formula>AND($AD356&lt;0,#REF!="yes")</formula>
    </cfRule>
  </conditionalFormatting>
  <conditionalFormatting sqref="AD355">
    <cfRule type="cellIs" dxfId="2407" priority="1562" operator="equal">
      <formula>"-"</formula>
    </cfRule>
  </conditionalFormatting>
  <conditionalFormatting sqref="AD355">
    <cfRule type="cellIs" dxfId="2406" priority="1563" operator="greaterThan">
      <formula>0</formula>
    </cfRule>
  </conditionalFormatting>
  <conditionalFormatting sqref="AD355">
    <cfRule type="cellIs" dxfId="2405" priority="1564" operator="equal">
      <formula>0</formula>
    </cfRule>
  </conditionalFormatting>
  <conditionalFormatting sqref="AD355">
    <cfRule type="expression" dxfId="2404" priority="1565">
      <formula>AND($AD355&lt;0,#REF!="no")</formula>
    </cfRule>
  </conditionalFormatting>
  <conditionalFormatting sqref="AD355">
    <cfRule type="expression" dxfId="2403" priority="1566">
      <formula>AND($AD355&lt;0,#REF!="yes")</formula>
    </cfRule>
  </conditionalFormatting>
  <conditionalFormatting sqref="AD354">
    <cfRule type="cellIs" dxfId="2402" priority="1567" operator="equal">
      <formula>"-"</formula>
    </cfRule>
  </conditionalFormatting>
  <conditionalFormatting sqref="AD354">
    <cfRule type="cellIs" dxfId="2401" priority="1568" operator="greaterThan">
      <formula>0</formula>
    </cfRule>
  </conditionalFormatting>
  <conditionalFormatting sqref="AD354">
    <cfRule type="cellIs" dxfId="2400" priority="1569" operator="equal">
      <formula>0</formula>
    </cfRule>
  </conditionalFormatting>
  <conditionalFormatting sqref="AD354">
    <cfRule type="expression" dxfId="2399" priority="1570">
      <formula>AND($AD354&lt;0,#REF!="no")</formula>
    </cfRule>
  </conditionalFormatting>
  <conditionalFormatting sqref="AD354">
    <cfRule type="expression" dxfId="2398" priority="1571">
      <formula>AND($AD354&lt;0,#REF!="yes")</formula>
    </cfRule>
  </conditionalFormatting>
  <conditionalFormatting sqref="AD353">
    <cfRule type="cellIs" dxfId="2397" priority="1572" operator="equal">
      <formula>"-"</formula>
    </cfRule>
  </conditionalFormatting>
  <conditionalFormatting sqref="AD353">
    <cfRule type="cellIs" dxfId="2396" priority="1573" operator="greaterThan">
      <formula>0</formula>
    </cfRule>
  </conditionalFormatting>
  <conditionalFormatting sqref="AD353">
    <cfRule type="cellIs" dxfId="2395" priority="1574" operator="equal">
      <formula>0</formula>
    </cfRule>
  </conditionalFormatting>
  <conditionalFormatting sqref="AD353">
    <cfRule type="expression" dxfId="2394" priority="1575">
      <formula>AND($AD353&lt;0,#REF!="no")</formula>
    </cfRule>
  </conditionalFormatting>
  <conditionalFormatting sqref="AD353">
    <cfRule type="expression" dxfId="2393" priority="1576">
      <formula>AND($AD353&lt;0,#REF!="yes")</formula>
    </cfRule>
  </conditionalFormatting>
  <conditionalFormatting sqref="AD351:AD352">
    <cfRule type="cellIs" dxfId="2392" priority="1577" operator="equal">
      <formula>"-"</formula>
    </cfRule>
  </conditionalFormatting>
  <conditionalFormatting sqref="AD351:AD352">
    <cfRule type="cellIs" dxfId="2391" priority="1578" operator="greaterThan">
      <formula>0</formula>
    </cfRule>
  </conditionalFormatting>
  <conditionalFormatting sqref="AD351:AD352">
    <cfRule type="cellIs" dxfId="2390" priority="1579" operator="equal">
      <formula>0</formula>
    </cfRule>
  </conditionalFormatting>
  <conditionalFormatting sqref="AD351:AD352">
    <cfRule type="expression" dxfId="2389" priority="1580">
      <formula>AND($AD351&lt;0,#REF!="no")</formula>
    </cfRule>
  </conditionalFormatting>
  <conditionalFormatting sqref="AD351:AD352">
    <cfRule type="expression" dxfId="2388" priority="1581">
      <formula>AND($AD351&lt;0,#REF!="yes")</formula>
    </cfRule>
  </conditionalFormatting>
  <conditionalFormatting sqref="AD350">
    <cfRule type="cellIs" dxfId="2387" priority="1582" operator="equal">
      <formula>"-"</formula>
    </cfRule>
  </conditionalFormatting>
  <conditionalFormatting sqref="AD350">
    <cfRule type="cellIs" dxfId="2386" priority="1583" operator="greaterThan">
      <formula>0</formula>
    </cfRule>
  </conditionalFormatting>
  <conditionalFormatting sqref="AD350">
    <cfRule type="cellIs" dxfId="2385" priority="1584" operator="equal">
      <formula>0</formula>
    </cfRule>
  </conditionalFormatting>
  <conditionalFormatting sqref="AD350">
    <cfRule type="expression" dxfId="2384" priority="1585">
      <formula>AND($AD350&lt;0,#REF!="no")</formula>
    </cfRule>
  </conditionalFormatting>
  <conditionalFormatting sqref="AD350">
    <cfRule type="expression" dxfId="2383" priority="1586">
      <formula>AND($AD350&lt;0,#REF!="yes")</formula>
    </cfRule>
  </conditionalFormatting>
  <conditionalFormatting sqref="AD348:AD349">
    <cfRule type="cellIs" dxfId="2382" priority="1587" operator="equal">
      <formula>"-"</formula>
    </cfRule>
  </conditionalFormatting>
  <conditionalFormatting sqref="AD348:AD349">
    <cfRule type="cellIs" dxfId="2381" priority="1588" operator="greaterThan">
      <formula>0</formula>
    </cfRule>
  </conditionalFormatting>
  <conditionalFormatting sqref="AD348:AD349">
    <cfRule type="cellIs" dxfId="2380" priority="1589" operator="equal">
      <formula>0</formula>
    </cfRule>
  </conditionalFormatting>
  <conditionalFormatting sqref="AD348:AD349">
    <cfRule type="expression" dxfId="2379" priority="1590">
      <formula>AND($AD348&lt;0,#REF!="no")</formula>
    </cfRule>
  </conditionalFormatting>
  <conditionalFormatting sqref="AD348:AD349">
    <cfRule type="expression" dxfId="2378" priority="1591">
      <formula>AND($AD348&lt;0,#REF!="yes")</formula>
    </cfRule>
  </conditionalFormatting>
  <conditionalFormatting sqref="AD347">
    <cfRule type="cellIs" dxfId="2377" priority="1592" operator="equal">
      <formula>"-"</formula>
    </cfRule>
  </conditionalFormatting>
  <conditionalFormatting sqref="AD347">
    <cfRule type="cellIs" dxfId="2376" priority="1593" operator="greaterThan">
      <formula>0</formula>
    </cfRule>
  </conditionalFormatting>
  <conditionalFormatting sqref="AD347">
    <cfRule type="cellIs" dxfId="2375" priority="1594" operator="equal">
      <formula>0</formula>
    </cfRule>
  </conditionalFormatting>
  <conditionalFormatting sqref="AD347">
    <cfRule type="expression" dxfId="2374" priority="1595">
      <formula>AND($AD347&lt;0,#REF!="no")</formula>
    </cfRule>
  </conditionalFormatting>
  <conditionalFormatting sqref="AD347">
    <cfRule type="expression" dxfId="2373" priority="1596">
      <formula>AND($AD347&lt;0,#REF!="yes")</formula>
    </cfRule>
  </conditionalFormatting>
  <conditionalFormatting sqref="AD345:AD346">
    <cfRule type="cellIs" dxfId="2372" priority="1597" operator="equal">
      <formula>"-"</formula>
    </cfRule>
  </conditionalFormatting>
  <conditionalFormatting sqref="AD345:AD346">
    <cfRule type="cellIs" dxfId="2371" priority="1598" operator="greaterThan">
      <formula>0</formula>
    </cfRule>
  </conditionalFormatting>
  <conditionalFormatting sqref="AD345:AD346">
    <cfRule type="cellIs" dxfId="2370" priority="1599" operator="equal">
      <formula>0</formula>
    </cfRule>
  </conditionalFormatting>
  <conditionalFormatting sqref="AD345:AD346">
    <cfRule type="expression" dxfId="2369" priority="1600">
      <formula>AND($AD345&lt;0,#REF!="no")</formula>
    </cfRule>
  </conditionalFormatting>
  <conditionalFormatting sqref="AD345:AD346">
    <cfRule type="expression" dxfId="2368" priority="1601">
      <formula>AND($AD345&lt;0,#REF!="yes")</formula>
    </cfRule>
  </conditionalFormatting>
  <conditionalFormatting sqref="AD343:AD344">
    <cfRule type="cellIs" dxfId="2367" priority="1602" operator="equal">
      <formula>"-"</formula>
    </cfRule>
  </conditionalFormatting>
  <conditionalFormatting sqref="AD343:AD344">
    <cfRule type="cellIs" dxfId="2366" priority="1603" operator="greaterThan">
      <formula>0</formula>
    </cfRule>
  </conditionalFormatting>
  <conditionalFormatting sqref="AD343:AD344">
    <cfRule type="cellIs" dxfId="2365" priority="1604" operator="equal">
      <formula>0</formula>
    </cfRule>
  </conditionalFormatting>
  <conditionalFormatting sqref="AD343:AD344">
    <cfRule type="expression" dxfId="2364" priority="1605">
      <formula>AND($AD343&lt;0,#REF!="no")</formula>
    </cfRule>
  </conditionalFormatting>
  <conditionalFormatting sqref="AD343:AD344">
    <cfRule type="expression" dxfId="2363" priority="1606">
      <formula>AND($AD343&lt;0,#REF!="yes")</formula>
    </cfRule>
  </conditionalFormatting>
  <conditionalFormatting sqref="AD342">
    <cfRule type="cellIs" dxfId="2362" priority="1607" operator="equal">
      <formula>"-"</formula>
    </cfRule>
  </conditionalFormatting>
  <conditionalFormatting sqref="AD342">
    <cfRule type="cellIs" dxfId="2361" priority="1608" operator="greaterThan">
      <formula>0</formula>
    </cfRule>
  </conditionalFormatting>
  <conditionalFormatting sqref="AD342">
    <cfRule type="cellIs" dxfId="2360" priority="1609" operator="equal">
      <formula>0</formula>
    </cfRule>
  </conditionalFormatting>
  <conditionalFormatting sqref="AD342">
    <cfRule type="expression" dxfId="2359" priority="1610">
      <formula>AND($AD342&lt;0,#REF!="no")</formula>
    </cfRule>
  </conditionalFormatting>
  <conditionalFormatting sqref="AD342">
    <cfRule type="expression" dxfId="2358" priority="1611">
      <formula>AND($AD342&lt;0,#REF!="yes")</formula>
    </cfRule>
  </conditionalFormatting>
  <conditionalFormatting sqref="AD340:AD341">
    <cfRule type="cellIs" dxfId="2357" priority="1612" operator="equal">
      <formula>"-"</formula>
    </cfRule>
  </conditionalFormatting>
  <conditionalFormatting sqref="AD340:AD341">
    <cfRule type="cellIs" dxfId="2356" priority="1613" operator="greaterThan">
      <formula>0</formula>
    </cfRule>
  </conditionalFormatting>
  <conditionalFormatting sqref="AD340:AD341">
    <cfRule type="cellIs" dxfId="2355" priority="1614" operator="equal">
      <formula>0</formula>
    </cfRule>
  </conditionalFormatting>
  <conditionalFormatting sqref="AD340:AD341">
    <cfRule type="expression" dxfId="2354" priority="1615">
      <formula>AND($AD340&lt;0,#REF!="no")</formula>
    </cfRule>
  </conditionalFormatting>
  <conditionalFormatting sqref="AD340:AD341">
    <cfRule type="expression" dxfId="2353" priority="1616">
      <formula>AND($AD340&lt;0,#REF!="yes")</formula>
    </cfRule>
  </conditionalFormatting>
  <conditionalFormatting sqref="AD339">
    <cfRule type="cellIs" dxfId="2352" priority="1617" operator="equal">
      <formula>"-"</formula>
    </cfRule>
  </conditionalFormatting>
  <conditionalFormatting sqref="AD339">
    <cfRule type="cellIs" dxfId="2351" priority="1618" operator="greaterThan">
      <formula>0</formula>
    </cfRule>
  </conditionalFormatting>
  <conditionalFormatting sqref="AD339">
    <cfRule type="cellIs" dxfId="2350" priority="1619" operator="equal">
      <formula>0</formula>
    </cfRule>
  </conditionalFormatting>
  <conditionalFormatting sqref="AD339">
    <cfRule type="expression" dxfId="2349" priority="1620">
      <formula>AND($AD339&lt;0,#REF!="no")</formula>
    </cfRule>
  </conditionalFormatting>
  <conditionalFormatting sqref="AD339">
    <cfRule type="expression" dxfId="2348" priority="1621">
      <formula>AND($AD339&lt;0,#REF!="yes")</formula>
    </cfRule>
  </conditionalFormatting>
  <conditionalFormatting sqref="AD337:AD338">
    <cfRule type="cellIs" dxfId="2347" priority="1622" operator="equal">
      <formula>"-"</formula>
    </cfRule>
  </conditionalFormatting>
  <conditionalFormatting sqref="AD337:AD338">
    <cfRule type="cellIs" dxfId="2346" priority="1623" operator="greaterThan">
      <formula>0</formula>
    </cfRule>
  </conditionalFormatting>
  <conditionalFormatting sqref="AD337:AD338">
    <cfRule type="cellIs" dxfId="2345" priority="1624" operator="equal">
      <formula>0</formula>
    </cfRule>
  </conditionalFormatting>
  <conditionalFormatting sqref="AD337:AD338">
    <cfRule type="expression" dxfId="2344" priority="1625">
      <formula>AND($AD337&lt;0,#REF!="no")</formula>
    </cfRule>
  </conditionalFormatting>
  <conditionalFormatting sqref="AD337:AD338">
    <cfRule type="expression" dxfId="2343" priority="1626">
      <formula>AND($AD337&lt;0,#REF!="yes")</formula>
    </cfRule>
  </conditionalFormatting>
  <conditionalFormatting sqref="AD336">
    <cfRule type="cellIs" dxfId="2342" priority="1627" operator="equal">
      <formula>"-"</formula>
    </cfRule>
  </conditionalFormatting>
  <conditionalFormatting sqref="AD336">
    <cfRule type="cellIs" dxfId="2341" priority="1628" operator="greaterThan">
      <formula>0</formula>
    </cfRule>
  </conditionalFormatting>
  <conditionalFormatting sqref="AD336">
    <cfRule type="cellIs" dxfId="2340" priority="1629" operator="equal">
      <formula>0</formula>
    </cfRule>
  </conditionalFormatting>
  <conditionalFormatting sqref="AD336">
    <cfRule type="expression" dxfId="2339" priority="1630">
      <formula>AND($AD336&lt;0,#REF!="no")</formula>
    </cfRule>
  </conditionalFormatting>
  <conditionalFormatting sqref="AD336">
    <cfRule type="expression" dxfId="2338" priority="1631">
      <formula>AND($AD336&lt;0,#REF!="yes")</formula>
    </cfRule>
  </conditionalFormatting>
  <conditionalFormatting sqref="AD335">
    <cfRule type="cellIs" dxfId="2337" priority="1632" operator="equal">
      <formula>"-"</formula>
    </cfRule>
  </conditionalFormatting>
  <conditionalFormatting sqref="AD335">
    <cfRule type="cellIs" dxfId="2336" priority="1633" operator="greaterThan">
      <formula>0</formula>
    </cfRule>
  </conditionalFormatting>
  <conditionalFormatting sqref="AD335">
    <cfRule type="cellIs" dxfId="2335" priority="1634" operator="equal">
      <formula>0</formula>
    </cfRule>
  </conditionalFormatting>
  <conditionalFormatting sqref="AD335">
    <cfRule type="expression" dxfId="2334" priority="1635">
      <formula>AND($AD335&lt;0,#REF!="no")</formula>
    </cfRule>
  </conditionalFormatting>
  <conditionalFormatting sqref="AD335">
    <cfRule type="expression" dxfId="2333" priority="1636">
      <formula>AND($AD335&lt;0,#REF!="yes")</formula>
    </cfRule>
  </conditionalFormatting>
  <conditionalFormatting sqref="AD334">
    <cfRule type="cellIs" dxfId="2332" priority="1637" operator="equal">
      <formula>"-"</formula>
    </cfRule>
  </conditionalFormatting>
  <conditionalFormatting sqref="AD334">
    <cfRule type="cellIs" dxfId="2331" priority="1638" operator="greaterThan">
      <formula>0</formula>
    </cfRule>
  </conditionalFormatting>
  <conditionalFormatting sqref="AD334">
    <cfRule type="cellIs" dxfId="2330" priority="1639" operator="equal">
      <formula>0</formula>
    </cfRule>
  </conditionalFormatting>
  <conditionalFormatting sqref="AD334">
    <cfRule type="expression" dxfId="2329" priority="1640">
      <formula>AND($AD334&lt;0,#REF!="no")</formula>
    </cfRule>
  </conditionalFormatting>
  <conditionalFormatting sqref="AD334">
    <cfRule type="expression" dxfId="2328" priority="1641">
      <formula>AND($AD334&lt;0,#REF!="yes")</formula>
    </cfRule>
  </conditionalFormatting>
  <conditionalFormatting sqref="AD333">
    <cfRule type="cellIs" dxfId="2327" priority="1642" operator="equal">
      <formula>"-"</formula>
    </cfRule>
  </conditionalFormatting>
  <conditionalFormatting sqref="AD333">
    <cfRule type="cellIs" dxfId="2326" priority="1643" operator="greaterThan">
      <formula>0</formula>
    </cfRule>
  </conditionalFormatting>
  <conditionalFormatting sqref="AD333">
    <cfRule type="cellIs" dxfId="2325" priority="1644" operator="equal">
      <formula>0</formula>
    </cfRule>
  </conditionalFormatting>
  <conditionalFormatting sqref="AD333">
    <cfRule type="expression" dxfId="2324" priority="1645">
      <formula>AND($AD333&lt;0,#REF!="no")</formula>
    </cfRule>
  </conditionalFormatting>
  <conditionalFormatting sqref="AD333">
    <cfRule type="expression" dxfId="2323" priority="1646">
      <formula>AND($AD333&lt;0,#REF!="yes")</formula>
    </cfRule>
  </conditionalFormatting>
  <conditionalFormatting sqref="AD332">
    <cfRule type="cellIs" dxfId="2322" priority="1647" operator="equal">
      <formula>"-"</formula>
    </cfRule>
  </conditionalFormatting>
  <conditionalFormatting sqref="AD332">
    <cfRule type="cellIs" dxfId="2321" priority="1648" operator="greaterThan">
      <formula>0</formula>
    </cfRule>
  </conditionalFormatting>
  <conditionalFormatting sqref="AD332">
    <cfRule type="cellIs" dxfId="2320" priority="1649" operator="equal">
      <formula>0</formula>
    </cfRule>
  </conditionalFormatting>
  <conditionalFormatting sqref="AD332">
    <cfRule type="expression" dxfId="2319" priority="1650">
      <formula>AND($AD332&lt;0,#REF!="no")</formula>
    </cfRule>
  </conditionalFormatting>
  <conditionalFormatting sqref="AD332">
    <cfRule type="expression" dxfId="2318" priority="1651">
      <formula>AND($AD332&lt;0,#REF!="yes")</formula>
    </cfRule>
  </conditionalFormatting>
  <conditionalFormatting sqref="AD331">
    <cfRule type="cellIs" dxfId="2317" priority="1652" operator="equal">
      <formula>"-"</formula>
    </cfRule>
  </conditionalFormatting>
  <conditionalFormatting sqref="AD331">
    <cfRule type="cellIs" dxfId="2316" priority="1653" operator="greaterThan">
      <formula>0</formula>
    </cfRule>
  </conditionalFormatting>
  <conditionalFormatting sqref="AD331">
    <cfRule type="cellIs" dxfId="2315" priority="1654" operator="equal">
      <formula>0</formula>
    </cfRule>
  </conditionalFormatting>
  <conditionalFormatting sqref="AD331">
    <cfRule type="expression" dxfId="2314" priority="1655">
      <formula>AND($AD331&lt;0,#REF!="no")</formula>
    </cfRule>
  </conditionalFormatting>
  <conditionalFormatting sqref="AD331">
    <cfRule type="expression" dxfId="2313" priority="1656">
      <formula>AND($AD331&lt;0,#REF!="yes")</formula>
    </cfRule>
  </conditionalFormatting>
  <conditionalFormatting sqref="AD330">
    <cfRule type="cellIs" dxfId="2312" priority="1657" operator="equal">
      <formula>"-"</formula>
    </cfRule>
  </conditionalFormatting>
  <conditionalFormatting sqref="AD330">
    <cfRule type="cellIs" dxfId="2311" priority="1658" operator="greaterThan">
      <formula>0</formula>
    </cfRule>
  </conditionalFormatting>
  <conditionalFormatting sqref="AD330">
    <cfRule type="cellIs" dxfId="2310" priority="1659" operator="equal">
      <formula>0</formula>
    </cfRule>
  </conditionalFormatting>
  <conditionalFormatting sqref="AD330">
    <cfRule type="expression" dxfId="2309" priority="1660">
      <formula>AND($AD330&lt;0,#REF!="no")</formula>
    </cfRule>
  </conditionalFormatting>
  <conditionalFormatting sqref="AD330">
    <cfRule type="expression" dxfId="2308" priority="1661">
      <formula>AND($AD330&lt;0,#REF!="yes")</formula>
    </cfRule>
  </conditionalFormatting>
  <conditionalFormatting sqref="AD329">
    <cfRule type="cellIs" dxfId="2307" priority="1662" operator="equal">
      <formula>"-"</formula>
    </cfRule>
  </conditionalFormatting>
  <conditionalFormatting sqref="AD329">
    <cfRule type="cellIs" dxfId="2306" priority="1663" operator="greaterThan">
      <formula>0</formula>
    </cfRule>
  </conditionalFormatting>
  <conditionalFormatting sqref="AD329">
    <cfRule type="cellIs" dxfId="2305" priority="1664" operator="equal">
      <formula>0</formula>
    </cfRule>
  </conditionalFormatting>
  <conditionalFormatting sqref="AD329">
    <cfRule type="expression" dxfId="2304" priority="1665">
      <formula>AND($AD329&lt;0,#REF!="no")</formula>
    </cfRule>
  </conditionalFormatting>
  <conditionalFormatting sqref="AD329">
    <cfRule type="expression" dxfId="2303" priority="1666">
      <formula>AND($AD329&lt;0,#REF!="yes")</formula>
    </cfRule>
  </conditionalFormatting>
  <conditionalFormatting sqref="AD328">
    <cfRule type="cellIs" dxfId="2302" priority="1667" operator="equal">
      <formula>"-"</formula>
    </cfRule>
  </conditionalFormatting>
  <conditionalFormatting sqref="AD328">
    <cfRule type="cellIs" dxfId="2301" priority="1668" operator="greaterThan">
      <formula>0</formula>
    </cfRule>
  </conditionalFormatting>
  <conditionalFormatting sqref="AD328">
    <cfRule type="cellIs" dxfId="2300" priority="1669" operator="equal">
      <formula>0</formula>
    </cfRule>
  </conditionalFormatting>
  <conditionalFormatting sqref="AD328">
    <cfRule type="expression" dxfId="2299" priority="1670">
      <formula>AND($AD328&lt;0,#REF!="no")</formula>
    </cfRule>
  </conditionalFormatting>
  <conditionalFormatting sqref="AD328">
    <cfRule type="expression" dxfId="2298" priority="1671">
      <formula>AND($AD328&lt;0,#REF!="yes")</formula>
    </cfRule>
  </conditionalFormatting>
  <conditionalFormatting sqref="AD326:AD327">
    <cfRule type="cellIs" dxfId="2297" priority="1672" operator="equal">
      <formula>"-"</formula>
    </cfRule>
  </conditionalFormatting>
  <conditionalFormatting sqref="AD326:AD327">
    <cfRule type="cellIs" dxfId="2296" priority="1673" operator="greaterThan">
      <formula>0</formula>
    </cfRule>
  </conditionalFormatting>
  <conditionalFormatting sqref="AD326:AD327">
    <cfRule type="cellIs" dxfId="2295" priority="1674" operator="equal">
      <formula>0</formula>
    </cfRule>
  </conditionalFormatting>
  <conditionalFormatting sqref="AD326:AD327">
    <cfRule type="expression" dxfId="2294" priority="1675">
      <formula>AND($AD326&lt;0,#REF!="no")</formula>
    </cfRule>
  </conditionalFormatting>
  <conditionalFormatting sqref="AD326:AD327">
    <cfRule type="expression" dxfId="2293" priority="1676">
      <formula>AND($AD326&lt;0,#REF!="yes")</formula>
    </cfRule>
  </conditionalFormatting>
  <conditionalFormatting sqref="AD324:AD325">
    <cfRule type="cellIs" dxfId="2292" priority="1677" operator="equal">
      <formula>"-"</formula>
    </cfRule>
  </conditionalFormatting>
  <conditionalFormatting sqref="AD324:AD325">
    <cfRule type="cellIs" dxfId="2291" priority="1678" operator="greaterThan">
      <formula>0</formula>
    </cfRule>
  </conditionalFormatting>
  <conditionalFormatting sqref="AD324:AD325">
    <cfRule type="cellIs" dxfId="2290" priority="1679" operator="equal">
      <formula>0</formula>
    </cfRule>
  </conditionalFormatting>
  <conditionalFormatting sqref="AD324:AD325">
    <cfRule type="expression" dxfId="2289" priority="1680">
      <formula>AND($AD324&lt;0,#REF!="no")</formula>
    </cfRule>
  </conditionalFormatting>
  <conditionalFormatting sqref="AD324:AD325">
    <cfRule type="expression" dxfId="2288" priority="1681">
      <formula>AND($AD324&lt;0,#REF!="yes")</formula>
    </cfRule>
  </conditionalFormatting>
  <conditionalFormatting sqref="AD323">
    <cfRule type="cellIs" dxfId="2287" priority="1682" operator="equal">
      <formula>"-"</formula>
    </cfRule>
  </conditionalFormatting>
  <conditionalFormatting sqref="AD323">
    <cfRule type="cellIs" dxfId="2286" priority="1683" operator="greaterThan">
      <formula>0</formula>
    </cfRule>
  </conditionalFormatting>
  <conditionalFormatting sqref="AD323">
    <cfRule type="cellIs" dxfId="2285" priority="1684" operator="equal">
      <formula>0</formula>
    </cfRule>
  </conditionalFormatting>
  <conditionalFormatting sqref="AD323">
    <cfRule type="expression" dxfId="2284" priority="1685">
      <formula>AND($AD323&lt;0,#REF!="no")</formula>
    </cfRule>
  </conditionalFormatting>
  <conditionalFormatting sqref="AD323">
    <cfRule type="expression" dxfId="2283" priority="1686">
      <formula>AND($AD323&lt;0,#REF!="yes")</formula>
    </cfRule>
  </conditionalFormatting>
  <conditionalFormatting sqref="AD322">
    <cfRule type="cellIs" dxfId="2282" priority="1687" operator="equal">
      <formula>"-"</formula>
    </cfRule>
  </conditionalFormatting>
  <conditionalFormatting sqref="AD322">
    <cfRule type="cellIs" dxfId="2281" priority="1688" operator="greaterThan">
      <formula>0</formula>
    </cfRule>
  </conditionalFormatting>
  <conditionalFormatting sqref="AD322">
    <cfRule type="cellIs" dxfId="2280" priority="1689" operator="equal">
      <formula>0</formula>
    </cfRule>
  </conditionalFormatting>
  <conditionalFormatting sqref="AD322">
    <cfRule type="expression" dxfId="2279" priority="1690">
      <formula>AND($AD322&lt;0,#REF!="no")</formula>
    </cfRule>
  </conditionalFormatting>
  <conditionalFormatting sqref="AD322">
    <cfRule type="expression" dxfId="2278" priority="1691">
      <formula>AND($AD322&lt;0,#REF!="yes")</formula>
    </cfRule>
  </conditionalFormatting>
  <conditionalFormatting sqref="AD320:AD321">
    <cfRule type="cellIs" dxfId="2277" priority="1692" operator="equal">
      <formula>"-"</formula>
    </cfRule>
  </conditionalFormatting>
  <conditionalFormatting sqref="AD320:AD321">
    <cfRule type="cellIs" dxfId="2276" priority="1693" operator="greaterThan">
      <formula>0</formula>
    </cfRule>
  </conditionalFormatting>
  <conditionalFormatting sqref="AD320:AD321">
    <cfRule type="cellIs" dxfId="2275" priority="1694" operator="equal">
      <formula>0</formula>
    </cfRule>
  </conditionalFormatting>
  <conditionalFormatting sqref="AD320:AD321">
    <cfRule type="expression" dxfId="2274" priority="1695">
      <formula>AND($AD320&lt;0,#REF!="no")</formula>
    </cfRule>
  </conditionalFormatting>
  <conditionalFormatting sqref="AD320:AD321">
    <cfRule type="expression" dxfId="2273" priority="1696">
      <formula>AND($AD320&lt;0,#REF!="yes")</formula>
    </cfRule>
  </conditionalFormatting>
  <conditionalFormatting sqref="AD319">
    <cfRule type="cellIs" dxfId="2272" priority="1697" operator="equal">
      <formula>"-"</formula>
    </cfRule>
  </conditionalFormatting>
  <conditionalFormatting sqref="AD319">
    <cfRule type="cellIs" dxfId="2271" priority="1698" operator="greaterThan">
      <formula>0</formula>
    </cfRule>
  </conditionalFormatting>
  <conditionalFormatting sqref="AD319">
    <cfRule type="cellIs" dxfId="2270" priority="1699" operator="equal">
      <formula>0</formula>
    </cfRule>
  </conditionalFormatting>
  <conditionalFormatting sqref="AD319">
    <cfRule type="expression" dxfId="2269" priority="1700">
      <formula>AND($AD319&lt;0,#REF!="no")</formula>
    </cfRule>
  </conditionalFormatting>
  <conditionalFormatting sqref="AD319">
    <cfRule type="expression" dxfId="2268" priority="1701">
      <formula>AND($AD319&lt;0,#REF!="yes")</formula>
    </cfRule>
  </conditionalFormatting>
  <conditionalFormatting sqref="AD318">
    <cfRule type="cellIs" dxfId="2267" priority="1702" operator="equal">
      <formula>"-"</formula>
    </cfRule>
  </conditionalFormatting>
  <conditionalFormatting sqref="AD318">
    <cfRule type="cellIs" dxfId="2266" priority="1703" operator="greaterThan">
      <formula>0</formula>
    </cfRule>
  </conditionalFormatting>
  <conditionalFormatting sqref="AD318">
    <cfRule type="cellIs" dxfId="2265" priority="1704" operator="equal">
      <formula>0</formula>
    </cfRule>
  </conditionalFormatting>
  <conditionalFormatting sqref="AD318">
    <cfRule type="expression" dxfId="2264" priority="1705">
      <formula>AND($AD318&lt;0,#REF!="no")</formula>
    </cfRule>
  </conditionalFormatting>
  <conditionalFormatting sqref="AD318">
    <cfRule type="expression" dxfId="2263" priority="1706">
      <formula>AND($AD318&lt;0,#REF!="yes")</formula>
    </cfRule>
  </conditionalFormatting>
  <conditionalFormatting sqref="AD317">
    <cfRule type="cellIs" dxfId="2262" priority="1707" operator="equal">
      <formula>"-"</formula>
    </cfRule>
  </conditionalFormatting>
  <conditionalFormatting sqref="AD317">
    <cfRule type="cellIs" dxfId="2261" priority="1708" operator="greaterThan">
      <formula>0</formula>
    </cfRule>
  </conditionalFormatting>
  <conditionalFormatting sqref="AD317">
    <cfRule type="cellIs" dxfId="2260" priority="1709" operator="equal">
      <formula>0</formula>
    </cfRule>
  </conditionalFormatting>
  <conditionalFormatting sqref="AD317">
    <cfRule type="expression" dxfId="2259" priority="1710">
      <formula>AND($AD317&lt;0,#REF!="no")</formula>
    </cfRule>
  </conditionalFormatting>
  <conditionalFormatting sqref="AD317">
    <cfRule type="expression" dxfId="2258" priority="1711">
      <formula>AND($AD317&lt;0,#REF!="yes")</formula>
    </cfRule>
  </conditionalFormatting>
  <conditionalFormatting sqref="AD315:AD316">
    <cfRule type="cellIs" dxfId="2257" priority="1712" operator="equal">
      <formula>"-"</formula>
    </cfRule>
  </conditionalFormatting>
  <conditionalFormatting sqref="AD315:AD316">
    <cfRule type="cellIs" dxfId="2256" priority="1713" operator="greaterThan">
      <formula>0</formula>
    </cfRule>
  </conditionalFormatting>
  <conditionalFormatting sqref="AD315:AD316">
    <cfRule type="cellIs" dxfId="2255" priority="1714" operator="equal">
      <formula>0</formula>
    </cfRule>
  </conditionalFormatting>
  <conditionalFormatting sqref="AD315:AD316">
    <cfRule type="expression" dxfId="2254" priority="1715">
      <formula>AND($AD315&lt;0,#REF!="no")</formula>
    </cfRule>
  </conditionalFormatting>
  <conditionalFormatting sqref="AD315:AD316">
    <cfRule type="expression" dxfId="2253" priority="1716">
      <formula>AND($AD315&lt;0,#REF!="yes")</formula>
    </cfRule>
  </conditionalFormatting>
  <conditionalFormatting sqref="AD314">
    <cfRule type="cellIs" dxfId="2252" priority="1717" operator="equal">
      <formula>"-"</formula>
    </cfRule>
  </conditionalFormatting>
  <conditionalFormatting sqref="AD314">
    <cfRule type="cellIs" dxfId="2251" priority="1718" operator="greaterThan">
      <formula>0</formula>
    </cfRule>
  </conditionalFormatting>
  <conditionalFormatting sqref="AD314">
    <cfRule type="cellIs" dxfId="2250" priority="1719" operator="equal">
      <formula>0</formula>
    </cfRule>
  </conditionalFormatting>
  <conditionalFormatting sqref="AD314">
    <cfRule type="expression" dxfId="2249" priority="1720">
      <formula>AND($AD314&lt;0,#REF!="no")</formula>
    </cfRule>
  </conditionalFormatting>
  <conditionalFormatting sqref="AD314">
    <cfRule type="expression" dxfId="2248" priority="1721">
      <formula>AND($AD314&lt;0,#REF!="yes")</formula>
    </cfRule>
  </conditionalFormatting>
  <conditionalFormatting sqref="AD313">
    <cfRule type="cellIs" dxfId="2247" priority="1722" operator="equal">
      <formula>"-"</formula>
    </cfRule>
  </conditionalFormatting>
  <conditionalFormatting sqref="AD313">
    <cfRule type="cellIs" dxfId="2246" priority="1723" operator="greaterThan">
      <formula>0</formula>
    </cfRule>
  </conditionalFormatting>
  <conditionalFormatting sqref="AD313">
    <cfRule type="cellIs" dxfId="2245" priority="1724" operator="equal">
      <formula>0</formula>
    </cfRule>
  </conditionalFormatting>
  <conditionalFormatting sqref="AD313">
    <cfRule type="expression" dxfId="2244" priority="1725">
      <formula>AND($AD313&lt;0,#REF!="no")</formula>
    </cfRule>
  </conditionalFormatting>
  <conditionalFormatting sqref="AD313">
    <cfRule type="expression" dxfId="2243" priority="1726">
      <formula>AND($AD313&lt;0,#REF!="yes")</formula>
    </cfRule>
  </conditionalFormatting>
  <conditionalFormatting sqref="AD310:AD312">
    <cfRule type="cellIs" dxfId="2242" priority="1727" operator="equal">
      <formula>"-"</formula>
    </cfRule>
  </conditionalFormatting>
  <conditionalFormatting sqref="AD310:AD312">
    <cfRule type="cellIs" dxfId="2241" priority="1728" operator="greaterThan">
      <formula>0</formula>
    </cfRule>
  </conditionalFormatting>
  <conditionalFormatting sqref="AD310:AD312">
    <cfRule type="cellIs" dxfId="2240" priority="1729" operator="equal">
      <formula>0</formula>
    </cfRule>
  </conditionalFormatting>
  <conditionalFormatting sqref="AD310:AD312">
    <cfRule type="expression" dxfId="2239" priority="1730">
      <formula>AND($AD310&lt;0,#REF!="no")</formula>
    </cfRule>
  </conditionalFormatting>
  <conditionalFormatting sqref="AD310:AD312">
    <cfRule type="expression" dxfId="2238" priority="1731">
      <formula>AND($AD310&lt;0,#REF!="yes")</formula>
    </cfRule>
  </conditionalFormatting>
  <conditionalFormatting sqref="AD309">
    <cfRule type="cellIs" dxfId="2237" priority="1732" operator="equal">
      <formula>"-"</formula>
    </cfRule>
  </conditionalFormatting>
  <conditionalFormatting sqref="AD309">
    <cfRule type="cellIs" dxfId="2236" priority="1733" operator="greaterThan">
      <formula>0</formula>
    </cfRule>
  </conditionalFormatting>
  <conditionalFormatting sqref="AD309">
    <cfRule type="cellIs" dxfId="2235" priority="1734" operator="equal">
      <formula>0</formula>
    </cfRule>
  </conditionalFormatting>
  <conditionalFormatting sqref="AD309">
    <cfRule type="expression" dxfId="2234" priority="1735">
      <formula>AND($AD309&lt;0,#REF!="no")</formula>
    </cfRule>
  </conditionalFormatting>
  <conditionalFormatting sqref="AD309">
    <cfRule type="expression" dxfId="2233" priority="1736">
      <formula>AND($AD309&lt;0,#REF!="yes")</formula>
    </cfRule>
  </conditionalFormatting>
  <conditionalFormatting sqref="AD308">
    <cfRule type="cellIs" dxfId="2232" priority="1737" operator="equal">
      <formula>"-"</formula>
    </cfRule>
  </conditionalFormatting>
  <conditionalFormatting sqref="AD308">
    <cfRule type="cellIs" dxfId="2231" priority="1738" operator="greaterThan">
      <formula>0</formula>
    </cfRule>
  </conditionalFormatting>
  <conditionalFormatting sqref="AD308">
    <cfRule type="cellIs" dxfId="2230" priority="1739" operator="equal">
      <formula>0</formula>
    </cfRule>
  </conditionalFormatting>
  <conditionalFormatting sqref="AD308">
    <cfRule type="expression" dxfId="2229" priority="1740">
      <formula>AND($AD308&lt;0,#REF!="no")</formula>
    </cfRule>
  </conditionalFormatting>
  <conditionalFormatting sqref="AD308">
    <cfRule type="expression" dxfId="2228" priority="1741">
      <formula>AND($AD308&lt;0,#REF!="yes")</formula>
    </cfRule>
  </conditionalFormatting>
  <conditionalFormatting sqref="AD307">
    <cfRule type="cellIs" dxfId="2227" priority="1742" operator="equal">
      <formula>"-"</formula>
    </cfRule>
  </conditionalFormatting>
  <conditionalFormatting sqref="AD307">
    <cfRule type="cellIs" dxfId="2226" priority="1743" operator="greaterThan">
      <formula>0</formula>
    </cfRule>
  </conditionalFormatting>
  <conditionalFormatting sqref="AD307">
    <cfRule type="cellIs" dxfId="2225" priority="1744" operator="equal">
      <formula>0</formula>
    </cfRule>
  </conditionalFormatting>
  <conditionalFormatting sqref="AD307">
    <cfRule type="expression" dxfId="2224" priority="1745">
      <formula>AND($AD307&lt;0,#REF!="no")</formula>
    </cfRule>
  </conditionalFormatting>
  <conditionalFormatting sqref="AD307">
    <cfRule type="expression" dxfId="2223" priority="1746">
      <formula>AND($AD307&lt;0,#REF!="yes")</formula>
    </cfRule>
  </conditionalFormatting>
  <conditionalFormatting sqref="AD306">
    <cfRule type="cellIs" dxfId="2222" priority="1747" operator="equal">
      <formula>"-"</formula>
    </cfRule>
  </conditionalFormatting>
  <conditionalFormatting sqref="AD306">
    <cfRule type="cellIs" dxfId="2221" priority="1748" operator="greaterThan">
      <formula>0</formula>
    </cfRule>
  </conditionalFormatting>
  <conditionalFormatting sqref="AD306">
    <cfRule type="cellIs" dxfId="2220" priority="1749" operator="equal">
      <formula>0</formula>
    </cfRule>
  </conditionalFormatting>
  <conditionalFormatting sqref="AD306">
    <cfRule type="expression" dxfId="2219" priority="1750">
      <formula>AND($AD306&lt;0,#REF!="no")</formula>
    </cfRule>
  </conditionalFormatting>
  <conditionalFormatting sqref="AD306">
    <cfRule type="expression" dxfId="2218" priority="1751">
      <formula>AND($AD306&lt;0,#REF!="yes")</formula>
    </cfRule>
  </conditionalFormatting>
  <conditionalFormatting sqref="AD305">
    <cfRule type="cellIs" dxfId="2217" priority="1752" operator="equal">
      <formula>"-"</formula>
    </cfRule>
  </conditionalFormatting>
  <conditionalFormatting sqref="AD305">
    <cfRule type="cellIs" dxfId="2216" priority="1753" operator="greaterThan">
      <formula>0</formula>
    </cfRule>
  </conditionalFormatting>
  <conditionalFormatting sqref="AD305">
    <cfRule type="cellIs" dxfId="2215" priority="1754" operator="equal">
      <formula>0</formula>
    </cfRule>
  </conditionalFormatting>
  <conditionalFormatting sqref="AD305">
    <cfRule type="expression" dxfId="2214" priority="1755">
      <formula>AND($AD305&lt;0,#REF!="no")</formula>
    </cfRule>
  </conditionalFormatting>
  <conditionalFormatting sqref="AD305">
    <cfRule type="expression" dxfId="2213" priority="1756">
      <formula>AND($AD305&lt;0,#REF!="yes")</formula>
    </cfRule>
  </conditionalFormatting>
  <conditionalFormatting sqref="AD304">
    <cfRule type="cellIs" dxfId="2212" priority="1757" operator="equal">
      <formula>"-"</formula>
    </cfRule>
  </conditionalFormatting>
  <conditionalFormatting sqref="AD304">
    <cfRule type="cellIs" dxfId="2211" priority="1758" operator="greaterThan">
      <formula>0</formula>
    </cfRule>
  </conditionalFormatting>
  <conditionalFormatting sqref="AD304">
    <cfRule type="cellIs" dxfId="2210" priority="1759" operator="equal">
      <formula>0</formula>
    </cfRule>
  </conditionalFormatting>
  <conditionalFormatting sqref="AD304">
    <cfRule type="expression" dxfId="2209" priority="1760">
      <formula>AND($AD304&lt;0,#REF!="no")</formula>
    </cfRule>
  </conditionalFormatting>
  <conditionalFormatting sqref="AD304">
    <cfRule type="expression" dxfId="2208" priority="1761">
      <formula>AND($AD304&lt;0,#REF!="yes")</formula>
    </cfRule>
  </conditionalFormatting>
  <conditionalFormatting sqref="AD302:AD303">
    <cfRule type="cellIs" dxfId="2207" priority="1762" operator="equal">
      <formula>"-"</formula>
    </cfRule>
  </conditionalFormatting>
  <conditionalFormatting sqref="AD302:AD303">
    <cfRule type="cellIs" dxfId="2206" priority="1763" operator="greaterThan">
      <formula>0</formula>
    </cfRule>
  </conditionalFormatting>
  <conditionalFormatting sqref="AD302:AD303">
    <cfRule type="cellIs" dxfId="2205" priority="1764" operator="equal">
      <formula>0</formula>
    </cfRule>
  </conditionalFormatting>
  <conditionalFormatting sqref="AD302:AD303">
    <cfRule type="expression" dxfId="2204" priority="1765">
      <formula>AND($AD302&lt;0,#REF!="no")</formula>
    </cfRule>
  </conditionalFormatting>
  <conditionalFormatting sqref="AD302:AD303">
    <cfRule type="expression" dxfId="2203" priority="1766">
      <formula>AND($AD302&lt;0,#REF!="yes")</formula>
    </cfRule>
  </conditionalFormatting>
  <conditionalFormatting sqref="AD301">
    <cfRule type="cellIs" dxfId="2202" priority="1767" operator="equal">
      <formula>"-"</formula>
    </cfRule>
  </conditionalFormatting>
  <conditionalFormatting sqref="AD301">
    <cfRule type="cellIs" dxfId="2201" priority="1768" operator="greaterThan">
      <formula>0</formula>
    </cfRule>
  </conditionalFormatting>
  <conditionalFormatting sqref="AD301">
    <cfRule type="cellIs" dxfId="2200" priority="1769" operator="equal">
      <formula>0</formula>
    </cfRule>
  </conditionalFormatting>
  <conditionalFormatting sqref="AD301">
    <cfRule type="expression" dxfId="2199" priority="1770">
      <formula>AND($AD301&lt;0,#REF!="no")</formula>
    </cfRule>
  </conditionalFormatting>
  <conditionalFormatting sqref="AD301">
    <cfRule type="expression" dxfId="2198" priority="1771">
      <formula>AND($AD301&lt;0,#REF!="yes")</formula>
    </cfRule>
  </conditionalFormatting>
  <conditionalFormatting sqref="AD300">
    <cfRule type="cellIs" dxfId="2197" priority="1772" operator="equal">
      <formula>"-"</formula>
    </cfRule>
  </conditionalFormatting>
  <conditionalFormatting sqref="AD300">
    <cfRule type="cellIs" dxfId="2196" priority="1773" operator="greaterThan">
      <formula>0</formula>
    </cfRule>
  </conditionalFormatting>
  <conditionalFormatting sqref="AD300">
    <cfRule type="cellIs" dxfId="2195" priority="1774" operator="equal">
      <formula>0</formula>
    </cfRule>
  </conditionalFormatting>
  <conditionalFormatting sqref="AD300">
    <cfRule type="expression" dxfId="2194" priority="1775">
      <formula>AND($AD300&lt;0,#REF!="no")</formula>
    </cfRule>
  </conditionalFormatting>
  <conditionalFormatting sqref="AD300">
    <cfRule type="expression" dxfId="2193" priority="1776">
      <formula>AND($AD300&lt;0,#REF!="yes")</formula>
    </cfRule>
  </conditionalFormatting>
  <conditionalFormatting sqref="AD299">
    <cfRule type="cellIs" dxfId="2192" priority="1777" operator="equal">
      <formula>"-"</formula>
    </cfRule>
  </conditionalFormatting>
  <conditionalFormatting sqref="AD299">
    <cfRule type="cellIs" dxfId="2191" priority="1778" operator="greaterThan">
      <formula>0</formula>
    </cfRule>
  </conditionalFormatting>
  <conditionalFormatting sqref="AD299">
    <cfRule type="cellIs" dxfId="2190" priority="1779" operator="equal">
      <formula>0</formula>
    </cfRule>
  </conditionalFormatting>
  <conditionalFormatting sqref="AD299">
    <cfRule type="expression" dxfId="2189" priority="1780">
      <formula>AND($AD299&lt;0,#REF!="no")</formula>
    </cfRule>
  </conditionalFormatting>
  <conditionalFormatting sqref="AD299">
    <cfRule type="expression" dxfId="2188" priority="1781">
      <formula>AND($AD299&lt;0,#REF!="yes")</formula>
    </cfRule>
  </conditionalFormatting>
  <conditionalFormatting sqref="AD298">
    <cfRule type="cellIs" dxfId="2187" priority="1782" operator="equal">
      <formula>"-"</formula>
    </cfRule>
  </conditionalFormatting>
  <conditionalFormatting sqref="AD298">
    <cfRule type="cellIs" dxfId="2186" priority="1783" operator="greaterThan">
      <formula>0</formula>
    </cfRule>
  </conditionalFormatting>
  <conditionalFormatting sqref="AD298">
    <cfRule type="cellIs" dxfId="2185" priority="1784" operator="equal">
      <formula>0</formula>
    </cfRule>
  </conditionalFormatting>
  <conditionalFormatting sqref="AD298">
    <cfRule type="expression" dxfId="2184" priority="1785">
      <formula>AND($AD298&lt;0,#REF!="no")</formula>
    </cfRule>
  </conditionalFormatting>
  <conditionalFormatting sqref="AD298">
    <cfRule type="expression" dxfId="2183" priority="1786">
      <formula>AND($AD298&lt;0,#REF!="yes")</formula>
    </cfRule>
  </conditionalFormatting>
  <conditionalFormatting sqref="AD297">
    <cfRule type="cellIs" dxfId="2182" priority="1787" operator="equal">
      <formula>"-"</formula>
    </cfRule>
  </conditionalFormatting>
  <conditionalFormatting sqref="AD297">
    <cfRule type="cellIs" dxfId="2181" priority="1788" operator="greaterThan">
      <formula>0</formula>
    </cfRule>
  </conditionalFormatting>
  <conditionalFormatting sqref="AD297">
    <cfRule type="cellIs" dxfId="2180" priority="1789" operator="equal">
      <formula>0</formula>
    </cfRule>
  </conditionalFormatting>
  <conditionalFormatting sqref="AD297">
    <cfRule type="expression" dxfId="2179" priority="1790">
      <formula>AND($AD297&lt;0,#REF!="no")</formula>
    </cfRule>
  </conditionalFormatting>
  <conditionalFormatting sqref="AD297">
    <cfRule type="expression" dxfId="2178" priority="1791">
      <formula>AND($AD297&lt;0,#REF!="yes")</formula>
    </cfRule>
  </conditionalFormatting>
  <conditionalFormatting sqref="AD296">
    <cfRule type="cellIs" dxfId="2177" priority="1792" operator="equal">
      <formula>"-"</formula>
    </cfRule>
  </conditionalFormatting>
  <conditionalFormatting sqref="AD296">
    <cfRule type="cellIs" dxfId="2176" priority="1793" operator="greaterThan">
      <formula>0</formula>
    </cfRule>
  </conditionalFormatting>
  <conditionalFormatting sqref="AD296">
    <cfRule type="cellIs" dxfId="2175" priority="1794" operator="equal">
      <formula>0</formula>
    </cfRule>
  </conditionalFormatting>
  <conditionalFormatting sqref="AD296">
    <cfRule type="expression" dxfId="2174" priority="1795">
      <formula>AND($AD296&lt;0,#REF!="no")</formula>
    </cfRule>
  </conditionalFormatting>
  <conditionalFormatting sqref="AD296">
    <cfRule type="expression" dxfId="2173" priority="1796">
      <formula>AND($AD296&lt;0,#REF!="yes")</formula>
    </cfRule>
  </conditionalFormatting>
  <conditionalFormatting sqref="AD295">
    <cfRule type="cellIs" dxfId="2172" priority="1797" operator="equal">
      <formula>"-"</formula>
    </cfRule>
  </conditionalFormatting>
  <conditionalFormatting sqref="AD295">
    <cfRule type="cellIs" dxfId="2171" priority="1798" operator="greaterThan">
      <formula>0</formula>
    </cfRule>
  </conditionalFormatting>
  <conditionalFormatting sqref="AD295">
    <cfRule type="cellIs" dxfId="2170" priority="1799" operator="equal">
      <formula>0</formula>
    </cfRule>
  </conditionalFormatting>
  <conditionalFormatting sqref="AD295">
    <cfRule type="expression" dxfId="2169" priority="1800">
      <formula>AND($AD295&lt;0,#REF!="no")</formula>
    </cfRule>
  </conditionalFormatting>
  <conditionalFormatting sqref="AD295">
    <cfRule type="expression" dxfId="2168" priority="1801">
      <formula>AND($AD295&lt;0,#REF!="yes")</formula>
    </cfRule>
  </conditionalFormatting>
  <conditionalFormatting sqref="AD294">
    <cfRule type="cellIs" dxfId="2167" priority="1802" operator="equal">
      <formula>"-"</formula>
    </cfRule>
  </conditionalFormatting>
  <conditionalFormatting sqref="AD294">
    <cfRule type="cellIs" dxfId="2166" priority="1803" operator="greaterThan">
      <formula>0</formula>
    </cfRule>
  </conditionalFormatting>
  <conditionalFormatting sqref="AD294">
    <cfRule type="cellIs" dxfId="2165" priority="1804" operator="equal">
      <formula>0</formula>
    </cfRule>
  </conditionalFormatting>
  <conditionalFormatting sqref="AD294">
    <cfRule type="expression" dxfId="2164" priority="1805">
      <formula>AND($AD294&lt;0,#REF!="no")</formula>
    </cfRule>
  </conditionalFormatting>
  <conditionalFormatting sqref="AD294">
    <cfRule type="expression" dxfId="2163" priority="1806">
      <formula>AND($AD294&lt;0,#REF!="yes")</formula>
    </cfRule>
  </conditionalFormatting>
  <conditionalFormatting sqref="AD293">
    <cfRule type="cellIs" dxfId="2162" priority="1807" operator="equal">
      <formula>"-"</formula>
    </cfRule>
  </conditionalFormatting>
  <conditionalFormatting sqref="AD293">
    <cfRule type="cellIs" dxfId="2161" priority="1808" operator="greaterThan">
      <formula>0</formula>
    </cfRule>
  </conditionalFormatting>
  <conditionalFormatting sqref="AD293">
    <cfRule type="cellIs" dxfId="2160" priority="1809" operator="equal">
      <formula>0</formula>
    </cfRule>
  </conditionalFormatting>
  <conditionalFormatting sqref="AD293">
    <cfRule type="expression" dxfId="2159" priority="1810">
      <formula>AND($AD293&lt;0,#REF!="no")</formula>
    </cfRule>
  </conditionalFormatting>
  <conditionalFormatting sqref="AD293">
    <cfRule type="expression" dxfId="2158" priority="1811">
      <formula>AND($AD293&lt;0,#REF!="yes")</formula>
    </cfRule>
  </conditionalFormatting>
  <conditionalFormatting sqref="AD292">
    <cfRule type="cellIs" dxfId="2157" priority="1812" operator="equal">
      <formula>"-"</formula>
    </cfRule>
  </conditionalFormatting>
  <conditionalFormatting sqref="AD292">
    <cfRule type="cellIs" dxfId="2156" priority="1813" operator="greaterThan">
      <formula>0</formula>
    </cfRule>
  </conditionalFormatting>
  <conditionalFormatting sqref="AD292">
    <cfRule type="cellIs" dxfId="2155" priority="1814" operator="equal">
      <formula>0</formula>
    </cfRule>
  </conditionalFormatting>
  <conditionalFormatting sqref="AD292">
    <cfRule type="expression" dxfId="2154" priority="1815">
      <formula>AND($AD292&lt;0,#REF!="no")</formula>
    </cfRule>
  </conditionalFormatting>
  <conditionalFormatting sqref="AD292">
    <cfRule type="expression" dxfId="2153" priority="1816">
      <formula>AND($AD292&lt;0,#REF!="yes")</formula>
    </cfRule>
  </conditionalFormatting>
  <conditionalFormatting sqref="AD291">
    <cfRule type="cellIs" dxfId="2152" priority="1817" operator="equal">
      <formula>"-"</formula>
    </cfRule>
  </conditionalFormatting>
  <conditionalFormatting sqref="AD291">
    <cfRule type="cellIs" dxfId="2151" priority="1818" operator="greaterThan">
      <formula>0</formula>
    </cfRule>
  </conditionalFormatting>
  <conditionalFormatting sqref="AD291">
    <cfRule type="cellIs" dxfId="2150" priority="1819" operator="equal">
      <formula>0</formula>
    </cfRule>
  </conditionalFormatting>
  <conditionalFormatting sqref="AD291">
    <cfRule type="expression" dxfId="2149" priority="1820">
      <formula>AND($AD291&lt;0,#REF!="no")</formula>
    </cfRule>
  </conditionalFormatting>
  <conditionalFormatting sqref="AD291">
    <cfRule type="expression" dxfId="2148" priority="1821">
      <formula>AND($AD291&lt;0,#REF!="yes")</formula>
    </cfRule>
  </conditionalFormatting>
  <conditionalFormatting sqref="AD290">
    <cfRule type="cellIs" dxfId="2147" priority="1822" operator="equal">
      <formula>"-"</formula>
    </cfRule>
  </conditionalFormatting>
  <conditionalFormatting sqref="AD290">
    <cfRule type="cellIs" dxfId="2146" priority="1823" operator="greaterThan">
      <formula>0</formula>
    </cfRule>
  </conditionalFormatting>
  <conditionalFormatting sqref="AD290">
    <cfRule type="cellIs" dxfId="2145" priority="1824" operator="equal">
      <formula>0</formula>
    </cfRule>
  </conditionalFormatting>
  <conditionalFormatting sqref="AD290">
    <cfRule type="expression" dxfId="2144" priority="1825">
      <formula>AND($AD290&lt;0,#REF!="no")</formula>
    </cfRule>
  </conditionalFormatting>
  <conditionalFormatting sqref="AD290">
    <cfRule type="expression" dxfId="2143" priority="1826">
      <formula>AND($AD290&lt;0,#REF!="yes")</formula>
    </cfRule>
  </conditionalFormatting>
  <conditionalFormatting sqref="AD289">
    <cfRule type="cellIs" dxfId="2142" priority="1827" operator="equal">
      <formula>"-"</formula>
    </cfRule>
  </conditionalFormatting>
  <conditionalFormatting sqref="AD289">
    <cfRule type="cellIs" dxfId="2141" priority="1828" operator="greaterThan">
      <formula>0</formula>
    </cfRule>
  </conditionalFormatting>
  <conditionalFormatting sqref="AD289">
    <cfRule type="cellIs" dxfId="2140" priority="1829" operator="equal">
      <formula>0</formula>
    </cfRule>
  </conditionalFormatting>
  <conditionalFormatting sqref="AD289">
    <cfRule type="expression" dxfId="2139" priority="1830">
      <formula>AND($AD289&lt;0,#REF!="no")</formula>
    </cfRule>
  </conditionalFormatting>
  <conditionalFormatting sqref="AD289">
    <cfRule type="expression" dxfId="2138" priority="1831">
      <formula>AND($AD289&lt;0,#REF!="yes")</formula>
    </cfRule>
  </conditionalFormatting>
  <conditionalFormatting sqref="AD288">
    <cfRule type="cellIs" dxfId="2137" priority="1832" operator="equal">
      <formula>"-"</formula>
    </cfRule>
  </conditionalFormatting>
  <conditionalFormatting sqref="AD288">
    <cfRule type="cellIs" dxfId="2136" priority="1833" operator="greaterThan">
      <formula>0</formula>
    </cfRule>
  </conditionalFormatting>
  <conditionalFormatting sqref="AD288">
    <cfRule type="cellIs" dxfId="2135" priority="1834" operator="equal">
      <formula>0</formula>
    </cfRule>
  </conditionalFormatting>
  <conditionalFormatting sqref="AD288">
    <cfRule type="expression" dxfId="2134" priority="1835">
      <formula>AND($AD288&lt;0,#REF!="no")</formula>
    </cfRule>
  </conditionalFormatting>
  <conditionalFormatting sqref="AD288">
    <cfRule type="expression" dxfId="2133" priority="1836">
      <formula>AND($AD288&lt;0,#REF!="yes")</formula>
    </cfRule>
  </conditionalFormatting>
  <conditionalFormatting sqref="AD287">
    <cfRule type="cellIs" dxfId="2132" priority="1837" operator="equal">
      <formula>"-"</formula>
    </cfRule>
  </conditionalFormatting>
  <conditionalFormatting sqref="AD287">
    <cfRule type="cellIs" dxfId="2131" priority="1838" operator="greaterThan">
      <formula>0</formula>
    </cfRule>
  </conditionalFormatting>
  <conditionalFormatting sqref="AD287">
    <cfRule type="cellIs" dxfId="2130" priority="1839" operator="equal">
      <formula>0</formula>
    </cfRule>
  </conditionalFormatting>
  <conditionalFormatting sqref="AD287">
    <cfRule type="expression" dxfId="2129" priority="1840">
      <formula>AND($AD287&lt;0,#REF!="no")</formula>
    </cfRule>
  </conditionalFormatting>
  <conditionalFormatting sqref="AD287">
    <cfRule type="expression" dxfId="2128" priority="1841">
      <formula>AND($AD287&lt;0,#REF!="yes")</formula>
    </cfRule>
  </conditionalFormatting>
  <conditionalFormatting sqref="AD286">
    <cfRule type="cellIs" dxfId="2127" priority="1842" operator="equal">
      <formula>"-"</formula>
    </cfRule>
  </conditionalFormatting>
  <conditionalFormatting sqref="AD286">
    <cfRule type="cellIs" dxfId="2126" priority="1843" operator="greaterThan">
      <formula>0</formula>
    </cfRule>
  </conditionalFormatting>
  <conditionalFormatting sqref="AD286">
    <cfRule type="cellIs" dxfId="2125" priority="1844" operator="equal">
      <formula>0</formula>
    </cfRule>
  </conditionalFormatting>
  <conditionalFormatting sqref="AD286">
    <cfRule type="expression" dxfId="2124" priority="1845">
      <formula>AND($AD286&lt;0,#REF!="no")</formula>
    </cfRule>
  </conditionalFormatting>
  <conditionalFormatting sqref="AD286">
    <cfRule type="expression" dxfId="2123" priority="1846">
      <formula>AND($AD286&lt;0,#REF!="yes")</formula>
    </cfRule>
  </conditionalFormatting>
  <conditionalFormatting sqref="AD284:AD285">
    <cfRule type="cellIs" dxfId="2122" priority="1847" operator="equal">
      <formula>"-"</formula>
    </cfRule>
  </conditionalFormatting>
  <conditionalFormatting sqref="AD284:AD285">
    <cfRule type="cellIs" dxfId="2121" priority="1848" operator="greaterThan">
      <formula>0</formula>
    </cfRule>
  </conditionalFormatting>
  <conditionalFormatting sqref="AD284:AD285">
    <cfRule type="cellIs" dxfId="2120" priority="1849" operator="equal">
      <formula>0</formula>
    </cfRule>
  </conditionalFormatting>
  <conditionalFormatting sqref="AD284:AD285">
    <cfRule type="expression" dxfId="2119" priority="1850">
      <formula>AND($AD284&lt;0,#REF!="no")</formula>
    </cfRule>
  </conditionalFormatting>
  <conditionalFormatting sqref="AD284:AD285">
    <cfRule type="expression" dxfId="2118" priority="1851">
      <formula>AND($AD284&lt;0,#REF!="yes")</formula>
    </cfRule>
  </conditionalFormatting>
  <conditionalFormatting sqref="AD283">
    <cfRule type="cellIs" dxfId="2117" priority="1852" operator="equal">
      <formula>"-"</formula>
    </cfRule>
  </conditionalFormatting>
  <conditionalFormatting sqref="AD283">
    <cfRule type="cellIs" dxfId="2116" priority="1853" operator="greaterThan">
      <formula>0</formula>
    </cfRule>
  </conditionalFormatting>
  <conditionalFormatting sqref="AD283">
    <cfRule type="cellIs" dxfId="2115" priority="1854" operator="equal">
      <formula>0</formula>
    </cfRule>
  </conditionalFormatting>
  <conditionalFormatting sqref="AD283">
    <cfRule type="expression" dxfId="2114" priority="1855">
      <formula>AND($AD283&lt;0,#REF!="no")</formula>
    </cfRule>
  </conditionalFormatting>
  <conditionalFormatting sqref="AD283">
    <cfRule type="expression" dxfId="2113" priority="1856">
      <formula>AND($AD283&lt;0,#REF!="yes")</formula>
    </cfRule>
  </conditionalFormatting>
  <conditionalFormatting sqref="AD282">
    <cfRule type="cellIs" dxfId="2112" priority="1857" operator="equal">
      <formula>"-"</formula>
    </cfRule>
  </conditionalFormatting>
  <conditionalFormatting sqref="AD282">
    <cfRule type="cellIs" dxfId="2111" priority="1858" operator="greaterThan">
      <formula>0</formula>
    </cfRule>
  </conditionalFormatting>
  <conditionalFormatting sqref="AD282">
    <cfRule type="cellIs" dxfId="2110" priority="1859" operator="equal">
      <formula>0</formula>
    </cfRule>
  </conditionalFormatting>
  <conditionalFormatting sqref="AD282">
    <cfRule type="expression" dxfId="2109" priority="1860">
      <formula>AND($AD282&lt;0,#REF!="no")</formula>
    </cfRule>
  </conditionalFormatting>
  <conditionalFormatting sqref="AD282">
    <cfRule type="expression" dxfId="2108" priority="1861">
      <formula>AND($AD282&lt;0,#REF!="yes")</formula>
    </cfRule>
  </conditionalFormatting>
  <conditionalFormatting sqref="AD281">
    <cfRule type="cellIs" dxfId="2107" priority="1862" operator="equal">
      <formula>"-"</formula>
    </cfRule>
  </conditionalFormatting>
  <conditionalFormatting sqref="AD281">
    <cfRule type="cellIs" dxfId="2106" priority="1863" operator="greaterThan">
      <formula>0</formula>
    </cfRule>
  </conditionalFormatting>
  <conditionalFormatting sqref="AD281">
    <cfRule type="cellIs" dxfId="2105" priority="1864" operator="equal">
      <formula>0</formula>
    </cfRule>
  </conditionalFormatting>
  <conditionalFormatting sqref="AD281">
    <cfRule type="expression" dxfId="2104" priority="1865">
      <formula>AND($AD281&lt;0,#REF!="no")</formula>
    </cfRule>
  </conditionalFormatting>
  <conditionalFormatting sqref="AD281">
    <cfRule type="expression" dxfId="2103" priority="1866">
      <formula>AND($AD281&lt;0,#REF!="yes")</formula>
    </cfRule>
  </conditionalFormatting>
  <conditionalFormatting sqref="AD280">
    <cfRule type="cellIs" dxfId="2102" priority="1867" operator="equal">
      <formula>"-"</formula>
    </cfRule>
  </conditionalFormatting>
  <conditionalFormatting sqref="AD280">
    <cfRule type="cellIs" dxfId="2101" priority="1868" operator="greaterThan">
      <formula>0</formula>
    </cfRule>
  </conditionalFormatting>
  <conditionalFormatting sqref="AD280">
    <cfRule type="cellIs" dxfId="2100" priority="1869" operator="equal">
      <formula>0</formula>
    </cfRule>
  </conditionalFormatting>
  <conditionalFormatting sqref="AD280">
    <cfRule type="expression" dxfId="2099" priority="1870">
      <formula>AND($AD280&lt;0,#REF!="no")</formula>
    </cfRule>
  </conditionalFormatting>
  <conditionalFormatting sqref="AD280">
    <cfRule type="expression" dxfId="2098" priority="1871">
      <formula>AND($AD280&lt;0,#REF!="yes")</formula>
    </cfRule>
  </conditionalFormatting>
  <conditionalFormatting sqref="AD279">
    <cfRule type="cellIs" dxfId="2097" priority="1872" operator="equal">
      <formula>"-"</formula>
    </cfRule>
  </conditionalFormatting>
  <conditionalFormatting sqref="AD279">
    <cfRule type="cellIs" dxfId="2096" priority="1873" operator="greaterThan">
      <formula>0</formula>
    </cfRule>
  </conditionalFormatting>
  <conditionalFormatting sqref="AD279">
    <cfRule type="cellIs" dxfId="2095" priority="1874" operator="equal">
      <formula>0</formula>
    </cfRule>
  </conditionalFormatting>
  <conditionalFormatting sqref="AD279">
    <cfRule type="expression" dxfId="2094" priority="1875">
      <formula>AND($AD279&lt;0,#REF!="no")</formula>
    </cfRule>
  </conditionalFormatting>
  <conditionalFormatting sqref="AD279">
    <cfRule type="expression" dxfId="2093" priority="1876">
      <formula>AND($AD279&lt;0,#REF!="yes")</formula>
    </cfRule>
  </conditionalFormatting>
  <conditionalFormatting sqref="AD278">
    <cfRule type="cellIs" dxfId="2092" priority="1877" operator="equal">
      <formula>"-"</formula>
    </cfRule>
  </conditionalFormatting>
  <conditionalFormatting sqref="AD278">
    <cfRule type="cellIs" dxfId="2091" priority="1878" operator="greaterThan">
      <formula>0</formula>
    </cfRule>
  </conditionalFormatting>
  <conditionalFormatting sqref="AD278">
    <cfRule type="cellIs" dxfId="2090" priority="1879" operator="equal">
      <formula>0</formula>
    </cfRule>
  </conditionalFormatting>
  <conditionalFormatting sqref="AD278">
    <cfRule type="expression" dxfId="2089" priority="1880">
      <formula>AND($AD278&lt;0,#REF!="no")</formula>
    </cfRule>
  </conditionalFormatting>
  <conditionalFormatting sqref="AD278">
    <cfRule type="expression" dxfId="2088" priority="1881">
      <formula>AND($AD278&lt;0,#REF!="yes")</formula>
    </cfRule>
  </conditionalFormatting>
  <conditionalFormatting sqref="AD277">
    <cfRule type="cellIs" dxfId="2087" priority="1882" operator="equal">
      <formula>"-"</formula>
    </cfRule>
  </conditionalFormatting>
  <conditionalFormatting sqref="AD277">
    <cfRule type="cellIs" dxfId="2086" priority="1883" operator="greaterThan">
      <formula>0</formula>
    </cfRule>
  </conditionalFormatting>
  <conditionalFormatting sqref="AD277">
    <cfRule type="cellIs" dxfId="2085" priority="1884" operator="equal">
      <formula>0</formula>
    </cfRule>
  </conditionalFormatting>
  <conditionalFormatting sqref="AD277">
    <cfRule type="expression" dxfId="2084" priority="1885">
      <formula>AND($AD277&lt;0,#REF!="no")</formula>
    </cfRule>
  </conditionalFormatting>
  <conditionalFormatting sqref="AD277">
    <cfRule type="expression" dxfId="2083" priority="1886">
      <formula>AND($AD277&lt;0,#REF!="yes")</formula>
    </cfRule>
  </conditionalFormatting>
  <conditionalFormatting sqref="AD276">
    <cfRule type="cellIs" dxfId="2082" priority="1887" operator="equal">
      <formula>"-"</formula>
    </cfRule>
  </conditionalFormatting>
  <conditionalFormatting sqref="AD276">
    <cfRule type="cellIs" dxfId="2081" priority="1888" operator="greaterThan">
      <formula>0</formula>
    </cfRule>
  </conditionalFormatting>
  <conditionalFormatting sqref="AD276">
    <cfRule type="cellIs" dxfId="2080" priority="1889" operator="equal">
      <formula>0</formula>
    </cfRule>
  </conditionalFormatting>
  <conditionalFormatting sqref="AD276">
    <cfRule type="expression" dxfId="2079" priority="1890">
      <formula>AND($AD276&lt;0,#REF!="no")</formula>
    </cfRule>
  </conditionalFormatting>
  <conditionalFormatting sqref="AD276">
    <cfRule type="expression" dxfId="2078" priority="1891">
      <formula>AND($AD276&lt;0,#REF!="yes")</formula>
    </cfRule>
  </conditionalFormatting>
  <conditionalFormatting sqref="AD275">
    <cfRule type="cellIs" dxfId="2077" priority="1892" operator="equal">
      <formula>"-"</formula>
    </cfRule>
  </conditionalFormatting>
  <conditionalFormatting sqref="AD275">
    <cfRule type="cellIs" dxfId="2076" priority="1893" operator="greaterThan">
      <formula>0</formula>
    </cfRule>
  </conditionalFormatting>
  <conditionalFormatting sqref="AD275">
    <cfRule type="cellIs" dxfId="2075" priority="1894" operator="equal">
      <formula>0</formula>
    </cfRule>
  </conditionalFormatting>
  <conditionalFormatting sqref="AD275">
    <cfRule type="expression" dxfId="2074" priority="1895">
      <formula>AND($AD275&lt;0,#REF!="no")</formula>
    </cfRule>
  </conditionalFormatting>
  <conditionalFormatting sqref="AD275">
    <cfRule type="expression" dxfId="2073" priority="1896">
      <formula>AND($AD275&lt;0,#REF!="yes")</formula>
    </cfRule>
  </conditionalFormatting>
  <conditionalFormatting sqref="AD274">
    <cfRule type="cellIs" dxfId="2072" priority="1897" operator="equal">
      <formula>"-"</formula>
    </cfRule>
  </conditionalFormatting>
  <conditionalFormatting sqref="AD274">
    <cfRule type="cellIs" dxfId="2071" priority="1898" operator="greaterThan">
      <formula>0</formula>
    </cfRule>
  </conditionalFormatting>
  <conditionalFormatting sqref="AD274">
    <cfRule type="cellIs" dxfId="2070" priority="1899" operator="equal">
      <formula>0</formula>
    </cfRule>
  </conditionalFormatting>
  <conditionalFormatting sqref="AD274">
    <cfRule type="expression" dxfId="2069" priority="1900">
      <formula>AND($AD274&lt;0,#REF!="no")</formula>
    </cfRule>
  </conditionalFormatting>
  <conditionalFormatting sqref="AD274">
    <cfRule type="expression" dxfId="2068" priority="1901">
      <formula>AND($AD274&lt;0,#REF!="yes")</formula>
    </cfRule>
  </conditionalFormatting>
  <conditionalFormatting sqref="AD273">
    <cfRule type="cellIs" dxfId="2067" priority="1902" operator="equal">
      <formula>"-"</formula>
    </cfRule>
  </conditionalFormatting>
  <conditionalFormatting sqref="AD273">
    <cfRule type="cellIs" dxfId="2066" priority="1903" operator="greaterThan">
      <formula>0</formula>
    </cfRule>
  </conditionalFormatting>
  <conditionalFormatting sqref="AD273">
    <cfRule type="cellIs" dxfId="2065" priority="1904" operator="equal">
      <formula>0</formula>
    </cfRule>
  </conditionalFormatting>
  <conditionalFormatting sqref="AD273">
    <cfRule type="expression" dxfId="2064" priority="1905">
      <formula>AND($AD273&lt;0,#REF!="no")</formula>
    </cfRule>
  </conditionalFormatting>
  <conditionalFormatting sqref="AD273">
    <cfRule type="expression" dxfId="2063" priority="1906">
      <formula>AND($AD273&lt;0,#REF!="yes")</formula>
    </cfRule>
  </conditionalFormatting>
  <conditionalFormatting sqref="AD272">
    <cfRule type="cellIs" dxfId="2062" priority="1907" operator="equal">
      <formula>"-"</formula>
    </cfRule>
  </conditionalFormatting>
  <conditionalFormatting sqref="AD272">
    <cfRule type="cellIs" dxfId="2061" priority="1908" operator="greaterThan">
      <formula>0</formula>
    </cfRule>
  </conditionalFormatting>
  <conditionalFormatting sqref="AD272">
    <cfRule type="cellIs" dxfId="2060" priority="1909" operator="equal">
      <formula>0</formula>
    </cfRule>
  </conditionalFormatting>
  <conditionalFormatting sqref="AD272">
    <cfRule type="expression" dxfId="2059" priority="1910">
      <formula>AND($AD272&lt;0,#REF!="no")</formula>
    </cfRule>
  </conditionalFormatting>
  <conditionalFormatting sqref="AD272">
    <cfRule type="expression" dxfId="2058" priority="1911">
      <formula>AND($AD272&lt;0,#REF!="yes")</formula>
    </cfRule>
  </conditionalFormatting>
  <conditionalFormatting sqref="AD271">
    <cfRule type="cellIs" dxfId="2057" priority="1912" operator="equal">
      <formula>"-"</formula>
    </cfRule>
  </conditionalFormatting>
  <conditionalFormatting sqref="AD271">
    <cfRule type="cellIs" dxfId="2056" priority="1913" operator="greaterThan">
      <formula>0</formula>
    </cfRule>
  </conditionalFormatting>
  <conditionalFormatting sqref="AD271">
    <cfRule type="cellIs" dxfId="2055" priority="1914" operator="equal">
      <formula>0</formula>
    </cfRule>
  </conditionalFormatting>
  <conditionalFormatting sqref="AD271">
    <cfRule type="expression" dxfId="2054" priority="1915">
      <formula>AND($AD271&lt;0,#REF!="no")</formula>
    </cfRule>
  </conditionalFormatting>
  <conditionalFormatting sqref="AD271">
    <cfRule type="expression" dxfId="2053" priority="1916">
      <formula>AND($AD271&lt;0,#REF!="yes")</formula>
    </cfRule>
  </conditionalFormatting>
  <conditionalFormatting sqref="AD270">
    <cfRule type="cellIs" dxfId="2052" priority="1917" operator="equal">
      <formula>"-"</formula>
    </cfRule>
  </conditionalFormatting>
  <conditionalFormatting sqref="AD270">
    <cfRule type="cellIs" dxfId="2051" priority="1918" operator="greaterThan">
      <formula>0</formula>
    </cfRule>
  </conditionalFormatting>
  <conditionalFormatting sqref="AD270">
    <cfRule type="cellIs" dxfId="2050" priority="1919" operator="equal">
      <formula>0</formula>
    </cfRule>
  </conditionalFormatting>
  <conditionalFormatting sqref="AD270">
    <cfRule type="expression" dxfId="2049" priority="1920">
      <formula>AND($AD270&lt;0,#REF!="no")</formula>
    </cfRule>
  </conditionalFormatting>
  <conditionalFormatting sqref="AD270">
    <cfRule type="expression" dxfId="2048" priority="1921">
      <formula>AND($AD270&lt;0,#REF!="yes")</formula>
    </cfRule>
  </conditionalFormatting>
  <conditionalFormatting sqref="AD269">
    <cfRule type="cellIs" dxfId="2047" priority="1922" operator="equal">
      <formula>"-"</formula>
    </cfRule>
  </conditionalFormatting>
  <conditionalFormatting sqref="AD269">
    <cfRule type="cellIs" dxfId="2046" priority="1923" operator="greaterThan">
      <formula>0</formula>
    </cfRule>
  </conditionalFormatting>
  <conditionalFormatting sqref="AD269">
    <cfRule type="cellIs" dxfId="2045" priority="1924" operator="equal">
      <formula>0</formula>
    </cfRule>
  </conditionalFormatting>
  <conditionalFormatting sqref="AD269">
    <cfRule type="expression" dxfId="2044" priority="1925">
      <formula>AND($AD269&lt;0,#REF!="no")</formula>
    </cfRule>
  </conditionalFormatting>
  <conditionalFormatting sqref="AD269">
    <cfRule type="expression" dxfId="2043" priority="1926">
      <formula>AND($AD269&lt;0,#REF!="yes")</formula>
    </cfRule>
  </conditionalFormatting>
  <conditionalFormatting sqref="AD268">
    <cfRule type="cellIs" dxfId="2042" priority="1927" operator="equal">
      <formula>"-"</formula>
    </cfRule>
  </conditionalFormatting>
  <conditionalFormatting sqref="AD268">
    <cfRule type="cellIs" dxfId="2041" priority="1928" operator="greaterThan">
      <formula>0</formula>
    </cfRule>
  </conditionalFormatting>
  <conditionalFormatting sqref="AD268">
    <cfRule type="cellIs" dxfId="2040" priority="1929" operator="equal">
      <formula>0</formula>
    </cfRule>
  </conditionalFormatting>
  <conditionalFormatting sqref="AD268">
    <cfRule type="expression" dxfId="2039" priority="1930">
      <formula>AND($AD268&lt;0,#REF!="no")</formula>
    </cfRule>
  </conditionalFormatting>
  <conditionalFormatting sqref="AD268">
    <cfRule type="expression" dxfId="2038" priority="1931">
      <formula>AND($AD268&lt;0,#REF!="yes")</formula>
    </cfRule>
  </conditionalFormatting>
  <conditionalFormatting sqref="AD267">
    <cfRule type="cellIs" dxfId="2037" priority="1932" operator="equal">
      <formula>"-"</formula>
    </cfRule>
  </conditionalFormatting>
  <conditionalFormatting sqref="AD267">
    <cfRule type="cellIs" dxfId="2036" priority="1933" operator="greaterThan">
      <formula>0</formula>
    </cfRule>
  </conditionalFormatting>
  <conditionalFormatting sqref="AD267">
    <cfRule type="cellIs" dxfId="2035" priority="1934" operator="equal">
      <formula>0</formula>
    </cfRule>
  </conditionalFormatting>
  <conditionalFormatting sqref="AD267">
    <cfRule type="expression" dxfId="2034" priority="1935">
      <formula>AND($AD267&lt;0,#REF!="no")</formula>
    </cfRule>
  </conditionalFormatting>
  <conditionalFormatting sqref="AD267">
    <cfRule type="expression" dxfId="2033" priority="1936">
      <formula>AND($AD267&lt;0,#REF!="yes")</formula>
    </cfRule>
  </conditionalFormatting>
  <conditionalFormatting sqref="AD265:AD266">
    <cfRule type="cellIs" dxfId="2032" priority="1937" operator="equal">
      <formula>"-"</formula>
    </cfRule>
  </conditionalFormatting>
  <conditionalFormatting sqref="AD265:AD266">
    <cfRule type="cellIs" dxfId="2031" priority="1938" operator="greaterThan">
      <formula>0</formula>
    </cfRule>
  </conditionalFormatting>
  <conditionalFormatting sqref="AD265:AD266">
    <cfRule type="cellIs" dxfId="2030" priority="1939" operator="equal">
      <formula>0</formula>
    </cfRule>
  </conditionalFormatting>
  <conditionalFormatting sqref="AD265:AD266">
    <cfRule type="expression" dxfId="2029" priority="1940">
      <formula>AND($AD265&lt;0,#REF!="no")</formula>
    </cfRule>
  </conditionalFormatting>
  <conditionalFormatting sqref="AD265:AD266">
    <cfRule type="expression" dxfId="2028" priority="1941">
      <formula>AND($AD265&lt;0,#REF!="yes")</formula>
    </cfRule>
  </conditionalFormatting>
  <conditionalFormatting sqref="AD264">
    <cfRule type="cellIs" dxfId="2027" priority="1942" operator="equal">
      <formula>"-"</formula>
    </cfRule>
  </conditionalFormatting>
  <conditionalFormatting sqref="AD264">
    <cfRule type="cellIs" dxfId="2026" priority="1943" operator="greaterThan">
      <formula>0</formula>
    </cfRule>
  </conditionalFormatting>
  <conditionalFormatting sqref="AD264">
    <cfRule type="cellIs" dxfId="2025" priority="1944" operator="equal">
      <formula>0</formula>
    </cfRule>
  </conditionalFormatting>
  <conditionalFormatting sqref="AD264">
    <cfRule type="expression" dxfId="2024" priority="1945">
      <formula>AND($AD264&lt;0,#REF!="no")</formula>
    </cfRule>
  </conditionalFormatting>
  <conditionalFormatting sqref="AD264">
    <cfRule type="expression" dxfId="2023" priority="1946">
      <formula>AND($AD264&lt;0,#REF!="yes")</formula>
    </cfRule>
  </conditionalFormatting>
  <conditionalFormatting sqref="AD263">
    <cfRule type="cellIs" dxfId="2022" priority="1947" operator="equal">
      <formula>"-"</formula>
    </cfRule>
  </conditionalFormatting>
  <conditionalFormatting sqref="AD263">
    <cfRule type="cellIs" dxfId="2021" priority="1948" operator="greaterThan">
      <formula>0</formula>
    </cfRule>
  </conditionalFormatting>
  <conditionalFormatting sqref="AD263">
    <cfRule type="cellIs" dxfId="2020" priority="1949" operator="equal">
      <formula>0</formula>
    </cfRule>
  </conditionalFormatting>
  <conditionalFormatting sqref="AD263">
    <cfRule type="expression" dxfId="2019" priority="1950">
      <formula>AND($AD263&lt;0,#REF!="no")</formula>
    </cfRule>
  </conditionalFormatting>
  <conditionalFormatting sqref="AD263">
    <cfRule type="expression" dxfId="2018" priority="1951">
      <formula>AND($AD263&lt;0,#REF!="yes")</formula>
    </cfRule>
  </conditionalFormatting>
  <conditionalFormatting sqref="AD262">
    <cfRule type="cellIs" dxfId="2017" priority="1952" operator="equal">
      <formula>"-"</formula>
    </cfRule>
  </conditionalFormatting>
  <conditionalFormatting sqref="AD262">
    <cfRule type="cellIs" dxfId="2016" priority="1953" operator="greaterThan">
      <formula>0</formula>
    </cfRule>
  </conditionalFormatting>
  <conditionalFormatting sqref="AD262">
    <cfRule type="cellIs" dxfId="2015" priority="1954" operator="equal">
      <formula>0</formula>
    </cfRule>
  </conditionalFormatting>
  <conditionalFormatting sqref="AD262">
    <cfRule type="expression" dxfId="2014" priority="1955">
      <formula>AND($AD262&lt;0,#REF!="no")</formula>
    </cfRule>
  </conditionalFormatting>
  <conditionalFormatting sqref="AD262">
    <cfRule type="expression" dxfId="2013" priority="1956">
      <formula>AND($AD262&lt;0,#REF!="yes")</formula>
    </cfRule>
  </conditionalFormatting>
  <conditionalFormatting sqref="AD261">
    <cfRule type="cellIs" dxfId="2012" priority="1957" operator="equal">
      <formula>"-"</formula>
    </cfRule>
  </conditionalFormatting>
  <conditionalFormatting sqref="AD261">
    <cfRule type="cellIs" dxfId="2011" priority="1958" operator="greaterThan">
      <formula>0</formula>
    </cfRule>
  </conditionalFormatting>
  <conditionalFormatting sqref="AD261">
    <cfRule type="cellIs" dxfId="2010" priority="1959" operator="equal">
      <formula>0</formula>
    </cfRule>
  </conditionalFormatting>
  <conditionalFormatting sqref="AD261">
    <cfRule type="expression" dxfId="2009" priority="1960">
      <formula>AND($AD261&lt;0,#REF!="no")</formula>
    </cfRule>
  </conditionalFormatting>
  <conditionalFormatting sqref="AD261">
    <cfRule type="expression" dxfId="2008" priority="1961">
      <formula>AND($AD261&lt;0,#REF!="yes")</formula>
    </cfRule>
  </conditionalFormatting>
  <conditionalFormatting sqref="AD260">
    <cfRule type="cellIs" dxfId="2007" priority="1962" operator="equal">
      <formula>"-"</formula>
    </cfRule>
  </conditionalFormatting>
  <conditionalFormatting sqref="AD260">
    <cfRule type="cellIs" dxfId="2006" priority="1963" operator="greaterThan">
      <formula>0</formula>
    </cfRule>
  </conditionalFormatting>
  <conditionalFormatting sqref="AD260">
    <cfRule type="cellIs" dxfId="2005" priority="1964" operator="equal">
      <formula>0</formula>
    </cfRule>
  </conditionalFormatting>
  <conditionalFormatting sqref="AD260">
    <cfRule type="expression" dxfId="2004" priority="1965">
      <formula>AND($AD260&lt;0,#REF!="no")</formula>
    </cfRule>
  </conditionalFormatting>
  <conditionalFormatting sqref="AD260">
    <cfRule type="expression" dxfId="2003" priority="1966">
      <formula>AND($AD260&lt;0,#REF!="yes")</formula>
    </cfRule>
  </conditionalFormatting>
  <conditionalFormatting sqref="AD259">
    <cfRule type="cellIs" dxfId="2002" priority="1967" operator="equal">
      <formula>"-"</formula>
    </cfRule>
  </conditionalFormatting>
  <conditionalFormatting sqref="AD259">
    <cfRule type="cellIs" dxfId="2001" priority="1968" operator="greaterThan">
      <formula>0</formula>
    </cfRule>
  </conditionalFormatting>
  <conditionalFormatting sqref="AD259">
    <cfRule type="cellIs" dxfId="2000" priority="1969" operator="equal">
      <formula>0</formula>
    </cfRule>
  </conditionalFormatting>
  <conditionalFormatting sqref="AD259">
    <cfRule type="expression" dxfId="1999" priority="1970">
      <formula>AND($AD259&lt;0,#REF!="no")</formula>
    </cfRule>
  </conditionalFormatting>
  <conditionalFormatting sqref="AD259">
    <cfRule type="expression" dxfId="1998" priority="1971">
      <formula>AND($AD259&lt;0,#REF!="yes")</formula>
    </cfRule>
  </conditionalFormatting>
  <conditionalFormatting sqref="AD258">
    <cfRule type="cellIs" dxfId="1997" priority="1972" operator="equal">
      <formula>"-"</formula>
    </cfRule>
  </conditionalFormatting>
  <conditionalFormatting sqref="AD258">
    <cfRule type="cellIs" dxfId="1996" priority="1973" operator="greaterThan">
      <formula>0</formula>
    </cfRule>
  </conditionalFormatting>
  <conditionalFormatting sqref="AD258">
    <cfRule type="cellIs" dxfId="1995" priority="1974" operator="equal">
      <formula>0</formula>
    </cfRule>
  </conditionalFormatting>
  <conditionalFormatting sqref="AD258">
    <cfRule type="expression" dxfId="1994" priority="1975">
      <formula>AND($AD258&lt;0,#REF!="no")</formula>
    </cfRule>
  </conditionalFormatting>
  <conditionalFormatting sqref="AD258">
    <cfRule type="expression" dxfId="1993" priority="1976">
      <formula>AND($AD258&lt;0,#REF!="yes")</formula>
    </cfRule>
  </conditionalFormatting>
  <conditionalFormatting sqref="AD257">
    <cfRule type="cellIs" dxfId="1992" priority="1977" operator="equal">
      <formula>"-"</formula>
    </cfRule>
  </conditionalFormatting>
  <conditionalFormatting sqref="AD257">
    <cfRule type="cellIs" dxfId="1991" priority="1978" operator="greaterThan">
      <formula>0</formula>
    </cfRule>
  </conditionalFormatting>
  <conditionalFormatting sqref="AD257">
    <cfRule type="cellIs" dxfId="1990" priority="1979" operator="equal">
      <formula>0</formula>
    </cfRule>
  </conditionalFormatting>
  <conditionalFormatting sqref="AD257">
    <cfRule type="expression" dxfId="1989" priority="1980">
      <formula>AND($AD257&lt;0,#REF!="no")</formula>
    </cfRule>
  </conditionalFormatting>
  <conditionalFormatting sqref="AD257">
    <cfRule type="expression" dxfId="1988" priority="1981">
      <formula>AND($AD257&lt;0,#REF!="yes")</formula>
    </cfRule>
  </conditionalFormatting>
  <conditionalFormatting sqref="AD256">
    <cfRule type="cellIs" dxfId="1987" priority="1982" operator="equal">
      <formula>"-"</formula>
    </cfRule>
  </conditionalFormatting>
  <conditionalFormatting sqref="AD256">
    <cfRule type="cellIs" dxfId="1986" priority="1983" operator="greaterThan">
      <formula>0</formula>
    </cfRule>
  </conditionalFormatting>
  <conditionalFormatting sqref="AD256">
    <cfRule type="cellIs" dxfId="1985" priority="1984" operator="equal">
      <formula>0</formula>
    </cfRule>
  </conditionalFormatting>
  <conditionalFormatting sqref="AD256">
    <cfRule type="expression" dxfId="1984" priority="1985">
      <formula>AND($AD256&lt;0,#REF!="no")</formula>
    </cfRule>
  </conditionalFormatting>
  <conditionalFormatting sqref="AD256">
    <cfRule type="expression" dxfId="1983" priority="1986">
      <formula>AND($AD256&lt;0,#REF!="yes")</formula>
    </cfRule>
  </conditionalFormatting>
  <conditionalFormatting sqref="AD255">
    <cfRule type="cellIs" dxfId="1982" priority="1987" operator="equal">
      <formula>"-"</formula>
    </cfRule>
  </conditionalFormatting>
  <conditionalFormatting sqref="AD255">
    <cfRule type="cellIs" dxfId="1981" priority="1988" operator="greaterThan">
      <formula>0</formula>
    </cfRule>
  </conditionalFormatting>
  <conditionalFormatting sqref="AD255">
    <cfRule type="cellIs" dxfId="1980" priority="1989" operator="equal">
      <formula>0</formula>
    </cfRule>
  </conditionalFormatting>
  <conditionalFormatting sqref="AD255">
    <cfRule type="expression" dxfId="1979" priority="1990">
      <formula>AND($AD255&lt;0,#REF!="no")</formula>
    </cfRule>
  </conditionalFormatting>
  <conditionalFormatting sqref="AD255">
    <cfRule type="expression" dxfId="1978" priority="1991">
      <formula>AND($AD255&lt;0,#REF!="yes")</formula>
    </cfRule>
  </conditionalFormatting>
  <conditionalFormatting sqref="AD254">
    <cfRule type="cellIs" dxfId="1977" priority="1992" operator="equal">
      <formula>"-"</formula>
    </cfRule>
  </conditionalFormatting>
  <conditionalFormatting sqref="AD254">
    <cfRule type="cellIs" dxfId="1976" priority="1993" operator="greaterThan">
      <formula>0</formula>
    </cfRule>
  </conditionalFormatting>
  <conditionalFormatting sqref="AD254">
    <cfRule type="cellIs" dxfId="1975" priority="1994" operator="equal">
      <formula>0</formula>
    </cfRule>
  </conditionalFormatting>
  <conditionalFormatting sqref="AD254">
    <cfRule type="expression" dxfId="1974" priority="1995">
      <formula>AND($AD254&lt;0,#REF!="no")</formula>
    </cfRule>
  </conditionalFormatting>
  <conditionalFormatting sqref="AD254">
    <cfRule type="expression" dxfId="1973" priority="1996">
      <formula>AND($AD254&lt;0,#REF!="yes")</formula>
    </cfRule>
  </conditionalFormatting>
  <conditionalFormatting sqref="AD253">
    <cfRule type="cellIs" dxfId="1972" priority="1997" operator="equal">
      <formula>"-"</formula>
    </cfRule>
  </conditionalFormatting>
  <conditionalFormatting sqref="AD253">
    <cfRule type="cellIs" dxfId="1971" priority="1998" operator="greaterThan">
      <formula>0</formula>
    </cfRule>
  </conditionalFormatting>
  <conditionalFormatting sqref="AD253">
    <cfRule type="cellIs" dxfId="1970" priority="1999" operator="equal">
      <formula>0</formula>
    </cfRule>
  </conditionalFormatting>
  <conditionalFormatting sqref="AD253">
    <cfRule type="expression" dxfId="1969" priority="2000">
      <formula>AND($AD253&lt;0,#REF!="no")</formula>
    </cfRule>
  </conditionalFormatting>
  <conditionalFormatting sqref="AD253">
    <cfRule type="expression" dxfId="1968" priority="2001">
      <formula>AND($AD253&lt;0,#REF!="yes")</formula>
    </cfRule>
  </conditionalFormatting>
  <conditionalFormatting sqref="AD251:AD252">
    <cfRule type="cellIs" dxfId="1967" priority="2002" operator="equal">
      <formula>"-"</formula>
    </cfRule>
  </conditionalFormatting>
  <conditionalFormatting sqref="AD251:AD252">
    <cfRule type="cellIs" dxfId="1966" priority="2003" operator="greaterThan">
      <formula>0</formula>
    </cfRule>
  </conditionalFormatting>
  <conditionalFormatting sqref="AD251:AD252">
    <cfRule type="cellIs" dxfId="1965" priority="2004" operator="equal">
      <formula>0</formula>
    </cfRule>
  </conditionalFormatting>
  <conditionalFormatting sqref="AD251:AD252">
    <cfRule type="expression" dxfId="1964" priority="2005">
      <formula>AND($AD251&lt;0,#REF!="no")</formula>
    </cfRule>
  </conditionalFormatting>
  <conditionalFormatting sqref="AD251:AD252">
    <cfRule type="expression" dxfId="1963" priority="2006">
      <formula>AND($AD251&lt;0,#REF!="yes")</formula>
    </cfRule>
  </conditionalFormatting>
  <conditionalFormatting sqref="AD250">
    <cfRule type="cellIs" dxfId="1962" priority="2007" operator="equal">
      <formula>"-"</formula>
    </cfRule>
  </conditionalFormatting>
  <conditionalFormatting sqref="AD250">
    <cfRule type="cellIs" dxfId="1961" priority="2008" operator="greaterThan">
      <formula>0</formula>
    </cfRule>
  </conditionalFormatting>
  <conditionalFormatting sqref="AD250">
    <cfRule type="cellIs" dxfId="1960" priority="2009" operator="equal">
      <formula>0</formula>
    </cfRule>
  </conditionalFormatting>
  <conditionalFormatting sqref="AD250">
    <cfRule type="expression" dxfId="1959" priority="2010">
      <formula>AND($AD250&lt;0,#REF!="no")</formula>
    </cfRule>
  </conditionalFormatting>
  <conditionalFormatting sqref="AD250">
    <cfRule type="expression" dxfId="1958" priority="2011">
      <formula>AND($AD250&lt;0,#REF!="yes")</formula>
    </cfRule>
  </conditionalFormatting>
  <conditionalFormatting sqref="AD249">
    <cfRule type="cellIs" dxfId="1957" priority="2012" operator="equal">
      <formula>"-"</formula>
    </cfRule>
  </conditionalFormatting>
  <conditionalFormatting sqref="AD249">
    <cfRule type="cellIs" dxfId="1956" priority="2013" operator="greaterThan">
      <formula>0</formula>
    </cfRule>
  </conditionalFormatting>
  <conditionalFormatting sqref="AD249">
    <cfRule type="cellIs" dxfId="1955" priority="2014" operator="equal">
      <formula>0</formula>
    </cfRule>
  </conditionalFormatting>
  <conditionalFormatting sqref="AD249">
    <cfRule type="expression" dxfId="1954" priority="2015">
      <formula>AND($AD249&lt;0,#REF!="no")</formula>
    </cfRule>
  </conditionalFormatting>
  <conditionalFormatting sqref="AD249">
    <cfRule type="expression" dxfId="1953" priority="2016">
      <formula>AND($AD249&lt;0,#REF!="yes")</formula>
    </cfRule>
  </conditionalFormatting>
  <conditionalFormatting sqref="AD248">
    <cfRule type="cellIs" dxfId="1952" priority="2017" operator="equal">
      <formula>"-"</formula>
    </cfRule>
  </conditionalFormatting>
  <conditionalFormatting sqref="AD248">
    <cfRule type="cellIs" dxfId="1951" priority="2018" operator="greaterThan">
      <formula>0</formula>
    </cfRule>
  </conditionalFormatting>
  <conditionalFormatting sqref="AD248">
    <cfRule type="cellIs" dxfId="1950" priority="2019" operator="equal">
      <formula>0</formula>
    </cfRule>
  </conditionalFormatting>
  <conditionalFormatting sqref="AD248">
    <cfRule type="expression" dxfId="1949" priority="2020">
      <formula>AND($AD248&lt;0,#REF!="no")</formula>
    </cfRule>
  </conditionalFormatting>
  <conditionalFormatting sqref="AD248">
    <cfRule type="expression" dxfId="1948" priority="2021">
      <formula>AND($AD248&lt;0,#REF!="yes")</formula>
    </cfRule>
  </conditionalFormatting>
  <conditionalFormatting sqref="AD247">
    <cfRule type="cellIs" dxfId="1947" priority="2022" operator="equal">
      <formula>"-"</formula>
    </cfRule>
  </conditionalFormatting>
  <conditionalFormatting sqref="AD247">
    <cfRule type="cellIs" dxfId="1946" priority="2023" operator="greaterThan">
      <formula>0</formula>
    </cfRule>
  </conditionalFormatting>
  <conditionalFormatting sqref="AD247">
    <cfRule type="cellIs" dxfId="1945" priority="2024" operator="equal">
      <formula>0</formula>
    </cfRule>
  </conditionalFormatting>
  <conditionalFormatting sqref="AD247">
    <cfRule type="expression" dxfId="1944" priority="2025">
      <formula>AND($AD247&lt;0,#REF!="no")</formula>
    </cfRule>
  </conditionalFormatting>
  <conditionalFormatting sqref="AD247">
    <cfRule type="expression" dxfId="1943" priority="2026">
      <formula>AND($AD247&lt;0,#REF!="yes")</formula>
    </cfRule>
  </conditionalFormatting>
  <conditionalFormatting sqref="AD246">
    <cfRule type="cellIs" dxfId="1942" priority="2027" operator="equal">
      <formula>"-"</formula>
    </cfRule>
  </conditionalFormatting>
  <conditionalFormatting sqref="AD246">
    <cfRule type="cellIs" dxfId="1941" priority="2028" operator="greaterThan">
      <formula>0</formula>
    </cfRule>
  </conditionalFormatting>
  <conditionalFormatting sqref="AD246">
    <cfRule type="cellIs" dxfId="1940" priority="2029" operator="equal">
      <formula>0</formula>
    </cfRule>
  </conditionalFormatting>
  <conditionalFormatting sqref="AD246">
    <cfRule type="expression" dxfId="1939" priority="2030">
      <formula>AND($AD246&lt;0,#REF!="no")</formula>
    </cfRule>
  </conditionalFormatting>
  <conditionalFormatting sqref="AD246">
    <cfRule type="expression" dxfId="1938" priority="2031">
      <formula>AND($AD246&lt;0,#REF!="yes")</formula>
    </cfRule>
  </conditionalFormatting>
  <conditionalFormatting sqref="AD245">
    <cfRule type="cellIs" dxfId="1937" priority="2032" operator="equal">
      <formula>"-"</formula>
    </cfRule>
  </conditionalFormatting>
  <conditionalFormatting sqref="AD245">
    <cfRule type="cellIs" dxfId="1936" priority="2033" operator="greaterThan">
      <formula>0</formula>
    </cfRule>
  </conditionalFormatting>
  <conditionalFormatting sqref="AD245">
    <cfRule type="cellIs" dxfId="1935" priority="2034" operator="equal">
      <formula>0</formula>
    </cfRule>
  </conditionalFormatting>
  <conditionalFormatting sqref="AD245">
    <cfRule type="expression" dxfId="1934" priority="2035">
      <formula>AND($AD245&lt;0,#REF!="no")</formula>
    </cfRule>
  </conditionalFormatting>
  <conditionalFormatting sqref="AD245">
    <cfRule type="expression" dxfId="1933" priority="2036">
      <formula>AND($AD245&lt;0,#REF!="yes")</formula>
    </cfRule>
  </conditionalFormatting>
  <conditionalFormatting sqref="AD244">
    <cfRule type="cellIs" dxfId="1932" priority="2037" operator="equal">
      <formula>"-"</formula>
    </cfRule>
  </conditionalFormatting>
  <conditionalFormatting sqref="AD244">
    <cfRule type="cellIs" dxfId="1931" priority="2038" operator="greaterThan">
      <formula>0</formula>
    </cfRule>
  </conditionalFormatting>
  <conditionalFormatting sqref="AD244">
    <cfRule type="cellIs" dxfId="1930" priority="2039" operator="equal">
      <formula>0</formula>
    </cfRule>
  </conditionalFormatting>
  <conditionalFormatting sqref="AD244">
    <cfRule type="expression" dxfId="1929" priority="2040">
      <formula>AND($AD244&lt;0,#REF!="no")</formula>
    </cfRule>
  </conditionalFormatting>
  <conditionalFormatting sqref="AD244">
    <cfRule type="expression" dxfId="1928" priority="2041">
      <formula>AND($AD244&lt;0,#REF!="yes")</formula>
    </cfRule>
  </conditionalFormatting>
  <conditionalFormatting sqref="AD243">
    <cfRule type="cellIs" dxfId="1927" priority="2042" operator="equal">
      <formula>"-"</formula>
    </cfRule>
  </conditionalFormatting>
  <conditionalFormatting sqref="AD243">
    <cfRule type="cellIs" dxfId="1926" priority="2043" operator="greaterThan">
      <formula>0</formula>
    </cfRule>
  </conditionalFormatting>
  <conditionalFormatting sqref="AD243">
    <cfRule type="cellIs" dxfId="1925" priority="2044" operator="equal">
      <formula>0</formula>
    </cfRule>
  </conditionalFormatting>
  <conditionalFormatting sqref="AD243">
    <cfRule type="expression" dxfId="1924" priority="2045">
      <formula>AND($AD243&lt;0,#REF!="no")</formula>
    </cfRule>
  </conditionalFormatting>
  <conditionalFormatting sqref="AD243">
    <cfRule type="expression" dxfId="1923" priority="2046">
      <formula>AND($AD243&lt;0,#REF!="yes")</formula>
    </cfRule>
  </conditionalFormatting>
  <conditionalFormatting sqref="AD241:AD242">
    <cfRule type="cellIs" dxfId="1922" priority="2047" operator="equal">
      <formula>"-"</formula>
    </cfRule>
  </conditionalFormatting>
  <conditionalFormatting sqref="AD241:AD242">
    <cfRule type="cellIs" dxfId="1921" priority="2048" operator="greaterThan">
      <formula>0</formula>
    </cfRule>
  </conditionalFormatting>
  <conditionalFormatting sqref="AD241:AD242">
    <cfRule type="cellIs" dxfId="1920" priority="2049" operator="equal">
      <formula>0</formula>
    </cfRule>
  </conditionalFormatting>
  <conditionalFormatting sqref="AD241:AD242">
    <cfRule type="expression" dxfId="1919" priority="2050">
      <formula>AND($AD241&lt;0,#REF!="no")</formula>
    </cfRule>
  </conditionalFormatting>
  <conditionalFormatting sqref="AD241:AD242">
    <cfRule type="expression" dxfId="1918" priority="2051">
      <formula>AND($AD241&lt;0,#REF!="yes")</formula>
    </cfRule>
  </conditionalFormatting>
  <conditionalFormatting sqref="AD240">
    <cfRule type="cellIs" dxfId="1917" priority="2052" operator="equal">
      <formula>"-"</formula>
    </cfRule>
  </conditionalFormatting>
  <conditionalFormatting sqref="AD240">
    <cfRule type="cellIs" dxfId="1916" priority="2053" operator="greaterThan">
      <formula>0</formula>
    </cfRule>
  </conditionalFormatting>
  <conditionalFormatting sqref="AD240">
    <cfRule type="cellIs" dxfId="1915" priority="2054" operator="equal">
      <formula>0</formula>
    </cfRule>
  </conditionalFormatting>
  <conditionalFormatting sqref="AD240">
    <cfRule type="expression" dxfId="1914" priority="2055">
      <formula>AND($AD240&lt;0,#REF!="no")</formula>
    </cfRule>
  </conditionalFormatting>
  <conditionalFormatting sqref="AD240">
    <cfRule type="expression" dxfId="1913" priority="2056">
      <formula>AND($AD240&lt;0,#REF!="yes")</formula>
    </cfRule>
  </conditionalFormatting>
  <conditionalFormatting sqref="AD239">
    <cfRule type="cellIs" dxfId="1912" priority="2057" operator="equal">
      <formula>"-"</formula>
    </cfRule>
  </conditionalFormatting>
  <conditionalFormatting sqref="AD239">
    <cfRule type="cellIs" dxfId="1911" priority="2058" operator="greaterThan">
      <formula>0</formula>
    </cfRule>
  </conditionalFormatting>
  <conditionalFormatting sqref="AD239">
    <cfRule type="cellIs" dxfId="1910" priority="2059" operator="equal">
      <formula>0</formula>
    </cfRule>
  </conditionalFormatting>
  <conditionalFormatting sqref="AD239">
    <cfRule type="expression" dxfId="1909" priority="2060">
      <formula>AND($AD239&lt;0,#REF!="no")</formula>
    </cfRule>
  </conditionalFormatting>
  <conditionalFormatting sqref="AD239">
    <cfRule type="expression" dxfId="1908" priority="2061">
      <formula>AND($AD239&lt;0,#REF!="yes")</formula>
    </cfRule>
  </conditionalFormatting>
  <conditionalFormatting sqref="AD238">
    <cfRule type="cellIs" dxfId="1907" priority="2062" operator="equal">
      <formula>"-"</formula>
    </cfRule>
  </conditionalFormatting>
  <conditionalFormatting sqref="AD238">
    <cfRule type="cellIs" dxfId="1906" priority="2063" operator="greaterThan">
      <formula>0</formula>
    </cfRule>
  </conditionalFormatting>
  <conditionalFormatting sqref="AD238">
    <cfRule type="cellIs" dxfId="1905" priority="2064" operator="equal">
      <formula>0</formula>
    </cfRule>
  </conditionalFormatting>
  <conditionalFormatting sqref="AD238">
    <cfRule type="expression" dxfId="1904" priority="2065">
      <formula>AND($AD238&lt;0,#REF!="no")</formula>
    </cfRule>
  </conditionalFormatting>
  <conditionalFormatting sqref="AD238">
    <cfRule type="expression" dxfId="1903" priority="2066">
      <formula>AND($AD238&lt;0,#REF!="yes")</formula>
    </cfRule>
  </conditionalFormatting>
  <conditionalFormatting sqref="AD236:AD237">
    <cfRule type="cellIs" dxfId="1902" priority="2067" operator="equal">
      <formula>"-"</formula>
    </cfRule>
  </conditionalFormatting>
  <conditionalFormatting sqref="AD236:AD237">
    <cfRule type="cellIs" dxfId="1901" priority="2068" operator="greaterThan">
      <formula>0</formula>
    </cfRule>
  </conditionalFormatting>
  <conditionalFormatting sqref="AD236:AD237">
    <cfRule type="cellIs" dxfId="1900" priority="2069" operator="equal">
      <formula>0</formula>
    </cfRule>
  </conditionalFormatting>
  <conditionalFormatting sqref="AD236:AD237">
    <cfRule type="expression" dxfId="1899" priority="2070">
      <formula>AND($AD236&lt;0,#REF!="no")</formula>
    </cfRule>
  </conditionalFormatting>
  <conditionalFormatting sqref="AD236:AD237">
    <cfRule type="expression" dxfId="1898" priority="2071">
      <formula>AND($AD236&lt;0,#REF!="yes")</formula>
    </cfRule>
  </conditionalFormatting>
  <conditionalFormatting sqref="AD233:AD235">
    <cfRule type="cellIs" dxfId="1897" priority="2072" operator="equal">
      <formula>"-"</formula>
    </cfRule>
  </conditionalFormatting>
  <conditionalFormatting sqref="AD233:AD235">
    <cfRule type="cellIs" dxfId="1896" priority="2073" operator="greaterThan">
      <formula>0</formula>
    </cfRule>
  </conditionalFormatting>
  <conditionalFormatting sqref="AD233:AD235">
    <cfRule type="cellIs" dxfId="1895" priority="2074" operator="equal">
      <formula>0</formula>
    </cfRule>
  </conditionalFormatting>
  <conditionalFormatting sqref="AD233:AD235">
    <cfRule type="expression" dxfId="1894" priority="2075">
      <formula>AND($AD233&lt;0,#REF!="no")</formula>
    </cfRule>
  </conditionalFormatting>
  <conditionalFormatting sqref="AD233:AD235">
    <cfRule type="expression" dxfId="1893" priority="2076">
      <formula>AND($AD233&lt;0,#REF!="yes")</formula>
    </cfRule>
  </conditionalFormatting>
  <conditionalFormatting sqref="AD231:AD232">
    <cfRule type="cellIs" dxfId="1892" priority="2077" operator="equal">
      <formula>"-"</formula>
    </cfRule>
  </conditionalFormatting>
  <conditionalFormatting sqref="AD231:AD232">
    <cfRule type="cellIs" dxfId="1891" priority="2078" operator="greaterThan">
      <formula>0</formula>
    </cfRule>
  </conditionalFormatting>
  <conditionalFormatting sqref="AD231:AD232">
    <cfRule type="cellIs" dxfId="1890" priority="2079" operator="equal">
      <formula>0</formula>
    </cfRule>
  </conditionalFormatting>
  <conditionalFormatting sqref="AD231:AD232">
    <cfRule type="expression" dxfId="1889" priority="2080">
      <formula>AND($AD231&lt;0,#REF!="no")</formula>
    </cfRule>
  </conditionalFormatting>
  <conditionalFormatting sqref="AD231:AD232">
    <cfRule type="expression" dxfId="1888" priority="2081">
      <formula>AND($AD231&lt;0,#REF!="yes")</formula>
    </cfRule>
  </conditionalFormatting>
  <conditionalFormatting sqref="AD230">
    <cfRule type="cellIs" dxfId="1887" priority="2082" operator="equal">
      <formula>"-"</formula>
    </cfRule>
  </conditionalFormatting>
  <conditionalFormatting sqref="AD230">
    <cfRule type="cellIs" dxfId="1886" priority="2083" operator="greaterThan">
      <formula>0</formula>
    </cfRule>
  </conditionalFormatting>
  <conditionalFormatting sqref="AD230">
    <cfRule type="cellIs" dxfId="1885" priority="2084" operator="equal">
      <formula>0</formula>
    </cfRule>
  </conditionalFormatting>
  <conditionalFormatting sqref="AD230">
    <cfRule type="expression" dxfId="1884" priority="2085">
      <formula>AND($AD230&lt;0,#REF!="no")</formula>
    </cfRule>
  </conditionalFormatting>
  <conditionalFormatting sqref="AD230">
    <cfRule type="expression" dxfId="1883" priority="2086">
      <formula>AND($AD230&lt;0,#REF!="yes")</formula>
    </cfRule>
  </conditionalFormatting>
  <conditionalFormatting sqref="AD229">
    <cfRule type="cellIs" dxfId="1882" priority="2087" operator="equal">
      <formula>"-"</formula>
    </cfRule>
  </conditionalFormatting>
  <conditionalFormatting sqref="AD229">
    <cfRule type="cellIs" dxfId="1881" priority="2088" operator="greaterThan">
      <formula>0</formula>
    </cfRule>
  </conditionalFormatting>
  <conditionalFormatting sqref="AD229">
    <cfRule type="cellIs" dxfId="1880" priority="2089" operator="equal">
      <formula>0</formula>
    </cfRule>
  </conditionalFormatting>
  <conditionalFormatting sqref="AD229">
    <cfRule type="expression" dxfId="1879" priority="2090">
      <formula>AND($AD229&lt;0,#REF!="no")</formula>
    </cfRule>
  </conditionalFormatting>
  <conditionalFormatting sqref="AD229">
    <cfRule type="expression" dxfId="1878" priority="2091">
      <formula>AND($AD229&lt;0,#REF!="yes")</formula>
    </cfRule>
  </conditionalFormatting>
  <conditionalFormatting sqref="AD228">
    <cfRule type="cellIs" dxfId="1877" priority="2092" operator="equal">
      <formula>"-"</formula>
    </cfRule>
  </conditionalFormatting>
  <conditionalFormatting sqref="AD228">
    <cfRule type="cellIs" dxfId="1876" priority="2093" operator="greaterThan">
      <formula>0</formula>
    </cfRule>
  </conditionalFormatting>
  <conditionalFormatting sqref="AD228">
    <cfRule type="cellIs" dxfId="1875" priority="2094" operator="equal">
      <formula>0</formula>
    </cfRule>
  </conditionalFormatting>
  <conditionalFormatting sqref="AD228">
    <cfRule type="expression" dxfId="1874" priority="2095">
      <formula>AND($AD228&lt;0,#REF!="no")</formula>
    </cfRule>
  </conditionalFormatting>
  <conditionalFormatting sqref="AD228">
    <cfRule type="expression" dxfId="1873" priority="2096">
      <formula>AND($AD228&lt;0,#REF!="yes")</formula>
    </cfRule>
  </conditionalFormatting>
  <conditionalFormatting sqref="AD227">
    <cfRule type="cellIs" dxfId="1872" priority="2097" operator="equal">
      <formula>"-"</formula>
    </cfRule>
  </conditionalFormatting>
  <conditionalFormatting sqref="AD227">
    <cfRule type="cellIs" dxfId="1871" priority="2098" operator="greaterThan">
      <formula>0</formula>
    </cfRule>
  </conditionalFormatting>
  <conditionalFormatting sqref="AD227">
    <cfRule type="cellIs" dxfId="1870" priority="2099" operator="equal">
      <formula>0</formula>
    </cfRule>
  </conditionalFormatting>
  <conditionalFormatting sqref="AD227">
    <cfRule type="expression" dxfId="1869" priority="2100">
      <formula>AND($AD227&lt;0,#REF!="no")</formula>
    </cfRule>
  </conditionalFormatting>
  <conditionalFormatting sqref="AD227">
    <cfRule type="expression" dxfId="1868" priority="2101">
      <formula>AND($AD227&lt;0,#REF!="yes")</formula>
    </cfRule>
  </conditionalFormatting>
  <conditionalFormatting sqref="AD226">
    <cfRule type="cellIs" dxfId="1867" priority="2102" operator="equal">
      <formula>"-"</formula>
    </cfRule>
  </conditionalFormatting>
  <conditionalFormatting sqref="AD226">
    <cfRule type="cellIs" dxfId="1866" priority="2103" operator="greaterThan">
      <formula>0</formula>
    </cfRule>
  </conditionalFormatting>
  <conditionalFormatting sqref="AD226">
    <cfRule type="cellIs" dxfId="1865" priority="2104" operator="equal">
      <formula>0</formula>
    </cfRule>
  </conditionalFormatting>
  <conditionalFormatting sqref="AD226">
    <cfRule type="expression" dxfId="1864" priority="2105">
      <formula>AND($AD226&lt;0,#REF!="no")</formula>
    </cfRule>
  </conditionalFormatting>
  <conditionalFormatting sqref="AD226">
    <cfRule type="expression" dxfId="1863" priority="2106">
      <formula>AND($AD226&lt;0,#REF!="yes")</formula>
    </cfRule>
  </conditionalFormatting>
  <conditionalFormatting sqref="AD225">
    <cfRule type="cellIs" dxfId="1862" priority="2107" operator="equal">
      <formula>"-"</formula>
    </cfRule>
  </conditionalFormatting>
  <conditionalFormatting sqref="AD225">
    <cfRule type="cellIs" dxfId="1861" priority="2108" operator="greaterThan">
      <formula>0</formula>
    </cfRule>
  </conditionalFormatting>
  <conditionalFormatting sqref="AD225">
    <cfRule type="cellIs" dxfId="1860" priority="2109" operator="equal">
      <formula>0</formula>
    </cfRule>
  </conditionalFormatting>
  <conditionalFormatting sqref="AD225">
    <cfRule type="expression" dxfId="1859" priority="2110">
      <formula>AND($AD225&lt;0,#REF!="no")</formula>
    </cfRule>
  </conditionalFormatting>
  <conditionalFormatting sqref="AD225">
    <cfRule type="expression" dxfId="1858" priority="2111">
      <formula>AND($AD225&lt;0,#REF!="yes")</formula>
    </cfRule>
  </conditionalFormatting>
  <conditionalFormatting sqref="AD224">
    <cfRule type="cellIs" dxfId="1857" priority="2112" operator="equal">
      <formula>"-"</formula>
    </cfRule>
  </conditionalFormatting>
  <conditionalFormatting sqref="AD224">
    <cfRule type="cellIs" dxfId="1856" priority="2113" operator="greaterThan">
      <formula>0</formula>
    </cfRule>
  </conditionalFormatting>
  <conditionalFormatting sqref="AD224">
    <cfRule type="cellIs" dxfId="1855" priority="2114" operator="equal">
      <formula>0</formula>
    </cfRule>
  </conditionalFormatting>
  <conditionalFormatting sqref="AD224">
    <cfRule type="expression" dxfId="1854" priority="2115">
      <formula>AND($AD224&lt;0,#REF!="no")</formula>
    </cfRule>
  </conditionalFormatting>
  <conditionalFormatting sqref="AD224">
    <cfRule type="expression" dxfId="1853" priority="2116">
      <formula>AND($AD224&lt;0,#REF!="yes")</formula>
    </cfRule>
  </conditionalFormatting>
  <conditionalFormatting sqref="AD223">
    <cfRule type="cellIs" dxfId="1852" priority="2117" operator="equal">
      <formula>"-"</formula>
    </cfRule>
  </conditionalFormatting>
  <conditionalFormatting sqref="AD223">
    <cfRule type="cellIs" dxfId="1851" priority="2118" operator="greaterThan">
      <formula>0</formula>
    </cfRule>
  </conditionalFormatting>
  <conditionalFormatting sqref="AD223">
    <cfRule type="cellIs" dxfId="1850" priority="2119" operator="equal">
      <formula>0</formula>
    </cfRule>
  </conditionalFormatting>
  <conditionalFormatting sqref="AD223">
    <cfRule type="expression" dxfId="1849" priority="2120">
      <formula>AND($AD223&lt;0,#REF!="no")</formula>
    </cfRule>
  </conditionalFormatting>
  <conditionalFormatting sqref="AD223">
    <cfRule type="expression" dxfId="1848" priority="2121">
      <formula>AND($AD223&lt;0,#REF!="yes")</formula>
    </cfRule>
  </conditionalFormatting>
  <conditionalFormatting sqref="AD222">
    <cfRule type="cellIs" dxfId="1847" priority="2122" operator="equal">
      <formula>"-"</formula>
    </cfRule>
  </conditionalFormatting>
  <conditionalFormatting sqref="AD222">
    <cfRule type="cellIs" dxfId="1846" priority="2123" operator="greaterThan">
      <formula>0</formula>
    </cfRule>
  </conditionalFormatting>
  <conditionalFormatting sqref="AD222">
    <cfRule type="cellIs" dxfId="1845" priority="2124" operator="equal">
      <formula>0</formula>
    </cfRule>
  </conditionalFormatting>
  <conditionalFormatting sqref="AD222">
    <cfRule type="expression" dxfId="1844" priority="2125">
      <formula>AND($AD222&lt;0,#REF!="no")</formula>
    </cfRule>
  </conditionalFormatting>
  <conditionalFormatting sqref="AD222">
    <cfRule type="expression" dxfId="1843" priority="2126">
      <formula>AND($AD222&lt;0,#REF!="yes")</formula>
    </cfRule>
  </conditionalFormatting>
  <conditionalFormatting sqref="AD221">
    <cfRule type="cellIs" dxfId="1842" priority="2127" operator="equal">
      <formula>"-"</formula>
    </cfRule>
  </conditionalFormatting>
  <conditionalFormatting sqref="AD221">
    <cfRule type="cellIs" dxfId="1841" priority="2128" operator="greaterThan">
      <formula>0</formula>
    </cfRule>
  </conditionalFormatting>
  <conditionalFormatting sqref="AD221">
    <cfRule type="cellIs" dxfId="1840" priority="2129" operator="equal">
      <formula>0</formula>
    </cfRule>
  </conditionalFormatting>
  <conditionalFormatting sqref="AD221">
    <cfRule type="expression" dxfId="1839" priority="2130">
      <formula>AND($AD221&lt;0,#REF!="no")</formula>
    </cfRule>
  </conditionalFormatting>
  <conditionalFormatting sqref="AD221">
    <cfRule type="expression" dxfId="1838" priority="2131">
      <formula>AND($AD221&lt;0,#REF!="yes")</formula>
    </cfRule>
  </conditionalFormatting>
  <conditionalFormatting sqref="AD220">
    <cfRule type="cellIs" dxfId="1837" priority="2132" operator="equal">
      <formula>"-"</formula>
    </cfRule>
  </conditionalFormatting>
  <conditionalFormatting sqref="AD220">
    <cfRule type="cellIs" dxfId="1836" priority="2133" operator="greaterThan">
      <formula>0</formula>
    </cfRule>
  </conditionalFormatting>
  <conditionalFormatting sqref="AD220">
    <cfRule type="cellIs" dxfId="1835" priority="2134" operator="equal">
      <formula>0</formula>
    </cfRule>
  </conditionalFormatting>
  <conditionalFormatting sqref="AD220">
    <cfRule type="expression" dxfId="1834" priority="2135">
      <formula>AND($AD220&lt;0,#REF!="no")</formula>
    </cfRule>
  </conditionalFormatting>
  <conditionalFormatting sqref="AD220">
    <cfRule type="expression" dxfId="1833" priority="2136">
      <formula>AND($AD220&lt;0,#REF!="yes")</formula>
    </cfRule>
  </conditionalFormatting>
  <conditionalFormatting sqref="AD219">
    <cfRule type="cellIs" dxfId="1832" priority="2137" operator="equal">
      <formula>"-"</formula>
    </cfRule>
  </conditionalFormatting>
  <conditionalFormatting sqref="AD219">
    <cfRule type="cellIs" dxfId="1831" priority="2138" operator="greaterThan">
      <formula>0</formula>
    </cfRule>
  </conditionalFormatting>
  <conditionalFormatting sqref="AD219">
    <cfRule type="cellIs" dxfId="1830" priority="2139" operator="equal">
      <formula>0</formula>
    </cfRule>
  </conditionalFormatting>
  <conditionalFormatting sqref="AD219">
    <cfRule type="expression" dxfId="1829" priority="2140">
      <formula>AND($AD219&lt;0,#REF!="no")</formula>
    </cfRule>
  </conditionalFormatting>
  <conditionalFormatting sqref="AD219">
    <cfRule type="expression" dxfId="1828" priority="2141">
      <formula>AND($AD219&lt;0,#REF!="yes")</formula>
    </cfRule>
  </conditionalFormatting>
  <conditionalFormatting sqref="AD218">
    <cfRule type="cellIs" dxfId="1827" priority="2142" operator="equal">
      <formula>"-"</formula>
    </cfRule>
  </conditionalFormatting>
  <conditionalFormatting sqref="AD218">
    <cfRule type="cellIs" dxfId="1826" priority="2143" operator="greaterThan">
      <formula>0</formula>
    </cfRule>
  </conditionalFormatting>
  <conditionalFormatting sqref="AD218">
    <cfRule type="cellIs" dxfId="1825" priority="2144" operator="equal">
      <formula>0</formula>
    </cfRule>
  </conditionalFormatting>
  <conditionalFormatting sqref="AD218">
    <cfRule type="expression" dxfId="1824" priority="2145">
      <formula>AND($AD218&lt;0,#REF!="no")</formula>
    </cfRule>
  </conditionalFormatting>
  <conditionalFormatting sqref="AD218">
    <cfRule type="expression" dxfId="1823" priority="2146">
      <formula>AND($AD218&lt;0,#REF!="yes")</formula>
    </cfRule>
  </conditionalFormatting>
  <conditionalFormatting sqref="AD215:AD217">
    <cfRule type="cellIs" dxfId="1822" priority="2147" operator="equal">
      <formula>"-"</formula>
    </cfRule>
  </conditionalFormatting>
  <conditionalFormatting sqref="AD215:AD217">
    <cfRule type="cellIs" dxfId="1821" priority="2148" operator="greaterThan">
      <formula>0</formula>
    </cfRule>
  </conditionalFormatting>
  <conditionalFormatting sqref="AD215:AD217">
    <cfRule type="cellIs" dxfId="1820" priority="2149" operator="equal">
      <formula>0</formula>
    </cfRule>
  </conditionalFormatting>
  <conditionalFormatting sqref="AD215:AD217">
    <cfRule type="expression" dxfId="1819" priority="2150">
      <formula>AND($AD215&lt;0,#REF!="no")</formula>
    </cfRule>
  </conditionalFormatting>
  <conditionalFormatting sqref="AD215:AD217">
    <cfRule type="expression" dxfId="1818" priority="2151">
      <formula>AND($AD215&lt;0,#REF!="yes")</formula>
    </cfRule>
  </conditionalFormatting>
  <conditionalFormatting sqref="AD214">
    <cfRule type="cellIs" dxfId="1817" priority="2152" operator="equal">
      <formula>"-"</formula>
    </cfRule>
  </conditionalFormatting>
  <conditionalFormatting sqref="AD214">
    <cfRule type="cellIs" dxfId="1816" priority="2153" operator="greaterThan">
      <formula>0</formula>
    </cfRule>
  </conditionalFormatting>
  <conditionalFormatting sqref="AD214">
    <cfRule type="cellIs" dxfId="1815" priority="2154" operator="equal">
      <formula>0</formula>
    </cfRule>
  </conditionalFormatting>
  <conditionalFormatting sqref="AD214">
    <cfRule type="expression" dxfId="1814" priority="2155">
      <formula>AND($AD214&lt;0,#REF!="no")</formula>
    </cfRule>
  </conditionalFormatting>
  <conditionalFormatting sqref="AD214">
    <cfRule type="expression" dxfId="1813" priority="2156">
      <formula>AND($AD214&lt;0,#REF!="yes")</formula>
    </cfRule>
  </conditionalFormatting>
  <conditionalFormatting sqref="AD213">
    <cfRule type="cellIs" dxfId="1812" priority="2157" operator="equal">
      <formula>"-"</formula>
    </cfRule>
  </conditionalFormatting>
  <conditionalFormatting sqref="AD213">
    <cfRule type="cellIs" dxfId="1811" priority="2158" operator="greaterThan">
      <formula>0</formula>
    </cfRule>
  </conditionalFormatting>
  <conditionalFormatting sqref="AD213">
    <cfRule type="cellIs" dxfId="1810" priority="2159" operator="equal">
      <formula>0</formula>
    </cfRule>
  </conditionalFormatting>
  <conditionalFormatting sqref="AD213">
    <cfRule type="expression" dxfId="1809" priority="2160">
      <formula>AND($AD213&lt;0,#REF!="no")</formula>
    </cfRule>
  </conditionalFormatting>
  <conditionalFormatting sqref="AD213">
    <cfRule type="expression" dxfId="1808" priority="2161">
      <formula>AND($AD213&lt;0,#REF!="yes")</formula>
    </cfRule>
  </conditionalFormatting>
  <conditionalFormatting sqref="AD212">
    <cfRule type="cellIs" dxfId="1807" priority="2162" operator="equal">
      <formula>"-"</formula>
    </cfRule>
  </conditionalFormatting>
  <conditionalFormatting sqref="AD212">
    <cfRule type="cellIs" dxfId="1806" priority="2163" operator="greaterThan">
      <formula>0</formula>
    </cfRule>
  </conditionalFormatting>
  <conditionalFormatting sqref="AD212">
    <cfRule type="cellIs" dxfId="1805" priority="2164" operator="equal">
      <formula>0</formula>
    </cfRule>
  </conditionalFormatting>
  <conditionalFormatting sqref="AD212">
    <cfRule type="expression" dxfId="1804" priority="2165">
      <formula>AND($AD212&lt;0,#REF!="no")</formula>
    </cfRule>
  </conditionalFormatting>
  <conditionalFormatting sqref="AD212">
    <cfRule type="expression" dxfId="1803" priority="2166">
      <formula>AND($AD212&lt;0,#REF!="yes")</formula>
    </cfRule>
  </conditionalFormatting>
  <conditionalFormatting sqref="AD211">
    <cfRule type="cellIs" dxfId="1802" priority="2167" operator="equal">
      <formula>"-"</formula>
    </cfRule>
  </conditionalFormatting>
  <conditionalFormatting sqref="AD211">
    <cfRule type="cellIs" dxfId="1801" priority="2168" operator="greaterThan">
      <formula>0</formula>
    </cfRule>
  </conditionalFormatting>
  <conditionalFormatting sqref="AD211">
    <cfRule type="cellIs" dxfId="1800" priority="2169" operator="equal">
      <formula>0</formula>
    </cfRule>
  </conditionalFormatting>
  <conditionalFormatting sqref="AD211">
    <cfRule type="expression" dxfId="1799" priority="2170">
      <formula>AND($AD211&lt;0,#REF!="no")</formula>
    </cfRule>
  </conditionalFormatting>
  <conditionalFormatting sqref="AD211">
    <cfRule type="expression" dxfId="1798" priority="2171">
      <formula>AND($AD211&lt;0,#REF!="yes")</formula>
    </cfRule>
  </conditionalFormatting>
  <conditionalFormatting sqref="AD210">
    <cfRule type="cellIs" dxfId="1797" priority="2172" operator="equal">
      <formula>"-"</formula>
    </cfRule>
  </conditionalFormatting>
  <conditionalFormatting sqref="AD210">
    <cfRule type="cellIs" dxfId="1796" priority="2173" operator="greaterThan">
      <formula>0</formula>
    </cfRule>
  </conditionalFormatting>
  <conditionalFormatting sqref="AD210">
    <cfRule type="cellIs" dxfId="1795" priority="2174" operator="equal">
      <formula>0</formula>
    </cfRule>
  </conditionalFormatting>
  <conditionalFormatting sqref="AD210">
    <cfRule type="expression" dxfId="1794" priority="2175">
      <formula>AND($AD210&lt;0,#REF!="no")</formula>
    </cfRule>
  </conditionalFormatting>
  <conditionalFormatting sqref="AD210">
    <cfRule type="expression" dxfId="1793" priority="2176">
      <formula>AND($AD210&lt;0,#REF!="yes")</formula>
    </cfRule>
  </conditionalFormatting>
  <conditionalFormatting sqref="AD208:AD209">
    <cfRule type="cellIs" dxfId="1792" priority="2177" operator="equal">
      <formula>"-"</formula>
    </cfRule>
  </conditionalFormatting>
  <conditionalFormatting sqref="AD208:AD209">
    <cfRule type="cellIs" dxfId="1791" priority="2178" operator="greaterThan">
      <formula>0</formula>
    </cfRule>
  </conditionalFormatting>
  <conditionalFormatting sqref="AD208:AD209">
    <cfRule type="cellIs" dxfId="1790" priority="2179" operator="equal">
      <formula>0</formula>
    </cfRule>
  </conditionalFormatting>
  <conditionalFormatting sqref="AD208:AD209">
    <cfRule type="expression" dxfId="1789" priority="2180">
      <formula>AND($AD208&lt;0,#REF!="no")</formula>
    </cfRule>
  </conditionalFormatting>
  <conditionalFormatting sqref="AD208:AD209">
    <cfRule type="expression" dxfId="1788" priority="2181">
      <formula>AND($AD208&lt;0,#REF!="yes")</formula>
    </cfRule>
  </conditionalFormatting>
  <conditionalFormatting sqref="AD207">
    <cfRule type="cellIs" dxfId="1787" priority="2182" operator="equal">
      <formula>"-"</formula>
    </cfRule>
  </conditionalFormatting>
  <conditionalFormatting sqref="AD207">
    <cfRule type="cellIs" dxfId="1786" priority="2183" operator="greaterThan">
      <formula>0</formula>
    </cfRule>
  </conditionalFormatting>
  <conditionalFormatting sqref="AD207">
    <cfRule type="cellIs" dxfId="1785" priority="2184" operator="equal">
      <formula>0</formula>
    </cfRule>
  </conditionalFormatting>
  <conditionalFormatting sqref="AD207">
    <cfRule type="expression" dxfId="1784" priority="2185">
      <formula>AND($AD207&lt;0,#REF!="no")</formula>
    </cfRule>
  </conditionalFormatting>
  <conditionalFormatting sqref="AD207">
    <cfRule type="expression" dxfId="1783" priority="2186">
      <formula>AND($AD207&lt;0,#REF!="yes")</formula>
    </cfRule>
  </conditionalFormatting>
  <conditionalFormatting sqref="AD206">
    <cfRule type="cellIs" dxfId="1782" priority="2187" operator="equal">
      <formula>"-"</formula>
    </cfRule>
  </conditionalFormatting>
  <conditionalFormatting sqref="AD206">
    <cfRule type="cellIs" dxfId="1781" priority="2188" operator="greaterThan">
      <formula>0</formula>
    </cfRule>
  </conditionalFormatting>
  <conditionalFormatting sqref="AD206">
    <cfRule type="cellIs" dxfId="1780" priority="2189" operator="equal">
      <formula>0</formula>
    </cfRule>
  </conditionalFormatting>
  <conditionalFormatting sqref="AD206">
    <cfRule type="expression" dxfId="1779" priority="2190">
      <formula>AND($AD206&lt;0,#REF!="no")</formula>
    </cfRule>
  </conditionalFormatting>
  <conditionalFormatting sqref="AD206">
    <cfRule type="expression" dxfId="1778" priority="2191">
      <formula>AND($AD206&lt;0,#REF!="yes")</formula>
    </cfRule>
  </conditionalFormatting>
  <conditionalFormatting sqref="AD205">
    <cfRule type="cellIs" dxfId="1777" priority="2192" operator="equal">
      <formula>"-"</formula>
    </cfRule>
  </conditionalFormatting>
  <conditionalFormatting sqref="AD205">
    <cfRule type="cellIs" dxfId="1776" priority="2193" operator="greaterThan">
      <formula>0</formula>
    </cfRule>
  </conditionalFormatting>
  <conditionalFormatting sqref="AD205">
    <cfRule type="cellIs" dxfId="1775" priority="2194" operator="equal">
      <formula>0</formula>
    </cfRule>
  </conditionalFormatting>
  <conditionalFormatting sqref="AD205">
    <cfRule type="expression" dxfId="1774" priority="2195">
      <formula>AND($AD205&lt;0,#REF!="no")</formula>
    </cfRule>
  </conditionalFormatting>
  <conditionalFormatting sqref="AD205">
    <cfRule type="expression" dxfId="1773" priority="2196">
      <formula>AND($AD205&lt;0,#REF!="yes")</formula>
    </cfRule>
  </conditionalFormatting>
  <conditionalFormatting sqref="AD204">
    <cfRule type="cellIs" dxfId="1772" priority="2197" operator="equal">
      <formula>"-"</formula>
    </cfRule>
  </conditionalFormatting>
  <conditionalFormatting sqref="AD204">
    <cfRule type="cellIs" dxfId="1771" priority="2198" operator="greaterThan">
      <formula>0</formula>
    </cfRule>
  </conditionalFormatting>
  <conditionalFormatting sqref="AD204">
    <cfRule type="cellIs" dxfId="1770" priority="2199" operator="equal">
      <formula>0</formula>
    </cfRule>
  </conditionalFormatting>
  <conditionalFormatting sqref="AD204">
    <cfRule type="expression" dxfId="1769" priority="2200">
      <formula>AND($AD204&lt;0,#REF!="no")</formula>
    </cfRule>
  </conditionalFormatting>
  <conditionalFormatting sqref="AD204">
    <cfRule type="expression" dxfId="1768" priority="2201">
      <formula>AND($AD204&lt;0,#REF!="yes")</formula>
    </cfRule>
  </conditionalFormatting>
  <conditionalFormatting sqref="AD203">
    <cfRule type="cellIs" dxfId="1767" priority="2202" operator="equal">
      <formula>"-"</formula>
    </cfRule>
  </conditionalFormatting>
  <conditionalFormatting sqref="AD203">
    <cfRule type="cellIs" dxfId="1766" priority="2203" operator="greaterThan">
      <formula>0</formula>
    </cfRule>
  </conditionalFormatting>
  <conditionalFormatting sqref="AD203">
    <cfRule type="cellIs" dxfId="1765" priority="2204" operator="equal">
      <formula>0</formula>
    </cfRule>
  </conditionalFormatting>
  <conditionalFormatting sqref="AD203">
    <cfRule type="expression" dxfId="1764" priority="2205">
      <formula>AND($AD203&lt;0,#REF!="no")</formula>
    </cfRule>
  </conditionalFormatting>
  <conditionalFormatting sqref="AD203">
    <cfRule type="expression" dxfId="1763" priority="2206">
      <formula>AND($AD203&lt;0,#REF!="yes")</formula>
    </cfRule>
  </conditionalFormatting>
  <conditionalFormatting sqref="AD202">
    <cfRule type="cellIs" dxfId="1762" priority="2207" operator="equal">
      <formula>"-"</formula>
    </cfRule>
  </conditionalFormatting>
  <conditionalFormatting sqref="AD202">
    <cfRule type="cellIs" dxfId="1761" priority="2208" operator="greaterThan">
      <formula>0</formula>
    </cfRule>
  </conditionalFormatting>
  <conditionalFormatting sqref="AD202">
    <cfRule type="cellIs" dxfId="1760" priority="2209" operator="equal">
      <formula>0</formula>
    </cfRule>
  </conditionalFormatting>
  <conditionalFormatting sqref="AD202">
    <cfRule type="expression" dxfId="1759" priority="2210">
      <formula>AND($AD202&lt;0,#REF!="no")</formula>
    </cfRule>
  </conditionalFormatting>
  <conditionalFormatting sqref="AD202">
    <cfRule type="expression" dxfId="1758" priority="2211">
      <formula>AND($AD202&lt;0,#REF!="yes")</formula>
    </cfRule>
  </conditionalFormatting>
  <conditionalFormatting sqref="AD201">
    <cfRule type="cellIs" dxfId="1757" priority="2212" operator="equal">
      <formula>"-"</formula>
    </cfRule>
  </conditionalFormatting>
  <conditionalFormatting sqref="AD201">
    <cfRule type="cellIs" dxfId="1756" priority="2213" operator="greaterThan">
      <formula>0</formula>
    </cfRule>
  </conditionalFormatting>
  <conditionalFormatting sqref="AD201">
    <cfRule type="cellIs" dxfId="1755" priority="2214" operator="equal">
      <formula>0</formula>
    </cfRule>
  </conditionalFormatting>
  <conditionalFormatting sqref="AD201">
    <cfRule type="expression" dxfId="1754" priority="2215">
      <formula>AND($AD201&lt;0,#REF!="no")</formula>
    </cfRule>
  </conditionalFormatting>
  <conditionalFormatting sqref="AD201">
    <cfRule type="expression" dxfId="1753" priority="2216">
      <formula>AND($AD201&lt;0,#REF!="yes")</formula>
    </cfRule>
  </conditionalFormatting>
  <conditionalFormatting sqref="AD200">
    <cfRule type="cellIs" dxfId="1752" priority="2217" operator="equal">
      <formula>"-"</formula>
    </cfRule>
  </conditionalFormatting>
  <conditionalFormatting sqref="AD200">
    <cfRule type="cellIs" dxfId="1751" priority="2218" operator="greaterThan">
      <formula>0</formula>
    </cfRule>
  </conditionalFormatting>
  <conditionalFormatting sqref="AD200">
    <cfRule type="cellIs" dxfId="1750" priority="2219" operator="equal">
      <formula>0</formula>
    </cfRule>
  </conditionalFormatting>
  <conditionalFormatting sqref="AD200">
    <cfRule type="expression" dxfId="1749" priority="2220">
      <formula>AND($AD200&lt;0,#REF!="no")</formula>
    </cfRule>
  </conditionalFormatting>
  <conditionalFormatting sqref="AD200">
    <cfRule type="expression" dxfId="1748" priority="2221">
      <formula>AND($AD200&lt;0,#REF!="yes")</formula>
    </cfRule>
  </conditionalFormatting>
  <conditionalFormatting sqref="AD198:AD199">
    <cfRule type="cellIs" dxfId="1747" priority="2222" operator="equal">
      <formula>"-"</formula>
    </cfRule>
  </conditionalFormatting>
  <conditionalFormatting sqref="AD198:AD199">
    <cfRule type="cellIs" dxfId="1746" priority="2223" operator="greaterThan">
      <formula>0</formula>
    </cfRule>
  </conditionalFormatting>
  <conditionalFormatting sqref="AD198:AD199">
    <cfRule type="cellIs" dxfId="1745" priority="2224" operator="equal">
      <formula>0</formula>
    </cfRule>
  </conditionalFormatting>
  <conditionalFormatting sqref="AD198:AD199">
    <cfRule type="expression" dxfId="1744" priority="2225">
      <formula>AND($AD198&lt;0,#REF!="no")</formula>
    </cfRule>
  </conditionalFormatting>
  <conditionalFormatting sqref="AD198:AD199">
    <cfRule type="expression" dxfId="1743" priority="2226">
      <formula>AND($AD198&lt;0,#REF!="yes")</formula>
    </cfRule>
  </conditionalFormatting>
  <conditionalFormatting sqref="AD196:AD197">
    <cfRule type="cellIs" dxfId="1742" priority="2227" operator="equal">
      <formula>"-"</formula>
    </cfRule>
  </conditionalFormatting>
  <conditionalFormatting sqref="AD196:AD197">
    <cfRule type="cellIs" dxfId="1741" priority="2228" operator="greaterThan">
      <formula>0</formula>
    </cfRule>
  </conditionalFormatting>
  <conditionalFormatting sqref="AD196:AD197">
    <cfRule type="cellIs" dxfId="1740" priority="2229" operator="equal">
      <formula>0</formula>
    </cfRule>
  </conditionalFormatting>
  <conditionalFormatting sqref="AD196:AD197">
    <cfRule type="expression" dxfId="1739" priority="2230">
      <formula>AND($AD196&lt;0,#REF!="no")</formula>
    </cfRule>
  </conditionalFormatting>
  <conditionalFormatting sqref="AD196:AD197">
    <cfRule type="expression" dxfId="1738" priority="2231">
      <formula>AND($AD196&lt;0,#REF!="yes")</formula>
    </cfRule>
  </conditionalFormatting>
  <conditionalFormatting sqref="AD195">
    <cfRule type="cellIs" dxfId="1737" priority="2232" operator="equal">
      <formula>"-"</formula>
    </cfRule>
  </conditionalFormatting>
  <conditionalFormatting sqref="AD195">
    <cfRule type="cellIs" dxfId="1736" priority="2233" operator="greaterThan">
      <formula>0</formula>
    </cfRule>
  </conditionalFormatting>
  <conditionalFormatting sqref="AD195">
    <cfRule type="cellIs" dxfId="1735" priority="2234" operator="equal">
      <formula>0</formula>
    </cfRule>
  </conditionalFormatting>
  <conditionalFormatting sqref="AD195">
    <cfRule type="expression" dxfId="1734" priority="2235">
      <formula>AND($AD195&lt;0,#REF!="no")</formula>
    </cfRule>
  </conditionalFormatting>
  <conditionalFormatting sqref="AD195">
    <cfRule type="expression" dxfId="1733" priority="2236">
      <formula>AND($AD195&lt;0,#REF!="yes")</formula>
    </cfRule>
  </conditionalFormatting>
  <conditionalFormatting sqref="AD194">
    <cfRule type="cellIs" dxfId="1732" priority="2237" operator="equal">
      <formula>"-"</formula>
    </cfRule>
  </conditionalFormatting>
  <conditionalFormatting sqref="AD194">
    <cfRule type="cellIs" dxfId="1731" priority="2238" operator="greaterThan">
      <formula>0</formula>
    </cfRule>
  </conditionalFormatting>
  <conditionalFormatting sqref="AD194">
    <cfRule type="cellIs" dxfId="1730" priority="2239" operator="equal">
      <formula>0</formula>
    </cfRule>
  </conditionalFormatting>
  <conditionalFormatting sqref="AD194">
    <cfRule type="expression" dxfId="1729" priority="2240">
      <formula>AND($AD194&lt;0,#REF!="no")</formula>
    </cfRule>
  </conditionalFormatting>
  <conditionalFormatting sqref="AD194">
    <cfRule type="expression" dxfId="1728" priority="2241">
      <formula>AND($AD194&lt;0,#REF!="yes")</formula>
    </cfRule>
  </conditionalFormatting>
  <conditionalFormatting sqref="AD193">
    <cfRule type="cellIs" dxfId="1727" priority="2242" operator="equal">
      <formula>"-"</formula>
    </cfRule>
  </conditionalFormatting>
  <conditionalFormatting sqref="AD193">
    <cfRule type="cellIs" dxfId="1726" priority="2243" operator="greaterThan">
      <formula>0</formula>
    </cfRule>
  </conditionalFormatting>
  <conditionalFormatting sqref="AD193">
    <cfRule type="cellIs" dxfId="1725" priority="2244" operator="equal">
      <formula>0</formula>
    </cfRule>
  </conditionalFormatting>
  <conditionalFormatting sqref="AD193">
    <cfRule type="expression" dxfId="1724" priority="2245">
      <formula>AND($AD193&lt;0,#REF!="no")</formula>
    </cfRule>
  </conditionalFormatting>
  <conditionalFormatting sqref="AD193">
    <cfRule type="expression" dxfId="1723" priority="2246">
      <formula>AND($AD193&lt;0,#REF!="yes")</formula>
    </cfRule>
  </conditionalFormatting>
  <conditionalFormatting sqref="AD192">
    <cfRule type="cellIs" dxfId="1722" priority="2247" operator="equal">
      <formula>"-"</formula>
    </cfRule>
  </conditionalFormatting>
  <conditionalFormatting sqref="AD192">
    <cfRule type="cellIs" dxfId="1721" priority="2248" operator="greaterThan">
      <formula>0</formula>
    </cfRule>
  </conditionalFormatting>
  <conditionalFormatting sqref="AD192">
    <cfRule type="cellIs" dxfId="1720" priority="2249" operator="equal">
      <formula>0</formula>
    </cfRule>
  </conditionalFormatting>
  <conditionalFormatting sqref="AD192">
    <cfRule type="expression" dxfId="1719" priority="2250">
      <formula>AND($AD192&lt;0,#REF!="no")</formula>
    </cfRule>
  </conditionalFormatting>
  <conditionalFormatting sqref="AD192">
    <cfRule type="expression" dxfId="1718" priority="2251">
      <formula>AND($AD192&lt;0,#REF!="yes")</formula>
    </cfRule>
  </conditionalFormatting>
  <conditionalFormatting sqref="AD191">
    <cfRule type="cellIs" dxfId="1717" priority="2252" operator="equal">
      <formula>"-"</formula>
    </cfRule>
  </conditionalFormatting>
  <conditionalFormatting sqref="AD191">
    <cfRule type="cellIs" dxfId="1716" priority="2253" operator="greaterThan">
      <formula>0</formula>
    </cfRule>
  </conditionalFormatting>
  <conditionalFormatting sqref="AD191">
    <cfRule type="cellIs" dxfId="1715" priority="2254" operator="equal">
      <formula>0</formula>
    </cfRule>
  </conditionalFormatting>
  <conditionalFormatting sqref="AD191">
    <cfRule type="expression" dxfId="1714" priority="2255">
      <formula>AND($AD191&lt;0,#REF!="no")</formula>
    </cfRule>
  </conditionalFormatting>
  <conditionalFormatting sqref="AD191">
    <cfRule type="expression" dxfId="1713" priority="2256">
      <formula>AND($AD191&lt;0,#REF!="yes")</formula>
    </cfRule>
  </conditionalFormatting>
  <conditionalFormatting sqref="AD190">
    <cfRule type="cellIs" dxfId="1712" priority="2257" operator="equal">
      <formula>"-"</formula>
    </cfRule>
  </conditionalFormatting>
  <conditionalFormatting sqref="AD190">
    <cfRule type="cellIs" dxfId="1711" priority="2258" operator="greaterThan">
      <formula>0</formula>
    </cfRule>
  </conditionalFormatting>
  <conditionalFormatting sqref="AD190">
    <cfRule type="cellIs" dxfId="1710" priority="2259" operator="equal">
      <formula>0</formula>
    </cfRule>
  </conditionalFormatting>
  <conditionalFormatting sqref="AD190">
    <cfRule type="expression" dxfId="1709" priority="2260">
      <formula>AND($AD190&lt;0,#REF!="no")</formula>
    </cfRule>
  </conditionalFormatting>
  <conditionalFormatting sqref="AD190">
    <cfRule type="expression" dxfId="1708" priority="2261">
      <formula>AND($AD190&lt;0,#REF!="yes")</formula>
    </cfRule>
  </conditionalFormatting>
  <conditionalFormatting sqref="AD189">
    <cfRule type="cellIs" dxfId="1707" priority="2262" operator="equal">
      <formula>"-"</formula>
    </cfRule>
  </conditionalFormatting>
  <conditionalFormatting sqref="AD189">
    <cfRule type="cellIs" dxfId="1706" priority="2263" operator="greaterThan">
      <formula>0</formula>
    </cfRule>
  </conditionalFormatting>
  <conditionalFormatting sqref="AD189">
    <cfRule type="cellIs" dxfId="1705" priority="2264" operator="equal">
      <formula>0</formula>
    </cfRule>
  </conditionalFormatting>
  <conditionalFormatting sqref="AD189">
    <cfRule type="expression" dxfId="1704" priority="2265">
      <formula>AND($AD189&lt;0,#REF!="no")</formula>
    </cfRule>
  </conditionalFormatting>
  <conditionalFormatting sqref="AD189">
    <cfRule type="expression" dxfId="1703" priority="2266">
      <formula>AND($AD189&lt;0,#REF!="yes")</formula>
    </cfRule>
  </conditionalFormatting>
  <conditionalFormatting sqref="AD188">
    <cfRule type="cellIs" dxfId="1702" priority="2267" operator="equal">
      <formula>"-"</formula>
    </cfRule>
  </conditionalFormatting>
  <conditionalFormatting sqref="AD188">
    <cfRule type="cellIs" dxfId="1701" priority="2268" operator="greaterThan">
      <formula>0</formula>
    </cfRule>
  </conditionalFormatting>
  <conditionalFormatting sqref="AD188">
    <cfRule type="cellIs" dxfId="1700" priority="2269" operator="equal">
      <formula>0</formula>
    </cfRule>
  </conditionalFormatting>
  <conditionalFormatting sqref="AD188">
    <cfRule type="expression" dxfId="1699" priority="2270">
      <formula>AND($AD188&lt;0,#REF!="no")</formula>
    </cfRule>
  </conditionalFormatting>
  <conditionalFormatting sqref="AD188">
    <cfRule type="expression" dxfId="1698" priority="2271">
      <formula>AND($AD188&lt;0,#REF!="yes")</formula>
    </cfRule>
  </conditionalFormatting>
  <conditionalFormatting sqref="AD187">
    <cfRule type="cellIs" dxfId="1697" priority="2272" operator="equal">
      <formula>"-"</formula>
    </cfRule>
  </conditionalFormatting>
  <conditionalFormatting sqref="AD187">
    <cfRule type="cellIs" dxfId="1696" priority="2273" operator="greaterThan">
      <formula>0</formula>
    </cfRule>
  </conditionalFormatting>
  <conditionalFormatting sqref="AD187">
    <cfRule type="cellIs" dxfId="1695" priority="2274" operator="equal">
      <formula>0</formula>
    </cfRule>
  </conditionalFormatting>
  <conditionalFormatting sqref="AD187">
    <cfRule type="expression" dxfId="1694" priority="2275">
      <formula>AND($AD187&lt;0,#REF!="no")</formula>
    </cfRule>
  </conditionalFormatting>
  <conditionalFormatting sqref="AD187">
    <cfRule type="expression" dxfId="1693" priority="2276">
      <formula>AND($AD187&lt;0,#REF!="yes")</formula>
    </cfRule>
  </conditionalFormatting>
  <conditionalFormatting sqref="AD186">
    <cfRule type="cellIs" dxfId="1692" priority="2277" operator="equal">
      <formula>"-"</formula>
    </cfRule>
  </conditionalFormatting>
  <conditionalFormatting sqref="AD186">
    <cfRule type="cellIs" dxfId="1691" priority="2278" operator="greaterThan">
      <formula>0</formula>
    </cfRule>
  </conditionalFormatting>
  <conditionalFormatting sqref="AD186">
    <cfRule type="cellIs" dxfId="1690" priority="2279" operator="equal">
      <formula>0</formula>
    </cfRule>
  </conditionalFormatting>
  <conditionalFormatting sqref="AD186">
    <cfRule type="expression" dxfId="1689" priority="2280">
      <formula>AND($AD186&lt;0,#REF!="no")</formula>
    </cfRule>
  </conditionalFormatting>
  <conditionalFormatting sqref="AD186">
    <cfRule type="expression" dxfId="1688" priority="2281">
      <formula>AND($AD186&lt;0,#REF!="yes")</formula>
    </cfRule>
  </conditionalFormatting>
  <conditionalFormatting sqref="AD185">
    <cfRule type="cellIs" dxfId="1687" priority="2282" operator="equal">
      <formula>"-"</formula>
    </cfRule>
  </conditionalFormatting>
  <conditionalFormatting sqref="AD185">
    <cfRule type="cellIs" dxfId="1686" priority="2283" operator="greaterThan">
      <formula>0</formula>
    </cfRule>
  </conditionalFormatting>
  <conditionalFormatting sqref="AD185">
    <cfRule type="cellIs" dxfId="1685" priority="2284" operator="equal">
      <formula>0</formula>
    </cfRule>
  </conditionalFormatting>
  <conditionalFormatting sqref="AD185">
    <cfRule type="expression" dxfId="1684" priority="2285">
      <formula>AND($AD185&lt;0,#REF!="no")</formula>
    </cfRule>
  </conditionalFormatting>
  <conditionalFormatting sqref="AD185">
    <cfRule type="expression" dxfId="1683" priority="2286">
      <formula>AND($AD185&lt;0,#REF!="yes")</formula>
    </cfRule>
  </conditionalFormatting>
  <conditionalFormatting sqref="AD184">
    <cfRule type="cellIs" dxfId="1682" priority="2287" operator="equal">
      <formula>"-"</formula>
    </cfRule>
  </conditionalFormatting>
  <conditionalFormatting sqref="AD184">
    <cfRule type="cellIs" dxfId="1681" priority="2288" operator="greaterThan">
      <formula>0</formula>
    </cfRule>
  </conditionalFormatting>
  <conditionalFormatting sqref="AD184">
    <cfRule type="cellIs" dxfId="1680" priority="2289" operator="equal">
      <formula>0</formula>
    </cfRule>
  </conditionalFormatting>
  <conditionalFormatting sqref="AD184">
    <cfRule type="expression" dxfId="1679" priority="2290">
      <formula>AND($AD184&lt;0,#REF!="no")</formula>
    </cfRule>
  </conditionalFormatting>
  <conditionalFormatting sqref="AD184">
    <cfRule type="expression" dxfId="1678" priority="2291">
      <formula>AND($AD184&lt;0,#REF!="yes")</formula>
    </cfRule>
  </conditionalFormatting>
  <conditionalFormatting sqref="AD183">
    <cfRule type="cellIs" dxfId="1677" priority="2292" operator="equal">
      <formula>"-"</formula>
    </cfRule>
  </conditionalFormatting>
  <conditionalFormatting sqref="AD183">
    <cfRule type="cellIs" dxfId="1676" priority="2293" operator="greaterThan">
      <formula>0</formula>
    </cfRule>
  </conditionalFormatting>
  <conditionalFormatting sqref="AD183">
    <cfRule type="cellIs" dxfId="1675" priority="2294" operator="equal">
      <formula>0</formula>
    </cfRule>
  </conditionalFormatting>
  <conditionalFormatting sqref="AD183">
    <cfRule type="expression" dxfId="1674" priority="2295">
      <formula>AND($AD183&lt;0,#REF!="no")</formula>
    </cfRule>
  </conditionalFormatting>
  <conditionalFormatting sqref="AD183">
    <cfRule type="expression" dxfId="1673" priority="2296">
      <formula>AND($AD183&lt;0,#REF!="yes")</formula>
    </cfRule>
  </conditionalFormatting>
  <conditionalFormatting sqref="AD181:AD182">
    <cfRule type="cellIs" dxfId="1672" priority="2297" operator="equal">
      <formula>"-"</formula>
    </cfRule>
  </conditionalFormatting>
  <conditionalFormatting sqref="AD181:AD182">
    <cfRule type="cellIs" dxfId="1671" priority="2298" operator="greaterThan">
      <formula>0</formula>
    </cfRule>
  </conditionalFormatting>
  <conditionalFormatting sqref="AD181:AD182">
    <cfRule type="cellIs" dxfId="1670" priority="2299" operator="equal">
      <formula>0</formula>
    </cfRule>
  </conditionalFormatting>
  <conditionalFormatting sqref="AD181:AD182">
    <cfRule type="expression" dxfId="1669" priority="2300">
      <formula>AND($AD181&lt;0,#REF!="no")</formula>
    </cfRule>
  </conditionalFormatting>
  <conditionalFormatting sqref="AD181:AD182">
    <cfRule type="expression" dxfId="1668" priority="2301">
      <formula>AND($AD181&lt;0,#REF!="yes")</formula>
    </cfRule>
  </conditionalFormatting>
  <conditionalFormatting sqref="AD180">
    <cfRule type="cellIs" dxfId="1667" priority="2302" operator="equal">
      <formula>"-"</formula>
    </cfRule>
  </conditionalFormatting>
  <conditionalFormatting sqref="AD180">
    <cfRule type="cellIs" dxfId="1666" priority="2303" operator="greaterThan">
      <formula>0</formula>
    </cfRule>
  </conditionalFormatting>
  <conditionalFormatting sqref="AD180">
    <cfRule type="cellIs" dxfId="1665" priority="2304" operator="equal">
      <formula>0</formula>
    </cfRule>
  </conditionalFormatting>
  <conditionalFormatting sqref="AD180">
    <cfRule type="expression" dxfId="1664" priority="2305">
      <formula>AND($AD180&lt;0,#REF!="no")</formula>
    </cfRule>
  </conditionalFormatting>
  <conditionalFormatting sqref="AD180">
    <cfRule type="expression" dxfId="1663" priority="2306">
      <formula>AND($AD180&lt;0,#REF!="yes")</formula>
    </cfRule>
  </conditionalFormatting>
  <conditionalFormatting sqref="AD179">
    <cfRule type="cellIs" dxfId="1662" priority="2307" operator="equal">
      <formula>"-"</formula>
    </cfRule>
  </conditionalFormatting>
  <conditionalFormatting sqref="AD179">
    <cfRule type="cellIs" dxfId="1661" priority="2308" operator="greaterThan">
      <formula>0</formula>
    </cfRule>
  </conditionalFormatting>
  <conditionalFormatting sqref="AD179">
    <cfRule type="cellIs" dxfId="1660" priority="2309" operator="equal">
      <formula>0</formula>
    </cfRule>
  </conditionalFormatting>
  <conditionalFormatting sqref="AD179">
    <cfRule type="expression" dxfId="1659" priority="2310">
      <formula>AND($AD179&lt;0,#REF!="no")</formula>
    </cfRule>
  </conditionalFormatting>
  <conditionalFormatting sqref="AD179">
    <cfRule type="expression" dxfId="1658" priority="2311">
      <formula>AND($AD179&lt;0,#REF!="yes")</formula>
    </cfRule>
  </conditionalFormatting>
  <conditionalFormatting sqref="AD178">
    <cfRule type="cellIs" dxfId="1657" priority="2312" operator="equal">
      <formula>"-"</formula>
    </cfRule>
  </conditionalFormatting>
  <conditionalFormatting sqref="AD178">
    <cfRule type="cellIs" dxfId="1656" priority="2313" operator="greaterThan">
      <formula>0</formula>
    </cfRule>
  </conditionalFormatting>
  <conditionalFormatting sqref="AD178">
    <cfRule type="cellIs" dxfId="1655" priority="2314" operator="equal">
      <formula>0</formula>
    </cfRule>
  </conditionalFormatting>
  <conditionalFormatting sqref="AD178">
    <cfRule type="expression" dxfId="1654" priority="2315">
      <formula>AND($AD178&lt;0,#REF!="no")</formula>
    </cfRule>
  </conditionalFormatting>
  <conditionalFormatting sqref="AD178">
    <cfRule type="expression" dxfId="1653" priority="2316">
      <formula>AND($AD178&lt;0,#REF!="yes")</formula>
    </cfRule>
  </conditionalFormatting>
  <conditionalFormatting sqref="AD177">
    <cfRule type="cellIs" dxfId="1652" priority="2317" operator="equal">
      <formula>"-"</formula>
    </cfRule>
  </conditionalFormatting>
  <conditionalFormatting sqref="AD177">
    <cfRule type="cellIs" dxfId="1651" priority="2318" operator="greaterThan">
      <formula>0</formula>
    </cfRule>
  </conditionalFormatting>
  <conditionalFormatting sqref="AD177">
    <cfRule type="cellIs" dxfId="1650" priority="2319" operator="equal">
      <formula>0</formula>
    </cfRule>
  </conditionalFormatting>
  <conditionalFormatting sqref="AD177">
    <cfRule type="expression" dxfId="1649" priority="2320">
      <formula>AND($AD177&lt;0,#REF!="no")</formula>
    </cfRule>
  </conditionalFormatting>
  <conditionalFormatting sqref="AD177">
    <cfRule type="expression" dxfId="1648" priority="2321">
      <formula>AND($AD177&lt;0,#REF!="yes")</formula>
    </cfRule>
  </conditionalFormatting>
  <conditionalFormatting sqref="AD176">
    <cfRule type="cellIs" dxfId="1647" priority="2322" operator="equal">
      <formula>"-"</formula>
    </cfRule>
  </conditionalFormatting>
  <conditionalFormatting sqref="AD176">
    <cfRule type="cellIs" dxfId="1646" priority="2323" operator="greaterThan">
      <formula>0</formula>
    </cfRule>
  </conditionalFormatting>
  <conditionalFormatting sqref="AD176">
    <cfRule type="cellIs" dxfId="1645" priority="2324" operator="equal">
      <formula>0</formula>
    </cfRule>
  </conditionalFormatting>
  <conditionalFormatting sqref="AD176">
    <cfRule type="expression" dxfId="1644" priority="2325">
      <formula>AND($AD176&lt;0,#REF!="no")</formula>
    </cfRule>
  </conditionalFormatting>
  <conditionalFormatting sqref="AD176">
    <cfRule type="expression" dxfId="1643" priority="2326">
      <formula>AND($AD176&lt;0,#REF!="yes")</formula>
    </cfRule>
  </conditionalFormatting>
  <conditionalFormatting sqref="AD175">
    <cfRule type="cellIs" dxfId="1642" priority="2327" operator="equal">
      <formula>"-"</formula>
    </cfRule>
  </conditionalFormatting>
  <conditionalFormatting sqref="AD175">
    <cfRule type="cellIs" dxfId="1641" priority="2328" operator="greaterThan">
      <formula>0</formula>
    </cfRule>
  </conditionalFormatting>
  <conditionalFormatting sqref="AD175">
    <cfRule type="cellIs" dxfId="1640" priority="2329" operator="equal">
      <formula>0</formula>
    </cfRule>
  </conditionalFormatting>
  <conditionalFormatting sqref="AD175">
    <cfRule type="expression" dxfId="1639" priority="2330">
      <formula>AND($AD175&lt;0,#REF!="no")</formula>
    </cfRule>
  </conditionalFormatting>
  <conditionalFormatting sqref="AD175">
    <cfRule type="expression" dxfId="1638" priority="2331">
      <formula>AND($AD175&lt;0,#REF!="yes")</formula>
    </cfRule>
  </conditionalFormatting>
  <conditionalFormatting sqref="AD174">
    <cfRule type="cellIs" dxfId="1637" priority="2332" operator="equal">
      <formula>"-"</formula>
    </cfRule>
  </conditionalFormatting>
  <conditionalFormatting sqref="AD174">
    <cfRule type="cellIs" dxfId="1636" priority="2333" operator="greaterThan">
      <formula>0</formula>
    </cfRule>
  </conditionalFormatting>
  <conditionalFormatting sqref="AD174">
    <cfRule type="cellIs" dxfId="1635" priority="2334" operator="equal">
      <formula>0</formula>
    </cfRule>
  </conditionalFormatting>
  <conditionalFormatting sqref="AD174">
    <cfRule type="expression" dxfId="1634" priority="2335">
      <formula>AND($AD174&lt;0,#REF!="no")</formula>
    </cfRule>
  </conditionalFormatting>
  <conditionalFormatting sqref="AD174">
    <cfRule type="expression" dxfId="1633" priority="2336">
      <formula>AND($AD174&lt;0,#REF!="yes")</formula>
    </cfRule>
  </conditionalFormatting>
  <conditionalFormatting sqref="AD173">
    <cfRule type="cellIs" dxfId="1632" priority="2337" operator="equal">
      <formula>"-"</formula>
    </cfRule>
  </conditionalFormatting>
  <conditionalFormatting sqref="AD173">
    <cfRule type="cellIs" dxfId="1631" priority="2338" operator="greaterThan">
      <formula>0</formula>
    </cfRule>
  </conditionalFormatting>
  <conditionalFormatting sqref="AD173">
    <cfRule type="cellIs" dxfId="1630" priority="2339" operator="equal">
      <formula>0</formula>
    </cfRule>
  </conditionalFormatting>
  <conditionalFormatting sqref="AD173">
    <cfRule type="expression" dxfId="1629" priority="2340">
      <formula>AND($AD173&lt;0,#REF!="no")</formula>
    </cfRule>
  </conditionalFormatting>
  <conditionalFormatting sqref="AD173">
    <cfRule type="expression" dxfId="1628" priority="2341">
      <formula>AND($AD173&lt;0,#REF!="yes")</formula>
    </cfRule>
  </conditionalFormatting>
  <conditionalFormatting sqref="AD171:AD172">
    <cfRule type="cellIs" dxfId="1627" priority="2342" operator="equal">
      <formula>"-"</formula>
    </cfRule>
  </conditionalFormatting>
  <conditionalFormatting sqref="AD171:AD172">
    <cfRule type="cellIs" dxfId="1626" priority="2343" operator="greaterThan">
      <formula>0</formula>
    </cfRule>
  </conditionalFormatting>
  <conditionalFormatting sqref="AD171:AD172">
    <cfRule type="cellIs" dxfId="1625" priority="2344" operator="equal">
      <formula>0</formula>
    </cfRule>
  </conditionalFormatting>
  <conditionalFormatting sqref="AD171:AD172">
    <cfRule type="expression" dxfId="1624" priority="2345">
      <formula>AND($AD171&lt;0,#REF!="no")</formula>
    </cfRule>
  </conditionalFormatting>
  <conditionalFormatting sqref="AD171:AD172">
    <cfRule type="expression" dxfId="1623" priority="2346">
      <formula>AND($AD171&lt;0,#REF!="yes")</formula>
    </cfRule>
  </conditionalFormatting>
  <conditionalFormatting sqref="AD170">
    <cfRule type="cellIs" dxfId="1622" priority="2347" operator="equal">
      <formula>"-"</formula>
    </cfRule>
  </conditionalFormatting>
  <conditionalFormatting sqref="AD170">
    <cfRule type="cellIs" dxfId="1621" priority="2348" operator="greaterThan">
      <formula>0</formula>
    </cfRule>
  </conditionalFormatting>
  <conditionalFormatting sqref="AD170">
    <cfRule type="cellIs" dxfId="1620" priority="2349" operator="equal">
      <formula>0</formula>
    </cfRule>
  </conditionalFormatting>
  <conditionalFormatting sqref="AD170">
    <cfRule type="expression" dxfId="1619" priority="2350">
      <formula>AND($AD170&lt;0,#REF!="no")</formula>
    </cfRule>
  </conditionalFormatting>
  <conditionalFormatting sqref="AD170">
    <cfRule type="expression" dxfId="1618" priority="2351">
      <formula>AND($AD170&lt;0,#REF!="yes")</formula>
    </cfRule>
  </conditionalFormatting>
  <conditionalFormatting sqref="AD169">
    <cfRule type="cellIs" dxfId="1617" priority="2352" operator="equal">
      <formula>"-"</formula>
    </cfRule>
  </conditionalFormatting>
  <conditionalFormatting sqref="AD169">
    <cfRule type="cellIs" dxfId="1616" priority="2353" operator="greaterThan">
      <formula>0</formula>
    </cfRule>
  </conditionalFormatting>
  <conditionalFormatting sqref="AD169">
    <cfRule type="cellIs" dxfId="1615" priority="2354" operator="equal">
      <formula>0</formula>
    </cfRule>
  </conditionalFormatting>
  <conditionalFormatting sqref="AD169">
    <cfRule type="expression" dxfId="1614" priority="2355">
      <formula>AND($AD169&lt;0,#REF!="no")</formula>
    </cfRule>
  </conditionalFormatting>
  <conditionalFormatting sqref="AD169">
    <cfRule type="expression" dxfId="1613" priority="2356">
      <formula>AND($AD169&lt;0,#REF!="yes")</formula>
    </cfRule>
  </conditionalFormatting>
  <conditionalFormatting sqref="AD168">
    <cfRule type="cellIs" dxfId="1612" priority="2357" operator="equal">
      <formula>"-"</formula>
    </cfRule>
  </conditionalFormatting>
  <conditionalFormatting sqref="AD168">
    <cfRule type="cellIs" dxfId="1611" priority="2358" operator="greaterThan">
      <formula>0</formula>
    </cfRule>
  </conditionalFormatting>
  <conditionalFormatting sqref="AD168">
    <cfRule type="cellIs" dxfId="1610" priority="2359" operator="equal">
      <formula>0</formula>
    </cfRule>
  </conditionalFormatting>
  <conditionalFormatting sqref="AD168">
    <cfRule type="expression" dxfId="1609" priority="2360">
      <formula>AND($AD168&lt;0,#REF!="no")</formula>
    </cfRule>
  </conditionalFormatting>
  <conditionalFormatting sqref="AD168">
    <cfRule type="expression" dxfId="1608" priority="2361">
      <formula>AND($AD168&lt;0,#REF!="yes")</formula>
    </cfRule>
  </conditionalFormatting>
  <conditionalFormatting sqref="AD167">
    <cfRule type="cellIs" dxfId="1607" priority="2362" operator="equal">
      <formula>"-"</formula>
    </cfRule>
  </conditionalFormatting>
  <conditionalFormatting sqref="AD167">
    <cfRule type="cellIs" dxfId="1606" priority="2363" operator="greaterThan">
      <formula>0</formula>
    </cfRule>
  </conditionalFormatting>
  <conditionalFormatting sqref="AD167">
    <cfRule type="cellIs" dxfId="1605" priority="2364" operator="equal">
      <formula>0</formula>
    </cfRule>
  </conditionalFormatting>
  <conditionalFormatting sqref="AD167">
    <cfRule type="expression" dxfId="1604" priority="2365">
      <formula>AND($AD167&lt;0,#REF!="no")</formula>
    </cfRule>
  </conditionalFormatting>
  <conditionalFormatting sqref="AD167">
    <cfRule type="expression" dxfId="1603" priority="2366">
      <formula>AND($AD167&lt;0,#REF!="yes")</formula>
    </cfRule>
  </conditionalFormatting>
  <conditionalFormatting sqref="AD166">
    <cfRule type="cellIs" dxfId="1602" priority="2367" operator="equal">
      <formula>"-"</formula>
    </cfRule>
  </conditionalFormatting>
  <conditionalFormatting sqref="AD166">
    <cfRule type="cellIs" dxfId="1601" priority="2368" operator="greaterThan">
      <formula>0</formula>
    </cfRule>
  </conditionalFormatting>
  <conditionalFormatting sqref="AD166">
    <cfRule type="cellIs" dxfId="1600" priority="2369" operator="equal">
      <formula>0</formula>
    </cfRule>
  </conditionalFormatting>
  <conditionalFormatting sqref="AD166">
    <cfRule type="expression" dxfId="1599" priority="2370">
      <formula>AND($AD166&lt;0,#REF!="no")</formula>
    </cfRule>
  </conditionalFormatting>
  <conditionalFormatting sqref="AD166">
    <cfRule type="expression" dxfId="1598" priority="2371">
      <formula>AND($AD166&lt;0,#REF!="yes")</formula>
    </cfRule>
  </conditionalFormatting>
  <conditionalFormatting sqref="AD164:AD165">
    <cfRule type="cellIs" dxfId="1597" priority="2372" operator="equal">
      <formula>"-"</formula>
    </cfRule>
  </conditionalFormatting>
  <conditionalFormatting sqref="AD164:AD165">
    <cfRule type="cellIs" dxfId="1596" priority="2373" operator="greaterThan">
      <formula>0</formula>
    </cfRule>
  </conditionalFormatting>
  <conditionalFormatting sqref="AD164:AD165">
    <cfRule type="cellIs" dxfId="1595" priority="2374" operator="equal">
      <formula>0</formula>
    </cfRule>
  </conditionalFormatting>
  <conditionalFormatting sqref="AD164:AD165">
    <cfRule type="expression" dxfId="1594" priority="2375">
      <formula>AND($AD164&lt;0,#REF!="no")</formula>
    </cfRule>
  </conditionalFormatting>
  <conditionalFormatting sqref="AD164:AD165">
    <cfRule type="expression" dxfId="1593" priority="2376">
      <formula>AND($AD164&lt;0,#REF!="yes")</formula>
    </cfRule>
  </conditionalFormatting>
  <conditionalFormatting sqref="AD163">
    <cfRule type="cellIs" dxfId="1592" priority="2377" operator="equal">
      <formula>"-"</formula>
    </cfRule>
  </conditionalFormatting>
  <conditionalFormatting sqref="AD163">
    <cfRule type="cellIs" dxfId="1591" priority="2378" operator="greaterThan">
      <formula>0</formula>
    </cfRule>
  </conditionalFormatting>
  <conditionalFormatting sqref="AD163">
    <cfRule type="cellIs" dxfId="1590" priority="2379" operator="equal">
      <formula>0</formula>
    </cfRule>
  </conditionalFormatting>
  <conditionalFormatting sqref="AD163">
    <cfRule type="expression" dxfId="1589" priority="2380">
      <formula>AND($AD163&lt;0,#REF!="no")</formula>
    </cfRule>
  </conditionalFormatting>
  <conditionalFormatting sqref="AD163">
    <cfRule type="expression" dxfId="1588" priority="2381">
      <formula>AND($AD163&lt;0,#REF!="yes")</formula>
    </cfRule>
  </conditionalFormatting>
  <conditionalFormatting sqref="AD162">
    <cfRule type="cellIs" dxfId="1587" priority="2382" operator="equal">
      <formula>"-"</formula>
    </cfRule>
  </conditionalFormatting>
  <conditionalFormatting sqref="AD162">
    <cfRule type="cellIs" dxfId="1586" priority="2383" operator="greaterThan">
      <formula>0</formula>
    </cfRule>
  </conditionalFormatting>
  <conditionalFormatting sqref="AD162">
    <cfRule type="cellIs" dxfId="1585" priority="2384" operator="equal">
      <formula>0</formula>
    </cfRule>
  </conditionalFormatting>
  <conditionalFormatting sqref="AD162">
    <cfRule type="expression" dxfId="1584" priority="2385">
      <formula>AND($AD162&lt;0,#REF!="no")</formula>
    </cfRule>
  </conditionalFormatting>
  <conditionalFormatting sqref="AD162">
    <cfRule type="expression" dxfId="1583" priority="2386">
      <formula>AND($AD162&lt;0,#REF!="yes")</formula>
    </cfRule>
  </conditionalFormatting>
  <conditionalFormatting sqref="AD161">
    <cfRule type="cellIs" dxfId="1582" priority="2387" operator="equal">
      <formula>"-"</formula>
    </cfRule>
  </conditionalFormatting>
  <conditionalFormatting sqref="AD161">
    <cfRule type="cellIs" dxfId="1581" priority="2388" operator="greaterThan">
      <formula>0</formula>
    </cfRule>
  </conditionalFormatting>
  <conditionalFormatting sqref="AD161">
    <cfRule type="cellIs" dxfId="1580" priority="2389" operator="equal">
      <formula>0</formula>
    </cfRule>
  </conditionalFormatting>
  <conditionalFormatting sqref="AD161">
    <cfRule type="expression" dxfId="1579" priority="2390">
      <formula>AND($AD161&lt;0,#REF!="no")</formula>
    </cfRule>
  </conditionalFormatting>
  <conditionalFormatting sqref="AD161">
    <cfRule type="expression" dxfId="1578" priority="2391">
      <formula>AND($AD161&lt;0,#REF!="yes")</formula>
    </cfRule>
  </conditionalFormatting>
  <conditionalFormatting sqref="AD160">
    <cfRule type="cellIs" dxfId="1577" priority="2392" operator="equal">
      <formula>"-"</formula>
    </cfRule>
  </conditionalFormatting>
  <conditionalFormatting sqref="AD160">
    <cfRule type="cellIs" dxfId="1576" priority="2393" operator="greaterThan">
      <formula>0</formula>
    </cfRule>
  </conditionalFormatting>
  <conditionalFormatting sqref="AD160">
    <cfRule type="cellIs" dxfId="1575" priority="2394" operator="equal">
      <formula>0</formula>
    </cfRule>
  </conditionalFormatting>
  <conditionalFormatting sqref="AD160">
    <cfRule type="expression" dxfId="1574" priority="2395">
      <formula>AND($AD160&lt;0,#REF!="no")</formula>
    </cfRule>
  </conditionalFormatting>
  <conditionalFormatting sqref="AD160">
    <cfRule type="expression" dxfId="1573" priority="2396">
      <formula>AND($AD160&lt;0,#REF!="yes")</formula>
    </cfRule>
  </conditionalFormatting>
  <conditionalFormatting sqref="AD159">
    <cfRule type="cellIs" dxfId="1572" priority="2397" operator="equal">
      <formula>"-"</formula>
    </cfRule>
  </conditionalFormatting>
  <conditionalFormatting sqref="AD159">
    <cfRule type="cellIs" dxfId="1571" priority="2398" operator="greaterThan">
      <formula>0</formula>
    </cfRule>
  </conditionalFormatting>
  <conditionalFormatting sqref="AD159">
    <cfRule type="cellIs" dxfId="1570" priority="2399" operator="equal">
      <formula>0</formula>
    </cfRule>
  </conditionalFormatting>
  <conditionalFormatting sqref="AD159">
    <cfRule type="expression" dxfId="1569" priority="2400">
      <formula>AND($AD159&lt;0,#REF!="no")</formula>
    </cfRule>
  </conditionalFormatting>
  <conditionalFormatting sqref="AD159">
    <cfRule type="expression" dxfId="1568" priority="2401">
      <formula>AND($AD159&lt;0,#REF!="yes")</formula>
    </cfRule>
  </conditionalFormatting>
  <conditionalFormatting sqref="AD158">
    <cfRule type="cellIs" dxfId="1567" priority="2402" operator="equal">
      <formula>"-"</formula>
    </cfRule>
  </conditionalFormatting>
  <conditionalFormatting sqref="AD158">
    <cfRule type="cellIs" dxfId="1566" priority="2403" operator="greaterThan">
      <formula>0</formula>
    </cfRule>
  </conditionalFormatting>
  <conditionalFormatting sqref="AD158">
    <cfRule type="cellIs" dxfId="1565" priority="2404" operator="equal">
      <formula>0</formula>
    </cfRule>
  </conditionalFormatting>
  <conditionalFormatting sqref="AD158">
    <cfRule type="expression" dxfId="1564" priority="2405">
      <formula>AND($AD158&lt;0,#REF!="no")</formula>
    </cfRule>
  </conditionalFormatting>
  <conditionalFormatting sqref="AD158">
    <cfRule type="expression" dxfId="1563" priority="2406">
      <formula>AND($AD158&lt;0,#REF!="yes")</formula>
    </cfRule>
  </conditionalFormatting>
  <conditionalFormatting sqref="AD157">
    <cfRule type="cellIs" dxfId="1562" priority="2407" operator="equal">
      <formula>"-"</formula>
    </cfRule>
  </conditionalFormatting>
  <conditionalFormatting sqref="AD157">
    <cfRule type="cellIs" dxfId="1561" priority="2408" operator="greaterThan">
      <formula>0</formula>
    </cfRule>
  </conditionalFormatting>
  <conditionalFormatting sqref="AD157">
    <cfRule type="cellIs" dxfId="1560" priority="2409" operator="equal">
      <formula>0</formula>
    </cfRule>
  </conditionalFormatting>
  <conditionalFormatting sqref="AD157">
    <cfRule type="expression" dxfId="1559" priority="2410">
      <formula>AND($AD157&lt;0,#REF!="no")</formula>
    </cfRule>
  </conditionalFormatting>
  <conditionalFormatting sqref="AD157">
    <cfRule type="expression" dxfId="1558" priority="2411">
      <formula>AND($AD157&lt;0,#REF!="yes")</formula>
    </cfRule>
  </conditionalFormatting>
  <conditionalFormatting sqref="AD156">
    <cfRule type="cellIs" dxfId="1557" priority="2412" operator="equal">
      <formula>"-"</formula>
    </cfRule>
  </conditionalFormatting>
  <conditionalFormatting sqref="AD156">
    <cfRule type="cellIs" dxfId="1556" priority="2413" operator="greaterThan">
      <formula>0</formula>
    </cfRule>
  </conditionalFormatting>
  <conditionalFormatting sqref="AD156">
    <cfRule type="cellIs" dxfId="1555" priority="2414" operator="equal">
      <formula>0</formula>
    </cfRule>
  </conditionalFormatting>
  <conditionalFormatting sqref="AD156">
    <cfRule type="expression" dxfId="1554" priority="2415">
      <formula>AND($AD156&lt;0,#REF!="no")</formula>
    </cfRule>
  </conditionalFormatting>
  <conditionalFormatting sqref="AD156">
    <cfRule type="expression" dxfId="1553" priority="2416">
      <formula>AND($AD156&lt;0,#REF!="yes")</formula>
    </cfRule>
  </conditionalFormatting>
  <conditionalFormatting sqref="AD155">
    <cfRule type="cellIs" dxfId="1552" priority="2417" operator="equal">
      <formula>"-"</formula>
    </cfRule>
  </conditionalFormatting>
  <conditionalFormatting sqref="AD155">
    <cfRule type="cellIs" dxfId="1551" priority="2418" operator="greaterThan">
      <formula>0</formula>
    </cfRule>
  </conditionalFormatting>
  <conditionalFormatting sqref="AD155">
    <cfRule type="cellIs" dxfId="1550" priority="2419" operator="equal">
      <formula>0</formula>
    </cfRule>
  </conditionalFormatting>
  <conditionalFormatting sqref="AD155">
    <cfRule type="expression" dxfId="1549" priority="2420">
      <formula>AND($AD155&lt;0,#REF!="no")</formula>
    </cfRule>
  </conditionalFormatting>
  <conditionalFormatting sqref="AD155">
    <cfRule type="expression" dxfId="1548" priority="2421">
      <formula>AND($AD155&lt;0,#REF!="yes")</formula>
    </cfRule>
  </conditionalFormatting>
  <conditionalFormatting sqref="AD152:AD154">
    <cfRule type="cellIs" dxfId="1547" priority="2422" operator="equal">
      <formula>"-"</formula>
    </cfRule>
  </conditionalFormatting>
  <conditionalFormatting sqref="AD152:AD154">
    <cfRule type="cellIs" dxfId="1546" priority="2423" operator="greaterThan">
      <formula>0</formula>
    </cfRule>
  </conditionalFormatting>
  <conditionalFormatting sqref="AD152:AD154">
    <cfRule type="cellIs" dxfId="1545" priority="2424" operator="equal">
      <formula>0</formula>
    </cfRule>
  </conditionalFormatting>
  <conditionalFormatting sqref="AD152:AD154">
    <cfRule type="expression" dxfId="1544" priority="2425">
      <formula>AND($AD152&lt;0,#REF!="no")</formula>
    </cfRule>
  </conditionalFormatting>
  <conditionalFormatting sqref="AD152:AD154">
    <cfRule type="expression" dxfId="1543" priority="2426">
      <formula>AND($AD152&lt;0,#REF!="yes")</formula>
    </cfRule>
  </conditionalFormatting>
  <conditionalFormatting sqref="AD151">
    <cfRule type="cellIs" dxfId="1542" priority="2427" operator="equal">
      <formula>"-"</formula>
    </cfRule>
  </conditionalFormatting>
  <conditionalFormatting sqref="AD151">
    <cfRule type="cellIs" dxfId="1541" priority="2428" operator="greaterThan">
      <formula>0</formula>
    </cfRule>
  </conditionalFormatting>
  <conditionalFormatting sqref="AD151">
    <cfRule type="cellIs" dxfId="1540" priority="2429" operator="equal">
      <formula>0</formula>
    </cfRule>
  </conditionalFormatting>
  <conditionalFormatting sqref="AD151">
    <cfRule type="expression" dxfId="1539" priority="2430">
      <formula>AND($AD151&lt;0,#REF!="no")</formula>
    </cfRule>
  </conditionalFormatting>
  <conditionalFormatting sqref="AD151">
    <cfRule type="expression" dxfId="1538" priority="2431">
      <formula>AND($AD151&lt;0,#REF!="yes")</formula>
    </cfRule>
  </conditionalFormatting>
  <conditionalFormatting sqref="AD149:AD150">
    <cfRule type="cellIs" dxfId="1537" priority="2432" operator="equal">
      <formula>"-"</formula>
    </cfRule>
  </conditionalFormatting>
  <conditionalFormatting sqref="AD149:AD150">
    <cfRule type="cellIs" dxfId="1536" priority="2433" operator="greaterThan">
      <formula>0</formula>
    </cfRule>
  </conditionalFormatting>
  <conditionalFormatting sqref="AD149:AD150">
    <cfRule type="cellIs" dxfId="1535" priority="2434" operator="equal">
      <formula>0</formula>
    </cfRule>
  </conditionalFormatting>
  <conditionalFormatting sqref="AD149:AD150">
    <cfRule type="expression" dxfId="1534" priority="2435">
      <formula>AND($AD149&lt;0,#REF!="no")</formula>
    </cfRule>
  </conditionalFormatting>
  <conditionalFormatting sqref="AD149:AD150">
    <cfRule type="expression" dxfId="1533" priority="2436">
      <formula>AND($AD149&lt;0,#REF!="yes")</formula>
    </cfRule>
  </conditionalFormatting>
  <conditionalFormatting sqref="AD147:AD148">
    <cfRule type="cellIs" dxfId="1532" priority="2437" operator="equal">
      <formula>"-"</formula>
    </cfRule>
  </conditionalFormatting>
  <conditionalFormatting sqref="AD147:AD148">
    <cfRule type="cellIs" dxfId="1531" priority="2438" operator="greaterThan">
      <formula>0</formula>
    </cfRule>
  </conditionalFormatting>
  <conditionalFormatting sqref="AD147:AD148">
    <cfRule type="cellIs" dxfId="1530" priority="2439" operator="equal">
      <formula>0</formula>
    </cfRule>
  </conditionalFormatting>
  <conditionalFormatting sqref="AD147:AD148">
    <cfRule type="expression" dxfId="1529" priority="2440">
      <formula>AND($AD147&lt;0,#REF!="no")</formula>
    </cfRule>
  </conditionalFormatting>
  <conditionalFormatting sqref="AD147:AD148">
    <cfRule type="expression" dxfId="1528" priority="2441">
      <formula>AND($AD147&lt;0,#REF!="yes")</formula>
    </cfRule>
  </conditionalFormatting>
  <conditionalFormatting sqref="AD146">
    <cfRule type="cellIs" dxfId="1527" priority="2442" operator="equal">
      <formula>"-"</formula>
    </cfRule>
  </conditionalFormatting>
  <conditionalFormatting sqref="AD146">
    <cfRule type="cellIs" dxfId="1526" priority="2443" operator="greaterThan">
      <formula>0</formula>
    </cfRule>
  </conditionalFormatting>
  <conditionalFormatting sqref="AD146">
    <cfRule type="cellIs" dxfId="1525" priority="2444" operator="equal">
      <formula>0</formula>
    </cfRule>
  </conditionalFormatting>
  <conditionalFormatting sqref="AD146">
    <cfRule type="expression" dxfId="1524" priority="2445">
      <formula>AND($AD146&lt;0,#REF!="no")</formula>
    </cfRule>
  </conditionalFormatting>
  <conditionalFormatting sqref="AD146">
    <cfRule type="expression" dxfId="1523" priority="2446">
      <formula>AND($AD146&lt;0,#REF!="yes")</formula>
    </cfRule>
  </conditionalFormatting>
  <conditionalFormatting sqref="AD144:AD145">
    <cfRule type="cellIs" dxfId="1522" priority="2447" operator="equal">
      <formula>"-"</formula>
    </cfRule>
  </conditionalFormatting>
  <conditionalFormatting sqref="AD144:AD145">
    <cfRule type="cellIs" dxfId="1521" priority="2448" operator="greaterThan">
      <formula>0</formula>
    </cfRule>
  </conditionalFormatting>
  <conditionalFormatting sqref="AD144:AD145">
    <cfRule type="cellIs" dxfId="1520" priority="2449" operator="equal">
      <formula>0</formula>
    </cfRule>
  </conditionalFormatting>
  <conditionalFormatting sqref="AD144:AD145">
    <cfRule type="expression" dxfId="1519" priority="2450">
      <formula>AND($AD144&lt;0,#REF!="no")</formula>
    </cfRule>
  </conditionalFormatting>
  <conditionalFormatting sqref="AD144:AD145">
    <cfRule type="expression" dxfId="1518" priority="2451">
      <formula>AND($AD144&lt;0,#REF!="yes")</formula>
    </cfRule>
  </conditionalFormatting>
  <conditionalFormatting sqref="AD143">
    <cfRule type="cellIs" dxfId="1517" priority="2452" operator="equal">
      <formula>"-"</formula>
    </cfRule>
  </conditionalFormatting>
  <conditionalFormatting sqref="AD143">
    <cfRule type="cellIs" dxfId="1516" priority="2453" operator="greaterThan">
      <formula>0</formula>
    </cfRule>
  </conditionalFormatting>
  <conditionalFormatting sqref="AD143">
    <cfRule type="cellIs" dxfId="1515" priority="2454" operator="equal">
      <formula>0</formula>
    </cfRule>
  </conditionalFormatting>
  <conditionalFormatting sqref="AD143">
    <cfRule type="expression" dxfId="1514" priority="2455">
      <formula>AND($AD143&lt;0,#REF!="no")</formula>
    </cfRule>
  </conditionalFormatting>
  <conditionalFormatting sqref="AD143">
    <cfRule type="expression" dxfId="1513" priority="2456">
      <formula>AND($AD143&lt;0,#REF!="yes")</formula>
    </cfRule>
  </conditionalFormatting>
  <conditionalFormatting sqref="AD142">
    <cfRule type="cellIs" dxfId="1512" priority="2457" operator="equal">
      <formula>"-"</formula>
    </cfRule>
  </conditionalFormatting>
  <conditionalFormatting sqref="AD142">
    <cfRule type="cellIs" dxfId="1511" priority="2458" operator="greaterThan">
      <formula>0</formula>
    </cfRule>
  </conditionalFormatting>
  <conditionalFormatting sqref="AD142">
    <cfRule type="cellIs" dxfId="1510" priority="2459" operator="equal">
      <formula>0</formula>
    </cfRule>
  </conditionalFormatting>
  <conditionalFormatting sqref="AD142">
    <cfRule type="expression" dxfId="1509" priority="2460">
      <formula>AND($AD142&lt;0,#REF!="no")</formula>
    </cfRule>
  </conditionalFormatting>
  <conditionalFormatting sqref="AD142">
    <cfRule type="expression" dxfId="1508" priority="2461">
      <formula>AND($AD142&lt;0,#REF!="yes")</formula>
    </cfRule>
  </conditionalFormatting>
  <conditionalFormatting sqref="AD141">
    <cfRule type="cellIs" dxfId="1507" priority="2462" operator="equal">
      <formula>"-"</formula>
    </cfRule>
  </conditionalFormatting>
  <conditionalFormatting sqref="AD141">
    <cfRule type="cellIs" dxfId="1506" priority="2463" operator="greaterThan">
      <formula>0</formula>
    </cfRule>
  </conditionalFormatting>
  <conditionalFormatting sqref="AD141">
    <cfRule type="cellIs" dxfId="1505" priority="2464" operator="equal">
      <formula>0</formula>
    </cfRule>
  </conditionalFormatting>
  <conditionalFormatting sqref="AD141">
    <cfRule type="expression" dxfId="1504" priority="2465">
      <formula>AND($AD141&lt;0,#REF!="no")</formula>
    </cfRule>
  </conditionalFormatting>
  <conditionalFormatting sqref="AD141">
    <cfRule type="expression" dxfId="1503" priority="2466">
      <formula>AND($AD141&lt;0,#REF!="yes")</formula>
    </cfRule>
  </conditionalFormatting>
  <conditionalFormatting sqref="AD140">
    <cfRule type="cellIs" dxfId="1502" priority="2467" operator="equal">
      <formula>"-"</formula>
    </cfRule>
  </conditionalFormatting>
  <conditionalFormatting sqref="AD140">
    <cfRule type="cellIs" dxfId="1501" priority="2468" operator="greaterThan">
      <formula>0</formula>
    </cfRule>
  </conditionalFormatting>
  <conditionalFormatting sqref="AD140">
    <cfRule type="cellIs" dxfId="1500" priority="2469" operator="equal">
      <formula>0</formula>
    </cfRule>
  </conditionalFormatting>
  <conditionalFormatting sqref="AD140">
    <cfRule type="expression" dxfId="1499" priority="2470">
      <formula>AND($AD140&lt;0,#REF!="no")</formula>
    </cfRule>
  </conditionalFormatting>
  <conditionalFormatting sqref="AD140">
    <cfRule type="expression" dxfId="1498" priority="2471">
      <formula>AND($AD140&lt;0,#REF!="yes")</formula>
    </cfRule>
  </conditionalFormatting>
  <conditionalFormatting sqref="AD139">
    <cfRule type="cellIs" dxfId="1497" priority="2472" operator="equal">
      <formula>"-"</formula>
    </cfRule>
  </conditionalFormatting>
  <conditionalFormatting sqref="AD139">
    <cfRule type="cellIs" dxfId="1496" priority="2473" operator="greaterThan">
      <formula>0</formula>
    </cfRule>
  </conditionalFormatting>
  <conditionalFormatting sqref="AD139">
    <cfRule type="cellIs" dxfId="1495" priority="2474" operator="equal">
      <formula>0</formula>
    </cfRule>
  </conditionalFormatting>
  <conditionalFormatting sqref="AD139">
    <cfRule type="expression" dxfId="1494" priority="2475">
      <formula>AND($AD139&lt;0,#REF!="no")</formula>
    </cfRule>
  </conditionalFormatting>
  <conditionalFormatting sqref="AD139">
    <cfRule type="expression" dxfId="1493" priority="2476">
      <formula>AND($AD139&lt;0,#REF!="yes")</formula>
    </cfRule>
  </conditionalFormatting>
  <conditionalFormatting sqref="AD138">
    <cfRule type="cellIs" dxfId="1492" priority="2477" operator="equal">
      <formula>"-"</formula>
    </cfRule>
  </conditionalFormatting>
  <conditionalFormatting sqref="AD138">
    <cfRule type="cellIs" dxfId="1491" priority="2478" operator="greaterThan">
      <formula>0</formula>
    </cfRule>
  </conditionalFormatting>
  <conditionalFormatting sqref="AD138">
    <cfRule type="cellIs" dxfId="1490" priority="2479" operator="equal">
      <formula>0</formula>
    </cfRule>
  </conditionalFormatting>
  <conditionalFormatting sqref="AD138">
    <cfRule type="expression" dxfId="1489" priority="2480">
      <formula>AND($AD138&lt;0,#REF!="no")</formula>
    </cfRule>
  </conditionalFormatting>
  <conditionalFormatting sqref="AD138">
    <cfRule type="expression" dxfId="1488" priority="2481">
      <formula>AND($AD138&lt;0,#REF!="yes")</formula>
    </cfRule>
  </conditionalFormatting>
  <conditionalFormatting sqref="AD137">
    <cfRule type="cellIs" dxfId="1487" priority="2482" operator="equal">
      <formula>"-"</formula>
    </cfRule>
  </conditionalFormatting>
  <conditionalFormatting sqref="AD137">
    <cfRule type="cellIs" dxfId="1486" priority="2483" operator="greaterThan">
      <formula>0</formula>
    </cfRule>
  </conditionalFormatting>
  <conditionalFormatting sqref="AD137">
    <cfRule type="cellIs" dxfId="1485" priority="2484" operator="equal">
      <formula>0</formula>
    </cfRule>
  </conditionalFormatting>
  <conditionalFormatting sqref="AD137">
    <cfRule type="expression" dxfId="1484" priority="2485">
      <formula>AND($AD137&lt;0,#REF!="no")</formula>
    </cfRule>
  </conditionalFormatting>
  <conditionalFormatting sqref="AD137">
    <cfRule type="expression" dxfId="1483" priority="2486">
      <formula>AND($AD137&lt;0,#REF!="yes")</formula>
    </cfRule>
  </conditionalFormatting>
  <conditionalFormatting sqref="AD135:AD136">
    <cfRule type="cellIs" dxfId="1482" priority="2487" operator="equal">
      <formula>"-"</formula>
    </cfRule>
  </conditionalFormatting>
  <conditionalFormatting sqref="AD135:AD136">
    <cfRule type="cellIs" dxfId="1481" priority="2488" operator="greaterThan">
      <formula>0</formula>
    </cfRule>
  </conditionalFormatting>
  <conditionalFormatting sqref="AD135:AD136">
    <cfRule type="cellIs" dxfId="1480" priority="2489" operator="equal">
      <formula>0</formula>
    </cfRule>
  </conditionalFormatting>
  <conditionalFormatting sqref="AD135:AD136">
    <cfRule type="expression" dxfId="1479" priority="2490">
      <formula>AND($AD135&lt;0,#REF!="no")</formula>
    </cfRule>
  </conditionalFormatting>
  <conditionalFormatting sqref="AD135:AD136">
    <cfRule type="expression" dxfId="1478" priority="2491">
      <formula>AND($AD135&lt;0,#REF!="yes")</formula>
    </cfRule>
  </conditionalFormatting>
  <conditionalFormatting sqref="AD134">
    <cfRule type="cellIs" dxfId="1477" priority="2492" operator="equal">
      <formula>"-"</formula>
    </cfRule>
  </conditionalFormatting>
  <conditionalFormatting sqref="AD134">
    <cfRule type="cellIs" dxfId="1476" priority="2493" operator="greaterThan">
      <formula>0</formula>
    </cfRule>
  </conditionalFormatting>
  <conditionalFormatting sqref="AD134">
    <cfRule type="cellIs" dxfId="1475" priority="2494" operator="equal">
      <formula>0</formula>
    </cfRule>
  </conditionalFormatting>
  <conditionalFormatting sqref="AD134">
    <cfRule type="expression" dxfId="1474" priority="2495">
      <formula>AND($AD134&lt;0,#REF!="no")</formula>
    </cfRule>
  </conditionalFormatting>
  <conditionalFormatting sqref="AD134">
    <cfRule type="expression" dxfId="1473" priority="2496">
      <formula>AND($AD134&lt;0,#REF!="yes")</formula>
    </cfRule>
  </conditionalFormatting>
  <conditionalFormatting sqref="AD133">
    <cfRule type="cellIs" dxfId="1472" priority="2497" operator="equal">
      <formula>"-"</formula>
    </cfRule>
  </conditionalFormatting>
  <conditionalFormatting sqref="AD133">
    <cfRule type="cellIs" dxfId="1471" priority="2498" operator="greaterThan">
      <formula>0</formula>
    </cfRule>
  </conditionalFormatting>
  <conditionalFormatting sqref="AD133">
    <cfRule type="cellIs" dxfId="1470" priority="2499" operator="equal">
      <formula>0</formula>
    </cfRule>
  </conditionalFormatting>
  <conditionalFormatting sqref="AD133">
    <cfRule type="expression" dxfId="1469" priority="2500">
      <formula>AND($AD133&lt;0,#REF!="no")</formula>
    </cfRule>
  </conditionalFormatting>
  <conditionalFormatting sqref="AD133">
    <cfRule type="expression" dxfId="1468" priority="2501">
      <formula>AND($AD133&lt;0,#REF!="yes")</formula>
    </cfRule>
  </conditionalFormatting>
  <conditionalFormatting sqref="AD132">
    <cfRule type="cellIs" dxfId="1467" priority="2502" operator="equal">
      <formula>"-"</formula>
    </cfRule>
  </conditionalFormatting>
  <conditionalFormatting sqref="AD132">
    <cfRule type="cellIs" dxfId="1466" priority="2503" operator="greaterThan">
      <formula>0</formula>
    </cfRule>
  </conditionalFormatting>
  <conditionalFormatting sqref="AD132">
    <cfRule type="cellIs" dxfId="1465" priority="2504" operator="equal">
      <formula>0</formula>
    </cfRule>
  </conditionalFormatting>
  <conditionalFormatting sqref="AD132">
    <cfRule type="expression" dxfId="1464" priority="2505">
      <formula>AND($AD132&lt;0,#REF!="no")</formula>
    </cfRule>
  </conditionalFormatting>
  <conditionalFormatting sqref="AD132">
    <cfRule type="expression" dxfId="1463" priority="2506">
      <formula>AND($AD132&lt;0,#REF!="yes")</formula>
    </cfRule>
  </conditionalFormatting>
  <conditionalFormatting sqref="AD131">
    <cfRule type="cellIs" dxfId="1462" priority="2507" operator="equal">
      <formula>"-"</formula>
    </cfRule>
  </conditionalFormatting>
  <conditionalFormatting sqref="AD131">
    <cfRule type="cellIs" dxfId="1461" priority="2508" operator="greaterThan">
      <formula>0</formula>
    </cfRule>
  </conditionalFormatting>
  <conditionalFormatting sqref="AD131">
    <cfRule type="cellIs" dxfId="1460" priority="2509" operator="equal">
      <formula>0</formula>
    </cfRule>
  </conditionalFormatting>
  <conditionalFormatting sqref="AD131">
    <cfRule type="expression" dxfId="1459" priority="2510">
      <formula>AND($AD131&lt;0,#REF!="no")</formula>
    </cfRule>
  </conditionalFormatting>
  <conditionalFormatting sqref="AD131">
    <cfRule type="expression" dxfId="1458" priority="2511">
      <formula>AND($AD131&lt;0,#REF!="yes")</formula>
    </cfRule>
  </conditionalFormatting>
  <conditionalFormatting sqref="AD130">
    <cfRule type="cellIs" dxfId="1457" priority="2512" operator="equal">
      <formula>"-"</formula>
    </cfRule>
  </conditionalFormatting>
  <conditionalFormatting sqref="AD130">
    <cfRule type="cellIs" dxfId="1456" priority="2513" operator="greaterThan">
      <formula>0</formula>
    </cfRule>
  </conditionalFormatting>
  <conditionalFormatting sqref="AD130">
    <cfRule type="cellIs" dxfId="1455" priority="2514" operator="equal">
      <formula>0</formula>
    </cfRule>
  </conditionalFormatting>
  <conditionalFormatting sqref="AD130">
    <cfRule type="expression" dxfId="1454" priority="2515">
      <formula>AND($AD130&lt;0,#REF!="no")</formula>
    </cfRule>
  </conditionalFormatting>
  <conditionalFormatting sqref="AD130">
    <cfRule type="expression" dxfId="1453" priority="2516">
      <formula>AND($AD130&lt;0,#REF!="yes")</formula>
    </cfRule>
  </conditionalFormatting>
  <conditionalFormatting sqref="AD128:AD129">
    <cfRule type="cellIs" dxfId="1452" priority="2517" operator="equal">
      <formula>"-"</formula>
    </cfRule>
  </conditionalFormatting>
  <conditionalFormatting sqref="AD128:AD129">
    <cfRule type="cellIs" dxfId="1451" priority="2518" operator="greaterThan">
      <formula>0</formula>
    </cfRule>
  </conditionalFormatting>
  <conditionalFormatting sqref="AD128:AD129">
    <cfRule type="cellIs" dxfId="1450" priority="2519" operator="equal">
      <formula>0</formula>
    </cfRule>
  </conditionalFormatting>
  <conditionalFormatting sqref="AD128:AD129">
    <cfRule type="expression" dxfId="1449" priority="2520">
      <formula>AND($AD128&lt;0,#REF!="no")</formula>
    </cfRule>
  </conditionalFormatting>
  <conditionalFormatting sqref="AD128:AD129">
    <cfRule type="expression" dxfId="1448" priority="2521">
      <formula>AND($AD128&lt;0,#REF!="yes")</formula>
    </cfRule>
  </conditionalFormatting>
  <conditionalFormatting sqref="AD126:AD127">
    <cfRule type="cellIs" dxfId="1447" priority="2522" operator="equal">
      <formula>"-"</formula>
    </cfRule>
  </conditionalFormatting>
  <conditionalFormatting sqref="AD126:AD127">
    <cfRule type="cellIs" dxfId="1446" priority="2523" operator="greaterThan">
      <formula>0</formula>
    </cfRule>
  </conditionalFormatting>
  <conditionalFormatting sqref="AD126:AD127">
    <cfRule type="cellIs" dxfId="1445" priority="2524" operator="equal">
      <formula>0</formula>
    </cfRule>
  </conditionalFormatting>
  <conditionalFormatting sqref="AD126:AD127">
    <cfRule type="expression" dxfId="1444" priority="2525">
      <formula>AND($AD126&lt;0,#REF!="no")</formula>
    </cfRule>
  </conditionalFormatting>
  <conditionalFormatting sqref="AD126:AD127">
    <cfRule type="expression" dxfId="1443" priority="2526">
      <formula>AND($AD126&lt;0,#REF!="yes")</formula>
    </cfRule>
  </conditionalFormatting>
  <conditionalFormatting sqref="AD125">
    <cfRule type="cellIs" dxfId="1442" priority="2527" operator="equal">
      <formula>"-"</formula>
    </cfRule>
  </conditionalFormatting>
  <conditionalFormatting sqref="AD125">
    <cfRule type="cellIs" dxfId="1441" priority="2528" operator="greaterThan">
      <formula>0</formula>
    </cfRule>
  </conditionalFormatting>
  <conditionalFormatting sqref="AD125">
    <cfRule type="cellIs" dxfId="1440" priority="2529" operator="equal">
      <formula>0</formula>
    </cfRule>
  </conditionalFormatting>
  <conditionalFormatting sqref="AD125">
    <cfRule type="expression" dxfId="1439" priority="2530">
      <formula>AND($AD125&lt;0,#REF!="no")</formula>
    </cfRule>
  </conditionalFormatting>
  <conditionalFormatting sqref="AD125">
    <cfRule type="expression" dxfId="1438" priority="2531">
      <formula>AND($AD125&lt;0,#REF!="yes")</formula>
    </cfRule>
  </conditionalFormatting>
  <conditionalFormatting sqref="AD124">
    <cfRule type="cellIs" dxfId="1437" priority="2532" operator="equal">
      <formula>"-"</formula>
    </cfRule>
  </conditionalFormatting>
  <conditionalFormatting sqref="AD124">
    <cfRule type="cellIs" dxfId="1436" priority="2533" operator="greaterThan">
      <formula>0</formula>
    </cfRule>
  </conditionalFormatting>
  <conditionalFormatting sqref="AD124">
    <cfRule type="cellIs" dxfId="1435" priority="2534" operator="equal">
      <formula>0</formula>
    </cfRule>
  </conditionalFormatting>
  <conditionalFormatting sqref="AD124">
    <cfRule type="expression" dxfId="1434" priority="2535">
      <formula>AND($AD124&lt;0,#REF!="no")</formula>
    </cfRule>
  </conditionalFormatting>
  <conditionalFormatting sqref="AD124">
    <cfRule type="expression" dxfId="1433" priority="2536">
      <formula>AND($AD124&lt;0,#REF!="yes")</formula>
    </cfRule>
  </conditionalFormatting>
  <conditionalFormatting sqref="AD123">
    <cfRule type="cellIs" dxfId="1432" priority="2537" operator="equal">
      <formula>"-"</formula>
    </cfRule>
  </conditionalFormatting>
  <conditionalFormatting sqref="AD123">
    <cfRule type="cellIs" dxfId="1431" priority="2538" operator="greaterThan">
      <formula>0</formula>
    </cfRule>
  </conditionalFormatting>
  <conditionalFormatting sqref="AD123">
    <cfRule type="cellIs" dxfId="1430" priority="2539" operator="equal">
      <formula>0</formula>
    </cfRule>
  </conditionalFormatting>
  <conditionalFormatting sqref="AD123">
    <cfRule type="expression" dxfId="1429" priority="2540">
      <formula>AND($AD123&lt;0,#REF!="no")</formula>
    </cfRule>
  </conditionalFormatting>
  <conditionalFormatting sqref="AD123">
    <cfRule type="expression" dxfId="1428" priority="2541">
      <formula>AND($AD123&lt;0,#REF!="yes")</formula>
    </cfRule>
  </conditionalFormatting>
  <conditionalFormatting sqref="AD122">
    <cfRule type="cellIs" dxfId="1427" priority="2542" operator="equal">
      <formula>"-"</formula>
    </cfRule>
  </conditionalFormatting>
  <conditionalFormatting sqref="AD122">
    <cfRule type="cellIs" dxfId="1426" priority="2543" operator="greaterThan">
      <formula>0</formula>
    </cfRule>
  </conditionalFormatting>
  <conditionalFormatting sqref="AD122">
    <cfRule type="cellIs" dxfId="1425" priority="2544" operator="equal">
      <formula>0</formula>
    </cfRule>
  </conditionalFormatting>
  <conditionalFormatting sqref="AD122">
    <cfRule type="expression" dxfId="1424" priority="2545">
      <formula>AND($AD122&lt;0,#REF!="no")</formula>
    </cfRule>
  </conditionalFormatting>
  <conditionalFormatting sqref="AD122">
    <cfRule type="expression" dxfId="1423" priority="2546">
      <formula>AND($AD122&lt;0,#REF!="yes")</formula>
    </cfRule>
  </conditionalFormatting>
  <conditionalFormatting sqref="AD121">
    <cfRule type="cellIs" dxfId="1422" priority="2547" operator="equal">
      <formula>"-"</formula>
    </cfRule>
  </conditionalFormatting>
  <conditionalFormatting sqref="AD121">
    <cfRule type="cellIs" dxfId="1421" priority="2548" operator="greaterThan">
      <formula>0</formula>
    </cfRule>
  </conditionalFormatting>
  <conditionalFormatting sqref="AD121">
    <cfRule type="cellIs" dxfId="1420" priority="2549" operator="equal">
      <formula>0</formula>
    </cfRule>
  </conditionalFormatting>
  <conditionalFormatting sqref="AD121">
    <cfRule type="expression" dxfId="1419" priority="2550">
      <formula>AND($AD121&lt;0,#REF!="no")</formula>
    </cfRule>
  </conditionalFormatting>
  <conditionalFormatting sqref="AD121">
    <cfRule type="expression" dxfId="1418" priority="2551">
      <formula>AND($AD121&lt;0,#REF!="yes")</formula>
    </cfRule>
  </conditionalFormatting>
  <conditionalFormatting sqref="AD120">
    <cfRule type="cellIs" dxfId="1417" priority="2552" operator="equal">
      <formula>"-"</formula>
    </cfRule>
  </conditionalFormatting>
  <conditionalFormatting sqref="AD120">
    <cfRule type="cellIs" dxfId="1416" priority="2553" operator="greaterThan">
      <formula>0</formula>
    </cfRule>
  </conditionalFormatting>
  <conditionalFormatting sqref="AD120">
    <cfRule type="cellIs" dxfId="1415" priority="2554" operator="equal">
      <formula>0</formula>
    </cfRule>
  </conditionalFormatting>
  <conditionalFormatting sqref="AD120">
    <cfRule type="expression" dxfId="1414" priority="2555">
      <formula>AND($AD120&lt;0,#REF!="no")</formula>
    </cfRule>
  </conditionalFormatting>
  <conditionalFormatting sqref="AD120">
    <cfRule type="expression" dxfId="1413" priority="2556">
      <formula>AND($AD120&lt;0,#REF!="yes")</formula>
    </cfRule>
  </conditionalFormatting>
  <conditionalFormatting sqref="AD119">
    <cfRule type="cellIs" dxfId="1412" priority="2557" operator="equal">
      <formula>"-"</formula>
    </cfRule>
  </conditionalFormatting>
  <conditionalFormatting sqref="AD119">
    <cfRule type="cellIs" dxfId="1411" priority="2558" operator="greaterThan">
      <formula>0</formula>
    </cfRule>
  </conditionalFormatting>
  <conditionalFormatting sqref="AD119">
    <cfRule type="cellIs" dxfId="1410" priority="2559" operator="equal">
      <formula>0</formula>
    </cfRule>
  </conditionalFormatting>
  <conditionalFormatting sqref="AD119">
    <cfRule type="expression" dxfId="1409" priority="2560">
      <formula>AND($AD119&lt;0,#REF!="no")</formula>
    </cfRule>
  </conditionalFormatting>
  <conditionalFormatting sqref="AD119">
    <cfRule type="expression" dxfId="1408" priority="2561">
      <formula>AND($AD119&lt;0,#REF!="yes")</formula>
    </cfRule>
  </conditionalFormatting>
  <conditionalFormatting sqref="AD118">
    <cfRule type="cellIs" dxfId="1407" priority="2562" operator="equal">
      <formula>"-"</formula>
    </cfRule>
  </conditionalFormatting>
  <conditionalFormatting sqref="AD118">
    <cfRule type="cellIs" dxfId="1406" priority="2563" operator="greaterThan">
      <formula>0</formula>
    </cfRule>
  </conditionalFormatting>
  <conditionalFormatting sqref="AD118">
    <cfRule type="cellIs" dxfId="1405" priority="2564" operator="equal">
      <formula>0</formula>
    </cfRule>
  </conditionalFormatting>
  <conditionalFormatting sqref="AD118">
    <cfRule type="expression" dxfId="1404" priority="2565">
      <formula>AND($AD118&lt;0,#REF!="no")</formula>
    </cfRule>
  </conditionalFormatting>
  <conditionalFormatting sqref="AD118">
    <cfRule type="expression" dxfId="1403" priority="2566">
      <formula>AND($AD118&lt;0,#REF!="yes")</formula>
    </cfRule>
  </conditionalFormatting>
  <conditionalFormatting sqref="AD117">
    <cfRule type="cellIs" dxfId="1402" priority="2567" operator="equal">
      <formula>"-"</formula>
    </cfRule>
  </conditionalFormatting>
  <conditionalFormatting sqref="AD117">
    <cfRule type="cellIs" dxfId="1401" priority="2568" operator="greaterThan">
      <formula>0</formula>
    </cfRule>
  </conditionalFormatting>
  <conditionalFormatting sqref="AD117">
    <cfRule type="cellIs" dxfId="1400" priority="2569" operator="equal">
      <formula>0</formula>
    </cfRule>
  </conditionalFormatting>
  <conditionalFormatting sqref="AD117">
    <cfRule type="expression" dxfId="1399" priority="2570">
      <formula>AND($AD117&lt;0,#REF!="no")</formula>
    </cfRule>
  </conditionalFormatting>
  <conditionalFormatting sqref="AD117">
    <cfRule type="expression" dxfId="1398" priority="2571">
      <formula>AND($AD117&lt;0,#REF!="yes")</formula>
    </cfRule>
  </conditionalFormatting>
  <conditionalFormatting sqref="AD116">
    <cfRule type="cellIs" dxfId="1397" priority="2572" operator="equal">
      <formula>"-"</formula>
    </cfRule>
  </conditionalFormatting>
  <conditionalFormatting sqref="AD116">
    <cfRule type="cellIs" dxfId="1396" priority="2573" operator="greaterThan">
      <formula>0</formula>
    </cfRule>
  </conditionalFormatting>
  <conditionalFormatting sqref="AD116">
    <cfRule type="cellIs" dxfId="1395" priority="2574" operator="equal">
      <formula>0</formula>
    </cfRule>
  </conditionalFormatting>
  <conditionalFormatting sqref="AD116">
    <cfRule type="expression" dxfId="1394" priority="2575">
      <formula>AND($AD116&lt;0,#REF!="no")</formula>
    </cfRule>
  </conditionalFormatting>
  <conditionalFormatting sqref="AD116">
    <cfRule type="expression" dxfId="1393" priority="2576">
      <formula>AND($AD116&lt;0,#REF!="yes")</formula>
    </cfRule>
  </conditionalFormatting>
  <conditionalFormatting sqref="AD113:AD115">
    <cfRule type="cellIs" dxfId="1392" priority="2577" operator="equal">
      <formula>"-"</formula>
    </cfRule>
  </conditionalFormatting>
  <conditionalFormatting sqref="AD113:AD115">
    <cfRule type="cellIs" dxfId="1391" priority="2578" operator="greaterThan">
      <formula>0</formula>
    </cfRule>
  </conditionalFormatting>
  <conditionalFormatting sqref="AD113:AD115">
    <cfRule type="cellIs" dxfId="1390" priority="2579" operator="equal">
      <formula>0</formula>
    </cfRule>
  </conditionalFormatting>
  <conditionalFormatting sqref="AD113:AD115">
    <cfRule type="expression" dxfId="1389" priority="2580">
      <formula>AND($AD113&lt;0,#REF!="no")</formula>
    </cfRule>
  </conditionalFormatting>
  <conditionalFormatting sqref="AD113:AD115">
    <cfRule type="expression" dxfId="1388" priority="2581">
      <formula>AND($AD113&lt;0,#REF!="yes")</formula>
    </cfRule>
  </conditionalFormatting>
  <conditionalFormatting sqref="AD112">
    <cfRule type="cellIs" dxfId="1387" priority="2582" operator="equal">
      <formula>"-"</formula>
    </cfRule>
  </conditionalFormatting>
  <conditionalFormatting sqref="AD112">
    <cfRule type="cellIs" dxfId="1386" priority="2583" operator="greaterThan">
      <formula>0</formula>
    </cfRule>
  </conditionalFormatting>
  <conditionalFormatting sqref="AD112">
    <cfRule type="cellIs" dxfId="1385" priority="2584" operator="equal">
      <formula>0</formula>
    </cfRule>
  </conditionalFormatting>
  <conditionalFormatting sqref="AD112">
    <cfRule type="expression" dxfId="1384" priority="2585">
      <formula>AND($AD112&lt;0,#REF!="no")</formula>
    </cfRule>
  </conditionalFormatting>
  <conditionalFormatting sqref="AD112">
    <cfRule type="expression" dxfId="1383" priority="2586">
      <formula>AND($AD112&lt;0,#REF!="yes")</formula>
    </cfRule>
  </conditionalFormatting>
  <conditionalFormatting sqref="AD111">
    <cfRule type="cellIs" dxfId="1382" priority="2587" operator="equal">
      <formula>"-"</formula>
    </cfRule>
  </conditionalFormatting>
  <conditionalFormatting sqref="AD111">
    <cfRule type="cellIs" dxfId="1381" priority="2588" operator="greaterThan">
      <formula>0</formula>
    </cfRule>
  </conditionalFormatting>
  <conditionalFormatting sqref="AD111">
    <cfRule type="cellIs" dxfId="1380" priority="2589" operator="equal">
      <formula>0</formula>
    </cfRule>
  </conditionalFormatting>
  <conditionalFormatting sqref="AD111">
    <cfRule type="expression" dxfId="1379" priority="2590">
      <formula>AND($AD111&lt;0,#REF!="no")</formula>
    </cfRule>
  </conditionalFormatting>
  <conditionalFormatting sqref="AD111">
    <cfRule type="expression" dxfId="1378" priority="2591">
      <formula>AND($AD111&lt;0,#REF!="yes")</formula>
    </cfRule>
  </conditionalFormatting>
  <conditionalFormatting sqref="AD110">
    <cfRule type="cellIs" dxfId="1377" priority="2592" operator="equal">
      <formula>"-"</formula>
    </cfRule>
  </conditionalFormatting>
  <conditionalFormatting sqref="AD110">
    <cfRule type="cellIs" dxfId="1376" priority="2593" operator="greaterThan">
      <formula>0</formula>
    </cfRule>
  </conditionalFormatting>
  <conditionalFormatting sqref="AD110">
    <cfRule type="cellIs" dxfId="1375" priority="2594" operator="equal">
      <formula>0</formula>
    </cfRule>
  </conditionalFormatting>
  <conditionalFormatting sqref="AD110">
    <cfRule type="expression" dxfId="1374" priority="2595">
      <formula>AND($AD110&lt;0,#REF!="no")</formula>
    </cfRule>
  </conditionalFormatting>
  <conditionalFormatting sqref="AD110">
    <cfRule type="expression" dxfId="1373" priority="2596">
      <formula>AND($AD110&lt;0,#REF!="yes")</formula>
    </cfRule>
  </conditionalFormatting>
  <conditionalFormatting sqref="AD109">
    <cfRule type="cellIs" dxfId="1372" priority="2597" operator="equal">
      <formula>"-"</formula>
    </cfRule>
  </conditionalFormatting>
  <conditionalFormatting sqref="AD109">
    <cfRule type="cellIs" dxfId="1371" priority="2598" operator="greaterThan">
      <formula>0</formula>
    </cfRule>
  </conditionalFormatting>
  <conditionalFormatting sqref="AD109">
    <cfRule type="cellIs" dxfId="1370" priority="2599" operator="equal">
      <formula>0</formula>
    </cfRule>
  </conditionalFormatting>
  <conditionalFormatting sqref="AD109">
    <cfRule type="expression" dxfId="1369" priority="2600">
      <formula>AND($AD109&lt;0,#REF!="no")</formula>
    </cfRule>
  </conditionalFormatting>
  <conditionalFormatting sqref="AD109">
    <cfRule type="expression" dxfId="1368" priority="2601">
      <formula>AND($AD109&lt;0,#REF!="yes")</formula>
    </cfRule>
  </conditionalFormatting>
  <conditionalFormatting sqref="AD108">
    <cfRule type="cellIs" dxfId="1367" priority="2602" operator="equal">
      <formula>"-"</formula>
    </cfRule>
  </conditionalFormatting>
  <conditionalFormatting sqref="AD108">
    <cfRule type="cellIs" dxfId="1366" priority="2603" operator="greaterThan">
      <formula>0</formula>
    </cfRule>
  </conditionalFormatting>
  <conditionalFormatting sqref="AD108">
    <cfRule type="cellIs" dxfId="1365" priority="2604" operator="equal">
      <formula>0</formula>
    </cfRule>
  </conditionalFormatting>
  <conditionalFormatting sqref="AD108">
    <cfRule type="expression" dxfId="1364" priority="2605">
      <formula>AND($AD108&lt;0,#REF!="no")</formula>
    </cfRule>
  </conditionalFormatting>
  <conditionalFormatting sqref="AD108">
    <cfRule type="expression" dxfId="1363" priority="2606">
      <formula>AND($AD108&lt;0,#REF!="yes")</formula>
    </cfRule>
  </conditionalFormatting>
  <conditionalFormatting sqref="AD103:AD107">
    <cfRule type="cellIs" dxfId="1362" priority="2607" operator="equal">
      <formula>"-"</formula>
    </cfRule>
  </conditionalFormatting>
  <conditionalFormatting sqref="AD103:AD107">
    <cfRule type="cellIs" dxfId="1361" priority="2608" operator="greaterThan">
      <formula>0</formula>
    </cfRule>
  </conditionalFormatting>
  <conditionalFormatting sqref="AD103:AD107">
    <cfRule type="cellIs" dxfId="1360" priority="2609" operator="equal">
      <formula>0</formula>
    </cfRule>
  </conditionalFormatting>
  <conditionalFormatting sqref="AD103:AD107">
    <cfRule type="expression" dxfId="1359" priority="2610">
      <formula>AND($AD103&lt;0,#REF!="no")</formula>
    </cfRule>
  </conditionalFormatting>
  <conditionalFormatting sqref="AD103:AD107">
    <cfRule type="expression" dxfId="1358" priority="2611">
      <formula>AND($AD103&lt;0,#REF!="yes")</formula>
    </cfRule>
  </conditionalFormatting>
  <conditionalFormatting sqref="AD102">
    <cfRule type="cellIs" dxfId="1357" priority="2612" operator="equal">
      <formula>"-"</formula>
    </cfRule>
  </conditionalFormatting>
  <conditionalFormatting sqref="AD102">
    <cfRule type="cellIs" dxfId="1356" priority="2613" operator="greaterThan">
      <formula>0</formula>
    </cfRule>
  </conditionalFormatting>
  <conditionalFormatting sqref="AD102">
    <cfRule type="cellIs" dxfId="1355" priority="2614" operator="equal">
      <formula>0</formula>
    </cfRule>
  </conditionalFormatting>
  <conditionalFormatting sqref="AD102">
    <cfRule type="expression" dxfId="1354" priority="2615">
      <formula>AND($AD102&lt;0,#REF!="no")</formula>
    </cfRule>
  </conditionalFormatting>
  <conditionalFormatting sqref="AD102">
    <cfRule type="expression" dxfId="1353" priority="2616">
      <formula>AND($AD102&lt;0,#REF!="yes")</formula>
    </cfRule>
  </conditionalFormatting>
  <conditionalFormatting sqref="AD101">
    <cfRule type="cellIs" dxfId="1352" priority="2617" operator="equal">
      <formula>"-"</formula>
    </cfRule>
  </conditionalFormatting>
  <conditionalFormatting sqref="AD101">
    <cfRule type="cellIs" dxfId="1351" priority="2618" operator="greaterThan">
      <formula>0</formula>
    </cfRule>
  </conditionalFormatting>
  <conditionalFormatting sqref="AD101">
    <cfRule type="cellIs" dxfId="1350" priority="2619" operator="equal">
      <formula>0</formula>
    </cfRule>
  </conditionalFormatting>
  <conditionalFormatting sqref="AD101">
    <cfRule type="expression" dxfId="1349" priority="2620">
      <formula>AND($AD101&lt;0,#REF!="no")</formula>
    </cfRule>
  </conditionalFormatting>
  <conditionalFormatting sqref="AD101">
    <cfRule type="expression" dxfId="1348" priority="2621">
      <formula>AND($AD101&lt;0,#REF!="yes")</formula>
    </cfRule>
  </conditionalFormatting>
  <conditionalFormatting sqref="AD100">
    <cfRule type="cellIs" dxfId="1347" priority="2622" operator="equal">
      <formula>"-"</formula>
    </cfRule>
  </conditionalFormatting>
  <conditionalFormatting sqref="AD100">
    <cfRule type="cellIs" dxfId="1346" priority="2623" operator="greaterThan">
      <formula>0</formula>
    </cfRule>
  </conditionalFormatting>
  <conditionalFormatting sqref="AD100">
    <cfRule type="cellIs" dxfId="1345" priority="2624" operator="equal">
      <formula>0</formula>
    </cfRule>
  </conditionalFormatting>
  <conditionalFormatting sqref="AD100">
    <cfRule type="expression" dxfId="1344" priority="2625">
      <formula>AND($AD100&lt;0,#REF!="no")</formula>
    </cfRule>
  </conditionalFormatting>
  <conditionalFormatting sqref="AD100">
    <cfRule type="expression" dxfId="1343" priority="2626">
      <formula>AND($AD100&lt;0,#REF!="yes")</formula>
    </cfRule>
  </conditionalFormatting>
  <conditionalFormatting sqref="AD98:AD99">
    <cfRule type="cellIs" dxfId="1342" priority="2627" operator="equal">
      <formula>"-"</formula>
    </cfRule>
  </conditionalFormatting>
  <conditionalFormatting sqref="AD98:AD99">
    <cfRule type="cellIs" dxfId="1341" priority="2628" operator="greaterThan">
      <formula>0</formula>
    </cfRule>
  </conditionalFormatting>
  <conditionalFormatting sqref="AD98:AD99">
    <cfRule type="cellIs" dxfId="1340" priority="2629" operator="equal">
      <formula>0</formula>
    </cfRule>
  </conditionalFormatting>
  <conditionalFormatting sqref="AD98:AD99">
    <cfRule type="expression" dxfId="1339" priority="2630">
      <formula>AND($AD98&lt;0,#REF!="no")</formula>
    </cfRule>
  </conditionalFormatting>
  <conditionalFormatting sqref="AD98:AD99">
    <cfRule type="expression" dxfId="1338" priority="2631">
      <formula>AND($AD98&lt;0,#REF!="yes")</formula>
    </cfRule>
  </conditionalFormatting>
  <conditionalFormatting sqref="AD97">
    <cfRule type="cellIs" dxfId="1337" priority="2632" operator="equal">
      <formula>"-"</formula>
    </cfRule>
  </conditionalFormatting>
  <conditionalFormatting sqref="AD97">
    <cfRule type="cellIs" dxfId="1336" priority="2633" operator="greaterThan">
      <formula>0</formula>
    </cfRule>
  </conditionalFormatting>
  <conditionalFormatting sqref="AD97">
    <cfRule type="cellIs" dxfId="1335" priority="2634" operator="equal">
      <formula>0</formula>
    </cfRule>
  </conditionalFormatting>
  <conditionalFormatting sqref="AD97">
    <cfRule type="expression" dxfId="1334" priority="2635">
      <formula>AND($AD97&lt;0,#REF!="no")</formula>
    </cfRule>
  </conditionalFormatting>
  <conditionalFormatting sqref="AD97">
    <cfRule type="expression" dxfId="1333" priority="2636">
      <formula>AND($AD97&lt;0,#REF!="yes")</formula>
    </cfRule>
  </conditionalFormatting>
  <conditionalFormatting sqref="AD96">
    <cfRule type="cellIs" dxfId="1332" priority="2637" operator="equal">
      <formula>"-"</formula>
    </cfRule>
  </conditionalFormatting>
  <conditionalFormatting sqref="AD96">
    <cfRule type="cellIs" dxfId="1331" priority="2638" operator="greaterThan">
      <formula>0</formula>
    </cfRule>
  </conditionalFormatting>
  <conditionalFormatting sqref="AD96">
    <cfRule type="cellIs" dxfId="1330" priority="2639" operator="equal">
      <formula>0</formula>
    </cfRule>
  </conditionalFormatting>
  <conditionalFormatting sqref="AD96">
    <cfRule type="expression" dxfId="1329" priority="2640">
      <formula>AND($AD96&lt;0,#REF!="no")</formula>
    </cfRule>
  </conditionalFormatting>
  <conditionalFormatting sqref="AD96">
    <cfRule type="expression" dxfId="1328" priority="2641">
      <formula>AND($AD96&lt;0,#REF!="yes")</formula>
    </cfRule>
  </conditionalFormatting>
  <conditionalFormatting sqref="AD95">
    <cfRule type="cellIs" dxfId="1327" priority="2642" operator="equal">
      <formula>"-"</formula>
    </cfRule>
  </conditionalFormatting>
  <conditionalFormatting sqref="AD95">
    <cfRule type="cellIs" dxfId="1326" priority="2643" operator="greaterThan">
      <formula>0</formula>
    </cfRule>
  </conditionalFormatting>
  <conditionalFormatting sqref="AD95">
    <cfRule type="cellIs" dxfId="1325" priority="2644" operator="equal">
      <formula>0</formula>
    </cfRule>
  </conditionalFormatting>
  <conditionalFormatting sqref="AD95">
    <cfRule type="expression" dxfId="1324" priority="2645">
      <formula>AND($AD95&lt;0,#REF!="no")</formula>
    </cfRule>
  </conditionalFormatting>
  <conditionalFormatting sqref="AD95">
    <cfRule type="expression" dxfId="1323" priority="2646">
      <formula>AND($AD95&lt;0,#REF!="yes")</formula>
    </cfRule>
  </conditionalFormatting>
  <conditionalFormatting sqref="AD93:AD94">
    <cfRule type="cellIs" dxfId="1322" priority="2647" operator="equal">
      <formula>"-"</formula>
    </cfRule>
  </conditionalFormatting>
  <conditionalFormatting sqref="AD93:AD94">
    <cfRule type="cellIs" dxfId="1321" priority="2648" operator="greaterThan">
      <formula>0</formula>
    </cfRule>
  </conditionalFormatting>
  <conditionalFormatting sqref="AD93:AD94">
    <cfRule type="cellIs" dxfId="1320" priority="2649" operator="equal">
      <formula>0</formula>
    </cfRule>
  </conditionalFormatting>
  <conditionalFormatting sqref="AD93:AD94">
    <cfRule type="expression" dxfId="1319" priority="2650">
      <formula>AND($AD93&lt;0,#REF!="no")</formula>
    </cfRule>
  </conditionalFormatting>
  <conditionalFormatting sqref="AD93:AD94">
    <cfRule type="expression" dxfId="1318" priority="2651">
      <formula>AND($AD93&lt;0,#REF!="yes")</formula>
    </cfRule>
  </conditionalFormatting>
  <conditionalFormatting sqref="AD92">
    <cfRule type="cellIs" dxfId="1317" priority="2652" operator="equal">
      <formula>"-"</formula>
    </cfRule>
  </conditionalFormatting>
  <conditionalFormatting sqref="AD92">
    <cfRule type="cellIs" dxfId="1316" priority="2653" operator="greaterThan">
      <formula>0</formula>
    </cfRule>
  </conditionalFormatting>
  <conditionalFormatting sqref="AD92">
    <cfRule type="cellIs" dxfId="1315" priority="2654" operator="equal">
      <formula>0</formula>
    </cfRule>
  </conditionalFormatting>
  <conditionalFormatting sqref="AD92">
    <cfRule type="expression" dxfId="1314" priority="2655">
      <formula>AND($AD92&lt;0,#REF!="no")</formula>
    </cfRule>
  </conditionalFormatting>
  <conditionalFormatting sqref="AD92">
    <cfRule type="expression" dxfId="1313" priority="2656">
      <formula>AND($AD92&lt;0,#REF!="yes")</formula>
    </cfRule>
  </conditionalFormatting>
  <conditionalFormatting sqref="AD91">
    <cfRule type="cellIs" dxfId="1312" priority="2657" operator="equal">
      <formula>"-"</formula>
    </cfRule>
  </conditionalFormatting>
  <conditionalFormatting sqref="AD91">
    <cfRule type="cellIs" dxfId="1311" priority="2658" operator="greaterThan">
      <formula>0</formula>
    </cfRule>
  </conditionalFormatting>
  <conditionalFormatting sqref="AD91">
    <cfRule type="cellIs" dxfId="1310" priority="2659" operator="equal">
      <formula>0</formula>
    </cfRule>
  </conditionalFormatting>
  <conditionalFormatting sqref="AD91">
    <cfRule type="expression" dxfId="1309" priority="2660">
      <formula>AND($AD91&lt;0,#REF!="no")</formula>
    </cfRule>
  </conditionalFormatting>
  <conditionalFormatting sqref="AD91">
    <cfRule type="expression" dxfId="1308" priority="2661">
      <formula>AND($AD91&lt;0,#REF!="yes")</formula>
    </cfRule>
  </conditionalFormatting>
  <conditionalFormatting sqref="AD90">
    <cfRule type="cellIs" dxfId="1307" priority="2662" operator="equal">
      <formula>"-"</formula>
    </cfRule>
  </conditionalFormatting>
  <conditionalFormatting sqref="AD90">
    <cfRule type="cellIs" dxfId="1306" priority="2663" operator="greaterThan">
      <formula>0</formula>
    </cfRule>
  </conditionalFormatting>
  <conditionalFormatting sqref="AD90">
    <cfRule type="cellIs" dxfId="1305" priority="2664" operator="equal">
      <formula>0</formula>
    </cfRule>
  </conditionalFormatting>
  <conditionalFormatting sqref="AD90">
    <cfRule type="expression" dxfId="1304" priority="2665">
      <formula>AND($AD90&lt;0,#REF!="no")</formula>
    </cfRule>
  </conditionalFormatting>
  <conditionalFormatting sqref="AD90">
    <cfRule type="expression" dxfId="1303" priority="2666">
      <formula>AND($AD90&lt;0,#REF!="yes")</formula>
    </cfRule>
  </conditionalFormatting>
  <conditionalFormatting sqref="AD89">
    <cfRule type="cellIs" dxfId="1302" priority="2667" operator="equal">
      <formula>"-"</formula>
    </cfRule>
  </conditionalFormatting>
  <conditionalFormatting sqref="AD89">
    <cfRule type="cellIs" dxfId="1301" priority="2668" operator="greaterThan">
      <formula>0</formula>
    </cfRule>
  </conditionalFormatting>
  <conditionalFormatting sqref="AD89">
    <cfRule type="cellIs" dxfId="1300" priority="2669" operator="equal">
      <formula>0</formula>
    </cfRule>
  </conditionalFormatting>
  <conditionalFormatting sqref="AD89">
    <cfRule type="expression" dxfId="1299" priority="2670">
      <formula>AND($AD89&lt;0,#REF!="no")</formula>
    </cfRule>
  </conditionalFormatting>
  <conditionalFormatting sqref="AD89">
    <cfRule type="expression" dxfId="1298" priority="2671">
      <formula>AND($AD89&lt;0,#REF!="yes")</formula>
    </cfRule>
  </conditionalFormatting>
  <conditionalFormatting sqref="AD88">
    <cfRule type="cellIs" dxfId="1297" priority="2672" operator="equal">
      <formula>"-"</formula>
    </cfRule>
  </conditionalFormatting>
  <conditionalFormatting sqref="AD88">
    <cfRule type="cellIs" dxfId="1296" priority="2673" operator="greaterThan">
      <formula>0</formula>
    </cfRule>
  </conditionalFormatting>
  <conditionalFormatting sqref="AD88">
    <cfRule type="cellIs" dxfId="1295" priority="2674" operator="equal">
      <formula>0</formula>
    </cfRule>
  </conditionalFormatting>
  <conditionalFormatting sqref="AD88">
    <cfRule type="expression" dxfId="1294" priority="2675">
      <formula>AND($AD88&lt;0,#REF!="no")</formula>
    </cfRule>
  </conditionalFormatting>
  <conditionalFormatting sqref="AD88">
    <cfRule type="expression" dxfId="1293" priority="2676">
      <formula>AND($AD88&lt;0,#REF!="yes")</formula>
    </cfRule>
  </conditionalFormatting>
  <conditionalFormatting sqref="AD86:AD87">
    <cfRule type="cellIs" dxfId="1292" priority="2677" operator="equal">
      <formula>"-"</formula>
    </cfRule>
  </conditionalFormatting>
  <conditionalFormatting sqref="AD86:AD87">
    <cfRule type="cellIs" dxfId="1291" priority="2678" operator="greaterThan">
      <formula>0</formula>
    </cfRule>
  </conditionalFormatting>
  <conditionalFormatting sqref="AD86:AD87">
    <cfRule type="cellIs" dxfId="1290" priority="2679" operator="equal">
      <formula>0</formula>
    </cfRule>
  </conditionalFormatting>
  <conditionalFormatting sqref="AD86:AD87">
    <cfRule type="expression" dxfId="1289" priority="2680">
      <formula>AND($AD86&lt;0,#REF!="no")</formula>
    </cfRule>
  </conditionalFormatting>
  <conditionalFormatting sqref="AD86:AD87">
    <cfRule type="expression" dxfId="1288" priority="2681">
      <formula>AND($AD86&lt;0,#REF!="yes")</formula>
    </cfRule>
  </conditionalFormatting>
  <conditionalFormatting sqref="AD85">
    <cfRule type="cellIs" dxfId="1287" priority="2682" operator="equal">
      <formula>"-"</formula>
    </cfRule>
  </conditionalFormatting>
  <conditionalFormatting sqref="AD85">
    <cfRule type="cellIs" dxfId="1286" priority="2683" operator="greaterThan">
      <formula>0</formula>
    </cfRule>
  </conditionalFormatting>
  <conditionalFormatting sqref="AD85">
    <cfRule type="cellIs" dxfId="1285" priority="2684" operator="equal">
      <formula>0</formula>
    </cfRule>
  </conditionalFormatting>
  <conditionalFormatting sqref="AD85">
    <cfRule type="expression" dxfId="1284" priority="2685">
      <formula>AND($AD85&lt;0,#REF!="no")</formula>
    </cfRule>
  </conditionalFormatting>
  <conditionalFormatting sqref="AD85">
    <cfRule type="expression" dxfId="1283" priority="2686">
      <formula>AND($AD85&lt;0,#REF!="yes")</formula>
    </cfRule>
  </conditionalFormatting>
  <conditionalFormatting sqref="AD84">
    <cfRule type="cellIs" dxfId="1282" priority="2687" operator="equal">
      <formula>"-"</formula>
    </cfRule>
  </conditionalFormatting>
  <conditionalFormatting sqref="AD84">
    <cfRule type="cellIs" dxfId="1281" priority="2688" operator="greaterThan">
      <formula>0</formula>
    </cfRule>
  </conditionalFormatting>
  <conditionalFormatting sqref="AD84">
    <cfRule type="cellIs" dxfId="1280" priority="2689" operator="equal">
      <formula>0</formula>
    </cfRule>
  </conditionalFormatting>
  <conditionalFormatting sqref="AD84">
    <cfRule type="expression" dxfId="1279" priority="2690">
      <formula>AND($AD84&lt;0,#REF!="no")</formula>
    </cfRule>
  </conditionalFormatting>
  <conditionalFormatting sqref="AD84">
    <cfRule type="expression" dxfId="1278" priority="2691">
      <formula>AND($AD84&lt;0,#REF!="yes")</formula>
    </cfRule>
  </conditionalFormatting>
  <conditionalFormatting sqref="AD83">
    <cfRule type="cellIs" dxfId="1277" priority="2692" operator="equal">
      <formula>"-"</formula>
    </cfRule>
  </conditionalFormatting>
  <conditionalFormatting sqref="AD83">
    <cfRule type="cellIs" dxfId="1276" priority="2693" operator="greaterThan">
      <formula>0</formula>
    </cfRule>
  </conditionalFormatting>
  <conditionalFormatting sqref="AD83">
    <cfRule type="cellIs" dxfId="1275" priority="2694" operator="equal">
      <formula>0</formula>
    </cfRule>
  </conditionalFormatting>
  <conditionalFormatting sqref="AD83">
    <cfRule type="expression" dxfId="1274" priority="2695">
      <formula>AND($AD83&lt;0,#REF!="no")</formula>
    </cfRule>
  </conditionalFormatting>
  <conditionalFormatting sqref="AD83">
    <cfRule type="expression" dxfId="1273" priority="2696">
      <formula>AND($AD83&lt;0,#REF!="yes")</formula>
    </cfRule>
  </conditionalFormatting>
  <conditionalFormatting sqref="AD81:AD82">
    <cfRule type="cellIs" dxfId="1272" priority="2697" operator="equal">
      <formula>"-"</formula>
    </cfRule>
  </conditionalFormatting>
  <conditionalFormatting sqref="AD81:AD82">
    <cfRule type="cellIs" dxfId="1271" priority="2698" operator="greaterThan">
      <formula>0</formula>
    </cfRule>
  </conditionalFormatting>
  <conditionalFormatting sqref="AD81:AD82">
    <cfRule type="cellIs" dxfId="1270" priority="2699" operator="equal">
      <formula>0</formula>
    </cfRule>
  </conditionalFormatting>
  <conditionalFormatting sqref="AD81:AD82">
    <cfRule type="expression" dxfId="1269" priority="2700">
      <formula>AND($AD81&lt;0,#REF!="no")</formula>
    </cfRule>
  </conditionalFormatting>
  <conditionalFormatting sqref="AD81:AD82">
    <cfRule type="expression" dxfId="1268" priority="2701">
      <formula>AND($AD81&lt;0,#REF!="yes")</formula>
    </cfRule>
  </conditionalFormatting>
  <conditionalFormatting sqref="AD80">
    <cfRule type="cellIs" dxfId="1267" priority="2702" operator="equal">
      <formula>"-"</formula>
    </cfRule>
  </conditionalFormatting>
  <conditionalFormatting sqref="AD80">
    <cfRule type="cellIs" dxfId="1266" priority="2703" operator="greaterThan">
      <formula>0</formula>
    </cfRule>
  </conditionalFormatting>
  <conditionalFormatting sqref="AD80">
    <cfRule type="cellIs" dxfId="1265" priority="2704" operator="equal">
      <formula>0</formula>
    </cfRule>
  </conditionalFormatting>
  <conditionalFormatting sqref="AD80">
    <cfRule type="expression" dxfId="1264" priority="2705">
      <formula>AND($AD80&lt;0,#REF!="no")</formula>
    </cfRule>
  </conditionalFormatting>
  <conditionalFormatting sqref="AD80">
    <cfRule type="expression" dxfId="1263" priority="2706">
      <formula>AND($AD80&lt;0,#REF!="yes")</formula>
    </cfRule>
  </conditionalFormatting>
  <conditionalFormatting sqref="AD79">
    <cfRule type="cellIs" dxfId="1262" priority="2707" operator="equal">
      <formula>"-"</formula>
    </cfRule>
  </conditionalFormatting>
  <conditionalFormatting sqref="AD79">
    <cfRule type="cellIs" dxfId="1261" priority="2708" operator="greaterThan">
      <formula>0</formula>
    </cfRule>
  </conditionalFormatting>
  <conditionalFormatting sqref="AD79">
    <cfRule type="cellIs" dxfId="1260" priority="2709" operator="equal">
      <formula>0</formula>
    </cfRule>
  </conditionalFormatting>
  <conditionalFormatting sqref="AD79">
    <cfRule type="expression" dxfId="1259" priority="2710">
      <formula>AND($AD79&lt;0,#REF!="no")</formula>
    </cfRule>
  </conditionalFormatting>
  <conditionalFormatting sqref="AD79">
    <cfRule type="expression" dxfId="1258" priority="2711">
      <formula>AND($AD79&lt;0,#REF!="yes")</formula>
    </cfRule>
  </conditionalFormatting>
  <conditionalFormatting sqref="AD78">
    <cfRule type="cellIs" dxfId="1257" priority="2712" operator="equal">
      <formula>"-"</formula>
    </cfRule>
  </conditionalFormatting>
  <conditionalFormatting sqref="AD78">
    <cfRule type="cellIs" dxfId="1256" priority="2713" operator="greaterThan">
      <formula>0</formula>
    </cfRule>
  </conditionalFormatting>
  <conditionalFormatting sqref="AD78">
    <cfRule type="cellIs" dxfId="1255" priority="2714" operator="equal">
      <formula>0</formula>
    </cfRule>
  </conditionalFormatting>
  <conditionalFormatting sqref="AD78">
    <cfRule type="expression" dxfId="1254" priority="2715">
      <formula>AND($AD78&lt;0,#REF!="no")</formula>
    </cfRule>
  </conditionalFormatting>
  <conditionalFormatting sqref="AD78">
    <cfRule type="expression" dxfId="1253" priority="2716">
      <formula>AND($AD78&lt;0,#REF!="yes")</formula>
    </cfRule>
  </conditionalFormatting>
  <conditionalFormatting sqref="AD77">
    <cfRule type="cellIs" dxfId="1252" priority="2717" operator="equal">
      <formula>"-"</formula>
    </cfRule>
  </conditionalFormatting>
  <conditionalFormatting sqref="AD77">
    <cfRule type="cellIs" dxfId="1251" priority="2718" operator="greaterThan">
      <formula>0</formula>
    </cfRule>
  </conditionalFormatting>
  <conditionalFormatting sqref="AD77">
    <cfRule type="cellIs" dxfId="1250" priority="2719" operator="equal">
      <formula>0</formula>
    </cfRule>
  </conditionalFormatting>
  <conditionalFormatting sqref="AD77">
    <cfRule type="expression" dxfId="1249" priority="2720">
      <formula>AND($AD77&lt;0,#REF!="no")</formula>
    </cfRule>
  </conditionalFormatting>
  <conditionalFormatting sqref="AD77">
    <cfRule type="expression" dxfId="1248" priority="2721">
      <formula>AND($AD77&lt;0,#REF!="yes")</formula>
    </cfRule>
  </conditionalFormatting>
  <conditionalFormatting sqref="AD76">
    <cfRule type="cellIs" dxfId="1247" priority="2722" operator="equal">
      <formula>"-"</formula>
    </cfRule>
  </conditionalFormatting>
  <conditionalFormatting sqref="AD76">
    <cfRule type="cellIs" dxfId="1246" priority="2723" operator="greaterThan">
      <formula>0</formula>
    </cfRule>
  </conditionalFormatting>
  <conditionalFormatting sqref="AD76">
    <cfRule type="cellIs" dxfId="1245" priority="2724" operator="equal">
      <formula>0</formula>
    </cfRule>
  </conditionalFormatting>
  <conditionalFormatting sqref="AD76">
    <cfRule type="expression" dxfId="1244" priority="2725">
      <formula>AND($AD76&lt;0,#REF!="no")</formula>
    </cfRule>
  </conditionalFormatting>
  <conditionalFormatting sqref="AD76">
    <cfRule type="expression" dxfId="1243" priority="2726">
      <formula>AND($AD76&lt;0,#REF!="yes")</formula>
    </cfRule>
  </conditionalFormatting>
  <conditionalFormatting sqref="AD74:AD75">
    <cfRule type="cellIs" dxfId="1242" priority="2727" operator="equal">
      <formula>"-"</formula>
    </cfRule>
  </conditionalFormatting>
  <conditionalFormatting sqref="AD74:AD75">
    <cfRule type="cellIs" dxfId="1241" priority="2728" operator="greaterThan">
      <formula>0</formula>
    </cfRule>
  </conditionalFormatting>
  <conditionalFormatting sqref="AD74:AD75">
    <cfRule type="cellIs" dxfId="1240" priority="2729" operator="equal">
      <formula>0</formula>
    </cfRule>
  </conditionalFormatting>
  <conditionalFormatting sqref="AD74:AD75">
    <cfRule type="expression" dxfId="1239" priority="2730">
      <formula>AND($AD74&lt;0,#REF!="no")</formula>
    </cfRule>
  </conditionalFormatting>
  <conditionalFormatting sqref="AD74:AD75">
    <cfRule type="expression" dxfId="1238" priority="2731">
      <formula>AND($AD74&lt;0,#REF!="yes")</formula>
    </cfRule>
  </conditionalFormatting>
  <conditionalFormatting sqref="AD73">
    <cfRule type="cellIs" dxfId="1237" priority="2732" operator="equal">
      <formula>"-"</formula>
    </cfRule>
  </conditionalFormatting>
  <conditionalFormatting sqref="AD73">
    <cfRule type="cellIs" dxfId="1236" priority="2733" operator="greaterThan">
      <formula>0</formula>
    </cfRule>
  </conditionalFormatting>
  <conditionalFormatting sqref="AD73">
    <cfRule type="cellIs" dxfId="1235" priority="2734" operator="equal">
      <formula>0</formula>
    </cfRule>
  </conditionalFormatting>
  <conditionalFormatting sqref="AD73">
    <cfRule type="expression" dxfId="1234" priority="2735">
      <formula>AND($AD73&lt;0,#REF!="no")</formula>
    </cfRule>
  </conditionalFormatting>
  <conditionalFormatting sqref="AD73">
    <cfRule type="expression" dxfId="1233" priority="2736">
      <formula>AND($AD73&lt;0,#REF!="yes")</formula>
    </cfRule>
  </conditionalFormatting>
  <conditionalFormatting sqref="AD72">
    <cfRule type="cellIs" dxfId="1232" priority="2737" operator="equal">
      <formula>"-"</formula>
    </cfRule>
  </conditionalFormatting>
  <conditionalFormatting sqref="AD72">
    <cfRule type="cellIs" dxfId="1231" priority="2738" operator="greaterThan">
      <formula>0</formula>
    </cfRule>
  </conditionalFormatting>
  <conditionalFormatting sqref="AD72">
    <cfRule type="cellIs" dxfId="1230" priority="2739" operator="equal">
      <formula>0</formula>
    </cfRule>
  </conditionalFormatting>
  <conditionalFormatting sqref="AD72">
    <cfRule type="expression" dxfId="1229" priority="2740">
      <formula>AND($AD72&lt;0,#REF!="no")</formula>
    </cfRule>
  </conditionalFormatting>
  <conditionalFormatting sqref="AD72">
    <cfRule type="expression" dxfId="1228" priority="2741">
      <formula>AND($AD72&lt;0,#REF!="yes")</formula>
    </cfRule>
  </conditionalFormatting>
  <conditionalFormatting sqref="AD71">
    <cfRule type="cellIs" dxfId="1227" priority="2742" operator="equal">
      <formula>"-"</formula>
    </cfRule>
  </conditionalFormatting>
  <conditionalFormatting sqref="AD71">
    <cfRule type="cellIs" dxfId="1226" priority="2743" operator="greaterThan">
      <formula>0</formula>
    </cfRule>
  </conditionalFormatting>
  <conditionalFormatting sqref="AD71">
    <cfRule type="cellIs" dxfId="1225" priority="2744" operator="equal">
      <formula>0</formula>
    </cfRule>
  </conditionalFormatting>
  <conditionalFormatting sqref="AD71">
    <cfRule type="expression" dxfId="1224" priority="2745">
      <formula>AND($AD71&lt;0,#REF!="no")</formula>
    </cfRule>
  </conditionalFormatting>
  <conditionalFormatting sqref="AD71">
    <cfRule type="expression" dxfId="1223" priority="2746">
      <formula>AND($AD71&lt;0,#REF!="yes")</formula>
    </cfRule>
  </conditionalFormatting>
  <conditionalFormatting sqref="AD70">
    <cfRule type="cellIs" dxfId="1222" priority="2747" operator="equal">
      <formula>"-"</formula>
    </cfRule>
  </conditionalFormatting>
  <conditionalFormatting sqref="AD70">
    <cfRule type="cellIs" dxfId="1221" priority="2748" operator="greaterThan">
      <formula>0</formula>
    </cfRule>
  </conditionalFormatting>
  <conditionalFormatting sqref="AD70">
    <cfRule type="cellIs" dxfId="1220" priority="2749" operator="equal">
      <formula>0</formula>
    </cfRule>
  </conditionalFormatting>
  <conditionalFormatting sqref="AD70">
    <cfRule type="expression" dxfId="1219" priority="2750">
      <formula>AND($AD70&lt;0,#REF!="no")</formula>
    </cfRule>
  </conditionalFormatting>
  <conditionalFormatting sqref="AD70">
    <cfRule type="expression" dxfId="1218" priority="2751">
      <formula>AND($AD70&lt;0,#REF!="yes")</formula>
    </cfRule>
  </conditionalFormatting>
  <conditionalFormatting sqref="AD68:AD69">
    <cfRule type="cellIs" dxfId="1217" priority="2752" operator="equal">
      <formula>"-"</formula>
    </cfRule>
  </conditionalFormatting>
  <conditionalFormatting sqref="AD68:AD69">
    <cfRule type="cellIs" dxfId="1216" priority="2753" operator="greaterThan">
      <formula>0</formula>
    </cfRule>
  </conditionalFormatting>
  <conditionalFormatting sqref="AD68:AD69">
    <cfRule type="cellIs" dxfId="1215" priority="2754" operator="equal">
      <formula>0</formula>
    </cfRule>
  </conditionalFormatting>
  <conditionalFormatting sqref="AD68:AD69">
    <cfRule type="expression" dxfId="1214" priority="2755">
      <formula>AND($AD68&lt;0,#REF!="no")</formula>
    </cfRule>
  </conditionalFormatting>
  <conditionalFormatting sqref="AD68:AD69">
    <cfRule type="expression" dxfId="1213" priority="2756">
      <formula>AND($AD68&lt;0,#REF!="yes")</formula>
    </cfRule>
  </conditionalFormatting>
  <conditionalFormatting sqref="AD67">
    <cfRule type="cellIs" dxfId="1212" priority="2757" operator="equal">
      <formula>"-"</formula>
    </cfRule>
  </conditionalFormatting>
  <conditionalFormatting sqref="AD67">
    <cfRule type="cellIs" dxfId="1211" priority="2758" operator="greaterThan">
      <formula>0</formula>
    </cfRule>
  </conditionalFormatting>
  <conditionalFormatting sqref="AD67">
    <cfRule type="cellIs" dxfId="1210" priority="2759" operator="equal">
      <formula>0</formula>
    </cfRule>
  </conditionalFormatting>
  <conditionalFormatting sqref="AD67">
    <cfRule type="expression" dxfId="1209" priority="2760">
      <formula>AND($AD67&lt;0,#REF!="no")</formula>
    </cfRule>
  </conditionalFormatting>
  <conditionalFormatting sqref="AD67">
    <cfRule type="expression" dxfId="1208" priority="2761">
      <formula>AND($AD67&lt;0,#REF!="yes")</formula>
    </cfRule>
  </conditionalFormatting>
  <conditionalFormatting sqref="AD65:AD66">
    <cfRule type="cellIs" dxfId="1207" priority="2762" operator="equal">
      <formula>"-"</formula>
    </cfRule>
  </conditionalFormatting>
  <conditionalFormatting sqref="AD65:AD66">
    <cfRule type="cellIs" dxfId="1206" priority="2763" operator="greaterThan">
      <formula>0</formula>
    </cfRule>
  </conditionalFormatting>
  <conditionalFormatting sqref="AD65:AD66">
    <cfRule type="cellIs" dxfId="1205" priority="2764" operator="equal">
      <formula>0</formula>
    </cfRule>
  </conditionalFormatting>
  <conditionalFormatting sqref="AD65:AD66">
    <cfRule type="expression" dxfId="1204" priority="2765">
      <formula>AND($AD65&lt;0,#REF!="no")</formula>
    </cfRule>
  </conditionalFormatting>
  <conditionalFormatting sqref="AD65:AD66">
    <cfRule type="expression" dxfId="1203" priority="2766">
      <formula>AND($AD65&lt;0,#REF!="yes")</formula>
    </cfRule>
  </conditionalFormatting>
  <conditionalFormatting sqref="AD64">
    <cfRule type="cellIs" dxfId="1202" priority="2767" operator="equal">
      <formula>"-"</formula>
    </cfRule>
  </conditionalFormatting>
  <conditionalFormatting sqref="AD64">
    <cfRule type="cellIs" dxfId="1201" priority="2768" operator="greaterThan">
      <formula>0</formula>
    </cfRule>
  </conditionalFormatting>
  <conditionalFormatting sqref="AD64">
    <cfRule type="cellIs" dxfId="1200" priority="2769" operator="equal">
      <formula>0</formula>
    </cfRule>
  </conditionalFormatting>
  <conditionalFormatting sqref="AD64">
    <cfRule type="expression" dxfId="1199" priority="2770">
      <formula>AND($AD64&lt;0,#REF!="no")</formula>
    </cfRule>
  </conditionalFormatting>
  <conditionalFormatting sqref="AD64">
    <cfRule type="expression" dxfId="1198" priority="2771">
      <formula>AND($AD64&lt;0,#REF!="yes")</formula>
    </cfRule>
  </conditionalFormatting>
  <conditionalFormatting sqref="AD63">
    <cfRule type="cellIs" dxfId="1197" priority="2772" operator="equal">
      <formula>"-"</formula>
    </cfRule>
  </conditionalFormatting>
  <conditionalFormatting sqref="AD63">
    <cfRule type="cellIs" dxfId="1196" priority="2773" operator="greaterThan">
      <formula>0</formula>
    </cfRule>
  </conditionalFormatting>
  <conditionalFormatting sqref="AD63">
    <cfRule type="cellIs" dxfId="1195" priority="2774" operator="equal">
      <formula>0</formula>
    </cfRule>
  </conditionalFormatting>
  <conditionalFormatting sqref="AD63">
    <cfRule type="expression" dxfId="1194" priority="2775">
      <formula>AND($AD63&lt;0,#REF!="no")</formula>
    </cfRule>
  </conditionalFormatting>
  <conditionalFormatting sqref="AD63">
    <cfRule type="expression" dxfId="1193" priority="2776">
      <formula>AND($AD63&lt;0,#REF!="yes")</formula>
    </cfRule>
  </conditionalFormatting>
  <conditionalFormatting sqref="AD62">
    <cfRule type="cellIs" dxfId="1192" priority="2777" operator="equal">
      <formula>"-"</formula>
    </cfRule>
  </conditionalFormatting>
  <conditionalFormatting sqref="AD62">
    <cfRule type="cellIs" dxfId="1191" priority="2778" operator="greaterThan">
      <formula>0</formula>
    </cfRule>
  </conditionalFormatting>
  <conditionalFormatting sqref="AD62">
    <cfRule type="cellIs" dxfId="1190" priority="2779" operator="equal">
      <formula>0</formula>
    </cfRule>
  </conditionalFormatting>
  <conditionalFormatting sqref="AD62">
    <cfRule type="expression" dxfId="1189" priority="2780">
      <formula>AND($AD62&lt;0,#REF!="no")</formula>
    </cfRule>
  </conditionalFormatting>
  <conditionalFormatting sqref="AD62">
    <cfRule type="expression" dxfId="1188" priority="2781">
      <formula>AND($AD62&lt;0,#REF!="yes")</formula>
    </cfRule>
  </conditionalFormatting>
  <conditionalFormatting sqref="AD61">
    <cfRule type="cellIs" dxfId="1187" priority="2782" operator="equal">
      <formula>"-"</formula>
    </cfRule>
  </conditionalFormatting>
  <conditionalFormatting sqref="AD61">
    <cfRule type="cellIs" dxfId="1186" priority="2783" operator="greaterThan">
      <formula>0</formula>
    </cfRule>
  </conditionalFormatting>
  <conditionalFormatting sqref="AD61">
    <cfRule type="cellIs" dxfId="1185" priority="2784" operator="equal">
      <formula>0</formula>
    </cfRule>
  </conditionalFormatting>
  <conditionalFormatting sqref="AD61">
    <cfRule type="expression" dxfId="1184" priority="2785">
      <formula>AND($AD61&lt;0,#REF!="no")</formula>
    </cfRule>
  </conditionalFormatting>
  <conditionalFormatting sqref="AD61">
    <cfRule type="expression" dxfId="1183" priority="2786">
      <formula>AND($AD61&lt;0,#REF!="yes")</formula>
    </cfRule>
  </conditionalFormatting>
  <conditionalFormatting sqref="AD60">
    <cfRule type="cellIs" dxfId="1182" priority="2787" operator="equal">
      <formula>"-"</formula>
    </cfRule>
  </conditionalFormatting>
  <conditionalFormatting sqref="AD60">
    <cfRule type="cellIs" dxfId="1181" priority="2788" operator="greaterThan">
      <formula>0</formula>
    </cfRule>
  </conditionalFormatting>
  <conditionalFormatting sqref="AD60">
    <cfRule type="cellIs" dxfId="1180" priority="2789" operator="equal">
      <formula>0</formula>
    </cfRule>
  </conditionalFormatting>
  <conditionalFormatting sqref="AD60">
    <cfRule type="expression" dxfId="1179" priority="2790">
      <formula>AND($AD60&lt;0,#REF!="no")</formula>
    </cfRule>
  </conditionalFormatting>
  <conditionalFormatting sqref="AD60">
    <cfRule type="expression" dxfId="1178" priority="2791">
      <formula>AND($AD60&lt;0,#REF!="yes")</formula>
    </cfRule>
  </conditionalFormatting>
  <conditionalFormatting sqref="AD59">
    <cfRule type="cellIs" dxfId="1177" priority="2792" operator="equal">
      <formula>"-"</formula>
    </cfRule>
  </conditionalFormatting>
  <conditionalFormatting sqref="AD59">
    <cfRule type="cellIs" dxfId="1176" priority="2793" operator="greaterThan">
      <formula>0</formula>
    </cfRule>
  </conditionalFormatting>
  <conditionalFormatting sqref="AD59">
    <cfRule type="cellIs" dxfId="1175" priority="2794" operator="equal">
      <formula>0</formula>
    </cfRule>
  </conditionalFormatting>
  <conditionalFormatting sqref="AD59">
    <cfRule type="expression" dxfId="1174" priority="2795">
      <formula>AND($AD59&lt;0,#REF!="no")</formula>
    </cfRule>
  </conditionalFormatting>
  <conditionalFormatting sqref="AD59">
    <cfRule type="expression" dxfId="1173" priority="2796">
      <formula>AND($AD59&lt;0,#REF!="yes")</formula>
    </cfRule>
  </conditionalFormatting>
  <conditionalFormatting sqref="AD58">
    <cfRule type="cellIs" dxfId="1172" priority="2797" operator="equal">
      <formula>"-"</formula>
    </cfRule>
  </conditionalFormatting>
  <conditionalFormatting sqref="AD58">
    <cfRule type="cellIs" dxfId="1171" priority="2798" operator="greaterThan">
      <formula>0</formula>
    </cfRule>
  </conditionalFormatting>
  <conditionalFormatting sqref="AD58">
    <cfRule type="cellIs" dxfId="1170" priority="2799" operator="equal">
      <formula>0</formula>
    </cfRule>
  </conditionalFormatting>
  <conditionalFormatting sqref="AD58">
    <cfRule type="expression" dxfId="1169" priority="2800">
      <formula>AND($AD58&lt;0,#REF!="no")</formula>
    </cfRule>
  </conditionalFormatting>
  <conditionalFormatting sqref="AD58">
    <cfRule type="expression" dxfId="1168" priority="2801">
      <formula>AND($AD58&lt;0,#REF!="yes")</formula>
    </cfRule>
  </conditionalFormatting>
  <conditionalFormatting sqref="AD57">
    <cfRule type="cellIs" dxfId="1167" priority="2802" operator="equal">
      <formula>"-"</formula>
    </cfRule>
  </conditionalFormatting>
  <conditionalFormatting sqref="AD57">
    <cfRule type="cellIs" dxfId="1166" priority="2803" operator="greaterThan">
      <formula>0</formula>
    </cfRule>
  </conditionalFormatting>
  <conditionalFormatting sqref="AD57">
    <cfRule type="cellIs" dxfId="1165" priority="2804" operator="equal">
      <formula>0</formula>
    </cfRule>
  </conditionalFormatting>
  <conditionalFormatting sqref="AD57">
    <cfRule type="expression" dxfId="1164" priority="2805">
      <formula>AND($AD57&lt;0,#REF!="no")</formula>
    </cfRule>
  </conditionalFormatting>
  <conditionalFormatting sqref="AD57">
    <cfRule type="expression" dxfId="1163" priority="2806">
      <formula>AND($AD57&lt;0,#REF!="yes")</formula>
    </cfRule>
  </conditionalFormatting>
  <conditionalFormatting sqref="AD56">
    <cfRule type="cellIs" dxfId="1162" priority="2807" operator="equal">
      <formula>"-"</formula>
    </cfRule>
  </conditionalFormatting>
  <conditionalFormatting sqref="AD56">
    <cfRule type="cellIs" dxfId="1161" priority="2808" operator="greaterThan">
      <formula>0</formula>
    </cfRule>
  </conditionalFormatting>
  <conditionalFormatting sqref="AD56">
    <cfRule type="cellIs" dxfId="1160" priority="2809" operator="equal">
      <formula>0</formula>
    </cfRule>
  </conditionalFormatting>
  <conditionalFormatting sqref="AD56">
    <cfRule type="expression" dxfId="1159" priority="2810">
      <formula>AND($AD56&lt;0,#REF!="no")</formula>
    </cfRule>
  </conditionalFormatting>
  <conditionalFormatting sqref="AD56">
    <cfRule type="expression" dxfId="1158" priority="2811">
      <formula>AND($AD56&lt;0,#REF!="yes")</formula>
    </cfRule>
  </conditionalFormatting>
  <conditionalFormatting sqref="AD55">
    <cfRule type="cellIs" dxfId="1157" priority="2812" operator="equal">
      <formula>"-"</formula>
    </cfRule>
  </conditionalFormatting>
  <conditionalFormatting sqref="AD55">
    <cfRule type="cellIs" dxfId="1156" priority="2813" operator="greaterThan">
      <formula>0</formula>
    </cfRule>
  </conditionalFormatting>
  <conditionalFormatting sqref="AD55">
    <cfRule type="cellIs" dxfId="1155" priority="2814" operator="equal">
      <formula>0</formula>
    </cfRule>
  </conditionalFormatting>
  <conditionalFormatting sqref="AD55">
    <cfRule type="expression" dxfId="1154" priority="2815">
      <formula>AND($AD55&lt;0,#REF!="no")</formula>
    </cfRule>
  </conditionalFormatting>
  <conditionalFormatting sqref="AD55">
    <cfRule type="expression" dxfId="1153" priority="2816">
      <formula>AND($AD55&lt;0,#REF!="yes")</formula>
    </cfRule>
  </conditionalFormatting>
  <conditionalFormatting sqref="AD54">
    <cfRule type="cellIs" dxfId="1152" priority="2817" operator="equal">
      <formula>"-"</formula>
    </cfRule>
  </conditionalFormatting>
  <conditionalFormatting sqref="AD54">
    <cfRule type="cellIs" dxfId="1151" priority="2818" operator="greaterThan">
      <formula>0</formula>
    </cfRule>
  </conditionalFormatting>
  <conditionalFormatting sqref="AD54">
    <cfRule type="cellIs" dxfId="1150" priority="2819" operator="equal">
      <formula>0</formula>
    </cfRule>
  </conditionalFormatting>
  <conditionalFormatting sqref="AD54">
    <cfRule type="expression" dxfId="1149" priority="2820">
      <formula>AND($AD54&lt;0,#REF!="no")</formula>
    </cfRule>
  </conditionalFormatting>
  <conditionalFormatting sqref="AD54">
    <cfRule type="expression" dxfId="1148" priority="2821">
      <formula>AND($AD54&lt;0,#REF!="yes")</formula>
    </cfRule>
  </conditionalFormatting>
  <conditionalFormatting sqref="AD53">
    <cfRule type="cellIs" dxfId="1147" priority="2822" operator="equal">
      <formula>"-"</formula>
    </cfRule>
  </conditionalFormatting>
  <conditionalFormatting sqref="AD53">
    <cfRule type="cellIs" dxfId="1146" priority="2823" operator="greaterThan">
      <formula>0</formula>
    </cfRule>
  </conditionalFormatting>
  <conditionalFormatting sqref="AD53">
    <cfRule type="cellIs" dxfId="1145" priority="2824" operator="equal">
      <formula>0</formula>
    </cfRule>
  </conditionalFormatting>
  <conditionalFormatting sqref="AD53">
    <cfRule type="expression" dxfId="1144" priority="2825">
      <formula>AND($AD53&lt;0,#REF!="no")</formula>
    </cfRule>
  </conditionalFormatting>
  <conditionalFormatting sqref="AD53">
    <cfRule type="expression" dxfId="1143" priority="2826">
      <formula>AND($AD53&lt;0,#REF!="yes")</formula>
    </cfRule>
  </conditionalFormatting>
  <conditionalFormatting sqref="AD52">
    <cfRule type="cellIs" dxfId="1142" priority="2827" operator="equal">
      <formula>"-"</formula>
    </cfRule>
  </conditionalFormatting>
  <conditionalFormatting sqref="AD52">
    <cfRule type="cellIs" dxfId="1141" priority="2828" operator="greaterThan">
      <formula>0</formula>
    </cfRule>
  </conditionalFormatting>
  <conditionalFormatting sqref="AD52">
    <cfRule type="cellIs" dxfId="1140" priority="2829" operator="equal">
      <formula>0</formula>
    </cfRule>
  </conditionalFormatting>
  <conditionalFormatting sqref="AD52">
    <cfRule type="expression" dxfId="1139" priority="2830">
      <formula>AND($AD52&lt;0,#REF!="no")</formula>
    </cfRule>
  </conditionalFormatting>
  <conditionalFormatting sqref="AD52">
    <cfRule type="expression" dxfId="1138" priority="2831">
      <formula>AND($AD52&lt;0,#REF!="yes")</formula>
    </cfRule>
  </conditionalFormatting>
  <conditionalFormatting sqref="AD50:AD51">
    <cfRule type="cellIs" dxfId="1137" priority="2832" operator="equal">
      <formula>"-"</formula>
    </cfRule>
  </conditionalFormatting>
  <conditionalFormatting sqref="AD50:AD51">
    <cfRule type="cellIs" dxfId="1136" priority="2833" operator="greaterThan">
      <formula>0</formula>
    </cfRule>
  </conditionalFormatting>
  <conditionalFormatting sqref="AD50:AD51">
    <cfRule type="cellIs" dxfId="1135" priority="2834" operator="equal">
      <formula>0</formula>
    </cfRule>
  </conditionalFormatting>
  <conditionalFormatting sqref="AD50:AD51">
    <cfRule type="expression" dxfId="1134" priority="2835">
      <formula>AND($AD50&lt;0,#REF!="no")</formula>
    </cfRule>
  </conditionalFormatting>
  <conditionalFormatting sqref="AD50:AD51">
    <cfRule type="expression" dxfId="1133" priority="2836">
      <formula>AND($AD50&lt;0,#REF!="yes")</formula>
    </cfRule>
  </conditionalFormatting>
  <conditionalFormatting sqref="AD49">
    <cfRule type="cellIs" dxfId="1132" priority="2837" operator="equal">
      <formula>"-"</formula>
    </cfRule>
  </conditionalFormatting>
  <conditionalFormatting sqref="AD49">
    <cfRule type="cellIs" dxfId="1131" priority="2838" operator="greaterThan">
      <formula>0</formula>
    </cfRule>
  </conditionalFormatting>
  <conditionalFormatting sqref="AD49">
    <cfRule type="cellIs" dxfId="1130" priority="2839" operator="equal">
      <formula>0</formula>
    </cfRule>
  </conditionalFormatting>
  <conditionalFormatting sqref="AD49">
    <cfRule type="expression" dxfId="1129" priority="2840">
      <formula>AND($AD49&lt;0,#REF!="no")</formula>
    </cfRule>
  </conditionalFormatting>
  <conditionalFormatting sqref="AD49">
    <cfRule type="expression" dxfId="1128" priority="2841">
      <formula>AND($AD49&lt;0,#REF!="yes")</formula>
    </cfRule>
  </conditionalFormatting>
  <conditionalFormatting sqref="AD47:AD48">
    <cfRule type="cellIs" dxfId="1127" priority="2842" operator="equal">
      <formula>"-"</formula>
    </cfRule>
  </conditionalFormatting>
  <conditionalFormatting sqref="AD47:AD48">
    <cfRule type="cellIs" dxfId="1126" priority="2843" operator="greaterThan">
      <formula>0</formula>
    </cfRule>
  </conditionalFormatting>
  <conditionalFormatting sqref="AD47:AD48">
    <cfRule type="cellIs" dxfId="1125" priority="2844" operator="equal">
      <formula>0</formula>
    </cfRule>
  </conditionalFormatting>
  <conditionalFormatting sqref="AD47:AD48">
    <cfRule type="expression" dxfId="1124" priority="2845">
      <formula>AND($AD47&lt;0,#REF!="no")</formula>
    </cfRule>
  </conditionalFormatting>
  <conditionalFormatting sqref="AD47:AD48">
    <cfRule type="expression" dxfId="1123" priority="2846">
      <formula>AND($AD47&lt;0,#REF!="yes")</formula>
    </cfRule>
  </conditionalFormatting>
  <conditionalFormatting sqref="AD45:AD46">
    <cfRule type="cellIs" dxfId="1122" priority="2847" operator="equal">
      <formula>"-"</formula>
    </cfRule>
  </conditionalFormatting>
  <conditionalFormatting sqref="AD45:AD46">
    <cfRule type="cellIs" dxfId="1121" priority="2848" operator="greaterThan">
      <formula>0</formula>
    </cfRule>
  </conditionalFormatting>
  <conditionalFormatting sqref="AD45:AD46">
    <cfRule type="cellIs" dxfId="1120" priority="2849" operator="equal">
      <formula>0</formula>
    </cfRule>
  </conditionalFormatting>
  <conditionalFormatting sqref="AD45:AD46">
    <cfRule type="expression" dxfId="1119" priority="2850">
      <formula>AND($AD45&lt;0,#REF!="no")</formula>
    </cfRule>
  </conditionalFormatting>
  <conditionalFormatting sqref="AD45:AD46">
    <cfRule type="expression" dxfId="1118" priority="2851">
      <formula>AND($AD45&lt;0,#REF!="yes")</formula>
    </cfRule>
  </conditionalFormatting>
  <conditionalFormatting sqref="AD44">
    <cfRule type="cellIs" dxfId="1117" priority="2852" operator="equal">
      <formula>"-"</formula>
    </cfRule>
  </conditionalFormatting>
  <conditionalFormatting sqref="AD44">
    <cfRule type="cellIs" dxfId="1116" priority="2853" operator="greaterThan">
      <formula>0</formula>
    </cfRule>
  </conditionalFormatting>
  <conditionalFormatting sqref="AD44">
    <cfRule type="cellIs" dxfId="1115" priority="2854" operator="equal">
      <formula>0</formula>
    </cfRule>
  </conditionalFormatting>
  <conditionalFormatting sqref="AD44">
    <cfRule type="expression" dxfId="1114" priority="2855">
      <formula>AND($AD44&lt;0,#REF!="no")</formula>
    </cfRule>
  </conditionalFormatting>
  <conditionalFormatting sqref="AD44">
    <cfRule type="expression" dxfId="1113" priority="2856">
      <formula>AND($AD44&lt;0,#REF!="yes")</formula>
    </cfRule>
  </conditionalFormatting>
  <conditionalFormatting sqref="AD43">
    <cfRule type="cellIs" dxfId="1112" priority="2857" operator="equal">
      <formula>"-"</formula>
    </cfRule>
  </conditionalFormatting>
  <conditionalFormatting sqref="AD43">
    <cfRule type="cellIs" dxfId="1111" priority="2858" operator="greaterThan">
      <formula>0</formula>
    </cfRule>
  </conditionalFormatting>
  <conditionalFormatting sqref="AD43">
    <cfRule type="cellIs" dxfId="1110" priority="2859" operator="equal">
      <formula>0</formula>
    </cfRule>
  </conditionalFormatting>
  <conditionalFormatting sqref="AD43">
    <cfRule type="expression" dxfId="1109" priority="2860">
      <formula>AND($AD43&lt;0,#REF!="no")</formula>
    </cfRule>
  </conditionalFormatting>
  <conditionalFormatting sqref="AD43">
    <cfRule type="expression" dxfId="1108" priority="2861">
      <formula>AND($AD43&lt;0,#REF!="yes")</formula>
    </cfRule>
  </conditionalFormatting>
  <conditionalFormatting sqref="AD42">
    <cfRule type="cellIs" dxfId="1107" priority="2862" operator="equal">
      <formula>"-"</formula>
    </cfRule>
  </conditionalFormatting>
  <conditionalFormatting sqref="AD42">
    <cfRule type="cellIs" dxfId="1106" priority="2863" operator="greaterThan">
      <formula>0</formula>
    </cfRule>
  </conditionalFormatting>
  <conditionalFormatting sqref="AD42">
    <cfRule type="cellIs" dxfId="1105" priority="2864" operator="equal">
      <formula>0</formula>
    </cfRule>
  </conditionalFormatting>
  <conditionalFormatting sqref="AD42">
    <cfRule type="expression" dxfId="1104" priority="2865">
      <formula>AND($AD42&lt;0,#REF!="no")</formula>
    </cfRule>
  </conditionalFormatting>
  <conditionalFormatting sqref="AD42">
    <cfRule type="expression" dxfId="1103" priority="2866">
      <formula>AND($AD42&lt;0,#REF!="yes")</formula>
    </cfRule>
  </conditionalFormatting>
  <conditionalFormatting sqref="AD41">
    <cfRule type="cellIs" dxfId="1102" priority="2867" operator="equal">
      <formula>"-"</formula>
    </cfRule>
  </conditionalFormatting>
  <conditionalFormatting sqref="AD41">
    <cfRule type="cellIs" dxfId="1101" priority="2868" operator="greaterThan">
      <formula>0</formula>
    </cfRule>
  </conditionalFormatting>
  <conditionalFormatting sqref="AD41">
    <cfRule type="cellIs" dxfId="1100" priority="2869" operator="equal">
      <formula>0</formula>
    </cfRule>
  </conditionalFormatting>
  <conditionalFormatting sqref="AD41">
    <cfRule type="expression" dxfId="1099" priority="2870">
      <formula>AND($AD41&lt;0,#REF!="no")</formula>
    </cfRule>
  </conditionalFormatting>
  <conditionalFormatting sqref="AD41">
    <cfRule type="expression" dxfId="1098" priority="2871">
      <formula>AND($AD41&lt;0,#REF!="yes")</formula>
    </cfRule>
  </conditionalFormatting>
  <conditionalFormatting sqref="AD40">
    <cfRule type="cellIs" dxfId="1097" priority="2872" operator="equal">
      <formula>"-"</formula>
    </cfRule>
  </conditionalFormatting>
  <conditionalFormatting sqref="AD40">
    <cfRule type="cellIs" dxfId="1096" priority="2873" operator="greaterThan">
      <formula>0</formula>
    </cfRule>
  </conditionalFormatting>
  <conditionalFormatting sqref="AD40">
    <cfRule type="cellIs" dxfId="1095" priority="2874" operator="equal">
      <formula>0</formula>
    </cfRule>
  </conditionalFormatting>
  <conditionalFormatting sqref="AD40">
    <cfRule type="expression" dxfId="1094" priority="2875">
      <formula>AND($AD40&lt;0,#REF!="no")</formula>
    </cfRule>
  </conditionalFormatting>
  <conditionalFormatting sqref="AD40">
    <cfRule type="expression" dxfId="1093" priority="2876">
      <formula>AND($AD40&lt;0,#REF!="yes")</formula>
    </cfRule>
  </conditionalFormatting>
  <conditionalFormatting sqref="AD39">
    <cfRule type="cellIs" dxfId="1092" priority="2877" operator="equal">
      <formula>"-"</formula>
    </cfRule>
  </conditionalFormatting>
  <conditionalFormatting sqref="AD39">
    <cfRule type="cellIs" dxfId="1091" priority="2878" operator="greaterThan">
      <formula>0</formula>
    </cfRule>
  </conditionalFormatting>
  <conditionalFormatting sqref="AD39">
    <cfRule type="cellIs" dxfId="1090" priority="2879" operator="equal">
      <formula>0</formula>
    </cfRule>
  </conditionalFormatting>
  <conditionalFormatting sqref="AD39">
    <cfRule type="expression" dxfId="1089" priority="2880">
      <formula>AND($AD39&lt;0,#REF!="no")</formula>
    </cfRule>
  </conditionalFormatting>
  <conditionalFormatting sqref="AD39">
    <cfRule type="expression" dxfId="1088" priority="2881">
      <formula>AND($AD39&lt;0,#REF!="yes")</formula>
    </cfRule>
  </conditionalFormatting>
  <conditionalFormatting sqref="AD37:AD38">
    <cfRule type="cellIs" dxfId="1087" priority="2882" operator="equal">
      <formula>"-"</formula>
    </cfRule>
  </conditionalFormatting>
  <conditionalFormatting sqref="AD37:AD38">
    <cfRule type="cellIs" dxfId="1086" priority="2883" operator="greaterThan">
      <formula>0</formula>
    </cfRule>
  </conditionalFormatting>
  <conditionalFormatting sqref="AD37:AD38">
    <cfRule type="cellIs" dxfId="1085" priority="2884" operator="equal">
      <formula>0</formula>
    </cfRule>
  </conditionalFormatting>
  <conditionalFormatting sqref="AD37:AD38">
    <cfRule type="expression" dxfId="1084" priority="2885">
      <formula>AND($AD37&lt;0,#REF!="no")</formula>
    </cfRule>
  </conditionalFormatting>
  <conditionalFormatting sqref="AD37:AD38">
    <cfRule type="expression" dxfId="1083" priority="2886">
      <formula>AND($AD37&lt;0,#REF!="yes")</formula>
    </cfRule>
  </conditionalFormatting>
  <conditionalFormatting sqref="AD36">
    <cfRule type="cellIs" dxfId="1082" priority="2887" operator="equal">
      <formula>"-"</formula>
    </cfRule>
  </conditionalFormatting>
  <conditionalFormatting sqref="AD36">
    <cfRule type="cellIs" dxfId="1081" priority="2888" operator="greaterThan">
      <formula>0</formula>
    </cfRule>
  </conditionalFormatting>
  <conditionalFormatting sqref="AD36">
    <cfRule type="cellIs" dxfId="1080" priority="2889" operator="equal">
      <formula>0</formula>
    </cfRule>
  </conditionalFormatting>
  <conditionalFormatting sqref="AD36">
    <cfRule type="expression" dxfId="1079" priority="2890">
      <formula>AND($AD36&lt;0,#REF!="no")</formula>
    </cfRule>
  </conditionalFormatting>
  <conditionalFormatting sqref="AD36">
    <cfRule type="expression" dxfId="1078" priority="2891">
      <formula>AND($AD36&lt;0,#REF!="yes")</formula>
    </cfRule>
  </conditionalFormatting>
  <conditionalFormatting sqref="AD35">
    <cfRule type="cellIs" dxfId="1077" priority="2892" operator="equal">
      <formula>"-"</formula>
    </cfRule>
  </conditionalFormatting>
  <conditionalFormatting sqref="AD35">
    <cfRule type="cellIs" dxfId="1076" priority="2893" operator="greaterThan">
      <formula>0</formula>
    </cfRule>
  </conditionalFormatting>
  <conditionalFormatting sqref="AD35">
    <cfRule type="cellIs" dxfId="1075" priority="2894" operator="equal">
      <formula>0</formula>
    </cfRule>
  </conditionalFormatting>
  <conditionalFormatting sqref="AD35">
    <cfRule type="expression" dxfId="1074" priority="2895">
      <formula>AND($AD35&lt;0,#REF!="no")</formula>
    </cfRule>
  </conditionalFormatting>
  <conditionalFormatting sqref="AD35">
    <cfRule type="expression" dxfId="1073" priority="2896">
      <formula>AND($AD35&lt;0,#REF!="yes")</formula>
    </cfRule>
  </conditionalFormatting>
  <conditionalFormatting sqref="AD33:AD34">
    <cfRule type="cellIs" dxfId="1072" priority="2897" operator="equal">
      <formula>"-"</formula>
    </cfRule>
  </conditionalFormatting>
  <conditionalFormatting sqref="AD33:AD34">
    <cfRule type="cellIs" dxfId="1071" priority="2898" operator="greaterThan">
      <formula>0</formula>
    </cfRule>
  </conditionalFormatting>
  <conditionalFormatting sqref="AD33:AD34">
    <cfRule type="cellIs" dxfId="1070" priority="2899" operator="equal">
      <formula>0</formula>
    </cfRule>
  </conditionalFormatting>
  <conditionalFormatting sqref="AD33:AD34">
    <cfRule type="expression" dxfId="1069" priority="2900">
      <formula>AND($AD33&lt;0,#REF!="no")</formula>
    </cfRule>
  </conditionalFormatting>
  <conditionalFormatting sqref="AD33:AD34">
    <cfRule type="expression" dxfId="1068" priority="2901">
      <formula>AND($AD33&lt;0,#REF!="yes")</formula>
    </cfRule>
  </conditionalFormatting>
  <conditionalFormatting sqref="AD31:AD32">
    <cfRule type="cellIs" dxfId="1067" priority="2902" operator="equal">
      <formula>"-"</formula>
    </cfRule>
  </conditionalFormatting>
  <conditionalFormatting sqref="AD31:AD32">
    <cfRule type="cellIs" dxfId="1066" priority="2903" operator="greaterThan">
      <formula>0</formula>
    </cfRule>
  </conditionalFormatting>
  <conditionalFormatting sqref="AD31:AD32">
    <cfRule type="cellIs" dxfId="1065" priority="2904" operator="equal">
      <formula>0</formula>
    </cfRule>
  </conditionalFormatting>
  <conditionalFormatting sqref="AD31:AD32">
    <cfRule type="expression" dxfId="1064" priority="2905">
      <formula>AND($AD31&lt;0,#REF!="no")</formula>
    </cfRule>
  </conditionalFormatting>
  <conditionalFormatting sqref="AD31:AD32">
    <cfRule type="expression" dxfId="1063" priority="2906">
      <formula>AND($AD31&lt;0,#REF!="yes")</formula>
    </cfRule>
  </conditionalFormatting>
  <conditionalFormatting sqref="AD30">
    <cfRule type="cellIs" dxfId="1062" priority="2907" operator="equal">
      <formula>"-"</formula>
    </cfRule>
  </conditionalFormatting>
  <conditionalFormatting sqref="AD30">
    <cfRule type="cellIs" dxfId="1061" priority="2908" operator="greaterThan">
      <formula>0</formula>
    </cfRule>
  </conditionalFormatting>
  <conditionalFormatting sqref="AD30">
    <cfRule type="cellIs" dxfId="1060" priority="2909" operator="equal">
      <formula>0</formula>
    </cfRule>
  </conditionalFormatting>
  <conditionalFormatting sqref="AD30">
    <cfRule type="expression" dxfId="1059" priority="2910">
      <formula>AND($AD30&lt;0,#REF!="no")</formula>
    </cfRule>
  </conditionalFormatting>
  <conditionalFormatting sqref="AD30">
    <cfRule type="expression" dxfId="1058" priority="2911">
      <formula>AND($AD30&lt;0,#REF!="yes")</formula>
    </cfRule>
  </conditionalFormatting>
  <conditionalFormatting sqref="AD29">
    <cfRule type="cellIs" dxfId="1057" priority="2912" operator="equal">
      <formula>"-"</formula>
    </cfRule>
  </conditionalFormatting>
  <conditionalFormatting sqref="AD29">
    <cfRule type="cellIs" dxfId="1056" priority="2913" operator="greaterThan">
      <formula>0</formula>
    </cfRule>
  </conditionalFormatting>
  <conditionalFormatting sqref="AD29">
    <cfRule type="cellIs" dxfId="1055" priority="2914" operator="equal">
      <formula>0</formula>
    </cfRule>
  </conditionalFormatting>
  <conditionalFormatting sqref="AD29">
    <cfRule type="expression" dxfId="1054" priority="2915">
      <formula>AND($AD29&lt;0,#REF!="no")</formula>
    </cfRule>
  </conditionalFormatting>
  <conditionalFormatting sqref="AD29">
    <cfRule type="expression" dxfId="1053" priority="2916">
      <formula>AND($AD29&lt;0,#REF!="yes")</formula>
    </cfRule>
  </conditionalFormatting>
  <conditionalFormatting sqref="AD28">
    <cfRule type="cellIs" dxfId="1052" priority="2917" operator="equal">
      <formula>"-"</formula>
    </cfRule>
  </conditionalFormatting>
  <conditionalFormatting sqref="AD28">
    <cfRule type="cellIs" dxfId="1051" priority="2918" operator="greaterThan">
      <formula>0</formula>
    </cfRule>
  </conditionalFormatting>
  <conditionalFormatting sqref="AD28">
    <cfRule type="cellIs" dxfId="1050" priority="2919" operator="equal">
      <formula>0</formula>
    </cfRule>
  </conditionalFormatting>
  <conditionalFormatting sqref="AD28">
    <cfRule type="expression" dxfId="1049" priority="2920">
      <formula>AND($AD28&lt;0,#REF!="no")</formula>
    </cfRule>
  </conditionalFormatting>
  <conditionalFormatting sqref="AD28">
    <cfRule type="expression" dxfId="1048" priority="2921">
      <formula>AND($AD28&lt;0,#REF!="yes")</formula>
    </cfRule>
  </conditionalFormatting>
  <conditionalFormatting sqref="AD26:AD27">
    <cfRule type="cellIs" dxfId="1047" priority="2922" operator="equal">
      <formula>"-"</formula>
    </cfRule>
  </conditionalFormatting>
  <conditionalFormatting sqref="AD26:AD27">
    <cfRule type="cellIs" dxfId="1046" priority="2923" operator="greaterThan">
      <formula>0</formula>
    </cfRule>
  </conditionalFormatting>
  <conditionalFormatting sqref="AD26:AD27">
    <cfRule type="cellIs" dxfId="1045" priority="2924" operator="equal">
      <formula>0</formula>
    </cfRule>
  </conditionalFormatting>
  <conditionalFormatting sqref="AD26:AD27">
    <cfRule type="expression" dxfId="1044" priority="2925">
      <formula>AND($AD26&lt;0,#REF!="no")</formula>
    </cfRule>
  </conditionalFormatting>
  <conditionalFormatting sqref="AD26:AD27">
    <cfRule type="expression" dxfId="1043" priority="2926">
      <formula>AND($AD26&lt;0,#REF!="yes")</formula>
    </cfRule>
  </conditionalFormatting>
  <conditionalFormatting sqref="AD23:AD25">
    <cfRule type="cellIs" dxfId="1042" priority="2927" operator="equal">
      <formula>"-"</formula>
    </cfRule>
  </conditionalFormatting>
  <conditionalFormatting sqref="AD23:AD25">
    <cfRule type="cellIs" dxfId="1041" priority="2928" operator="greaterThan">
      <formula>0</formula>
    </cfRule>
  </conditionalFormatting>
  <conditionalFormatting sqref="AD23:AD25">
    <cfRule type="cellIs" dxfId="1040" priority="2929" operator="equal">
      <formula>0</formula>
    </cfRule>
  </conditionalFormatting>
  <conditionalFormatting sqref="AD23:AD25">
    <cfRule type="expression" dxfId="1039" priority="2930">
      <formula>AND($AD23&lt;0,#REF!="no")</formula>
    </cfRule>
  </conditionalFormatting>
  <conditionalFormatting sqref="AD23:AD25">
    <cfRule type="expression" dxfId="1038" priority="2931">
      <formula>AND($AD23&lt;0,#REF!="yes")</formula>
    </cfRule>
  </conditionalFormatting>
  <conditionalFormatting sqref="AD22">
    <cfRule type="cellIs" dxfId="1037" priority="2932" operator="equal">
      <formula>"-"</formula>
    </cfRule>
  </conditionalFormatting>
  <conditionalFormatting sqref="AD22">
    <cfRule type="cellIs" dxfId="1036" priority="2933" operator="greaterThan">
      <formula>0</formula>
    </cfRule>
  </conditionalFormatting>
  <conditionalFormatting sqref="AD22">
    <cfRule type="cellIs" dxfId="1035" priority="2934" operator="equal">
      <formula>0</formula>
    </cfRule>
  </conditionalFormatting>
  <conditionalFormatting sqref="AD22">
    <cfRule type="expression" dxfId="1034" priority="2935">
      <formula>AND($AD22&lt;0,#REF!="no")</formula>
    </cfRule>
  </conditionalFormatting>
  <conditionalFormatting sqref="AD22">
    <cfRule type="expression" dxfId="1033" priority="2936">
      <formula>AND($AD22&lt;0,#REF!="yes")</formula>
    </cfRule>
  </conditionalFormatting>
  <conditionalFormatting sqref="AD21">
    <cfRule type="cellIs" dxfId="1032" priority="2937" operator="equal">
      <formula>"-"</formula>
    </cfRule>
  </conditionalFormatting>
  <conditionalFormatting sqref="AD21">
    <cfRule type="cellIs" dxfId="1031" priority="2938" operator="greaterThan">
      <formula>0</formula>
    </cfRule>
  </conditionalFormatting>
  <conditionalFormatting sqref="AD21">
    <cfRule type="cellIs" dxfId="1030" priority="2939" operator="equal">
      <formula>0</formula>
    </cfRule>
  </conditionalFormatting>
  <conditionalFormatting sqref="AD21">
    <cfRule type="expression" dxfId="1029" priority="2940">
      <formula>AND($AD21&lt;0,#REF!="no")</formula>
    </cfRule>
  </conditionalFormatting>
  <conditionalFormatting sqref="AD21">
    <cfRule type="expression" dxfId="1028" priority="2941">
      <formula>AND($AD21&lt;0,#REF!="yes")</formula>
    </cfRule>
  </conditionalFormatting>
  <conditionalFormatting sqref="AD19:AD20">
    <cfRule type="cellIs" dxfId="1027" priority="2942" operator="equal">
      <formula>"-"</formula>
    </cfRule>
  </conditionalFormatting>
  <conditionalFormatting sqref="AD19:AD20">
    <cfRule type="cellIs" dxfId="1026" priority="2943" operator="greaterThan">
      <formula>0</formula>
    </cfRule>
  </conditionalFormatting>
  <conditionalFormatting sqref="AD19:AD20">
    <cfRule type="cellIs" dxfId="1025" priority="2944" operator="equal">
      <formula>0</formula>
    </cfRule>
  </conditionalFormatting>
  <conditionalFormatting sqref="AD19:AD20">
    <cfRule type="expression" dxfId="1024" priority="2945">
      <formula>AND($AD19&lt;0,#REF!="no")</formula>
    </cfRule>
  </conditionalFormatting>
  <conditionalFormatting sqref="AD19:AD20">
    <cfRule type="expression" dxfId="1023" priority="2946">
      <formula>AND($AD19&lt;0,#REF!="yes")</formula>
    </cfRule>
  </conditionalFormatting>
  <conditionalFormatting sqref="AD17:AD18">
    <cfRule type="cellIs" dxfId="1022" priority="2947" operator="equal">
      <formula>"-"</formula>
    </cfRule>
  </conditionalFormatting>
  <conditionalFormatting sqref="AD17:AD18">
    <cfRule type="cellIs" dxfId="1021" priority="2948" operator="greaterThan">
      <formula>0</formula>
    </cfRule>
  </conditionalFormatting>
  <conditionalFormatting sqref="AD17:AD18">
    <cfRule type="cellIs" dxfId="1020" priority="2949" operator="equal">
      <formula>0</formula>
    </cfRule>
  </conditionalFormatting>
  <conditionalFormatting sqref="AD17:AD18">
    <cfRule type="expression" dxfId="1019" priority="2950">
      <formula>AND($AD17&lt;0,#REF!="no")</formula>
    </cfRule>
  </conditionalFormatting>
  <conditionalFormatting sqref="AD17:AD18">
    <cfRule type="expression" dxfId="1018" priority="2951">
      <formula>AND($AD17&lt;0,#REF!="yes")</formula>
    </cfRule>
  </conditionalFormatting>
  <hyperlinks>
    <hyperlink ref="AC18" r:id="rId1" xr:uid="{00000000-0004-0000-0000-000000000000}"/>
    <hyperlink ref="AC46" r:id="rId2" xr:uid="{00000000-0004-0000-0000-000001000000}"/>
    <hyperlink ref="AC56" r:id="rId3" xr:uid="{00000000-0004-0000-0000-000002000000}"/>
    <hyperlink ref="AC68" r:id="rId4" xr:uid="{00000000-0004-0000-0000-000003000000}"/>
    <hyperlink ref="AC128" r:id="rId5" xr:uid="{00000000-0004-0000-0000-000004000000}"/>
    <hyperlink ref="AC162" r:id="rId6" xr:uid="{00000000-0004-0000-0000-000005000000}"/>
    <hyperlink ref="JZ226" r:id="rId7" xr:uid="{00000000-0004-0000-0000-000006000000}"/>
    <hyperlink ref="AC244" r:id="rId8" xr:uid="{00000000-0004-0000-0000-000007000000}"/>
    <hyperlink ref="AC258" r:id="rId9" xr:uid="{00000000-0004-0000-0000-000008000000}"/>
    <hyperlink ref="AC287" r:id="rId10" xr:uid="{00000000-0004-0000-0000-000009000000}"/>
    <hyperlink ref="AC297" r:id="rId11" xr:uid="{00000000-0004-0000-0000-00000A000000}"/>
    <hyperlink ref="AC321" r:id="rId12" xr:uid="{00000000-0004-0000-0000-00000B000000}"/>
    <hyperlink ref="AC329" r:id="rId13" xr:uid="{00000000-0004-0000-0000-00000C000000}"/>
    <hyperlink ref="AC341" r:id="rId14" xr:uid="{00000000-0004-0000-0000-00000D000000}"/>
    <hyperlink ref="AC343" r:id="rId15" xr:uid="{00000000-0004-0000-0000-00000E000000}"/>
    <hyperlink ref="AC450" r:id="rId16" xr:uid="{00000000-0004-0000-0000-00000F000000}"/>
    <hyperlink ref="AC475" r:id="rId17" xr:uid="{00000000-0004-0000-0000-000010000000}"/>
    <hyperlink ref="AC476" r:id="rId18" xr:uid="{00000000-0004-0000-0000-000011000000}"/>
    <hyperlink ref="AC477" r:id="rId19" xr:uid="{00000000-0004-0000-0000-000012000000}"/>
    <hyperlink ref="AC478" r:id="rId20" xr:uid="{00000000-0004-0000-0000-000013000000}"/>
    <hyperlink ref="AC479" r:id="rId21" xr:uid="{00000000-0004-0000-0000-000014000000}"/>
    <hyperlink ref="AC480" r:id="rId22" xr:uid="{00000000-0004-0000-0000-000015000000}"/>
    <hyperlink ref="AC481" r:id="rId23" xr:uid="{00000000-0004-0000-0000-000016000000}"/>
    <hyperlink ref="AC482" r:id="rId24" xr:uid="{00000000-0004-0000-0000-000017000000}"/>
    <hyperlink ref="AC483" r:id="rId25" xr:uid="{00000000-0004-0000-0000-000018000000}"/>
    <hyperlink ref="AC484" r:id="rId26" xr:uid="{00000000-0004-0000-0000-000019000000}"/>
    <hyperlink ref="AC485" r:id="rId27" xr:uid="{00000000-0004-0000-0000-00001A000000}"/>
    <hyperlink ref="AC486" r:id="rId28" xr:uid="{00000000-0004-0000-0000-00001B000000}"/>
    <hyperlink ref="AC487" r:id="rId29" xr:uid="{00000000-0004-0000-0000-00001C000000}"/>
    <hyperlink ref="AC488" r:id="rId30" xr:uid="{00000000-0004-0000-0000-00001D000000}"/>
    <hyperlink ref="AC489" r:id="rId31" xr:uid="{00000000-0004-0000-0000-00001E000000}"/>
    <hyperlink ref="AC490" r:id="rId32" xr:uid="{00000000-0004-0000-0000-00001F000000}"/>
    <hyperlink ref="AC491" r:id="rId33" xr:uid="{00000000-0004-0000-0000-000020000000}"/>
    <hyperlink ref="AC492" r:id="rId34" xr:uid="{00000000-0004-0000-0000-000021000000}"/>
    <hyperlink ref="AC493" r:id="rId35" xr:uid="{00000000-0004-0000-0000-000022000000}"/>
    <hyperlink ref="AC494" r:id="rId36" xr:uid="{00000000-0004-0000-0000-000023000000}"/>
    <hyperlink ref="AC495" r:id="rId37" xr:uid="{00000000-0004-0000-0000-000024000000}"/>
    <hyperlink ref="AC496" r:id="rId38" xr:uid="{00000000-0004-0000-0000-000025000000}"/>
    <hyperlink ref="AC497" r:id="rId39" xr:uid="{00000000-0004-0000-0000-000026000000}"/>
    <hyperlink ref="AC498" r:id="rId40" xr:uid="{00000000-0004-0000-0000-000027000000}"/>
    <hyperlink ref="AC499" r:id="rId41" xr:uid="{00000000-0004-0000-0000-000028000000}"/>
    <hyperlink ref="AC500" r:id="rId42" xr:uid="{00000000-0004-0000-0000-000029000000}"/>
    <hyperlink ref="AC501" r:id="rId43" xr:uid="{00000000-0004-0000-0000-00002A000000}"/>
    <hyperlink ref="AC502" r:id="rId44" xr:uid="{00000000-0004-0000-0000-00002B000000}"/>
    <hyperlink ref="AC503" r:id="rId45" xr:uid="{00000000-0004-0000-0000-00002C000000}"/>
    <hyperlink ref="AC504" r:id="rId46" xr:uid="{00000000-0004-0000-0000-00002D000000}"/>
    <hyperlink ref="AC505" r:id="rId47" xr:uid="{00000000-0004-0000-0000-00002E000000}"/>
    <hyperlink ref="AC506" r:id="rId48" xr:uid="{00000000-0004-0000-0000-00002F000000}"/>
    <hyperlink ref="AC507" r:id="rId49" xr:uid="{00000000-0004-0000-0000-000030000000}"/>
    <hyperlink ref="AC508" r:id="rId50" xr:uid="{00000000-0004-0000-0000-000031000000}"/>
    <hyperlink ref="AC509" r:id="rId51" xr:uid="{00000000-0004-0000-0000-000032000000}"/>
    <hyperlink ref="AC510" r:id="rId52" xr:uid="{00000000-0004-0000-0000-000033000000}"/>
    <hyperlink ref="AC511" r:id="rId53" xr:uid="{00000000-0004-0000-0000-000034000000}"/>
    <hyperlink ref="AC512" r:id="rId54" xr:uid="{00000000-0004-0000-0000-000035000000}"/>
    <hyperlink ref="AC513" r:id="rId55" xr:uid="{00000000-0004-0000-0000-000036000000}"/>
    <hyperlink ref="AC514" r:id="rId56" xr:uid="{00000000-0004-0000-0000-000037000000}"/>
    <hyperlink ref="AC515" r:id="rId57" xr:uid="{00000000-0004-0000-0000-000038000000}"/>
    <hyperlink ref="AC516" r:id="rId58" xr:uid="{00000000-0004-0000-0000-000039000000}"/>
    <hyperlink ref="AC517" r:id="rId59" xr:uid="{00000000-0004-0000-0000-00003A000000}"/>
    <hyperlink ref="AC518" r:id="rId60" xr:uid="{00000000-0004-0000-0000-00003B000000}"/>
    <hyperlink ref="AC519" r:id="rId61" xr:uid="{00000000-0004-0000-0000-00003C000000}"/>
    <hyperlink ref="AC520" r:id="rId62" xr:uid="{00000000-0004-0000-0000-00003D000000}"/>
    <hyperlink ref="AC521" r:id="rId63" xr:uid="{00000000-0004-0000-0000-00003E000000}"/>
    <hyperlink ref="AC522" r:id="rId64" xr:uid="{00000000-0004-0000-0000-00003F000000}"/>
    <hyperlink ref="AC523" r:id="rId65" xr:uid="{00000000-0004-0000-0000-000040000000}"/>
    <hyperlink ref="AC524" r:id="rId66" xr:uid="{00000000-0004-0000-0000-000041000000}"/>
    <hyperlink ref="AC525" r:id="rId67" xr:uid="{00000000-0004-0000-0000-000042000000}"/>
    <hyperlink ref="AC526" r:id="rId68" xr:uid="{00000000-0004-0000-0000-000043000000}"/>
    <hyperlink ref="AC527" r:id="rId69" xr:uid="{00000000-0004-0000-0000-000044000000}"/>
    <hyperlink ref="AC528" r:id="rId70" xr:uid="{00000000-0004-0000-0000-000045000000}"/>
    <hyperlink ref="AC529" r:id="rId71" xr:uid="{00000000-0004-0000-0000-000046000000}"/>
    <hyperlink ref="AC530" r:id="rId72" xr:uid="{00000000-0004-0000-0000-000047000000}"/>
    <hyperlink ref="AC531" r:id="rId73" xr:uid="{00000000-0004-0000-0000-000048000000}"/>
    <hyperlink ref="AC532" r:id="rId74" xr:uid="{00000000-0004-0000-0000-000049000000}"/>
    <hyperlink ref="AC533" r:id="rId75" xr:uid="{00000000-0004-0000-0000-00004A000000}"/>
    <hyperlink ref="AC534" r:id="rId76" xr:uid="{00000000-0004-0000-0000-00004B000000}"/>
    <hyperlink ref="AC535" r:id="rId77" xr:uid="{00000000-0004-0000-0000-00004C000000}"/>
    <hyperlink ref="AC536" r:id="rId78" xr:uid="{00000000-0004-0000-0000-00004D000000}"/>
    <hyperlink ref="AC537" r:id="rId79" xr:uid="{00000000-0004-0000-0000-00004E000000}"/>
    <hyperlink ref="AC538" r:id="rId80" xr:uid="{00000000-0004-0000-0000-00004F000000}"/>
    <hyperlink ref="AC539" r:id="rId81" xr:uid="{00000000-0004-0000-0000-000050000000}"/>
    <hyperlink ref="AC540" r:id="rId82" xr:uid="{00000000-0004-0000-0000-000051000000}"/>
    <hyperlink ref="AC541" r:id="rId83" xr:uid="{00000000-0004-0000-0000-000052000000}"/>
    <hyperlink ref="AC542" r:id="rId84" xr:uid="{00000000-0004-0000-0000-000053000000}"/>
    <hyperlink ref="AC543" r:id="rId85" xr:uid="{00000000-0004-0000-0000-000054000000}"/>
    <hyperlink ref="AC544" r:id="rId86" xr:uid="{00000000-0004-0000-0000-000055000000}"/>
    <hyperlink ref="AC545" r:id="rId87" xr:uid="{00000000-0004-0000-0000-000056000000}"/>
    <hyperlink ref="AC546" r:id="rId88" xr:uid="{00000000-0004-0000-0000-000057000000}"/>
    <hyperlink ref="AC547" r:id="rId89" xr:uid="{00000000-0004-0000-0000-000058000000}"/>
    <hyperlink ref="AC548" r:id="rId90" xr:uid="{00000000-0004-0000-0000-000059000000}"/>
    <hyperlink ref="AC549" r:id="rId91" xr:uid="{00000000-0004-0000-0000-00005A000000}"/>
    <hyperlink ref="AC550" r:id="rId92" xr:uid="{00000000-0004-0000-0000-00005B000000}"/>
    <hyperlink ref="AC551" r:id="rId93" xr:uid="{00000000-0004-0000-0000-00005C000000}"/>
    <hyperlink ref="AC552" r:id="rId94" xr:uid="{00000000-0004-0000-0000-00005D000000}"/>
    <hyperlink ref="AC553" r:id="rId95" xr:uid="{00000000-0004-0000-0000-00005E000000}"/>
    <hyperlink ref="AC554" r:id="rId96" xr:uid="{00000000-0004-0000-0000-00005F000000}"/>
    <hyperlink ref="AC555" r:id="rId97" xr:uid="{00000000-0004-0000-0000-000060000000}"/>
    <hyperlink ref="AC556" r:id="rId98" xr:uid="{00000000-0004-0000-0000-000061000000}"/>
    <hyperlink ref="AC557" r:id="rId99" xr:uid="{00000000-0004-0000-0000-000062000000}"/>
    <hyperlink ref="AC558" r:id="rId100" xr:uid="{00000000-0004-0000-0000-000063000000}"/>
    <hyperlink ref="AC559" r:id="rId101" xr:uid="{00000000-0004-0000-0000-000064000000}"/>
    <hyperlink ref="AC560" r:id="rId102" xr:uid="{00000000-0004-0000-0000-000065000000}"/>
    <hyperlink ref="AC561" r:id="rId103" xr:uid="{00000000-0004-0000-0000-000066000000}"/>
    <hyperlink ref="AC562" r:id="rId104" xr:uid="{00000000-0004-0000-0000-000067000000}"/>
    <hyperlink ref="AC563" r:id="rId105" xr:uid="{00000000-0004-0000-0000-000068000000}"/>
    <hyperlink ref="AC564" r:id="rId106" xr:uid="{00000000-0004-0000-0000-000069000000}"/>
    <hyperlink ref="AC565" r:id="rId107" xr:uid="{00000000-0004-0000-0000-00006A000000}"/>
    <hyperlink ref="AC566" r:id="rId108" xr:uid="{00000000-0004-0000-0000-00006B000000}"/>
    <hyperlink ref="AC567" r:id="rId109" xr:uid="{00000000-0004-0000-0000-00006C000000}"/>
    <hyperlink ref="AC568" r:id="rId110" xr:uid="{00000000-0004-0000-0000-00006D000000}"/>
    <hyperlink ref="AC569" r:id="rId111" xr:uid="{00000000-0004-0000-0000-00006E000000}"/>
    <hyperlink ref="AC570" r:id="rId112" xr:uid="{00000000-0004-0000-0000-00006F000000}"/>
    <hyperlink ref="AC571" r:id="rId113" xr:uid="{00000000-0004-0000-0000-000070000000}"/>
    <hyperlink ref="AC572" r:id="rId114" xr:uid="{00000000-0004-0000-0000-000071000000}"/>
    <hyperlink ref="AC573" r:id="rId115" xr:uid="{00000000-0004-0000-0000-000072000000}"/>
    <hyperlink ref="AC574" r:id="rId116" xr:uid="{00000000-0004-0000-0000-000073000000}"/>
    <hyperlink ref="AC575" r:id="rId117" xr:uid="{00000000-0004-0000-0000-000074000000}"/>
    <hyperlink ref="AC576" r:id="rId118" xr:uid="{00000000-0004-0000-0000-000075000000}"/>
    <hyperlink ref="AC577" r:id="rId119" xr:uid="{00000000-0004-0000-0000-000076000000}"/>
    <hyperlink ref="AC578" r:id="rId120" xr:uid="{00000000-0004-0000-0000-000077000000}"/>
    <hyperlink ref="AC579" r:id="rId121" xr:uid="{00000000-0004-0000-0000-000078000000}"/>
    <hyperlink ref="AC580" r:id="rId122" xr:uid="{00000000-0004-0000-0000-000079000000}"/>
    <hyperlink ref="AC581" r:id="rId123" xr:uid="{00000000-0004-0000-0000-00007A000000}"/>
    <hyperlink ref="AC582" r:id="rId124" xr:uid="{00000000-0004-0000-0000-00007B000000}"/>
    <hyperlink ref="AC583" r:id="rId125" xr:uid="{00000000-0004-0000-0000-00007C000000}"/>
    <hyperlink ref="AC584" r:id="rId126" xr:uid="{00000000-0004-0000-0000-00007D000000}"/>
    <hyperlink ref="AC585" r:id="rId127" xr:uid="{00000000-0004-0000-0000-00007E000000}"/>
    <hyperlink ref="AC586" r:id="rId128" xr:uid="{00000000-0004-0000-0000-00007F000000}"/>
    <hyperlink ref="AC587" r:id="rId129" xr:uid="{00000000-0004-0000-0000-000080000000}"/>
    <hyperlink ref="AC588" r:id="rId130" xr:uid="{00000000-0004-0000-0000-000081000000}"/>
    <hyperlink ref="AC589" r:id="rId131" xr:uid="{00000000-0004-0000-0000-000082000000}"/>
    <hyperlink ref="AC590" r:id="rId132" xr:uid="{00000000-0004-0000-0000-000083000000}"/>
    <hyperlink ref="AC591" r:id="rId133" xr:uid="{00000000-0004-0000-0000-000084000000}"/>
    <hyperlink ref="AC592" r:id="rId134" xr:uid="{00000000-0004-0000-0000-000085000000}"/>
    <hyperlink ref="AC593" r:id="rId135" xr:uid="{00000000-0004-0000-0000-000086000000}"/>
    <hyperlink ref="AC594" r:id="rId136" xr:uid="{00000000-0004-0000-0000-000087000000}"/>
    <hyperlink ref="AC595" r:id="rId137" xr:uid="{00000000-0004-0000-0000-000088000000}"/>
    <hyperlink ref="AC596" r:id="rId138" xr:uid="{00000000-0004-0000-0000-000089000000}"/>
    <hyperlink ref="AC597" r:id="rId139" xr:uid="{00000000-0004-0000-0000-00008A000000}"/>
    <hyperlink ref="AC598" r:id="rId140" xr:uid="{00000000-0004-0000-0000-00008B000000}"/>
    <hyperlink ref="AC599" r:id="rId141" xr:uid="{00000000-0004-0000-0000-00008C000000}"/>
    <hyperlink ref="AC600" r:id="rId142" xr:uid="{00000000-0004-0000-0000-00008D000000}"/>
    <hyperlink ref="AC601" r:id="rId143" xr:uid="{00000000-0004-0000-0000-00008E000000}"/>
    <hyperlink ref="AC602" r:id="rId144" xr:uid="{00000000-0004-0000-0000-00008F000000}"/>
    <hyperlink ref="AC603" r:id="rId145" xr:uid="{00000000-0004-0000-0000-000090000000}"/>
    <hyperlink ref="AC604" r:id="rId146" xr:uid="{00000000-0004-0000-0000-000091000000}"/>
    <hyperlink ref="AC605" r:id="rId147" xr:uid="{00000000-0004-0000-0000-000092000000}"/>
    <hyperlink ref="AC606" r:id="rId148" xr:uid="{00000000-0004-0000-0000-000093000000}"/>
    <hyperlink ref="AC607" r:id="rId149" xr:uid="{00000000-0004-0000-0000-000094000000}"/>
    <hyperlink ref="AC608" r:id="rId150" xr:uid="{00000000-0004-0000-0000-000095000000}"/>
    <hyperlink ref="AC609" r:id="rId151" xr:uid="{00000000-0004-0000-0000-000096000000}"/>
    <hyperlink ref="AC610" r:id="rId152" xr:uid="{00000000-0004-0000-0000-000097000000}"/>
    <hyperlink ref="AC611" r:id="rId153" xr:uid="{00000000-0004-0000-0000-000098000000}"/>
    <hyperlink ref="AC612" r:id="rId154" xr:uid="{00000000-0004-0000-0000-000099000000}"/>
    <hyperlink ref="AC613" r:id="rId155" xr:uid="{00000000-0004-0000-0000-00009A000000}"/>
    <hyperlink ref="AC614" r:id="rId156" xr:uid="{00000000-0004-0000-0000-00009B000000}"/>
    <hyperlink ref="AC615" r:id="rId157" xr:uid="{00000000-0004-0000-0000-00009C000000}"/>
    <hyperlink ref="AC616" r:id="rId158" xr:uid="{00000000-0004-0000-0000-00009D000000}"/>
    <hyperlink ref="AC617" r:id="rId159" xr:uid="{00000000-0004-0000-0000-00009E000000}"/>
    <hyperlink ref="AC618" r:id="rId160" xr:uid="{00000000-0004-0000-0000-00009F000000}"/>
    <hyperlink ref="AC619" r:id="rId161" xr:uid="{00000000-0004-0000-0000-0000A0000000}"/>
    <hyperlink ref="AC620" r:id="rId162" xr:uid="{00000000-0004-0000-0000-0000A1000000}"/>
    <hyperlink ref="AC621" r:id="rId163" xr:uid="{00000000-0004-0000-0000-0000A2000000}"/>
    <hyperlink ref="AC622" r:id="rId164" xr:uid="{00000000-0004-0000-0000-0000A3000000}"/>
    <hyperlink ref="AC623" r:id="rId165" xr:uid="{00000000-0004-0000-0000-0000A4000000}"/>
    <hyperlink ref="AC624" r:id="rId166" xr:uid="{00000000-0004-0000-0000-0000A5000000}"/>
    <hyperlink ref="AC625" r:id="rId167" xr:uid="{00000000-0004-0000-0000-0000A6000000}"/>
    <hyperlink ref="AC626" r:id="rId168" xr:uid="{00000000-0004-0000-0000-0000A7000000}"/>
    <hyperlink ref="AC627" r:id="rId169" xr:uid="{00000000-0004-0000-0000-0000A8000000}"/>
    <hyperlink ref="AC628" r:id="rId170" xr:uid="{00000000-0004-0000-0000-0000A9000000}"/>
    <hyperlink ref="AC629" r:id="rId171" xr:uid="{00000000-0004-0000-0000-0000AA000000}"/>
    <hyperlink ref="AC630" r:id="rId172" xr:uid="{00000000-0004-0000-0000-0000AB000000}"/>
    <hyperlink ref="AC631" r:id="rId173" xr:uid="{00000000-0004-0000-0000-0000AC000000}"/>
    <hyperlink ref="AC632" r:id="rId174" xr:uid="{00000000-0004-0000-0000-0000AD000000}"/>
    <hyperlink ref="AC633" r:id="rId175" xr:uid="{00000000-0004-0000-0000-0000AE000000}"/>
    <hyperlink ref="AC634" r:id="rId176" xr:uid="{00000000-0004-0000-0000-0000AF000000}"/>
    <hyperlink ref="AC635" r:id="rId177" xr:uid="{00000000-0004-0000-0000-0000B0000000}"/>
    <hyperlink ref="AC636" r:id="rId178" xr:uid="{00000000-0004-0000-0000-0000B1000000}"/>
    <hyperlink ref="AC637" r:id="rId179" xr:uid="{00000000-0004-0000-0000-0000B2000000}"/>
    <hyperlink ref="AC638" r:id="rId180" xr:uid="{00000000-0004-0000-0000-0000B3000000}"/>
    <hyperlink ref="AC639" r:id="rId181" xr:uid="{00000000-0004-0000-0000-0000B4000000}"/>
    <hyperlink ref="AC640" r:id="rId182" xr:uid="{00000000-0004-0000-0000-0000B5000000}"/>
    <hyperlink ref="AC641" r:id="rId183" xr:uid="{00000000-0004-0000-0000-0000B6000000}"/>
    <hyperlink ref="AC642" r:id="rId184" xr:uid="{00000000-0004-0000-0000-0000B7000000}"/>
    <hyperlink ref="AC643" r:id="rId185" xr:uid="{00000000-0004-0000-0000-0000B8000000}"/>
    <hyperlink ref="AC644" r:id="rId186" xr:uid="{00000000-0004-0000-0000-0000B9000000}"/>
    <hyperlink ref="AC645" r:id="rId187" xr:uid="{00000000-0004-0000-0000-0000BA000000}"/>
    <hyperlink ref="AC646" r:id="rId188" xr:uid="{00000000-0004-0000-0000-0000BB000000}"/>
    <hyperlink ref="AC647" r:id="rId189" xr:uid="{00000000-0004-0000-0000-0000BC000000}"/>
    <hyperlink ref="AC648" r:id="rId190" xr:uid="{00000000-0004-0000-0000-0000BD000000}"/>
    <hyperlink ref="AC649" r:id="rId191" xr:uid="{00000000-0004-0000-0000-0000BE000000}"/>
    <hyperlink ref="AC650" r:id="rId192" xr:uid="{00000000-0004-0000-0000-0000BF000000}"/>
    <hyperlink ref="AC651" r:id="rId193" xr:uid="{00000000-0004-0000-0000-0000C0000000}"/>
    <hyperlink ref="AC652" r:id="rId194" xr:uid="{00000000-0004-0000-0000-0000C1000000}"/>
    <hyperlink ref="AC653" r:id="rId195" xr:uid="{00000000-0004-0000-0000-0000C2000000}"/>
    <hyperlink ref="AC654" r:id="rId196" xr:uid="{00000000-0004-0000-0000-0000C3000000}"/>
    <hyperlink ref="AC655" r:id="rId197" xr:uid="{00000000-0004-0000-0000-0000C4000000}"/>
    <hyperlink ref="AC656" r:id="rId198" xr:uid="{00000000-0004-0000-0000-0000C5000000}"/>
    <hyperlink ref="AC657" r:id="rId199" xr:uid="{00000000-0004-0000-0000-0000C6000000}"/>
    <hyperlink ref="AC658" r:id="rId200" xr:uid="{00000000-0004-0000-0000-0000C7000000}"/>
    <hyperlink ref="AC659" r:id="rId201" xr:uid="{00000000-0004-0000-0000-0000C8000000}"/>
    <hyperlink ref="AC660" r:id="rId202" xr:uid="{00000000-0004-0000-0000-0000C9000000}"/>
    <hyperlink ref="AC661" r:id="rId203" xr:uid="{00000000-0004-0000-0000-0000CA000000}"/>
    <hyperlink ref="AC662" r:id="rId204" xr:uid="{00000000-0004-0000-0000-0000CB000000}"/>
    <hyperlink ref="AC663" r:id="rId205" xr:uid="{00000000-0004-0000-0000-0000CC000000}"/>
    <hyperlink ref="AC664" r:id="rId206" xr:uid="{00000000-0004-0000-0000-0000CD000000}"/>
    <hyperlink ref="AC665" r:id="rId207" xr:uid="{00000000-0004-0000-0000-0000CE000000}"/>
    <hyperlink ref="AC666" r:id="rId208" xr:uid="{00000000-0004-0000-0000-0000CF000000}"/>
    <hyperlink ref="AC667" r:id="rId209" xr:uid="{00000000-0004-0000-0000-0000D0000000}"/>
    <hyperlink ref="AC668" r:id="rId210" xr:uid="{00000000-0004-0000-0000-0000D1000000}"/>
    <hyperlink ref="AC669" r:id="rId211" xr:uid="{00000000-0004-0000-0000-0000D2000000}"/>
    <hyperlink ref="AC670" r:id="rId212" xr:uid="{00000000-0004-0000-0000-0000D3000000}"/>
    <hyperlink ref="AC671" r:id="rId213" xr:uid="{00000000-0004-0000-0000-0000D4000000}"/>
    <hyperlink ref="AC672" r:id="rId214" xr:uid="{00000000-0004-0000-0000-0000D5000000}"/>
    <hyperlink ref="AC673" r:id="rId215" xr:uid="{00000000-0004-0000-0000-0000D6000000}"/>
    <hyperlink ref="AC674" r:id="rId216" xr:uid="{00000000-0004-0000-0000-0000D7000000}"/>
    <hyperlink ref="AC675" r:id="rId217" xr:uid="{00000000-0004-0000-0000-0000D8000000}"/>
    <hyperlink ref="AC676" r:id="rId218" xr:uid="{00000000-0004-0000-0000-0000D9000000}"/>
    <hyperlink ref="AC677" r:id="rId219" xr:uid="{00000000-0004-0000-0000-0000DA000000}"/>
    <hyperlink ref="AC678" r:id="rId220" xr:uid="{00000000-0004-0000-0000-0000DB000000}"/>
    <hyperlink ref="AC679" r:id="rId221" xr:uid="{00000000-0004-0000-0000-0000DC000000}"/>
    <hyperlink ref="AC680" r:id="rId222" xr:uid="{00000000-0004-0000-0000-0000DD000000}"/>
    <hyperlink ref="AC681" r:id="rId223" xr:uid="{00000000-0004-0000-0000-0000DE000000}"/>
    <hyperlink ref="AC682" r:id="rId224" xr:uid="{00000000-0004-0000-0000-0000DF000000}"/>
    <hyperlink ref="AC683" r:id="rId225" xr:uid="{00000000-0004-0000-0000-0000E0000000}"/>
    <hyperlink ref="AC684" r:id="rId226" xr:uid="{00000000-0004-0000-0000-0000E1000000}"/>
    <hyperlink ref="AC685" r:id="rId227" xr:uid="{00000000-0004-0000-0000-0000E2000000}"/>
    <hyperlink ref="AC686" r:id="rId228" xr:uid="{00000000-0004-0000-0000-0000E3000000}"/>
    <hyperlink ref="AC687" r:id="rId229" xr:uid="{00000000-0004-0000-0000-0000E4000000}"/>
    <hyperlink ref="AC688" r:id="rId230" xr:uid="{00000000-0004-0000-0000-0000E5000000}"/>
    <hyperlink ref="AC689" r:id="rId231" xr:uid="{00000000-0004-0000-0000-0000E6000000}"/>
    <hyperlink ref="AC690" r:id="rId232" xr:uid="{00000000-0004-0000-0000-0000E7000000}"/>
    <hyperlink ref="AC691" r:id="rId233" xr:uid="{00000000-0004-0000-0000-0000E8000000}"/>
    <hyperlink ref="AC692" r:id="rId234" xr:uid="{00000000-0004-0000-0000-0000E9000000}"/>
    <hyperlink ref="AC693" r:id="rId235" xr:uid="{00000000-0004-0000-0000-0000EA000000}"/>
    <hyperlink ref="AC694" r:id="rId236" xr:uid="{00000000-0004-0000-0000-0000EB000000}"/>
    <hyperlink ref="AC695" r:id="rId237" xr:uid="{00000000-0004-0000-0000-0000EC000000}"/>
    <hyperlink ref="AC696" r:id="rId238" xr:uid="{00000000-0004-0000-0000-0000ED000000}"/>
    <hyperlink ref="AC697" r:id="rId239" xr:uid="{00000000-0004-0000-0000-0000EE000000}"/>
    <hyperlink ref="AC698" r:id="rId240" xr:uid="{00000000-0004-0000-0000-0000EF000000}"/>
    <hyperlink ref="AC699" r:id="rId241" xr:uid="{00000000-0004-0000-0000-0000F0000000}"/>
    <hyperlink ref="AC700" r:id="rId242" xr:uid="{00000000-0004-0000-0000-0000F1000000}"/>
    <hyperlink ref="AC701" r:id="rId243" xr:uid="{00000000-0004-0000-0000-0000F2000000}"/>
    <hyperlink ref="AC702" r:id="rId244" xr:uid="{00000000-0004-0000-0000-0000F3000000}"/>
    <hyperlink ref="AC703" r:id="rId245" xr:uid="{00000000-0004-0000-0000-0000F4000000}"/>
    <hyperlink ref="AC704" r:id="rId246" xr:uid="{00000000-0004-0000-0000-0000F5000000}"/>
    <hyperlink ref="AC705" r:id="rId247" xr:uid="{00000000-0004-0000-0000-0000F6000000}"/>
    <hyperlink ref="AC706" r:id="rId248" xr:uid="{00000000-0004-0000-0000-0000F7000000}"/>
    <hyperlink ref="AC707" r:id="rId249" xr:uid="{00000000-0004-0000-0000-0000F8000000}"/>
    <hyperlink ref="AC708" r:id="rId250" xr:uid="{00000000-0004-0000-0000-0000F9000000}"/>
    <hyperlink ref="AC709" r:id="rId251" xr:uid="{00000000-0004-0000-0000-0000FA000000}"/>
    <hyperlink ref="AC710" r:id="rId252" xr:uid="{00000000-0004-0000-0000-0000FB000000}"/>
    <hyperlink ref="AC711" r:id="rId253" xr:uid="{00000000-0004-0000-0000-0000FC000000}"/>
    <hyperlink ref="AC712" r:id="rId254" xr:uid="{00000000-0004-0000-0000-0000FD000000}"/>
    <hyperlink ref="AC713" r:id="rId255" xr:uid="{00000000-0004-0000-0000-0000FE000000}"/>
    <hyperlink ref="AC714" r:id="rId256" xr:uid="{00000000-0004-0000-0000-0000FF000000}"/>
    <hyperlink ref="AC715" r:id="rId257" xr:uid="{00000000-0004-0000-0000-000000010000}"/>
    <hyperlink ref="AC716" r:id="rId258" xr:uid="{00000000-0004-0000-0000-000001010000}"/>
    <hyperlink ref="AC717" r:id="rId259" xr:uid="{00000000-0004-0000-0000-000002010000}"/>
    <hyperlink ref="AC718" r:id="rId260" xr:uid="{00000000-0004-0000-0000-000003010000}"/>
    <hyperlink ref="AC719" r:id="rId261" xr:uid="{00000000-0004-0000-0000-000004010000}"/>
    <hyperlink ref="AC720" r:id="rId262" xr:uid="{00000000-0004-0000-0000-000005010000}"/>
    <hyperlink ref="AC721" r:id="rId263" xr:uid="{00000000-0004-0000-0000-000006010000}"/>
    <hyperlink ref="AC722" r:id="rId264" xr:uid="{00000000-0004-0000-0000-000007010000}"/>
    <hyperlink ref="AC723" r:id="rId265" xr:uid="{00000000-0004-0000-0000-000008010000}"/>
    <hyperlink ref="AC724" r:id="rId266" xr:uid="{00000000-0004-0000-0000-000009010000}"/>
    <hyperlink ref="AC725" r:id="rId267" xr:uid="{00000000-0004-0000-0000-00000A010000}"/>
    <hyperlink ref="AC726" r:id="rId268" xr:uid="{00000000-0004-0000-0000-00000B010000}"/>
    <hyperlink ref="AC727" r:id="rId269" xr:uid="{00000000-0004-0000-0000-00000C010000}"/>
    <hyperlink ref="AC728" r:id="rId270" xr:uid="{00000000-0004-0000-0000-00000D010000}"/>
    <hyperlink ref="AC729" r:id="rId271" xr:uid="{00000000-0004-0000-0000-00000E010000}"/>
    <hyperlink ref="AC730" r:id="rId272" xr:uid="{00000000-0004-0000-0000-00000F010000}"/>
    <hyperlink ref="AC731" r:id="rId273" xr:uid="{00000000-0004-0000-0000-000010010000}"/>
    <hyperlink ref="AC732" r:id="rId274" xr:uid="{00000000-0004-0000-0000-000011010000}"/>
    <hyperlink ref="AC733" r:id="rId275" xr:uid="{00000000-0004-0000-0000-000012010000}"/>
    <hyperlink ref="AC734" r:id="rId276" xr:uid="{00000000-0004-0000-0000-000013010000}"/>
    <hyperlink ref="AC735" r:id="rId277" xr:uid="{00000000-0004-0000-0000-000014010000}"/>
    <hyperlink ref="AC736" r:id="rId278" xr:uid="{00000000-0004-0000-0000-000015010000}"/>
    <hyperlink ref="AC737" r:id="rId279" xr:uid="{00000000-0004-0000-0000-000016010000}"/>
    <hyperlink ref="AC738" r:id="rId280" xr:uid="{00000000-0004-0000-0000-000017010000}"/>
    <hyperlink ref="AC739" r:id="rId281" xr:uid="{00000000-0004-0000-0000-000018010000}"/>
    <hyperlink ref="AC740" r:id="rId282" xr:uid="{00000000-0004-0000-0000-000019010000}"/>
    <hyperlink ref="AC741" r:id="rId283" xr:uid="{00000000-0004-0000-0000-00001A010000}"/>
    <hyperlink ref="AC742" r:id="rId284" xr:uid="{00000000-0004-0000-0000-00001B010000}"/>
    <hyperlink ref="AC743" r:id="rId285" xr:uid="{00000000-0004-0000-0000-00001C010000}"/>
    <hyperlink ref="AC744" r:id="rId286" xr:uid="{00000000-0004-0000-0000-00001D010000}"/>
    <hyperlink ref="AC745" r:id="rId287" xr:uid="{00000000-0004-0000-0000-00001E010000}"/>
    <hyperlink ref="AC746" r:id="rId288" xr:uid="{00000000-0004-0000-0000-00001F010000}"/>
    <hyperlink ref="AC747" r:id="rId289" xr:uid="{00000000-0004-0000-0000-000020010000}"/>
    <hyperlink ref="AC748" r:id="rId290" xr:uid="{00000000-0004-0000-0000-000021010000}"/>
    <hyperlink ref="AC749" r:id="rId291" xr:uid="{00000000-0004-0000-0000-000022010000}"/>
    <hyperlink ref="AC750" r:id="rId292" xr:uid="{00000000-0004-0000-0000-000023010000}"/>
    <hyperlink ref="AC751" r:id="rId293" xr:uid="{00000000-0004-0000-0000-000024010000}"/>
    <hyperlink ref="AC752" r:id="rId294" xr:uid="{00000000-0004-0000-0000-000025010000}"/>
    <hyperlink ref="AC753" r:id="rId295" xr:uid="{00000000-0004-0000-0000-000026010000}"/>
    <hyperlink ref="AC754" r:id="rId296" xr:uid="{00000000-0004-0000-0000-000027010000}"/>
    <hyperlink ref="AC755" r:id="rId297" xr:uid="{00000000-0004-0000-0000-000028010000}"/>
    <hyperlink ref="AC756" r:id="rId298" xr:uid="{00000000-0004-0000-0000-000029010000}"/>
    <hyperlink ref="AC757" r:id="rId299" xr:uid="{00000000-0004-0000-0000-00002A010000}"/>
    <hyperlink ref="AC758" r:id="rId300" xr:uid="{00000000-0004-0000-0000-00002B010000}"/>
    <hyperlink ref="AC759" r:id="rId301" xr:uid="{00000000-0004-0000-0000-00002C010000}"/>
    <hyperlink ref="AC760" r:id="rId302" xr:uid="{00000000-0004-0000-0000-00002D010000}"/>
    <hyperlink ref="AC761" r:id="rId303" xr:uid="{00000000-0004-0000-0000-00002E010000}"/>
    <hyperlink ref="AC762" r:id="rId304" xr:uid="{00000000-0004-0000-0000-00002F010000}"/>
    <hyperlink ref="AC763" r:id="rId305" xr:uid="{00000000-0004-0000-0000-000030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H421"/>
  <sheetViews>
    <sheetView workbookViewId="0"/>
  </sheetViews>
  <sheetFormatPr defaultColWidth="11.25" defaultRowHeight="15" customHeight="1"/>
  <sheetData>
    <row r="1" spans="1:60">
      <c r="A1" s="4" t="s">
        <v>10130</v>
      </c>
      <c r="B1" s="6" t="s">
        <v>10131</v>
      </c>
      <c r="C1" s="4" t="s">
        <v>29</v>
      </c>
      <c r="D1" s="5" t="s">
        <v>30</v>
      </c>
      <c r="E1" s="4" t="s">
        <v>31</v>
      </c>
      <c r="F1" s="4" t="s">
        <v>32</v>
      </c>
      <c r="G1" s="4" t="s">
        <v>33</v>
      </c>
      <c r="H1" s="4" t="s">
        <v>34</v>
      </c>
      <c r="I1" s="4" t="s">
        <v>35</v>
      </c>
      <c r="J1" s="4" t="s">
        <v>36</v>
      </c>
      <c r="K1" s="4" t="s">
        <v>37</v>
      </c>
      <c r="L1" s="4" t="s">
        <v>38</v>
      </c>
      <c r="M1" s="4" t="s">
        <v>39</v>
      </c>
      <c r="N1" s="4" t="s">
        <v>40</v>
      </c>
      <c r="O1" s="4" t="s">
        <v>41</v>
      </c>
      <c r="P1" s="4" t="s">
        <v>42</v>
      </c>
      <c r="Q1" s="4" t="s">
        <v>43</v>
      </c>
      <c r="R1" s="4" t="s">
        <v>44</v>
      </c>
      <c r="S1" s="4" t="s">
        <v>45</v>
      </c>
      <c r="T1" s="4" t="s">
        <v>46</v>
      </c>
      <c r="U1" s="4" t="s">
        <v>47</v>
      </c>
      <c r="V1" s="4" t="s">
        <v>48</v>
      </c>
      <c r="W1" s="4" t="s">
        <v>49</v>
      </c>
      <c r="X1" s="4" t="s">
        <v>50</v>
      </c>
      <c r="Y1" s="4" t="s">
        <v>51</v>
      </c>
      <c r="Z1" s="4" t="s">
        <v>52</v>
      </c>
      <c r="AA1" s="4" t="s">
        <v>53</v>
      </c>
      <c r="AB1" s="4" t="s">
        <v>54</v>
      </c>
      <c r="AC1" s="4" t="s">
        <v>55</v>
      </c>
      <c r="AD1" s="4" t="s">
        <v>56</v>
      </c>
      <c r="AE1" s="4" t="s">
        <v>57</v>
      </c>
      <c r="AF1" s="4" t="s">
        <v>58</v>
      </c>
      <c r="AG1" s="4" t="s">
        <v>59</v>
      </c>
      <c r="AH1" s="4" t="s">
        <v>60</v>
      </c>
      <c r="AI1" s="4" t="s">
        <v>61</v>
      </c>
      <c r="AJ1" s="4" t="s">
        <v>62</v>
      </c>
      <c r="AK1" s="4" t="s">
        <v>63</v>
      </c>
      <c r="AL1" s="4" t="s">
        <v>64</v>
      </c>
      <c r="AM1" s="4" t="s">
        <v>65</v>
      </c>
      <c r="AN1" s="4" t="s">
        <v>66</v>
      </c>
      <c r="AO1" s="4" t="s">
        <v>67</v>
      </c>
      <c r="AP1" s="4" t="s">
        <v>68</v>
      </c>
      <c r="AQ1" s="4" t="s">
        <v>69</v>
      </c>
      <c r="AR1" s="4" t="s">
        <v>70</v>
      </c>
      <c r="AS1" s="4" t="s">
        <v>71</v>
      </c>
      <c r="AT1" s="4" t="s">
        <v>72</v>
      </c>
      <c r="AU1" s="4" t="s">
        <v>73</v>
      </c>
      <c r="AV1" s="4" t="s">
        <v>74</v>
      </c>
      <c r="AW1" s="4" t="s">
        <v>75</v>
      </c>
      <c r="AX1" s="4" t="s">
        <v>76</v>
      </c>
      <c r="AY1" s="4" t="s">
        <v>77</v>
      </c>
      <c r="AZ1" s="4" t="s">
        <v>78</v>
      </c>
      <c r="BA1" s="4" t="s">
        <v>79</v>
      </c>
      <c r="BB1" s="4" t="s">
        <v>80</v>
      </c>
      <c r="BC1" s="4" t="s">
        <v>81</v>
      </c>
      <c r="BD1" s="4" t="s">
        <v>82</v>
      </c>
      <c r="BE1" s="4" t="s">
        <v>83</v>
      </c>
      <c r="BF1" s="4" t="s">
        <v>84</v>
      </c>
      <c r="BG1" s="4" t="s">
        <v>85</v>
      </c>
      <c r="BH1" s="4" t="s">
        <v>86</v>
      </c>
    </row>
    <row r="2" spans="1:60">
      <c r="A2" s="10">
        <v>0</v>
      </c>
      <c r="B2" s="25" t="s">
        <v>490</v>
      </c>
      <c r="C2" s="10" t="s">
        <v>5580</v>
      </c>
      <c r="D2" s="12">
        <v>1</v>
      </c>
      <c r="E2" s="13" t="s">
        <v>85</v>
      </c>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v>1</v>
      </c>
      <c r="BH2" s="10"/>
    </row>
    <row r="3" spans="1:60">
      <c r="A3" s="10">
        <v>0</v>
      </c>
      <c r="B3" s="25" t="s">
        <v>490</v>
      </c>
      <c r="C3" s="10" t="s">
        <v>5014</v>
      </c>
      <c r="D3" s="12">
        <v>1</v>
      </c>
      <c r="E3" s="10" t="s">
        <v>347</v>
      </c>
      <c r="F3" s="10">
        <v>1</v>
      </c>
      <c r="G3" s="10"/>
      <c r="H3" s="9"/>
      <c r="I3" s="9"/>
      <c r="J3" s="9"/>
      <c r="K3" s="9"/>
      <c r="L3" s="9"/>
      <c r="M3" s="9"/>
      <c r="N3" s="9"/>
      <c r="O3" s="9"/>
      <c r="P3" s="9"/>
      <c r="Q3" s="9"/>
      <c r="R3" s="9"/>
      <c r="S3" s="9"/>
      <c r="T3" s="9"/>
      <c r="U3" s="9"/>
      <c r="V3" s="9"/>
      <c r="W3" s="9"/>
      <c r="X3" s="9"/>
      <c r="Y3" s="9"/>
      <c r="Z3" s="9"/>
      <c r="AA3" s="9"/>
      <c r="AB3" s="9"/>
      <c r="AC3" s="9"/>
      <c r="AD3" s="9"/>
      <c r="AE3" s="9"/>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row>
    <row r="4" spans="1:60">
      <c r="A4" s="10">
        <v>0</v>
      </c>
      <c r="B4" s="25" t="s">
        <v>490</v>
      </c>
      <c r="C4" s="10" t="s">
        <v>1245</v>
      </c>
      <c r="D4" s="12">
        <v>1</v>
      </c>
      <c r="E4" s="10" t="s">
        <v>70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v>1</v>
      </c>
      <c r="AS4" s="10"/>
      <c r="AT4" s="10"/>
      <c r="AU4" s="10"/>
      <c r="AV4" s="10"/>
      <c r="AW4" s="10"/>
      <c r="AX4" s="10"/>
      <c r="AY4" s="10"/>
      <c r="AZ4" s="10"/>
      <c r="BA4" s="10"/>
      <c r="BB4" s="10"/>
      <c r="BC4" s="10"/>
      <c r="BD4" s="10"/>
      <c r="BE4" s="10"/>
      <c r="BF4" s="10"/>
      <c r="BG4" s="10"/>
      <c r="BH4" s="10"/>
    </row>
    <row r="5" spans="1:60">
      <c r="A5" s="43">
        <v>0</v>
      </c>
      <c r="B5" s="25" t="s">
        <v>490</v>
      </c>
      <c r="C5" s="35" t="s">
        <v>1905</v>
      </c>
      <c r="D5" s="12">
        <v>1</v>
      </c>
      <c r="E5" s="10" t="s">
        <v>3702</v>
      </c>
      <c r="F5" s="9"/>
      <c r="G5" s="9"/>
      <c r="H5" s="9"/>
      <c r="I5" s="9"/>
      <c r="J5" s="9"/>
      <c r="K5" s="9"/>
      <c r="L5" s="9"/>
      <c r="M5" s="9"/>
      <c r="N5" s="9"/>
      <c r="O5" s="9"/>
      <c r="P5" s="9"/>
      <c r="Q5" s="9"/>
      <c r="R5" s="9"/>
      <c r="S5" s="9"/>
      <c r="T5" s="9"/>
      <c r="U5" s="9"/>
      <c r="V5" s="9"/>
      <c r="W5" s="9"/>
      <c r="X5" s="9"/>
      <c r="Y5" s="9"/>
      <c r="Z5" s="9"/>
      <c r="AA5" s="9"/>
      <c r="AB5" s="9"/>
      <c r="AC5" s="9"/>
      <c r="AD5" s="9"/>
      <c r="AE5" s="9"/>
      <c r="AF5" s="42"/>
      <c r="AG5" s="42"/>
      <c r="AH5" s="42"/>
      <c r="AI5" s="42"/>
      <c r="AJ5" s="42"/>
      <c r="AK5" s="42"/>
      <c r="AL5" s="42"/>
      <c r="AM5" s="42"/>
      <c r="AN5" s="42"/>
      <c r="AO5" s="42"/>
      <c r="AP5" s="42"/>
      <c r="AQ5" s="35">
        <v>1</v>
      </c>
      <c r="AR5" s="42"/>
      <c r="AS5" s="42"/>
      <c r="AT5" s="42"/>
      <c r="AU5" s="42"/>
      <c r="AV5" s="42"/>
      <c r="AW5" s="42"/>
      <c r="AX5" s="42"/>
      <c r="AY5" s="42"/>
      <c r="AZ5" s="42"/>
      <c r="BA5" s="42"/>
      <c r="BB5" s="42"/>
      <c r="BC5" s="42"/>
      <c r="BD5" s="42"/>
      <c r="BE5" s="42"/>
      <c r="BF5" s="42"/>
      <c r="BG5" s="42"/>
      <c r="BH5" s="42"/>
    </row>
    <row r="6" spans="1:60">
      <c r="A6" s="10">
        <v>0</v>
      </c>
      <c r="B6" s="25" t="s">
        <v>490</v>
      </c>
      <c r="C6" s="93" t="s">
        <v>7574</v>
      </c>
      <c r="D6" s="12">
        <v>1</v>
      </c>
      <c r="E6" s="10" t="s">
        <v>86</v>
      </c>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v>1</v>
      </c>
    </row>
    <row r="7" spans="1:60">
      <c r="A7" s="35">
        <v>0</v>
      </c>
      <c r="B7" s="25" t="s">
        <v>490</v>
      </c>
      <c r="C7" s="35" t="s">
        <v>363</v>
      </c>
      <c r="D7" s="12">
        <v>1</v>
      </c>
      <c r="E7" s="10" t="s">
        <v>609</v>
      </c>
      <c r="F7" s="9"/>
      <c r="G7" s="9"/>
      <c r="H7" s="9"/>
      <c r="I7" s="9"/>
      <c r="J7" s="9"/>
      <c r="K7" s="9"/>
      <c r="L7" s="9"/>
      <c r="M7" s="9"/>
      <c r="N7" s="9"/>
      <c r="O7" s="9"/>
      <c r="P7" s="9"/>
      <c r="Q7" s="9"/>
      <c r="R7" s="9"/>
      <c r="S7" s="9"/>
      <c r="T7" s="9"/>
      <c r="U7" s="9"/>
      <c r="V7" s="9"/>
      <c r="W7" s="9"/>
      <c r="X7" s="9"/>
      <c r="Y7" s="9"/>
      <c r="Z7" s="9"/>
      <c r="AA7" s="9"/>
      <c r="AB7" s="9"/>
      <c r="AC7" s="9"/>
      <c r="AD7" s="9"/>
      <c r="AE7" s="9"/>
      <c r="AF7" s="10"/>
      <c r="AG7" s="10"/>
      <c r="AH7" s="10"/>
      <c r="AI7" s="10"/>
      <c r="AJ7" s="10"/>
      <c r="AK7" s="10"/>
      <c r="AL7" s="10"/>
      <c r="AM7" s="10"/>
      <c r="AN7" s="10"/>
      <c r="AO7" s="10"/>
      <c r="AP7" s="10"/>
      <c r="AQ7" s="10"/>
      <c r="AR7" s="10"/>
      <c r="AS7" s="10"/>
      <c r="AT7" s="10"/>
      <c r="AU7" s="10"/>
      <c r="AV7" s="10">
        <v>1</v>
      </c>
      <c r="AW7" s="10"/>
      <c r="AX7" s="10"/>
      <c r="AY7" s="10"/>
      <c r="AZ7" s="10"/>
      <c r="BA7" s="10"/>
      <c r="BB7" s="10"/>
      <c r="BC7" s="10"/>
      <c r="BD7" s="10"/>
      <c r="BE7" s="10"/>
      <c r="BF7" s="10"/>
      <c r="BG7" s="10"/>
      <c r="BH7" s="10"/>
    </row>
    <row r="8" spans="1:60">
      <c r="A8" s="10">
        <v>0</v>
      </c>
      <c r="B8" s="25" t="s">
        <v>490</v>
      </c>
      <c r="C8" s="78" t="s">
        <v>6779</v>
      </c>
      <c r="D8" s="12">
        <v>1</v>
      </c>
      <c r="E8" s="10" t="s">
        <v>1906</v>
      </c>
      <c r="F8" s="10"/>
      <c r="G8" s="10"/>
      <c r="H8" s="10"/>
      <c r="I8" s="10"/>
      <c r="J8" s="10"/>
      <c r="K8" s="10"/>
      <c r="L8" s="10"/>
      <c r="M8" s="10"/>
      <c r="N8" s="10"/>
      <c r="O8" s="10"/>
      <c r="P8" s="10"/>
      <c r="Q8" s="10"/>
      <c r="R8" s="10"/>
      <c r="S8" s="10"/>
      <c r="T8" s="10"/>
      <c r="U8" s="10"/>
      <c r="V8" s="10"/>
      <c r="W8" s="10"/>
      <c r="X8" s="10"/>
      <c r="Y8" s="10"/>
      <c r="Z8" s="10"/>
      <c r="AA8" s="10"/>
      <c r="AB8" s="10"/>
      <c r="AC8" s="10"/>
      <c r="AD8" s="10"/>
      <c r="AE8" s="10"/>
      <c r="AF8" s="78"/>
      <c r="AG8" s="78"/>
      <c r="AH8" s="78"/>
      <c r="AI8" s="78"/>
      <c r="AJ8" s="78"/>
      <c r="AK8" s="78"/>
      <c r="AL8" s="78"/>
      <c r="AM8" s="78"/>
      <c r="AN8" s="78"/>
      <c r="AO8" s="78"/>
      <c r="AP8" s="78"/>
      <c r="AQ8" s="54">
        <v>1</v>
      </c>
      <c r="AR8" s="78"/>
      <c r="AS8" s="78"/>
      <c r="AT8" s="78"/>
      <c r="AU8" s="78"/>
      <c r="AV8" s="78"/>
      <c r="AW8" s="78"/>
      <c r="AX8" s="78"/>
      <c r="AY8" s="78"/>
      <c r="AZ8" s="78"/>
      <c r="BA8" s="78"/>
      <c r="BB8" s="78"/>
      <c r="BC8" s="78"/>
      <c r="BD8" s="78"/>
      <c r="BE8" s="78"/>
      <c r="BF8" s="78"/>
      <c r="BG8" s="78"/>
      <c r="BH8" s="78"/>
    </row>
    <row r="9" spans="1:60">
      <c r="A9" s="43">
        <v>0</v>
      </c>
      <c r="B9" s="25" t="s">
        <v>490</v>
      </c>
      <c r="C9" s="35" t="s">
        <v>3037</v>
      </c>
      <c r="D9" s="12">
        <v>2</v>
      </c>
      <c r="E9" s="10" t="s">
        <v>3038</v>
      </c>
      <c r="F9" s="9"/>
      <c r="G9" s="9"/>
      <c r="H9" s="9"/>
      <c r="I9" s="9"/>
      <c r="J9" s="9"/>
      <c r="K9" s="9"/>
      <c r="L9" s="9"/>
      <c r="M9" s="9"/>
      <c r="N9" s="9"/>
      <c r="O9" s="9"/>
      <c r="P9" s="9"/>
      <c r="Q9" s="9"/>
      <c r="R9" s="9"/>
      <c r="S9" s="9"/>
      <c r="T9" s="9"/>
      <c r="U9" s="9"/>
      <c r="V9" s="9"/>
      <c r="W9" s="9"/>
      <c r="X9" s="9"/>
      <c r="Y9" s="9"/>
      <c r="Z9" s="9"/>
      <c r="AA9" s="9"/>
      <c r="AB9" s="9"/>
      <c r="AC9" s="9"/>
      <c r="AD9" s="9"/>
      <c r="AE9" s="9"/>
      <c r="AF9" s="42"/>
      <c r="AG9" s="42"/>
      <c r="AH9" s="42"/>
      <c r="AI9" s="42"/>
      <c r="AJ9" s="42"/>
      <c r="AK9" s="42"/>
      <c r="AL9" s="42"/>
      <c r="AM9" s="42"/>
      <c r="AN9" s="42"/>
      <c r="AO9" s="42"/>
      <c r="AP9" s="42"/>
      <c r="AQ9" s="42"/>
      <c r="AR9" s="42"/>
      <c r="AS9" s="35">
        <v>1</v>
      </c>
      <c r="AT9" s="42"/>
      <c r="AU9" s="42"/>
      <c r="AV9" s="35">
        <v>1</v>
      </c>
      <c r="AW9" s="42"/>
      <c r="AX9" s="42"/>
      <c r="AY9" s="42"/>
      <c r="AZ9" s="42"/>
      <c r="BA9" s="42"/>
      <c r="BB9" s="42"/>
      <c r="BC9" s="42"/>
      <c r="BD9" s="42"/>
      <c r="BE9" s="42"/>
      <c r="BF9" s="42"/>
      <c r="BG9" s="42"/>
      <c r="BH9" s="42"/>
    </row>
    <row r="10" spans="1:60">
      <c r="A10" s="10">
        <v>0</v>
      </c>
      <c r="B10" s="25" t="s">
        <v>490</v>
      </c>
      <c r="C10" s="78" t="s">
        <v>411</v>
      </c>
      <c r="D10" s="12">
        <v>1</v>
      </c>
      <c r="E10" s="10" t="s">
        <v>70</v>
      </c>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78"/>
      <c r="AG10" s="78"/>
      <c r="AH10" s="78"/>
      <c r="AI10" s="78"/>
      <c r="AJ10" s="78"/>
      <c r="AK10" s="78"/>
      <c r="AL10" s="78"/>
      <c r="AM10" s="78"/>
      <c r="AN10" s="78"/>
      <c r="AO10" s="78"/>
      <c r="AP10" s="78"/>
      <c r="AQ10" s="78"/>
      <c r="AR10" s="54">
        <v>1</v>
      </c>
      <c r="AS10" s="78"/>
      <c r="AT10" s="78"/>
      <c r="AU10" s="78"/>
      <c r="AV10" s="78"/>
      <c r="AW10" s="78"/>
      <c r="AX10" s="78"/>
      <c r="AY10" s="78"/>
      <c r="AZ10" s="78"/>
      <c r="BA10" s="78"/>
      <c r="BB10" s="78"/>
      <c r="BC10" s="78"/>
      <c r="BD10" s="78"/>
      <c r="BE10" s="78"/>
      <c r="BF10" s="78"/>
      <c r="BG10" s="78"/>
      <c r="BH10" s="78"/>
    </row>
    <row r="11" spans="1:60">
      <c r="A11" s="10">
        <v>0</v>
      </c>
      <c r="B11" s="25" t="s">
        <v>490</v>
      </c>
      <c r="C11" s="10" t="s">
        <v>363</v>
      </c>
      <c r="D11" s="12">
        <v>1</v>
      </c>
      <c r="E11" s="10" t="s">
        <v>609</v>
      </c>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v>1</v>
      </c>
      <c r="AW11" s="10"/>
      <c r="AX11" s="10"/>
      <c r="AY11" s="10"/>
      <c r="AZ11" s="10"/>
      <c r="BA11" s="10"/>
      <c r="BB11" s="10"/>
      <c r="BC11" s="10"/>
      <c r="BD11" s="10"/>
      <c r="BE11" s="10"/>
      <c r="BF11" s="10"/>
      <c r="BG11" s="10"/>
      <c r="BH11" s="10"/>
    </row>
    <row r="12" spans="1:60">
      <c r="A12" s="13">
        <v>0</v>
      </c>
      <c r="B12" s="25" t="s">
        <v>490</v>
      </c>
      <c r="C12" s="13" t="s">
        <v>9840</v>
      </c>
      <c r="D12" s="13">
        <v>2</v>
      </c>
      <c r="E12" s="13" t="s">
        <v>9841</v>
      </c>
      <c r="AR12" s="13">
        <v>1</v>
      </c>
      <c r="AY12" s="13">
        <v>1</v>
      </c>
    </row>
    <row r="13" spans="1:60">
      <c r="A13" s="43">
        <v>0</v>
      </c>
      <c r="B13" s="25" t="s">
        <v>490</v>
      </c>
      <c r="C13" s="42" t="s">
        <v>3523</v>
      </c>
      <c r="D13" s="12">
        <v>1</v>
      </c>
      <c r="E13" s="10" t="s">
        <v>581</v>
      </c>
      <c r="F13" s="9"/>
      <c r="G13" s="9"/>
      <c r="H13" s="9"/>
      <c r="I13" s="9"/>
      <c r="J13" s="9"/>
      <c r="K13" s="9"/>
      <c r="L13" s="9"/>
      <c r="M13" s="9"/>
      <c r="N13" s="9"/>
      <c r="O13" s="9"/>
      <c r="P13" s="9"/>
      <c r="Q13" s="9"/>
      <c r="R13" s="9"/>
      <c r="S13" s="9"/>
      <c r="T13" s="9"/>
      <c r="U13" s="9"/>
      <c r="V13" s="9"/>
      <c r="W13" s="9"/>
      <c r="X13" s="9"/>
      <c r="Y13" s="9"/>
      <c r="Z13" s="9"/>
      <c r="AA13" s="9"/>
      <c r="AB13" s="9"/>
      <c r="AC13" s="9"/>
      <c r="AD13" s="9"/>
      <c r="AE13" s="10">
        <v>1</v>
      </c>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row>
    <row r="14" spans="1:60">
      <c r="A14" s="43">
        <v>0</v>
      </c>
      <c r="B14" s="25" t="s">
        <v>490</v>
      </c>
      <c r="C14" s="42" t="s">
        <v>3523</v>
      </c>
      <c r="D14" s="12">
        <v>1</v>
      </c>
      <c r="E14" s="10" t="s">
        <v>581</v>
      </c>
      <c r="F14" s="9"/>
      <c r="G14" s="9"/>
      <c r="H14" s="9"/>
      <c r="I14" s="9"/>
      <c r="J14" s="9"/>
      <c r="K14" s="9"/>
      <c r="L14" s="9"/>
      <c r="M14" s="9"/>
      <c r="N14" s="9"/>
      <c r="O14" s="9"/>
      <c r="P14" s="9"/>
      <c r="Q14" s="9"/>
      <c r="R14" s="9"/>
      <c r="S14" s="9"/>
      <c r="T14" s="9"/>
      <c r="U14" s="9"/>
      <c r="V14" s="9"/>
      <c r="W14" s="9"/>
      <c r="X14" s="9"/>
      <c r="Y14" s="9"/>
      <c r="Z14" s="9"/>
      <c r="AA14" s="9"/>
      <c r="AB14" s="9"/>
      <c r="AC14" s="9"/>
      <c r="AD14" s="9"/>
      <c r="AE14" s="10">
        <v>1</v>
      </c>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row>
    <row r="15" spans="1:60">
      <c r="A15" s="43">
        <v>0</v>
      </c>
      <c r="B15" s="25" t="s">
        <v>490</v>
      </c>
      <c r="C15" s="35" t="s">
        <v>4347</v>
      </c>
      <c r="D15" s="12">
        <v>2</v>
      </c>
      <c r="E15" s="10" t="s">
        <v>2791</v>
      </c>
      <c r="F15" s="9"/>
      <c r="G15" s="9"/>
      <c r="H15" s="9"/>
      <c r="I15" s="9"/>
      <c r="J15" s="9"/>
      <c r="K15" s="9"/>
      <c r="L15" s="9"/>
      <c r="M15" s="9"/>
      <c r="N15" s="9"/>
      <c r="O15" s="9"/>
      <c r="P15" s="9"/>
      <c r="Q15" s="9"/>
      <c r="R15" s="9"/>
      <c r="S15" s="9"/>
      <c r="T15" s="9"/>
      <c r="U15" s="9"/>
      <c r="V15" s="9"/>
      <c r="W15" s="9"/>
      <c r="X15" s="9"/>
      <c r="Y15" s="9"/>
      <c r="Z15" s="9"/>
      <c r="AA15" s="9"/>
      <c r="AB15" s="9"/>
      <c r="AC15" s="9"/>
      <c r="AD15" s="9"/>
      <c r="AE15" s="10">
        <v>2</v>
      </c>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row>
    <row r="16" spans="1:60">
      <c r="A16" s="43">
        <v>0</v>
      </c>
      <c r="B16" s="126" t="s">
        <v>490</v>
      </c>
      <c r="C16" s="42" t="s">
        <v>50</v>
      </c>
      <c r="D16" s="50">
        <v>1</v>
      </c>
      <c r="E16" s="48" t="s">
        <v>50</v>
      </c>
      <c r="F16" s="47"/>
      <c r="G16" s="47"/>
      <c r="H16" s="47"/>
      <c r="I16" s="47"/>
      <c r="J16" s="47"/>
      <c r="K16" s="47"/>
      <c r="L16" s="47"/>
      <c r="M16" s="47"/>
      <c r="N16" s="47"/>
      <c r="O16" s="47"/>
      <c r="P16" s="47"/>
      <c r="Q16" s="47"/>
      <c r="R16" s="47"/>
      <c r="S16" s="47"/>
      <c r="T16" s="47"/>
      <c r="U16" s="47"/>
      <c r="V16" s="47"/>
      <c r="W16" s="48"/>
      <c r="X16" s="48">
        <v>1</v>
      </c>
      <c r="Y16" s="48"/>
      <c r="Z16" s="48"/>
      <c r="AA16" s="48"/>
      <c r="AB16" s="47"/>
      <c r="AC16" s="47"/>
      <c r="AD16" s="47"/>
      <c r="AE16" s="47"/>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row>
    <row r="17" spans="1:60">
      <c r="A17" s="43">
        <v>0</v>
      </c>
      <c r="B17" s="25" t="s">
        <v>490</v>
      </c>
      <c r="C17" s="35" t="s">
        <v>3885</v>
      </c>
      <c r="D17" s="12">
        <v>3</v>
      </c>
      <c r="E17" s="10" t="s">
        <v>3886</v>
      </c>
      <c r="F17" s="9"/>
      <c r="G17" s="9"/>
      <c r="H17" s="9"/>
      <c r="I17" s="9"/>
      <c r="J17" s="9"/>
      <c r="K17" s="9"/>
      <c r="L17" s="9"/>
      <c r="M17" s="9"/>
      <c r="N17" s="9"/>
      <c r="O17" s="9"/>
      <c r="P17" s="9"/>
      <c r="Q17" s="9"/>
      <c r="R17" s="9"/>
      <c r="S17" s="9"/>
      <c r="T17" s="9"/>
      <c r="U17" s="9"/>
      <c r="V17" s="9"/>
      <c r="W17" s="9"/>
      <c r="X17" s="9"/>
      <c r="Y17" s="9"/>
      <c r="Z17" s="9"/>
      <c r="AA17" s="9"/>
      <c r="AB17" s="9"/>
      <c r="AC17" s="9"/>
      <c r="AD17" s="9"/>
      <c r="AE17" s="9"/>
      <c r="AF17" s="35">
        <v>1</v>
      </c>
      <c r="AG17" s="42"/>
      <c r="AH17" s="42"/>
      <c r="AI17" s="42"/>
      <c r="AJ17" s="42"/>
      <c r="AK17" s="42"/>
      <c r="AL17" s="42"/>
      <c r="AM17" s="42"/>
      <c r="AN17" s="42"/>
      <c r="AO17" s="42"/>
      <c r="AP17" s="42"/>
      <c r="AQ17" s="42"/>
      <c r="AR17" s="42"/>
      <c r="AS17" s="35">
        <v>1</v>
      </c>
      <c r="AT17" s="42"/>
      <c r="AU17" s="42"/>
      <c r="AV17" s="42"/>
      <c r="AW17" s="42"/>
      <c r="AX17" s="42"/>
      <c r="AY17" s="42"/>
      <c r="AZ17" s="42"/>
      <c r="BA17" s="42"/>
      <c r="BB17" s="42"/>
      <c r="BC17" s="42"/>
      <c r="BD17" s="42"/>
      <c r="BE17" s="42"/>
      <c r="BF17" s="42"/>
      <c r="BG17" s="42"/>
      <c r="BH17" s="35">
        <v>1</v>
      </c>
    </row>
    <row r="18" spans="1:60">
      <c r="A18" s="10">
        <v>0</v>
      </c>
      <c r="B18" s="25" t="s">
        <v>490</v>
      </c>
      <c r="C18" s="10" t="s">
        <v>5811</v>
      </c>
      <c r="D18" s="12">
        <v>2</v>
      </c>
      <c r="E18" s="10" t="s">
        <v>5812</v>
      </c>
      <c r="F18" s="9"/>
      <c r="G18" s="9"/>
      <c r="H18" s="9"/>
      <c r="I18" s="9"/>
      <c r="J18" s="9"/>
      <c r="K18" s="9"/>
      <c r="L18" s="9"/>
      <c r="M18" s="9"/>
      <c r="N18" s="9"/>
      <c r="O18" s="9"/>
      <c r="P18" s="9"/>
      <c r="Q18" s="9"/>
      <c r="R18" s="9"/>
      <c r="S18" s="9"/>
      <c r="T18" s="9"/>
      <c r="U18" s="9"/>
      <c r="V18" s="9"/>
      <c r="W18" s="9"/>
      <c r="X18" s="9"/>
      <c r="Y18" s="9"/>
      <c r="Z18" s="9"/>
      <c r="AA18" s="9"/>
      <c r="AB18" s="9"/>
      <c r="AC18" s="9"/>
      <c r="AD18" s="9"/>
      <c r="AE18" s="9"/>
      <c r="AF18" s="10"/>
      <c r="AG18" s="10"/>
      <c r="AH18" s="10"/>
      <c r="AI18" s="10"/>
      <c r="AJ18" s="10"/>
      <c r="AK18" s="10"/>
      <c r="AL18" s="10"/>
      <c r="AM18" s="10"/>
      <c r="AN18" s="10"/>
      <c r="AO18" s="10"/>
      <c r="AP18" s="10"/>
      <c r="AQ18" s="10"/>
      <c r="AR18" s="10"/>
      <c r="AS18" s="10"/>
      <c r="AT18" s="10"/>
      <c r="AU18" s="10"/>
      <c r="AV18" s="10">
        <v>1</v>
      </c>
      <c r="AW18" s="10"/>
      <c r="AX18" s="10"/>
      <c r="AY18" s="10">
        <v>1</v>
      </c>
      <c r="AZ18" s="10"/>
      <c r="BA18" s="10"/>
      <c r="BB18" s="10"/>
      <c r="BC18" s="10"/>
      <c r="BD18" s="10"/>
      <c r="BE18" s="10"/>
      <c r="BF18" s="10"/>
      <c r="BG18" s="10"/>
      <c r="BH18" s="10"/>
    </row>
    <row r="19" spans="1:60">
      <c r="A19" s="10">
        <v>0</v>
      </c>
      <c r="B19" s="10" t="s">
        <v>490</v>
      </c>
      <c r="C19" s="10" t="s">
        <v>9101</v>
      </c>
      <c r="D19" s="12">
        <v>2</v>
      </c>
      <c r="E19" s="10" t="s">
        <v>5744</v>
      </c>
      <c r="F19" s="10"/>
      <c r="G19" s="10"/>
      <c r="H19" s="10"/>
      <c r="I19" s="10"/>
      <c r="J19" s="10"/>
      <c r="K19" s="10"/>
      <c r="L19" s="10"/>
      <c r="M19" s="10"/>
      <c r="N19" s="10"/>
      <c r="O19" s="10"/>
      <c r="P19" s="10"/>
      <c r="Q19" s="10"/>
      <c r="R19" s="10"/>
      <c r="S19" s="10"/>
      <c r="T19" s="10"/>
      <c r="U19" s="10"/>
      <c r="V19" s="10"/>
      <c r="W19" s="10"/>
      <c r="X19" s="10"/>
      <c r="Y19" s="10"/>
      <c r="Z19" s="10"/>
      <c r="AA19" s="10"/>
      <c r="AB19" s="10"/>
      <c r="AC19" s="10">
        <v>1</v>
      </c>
      <c r="AD19" s="10"/>
      <c r="AE19" s="10"/>
      <c r="AF19" s="10"/>
      <c r="AG19" s="10"/>
      <c r="AH19" s="10"/>
      <c r="AI19" s="10"/>
      <c r="AJ19" s="10"/>
      <c r="AK19" s="10"/>
      <c r="AL19" s="10"/>
      <c r="AM19" s="10"/>
      <c r="AN19" s="10"/>
      <c r="AO19" s="10"/>
      <c r="AP19" s="10"/>
      <c r="AQ19" s="10"/>
      <c r="AR19" s="10">
        <v>1</v>
      </c>
      <c r="AS19" s="10"/>
      <c r="AT19" s="10"/>
      <c r="AU19" s="10"/>
      <c r="AV19" s="10"/>
      <c r="AW19" s="10"/>
      <c r="AX19" s="10"/>
      <c r="AY19" s="10"/>
      <c r="AZ19" s="10"/>
      <c r="BA19" s="10"/>
      <c r="BB19" s="10"/>
      <c r="BC19" s="10"/>
      <c r="BD19" s="10"/>
      <c r="BE19" s="10"/>
      <c r="BF19" s="10"/>
      <c r="BG19" s="10"/>
      <c r="BH19" s="10"/>
    </row>
    <row r="20" spans="1:60">
      <c r="A20" s="10">
        <v>0</v>
      </c>
      <c r="B20" s="25" t="s">
        <v>490</v>
      </c>
      <c r="C20" s="10" t="s">
        <v>6144</v>
      </c>
      <c r="D20" s="12">
        <v>2</v>
      </c>
      <c r="E20" s="10" t="s">
        <v>6145</v>
      </c>
      <c r="F20" s="10"/>
      <c r="G20" s="10"/>
      <c r="H20" s="10"/>
      <c r="I20" s="10"/>
      <c r="J20" s="10"/>
      <c r="K20" s="10"/>
      <c r="L20" s="10"/>
      <c r="M20" s="10"/>
      <c r="N20" s="10"/>
      <c r="O20" s="10"/>
      <c r="P20" s="10"/>
      <c r="Q20" s="10"/>
      <c r="R20" s="10"/>
      <c r="S20" s="10"/>
      <c r="T20" s="10"/>
      <c r="U20" s="10"/>
      <c r="V20" s="10"/>
      <c r="W20" s="10"/>
      <c r="X20" s="10"/>
      <c r="Y20" s="10"/>
      <c r="Z20" s="10"/>
      <c r="AA20" s="10"/>
      <c r="AB20" s="10"/>
      <c r="AC20" s="10">
        <v>1</v>
      </c>
      <c r="AD20" s="10"/>
      <c r="AE20" s="10"/>
      <c r="AF20" s="10"/>
      <c r="AG20" s="10"/>
      <c r="AH20" s="10"/>
      <c r="AI20" s="10"/>
      <c r="AJ20" s="10"/>
      <c r="AK20" s="10"/>
      <c r="AL20" s="10"/>
      <c r="AM20" s="10"/>
      <c r="AN20" s="10"/>
      <c r="AO20" s="10"/>
      <c r="AP20" s="10"/>
      <c r="AQ20" s="10"/>
      <c r="AR20" s="10"/>
      <c r="AS20" s="10"/>
      <c r="AT20" s="10"/>
      <c r="AU20" s="10"/>
      <c r="AV20" s="10"/>
      <c r="AW20" s="10"/>
      <c r="AX20" s="10"/>
      <c r="AY20" s="10">
        <v>1</v>
      </c>
      <c r="AZ20" s="10"/>
      <c r="BA20" s="10"/>
      <c r="BB20" s="10"/>
      <c r="BC20" s="10"/>
      <c r="BD20" s="10"/>
      <c r="BE20" s="10"/>
      <c r="BF20" s="10"/>
      <c r="BG20" s="10"/>
      <c r="BH20" s="10"/>
    </row>
    <row r="21" spans="1:60">
      <c r="A21" s="10">
        <v>0</v>
      </c>
      <c r="B21" s="25" t="s">
        <v>490</v>
      </c>
      <c r="C21" s="10" t="s">
        <v>2401</v>
      </c>
      <c r="D21" s="12">
        <v>1</v>
      </c>
      <c r="E21" s="10" t="s">
        <v>609</v>
      </c>
      <c r="F21" s="9"/>
      <c r="G21" s="9"/>
      <c r="H21" s="9"/>
      <c r="I21" s="9"/>
      <c r="J21" s="9"/>
      <c r="K21" s="9"/>
      <c r="L21" s="9"/>
      <c r="M21" s="9"/>
      <c r="N21" s="9"/>
      <c r="O21" s="9"/>
      <c r="P21" s="9"/>
      <c r="Q21" s="9"/>
      <c r="R21" s="9"/>
      <c r="S21" s="9"/>
      <c r="T21" s="9"/>
      <c r="U21" s="9"/>
      <c r="V21" s="9"/>
      <c r="W21" s="9"/>
      <c r="X21" s="9"/>
      <c r="Y21" s="9"/>
      <c r="Z21" s="9"/>
      <c r="AA21" s="9"/>
      <c r="AB21" s="9"/>
      <c r="AC21" s="9"/>
      <c r="AD21" s="9"/>
      <c r="AE21" s="9"/>
      <c r="AF21" s="10"/>
      <c r="AG21" s="10"/>
      <c r="AH21" s="10"/>
      <c r="AI21" s="10"/>
      <c r="AJ21" s="10"/>
      <c r="AK21" s="10"/>
      <c r="AL21" s="10"/>
      <c r="AM21" s="10"/>
      <c r="AN21" s="10"/>
      <c r="AO21" s="10"/>
      <c r="AP21" s="10"/>
      <c r="AQ21" s="10"/>
      <c r="AR21" s="10"/>
      <c r="AS21" s="10"/>
      <c r="AT21" s="10"/>
      <c r="AU21" s="10"/>
      <c r="AV21" s="10">
        <v>1</v>
      </c>
      <c r="AW21" s="10"/>
      <c r="AX21" s="10"/>
      <c r="AY21" s="10"/>
      <c r="AZ21" s="10"/>
      <c r="BA21" s="10"/>
      <c r="BB21" s="10"/>
      <c r="BC21" s="10"/>
      <c r="BD21" s="10"/>
      <c r="BE21" s="10"/>
      <c r="BF21" s="10"/>
      <c r="BG21" s="10"/>
      <c r="BH21" s="10"/>
    </row>
    <row r="22" spans="1:60">
      <c r="A22" s="10">
        <v>0</v>
      </c>
      <c r="B22" s="25" t="s">
        <v>490</v>
      </c>
      <c r="C22" s="10" t="s">
        <v>1320</v>
      </c>
      <c r="D22" s="12">
        <v>1</v>
      </c>
      <c r="E22" s="10" t="s">
        <v>609</v>
      </c>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v>1</v>
      </c>
      <c r="AW22" s="10"/>
      <c r="AX22" s="10"/>
      <c r="AY22" s="10"/>
      <c r="AZ22" s="10"/>
      <c r="BA22" s="10"/>
      <c r="BB22" s="10"/>
      <c r="BC22" s="10"/>
      <c r="BD22" s="10"/>
      <c r="BE22" s="10"/>
      <c r="BF22" s="10"/>
      <c r="BG22" s="10"/>
      <c r="BH22" s="10"/>
    </row>
    <row r="23" spans="1:60">
      <c r="A23" s="13">
        <v>0</v>
      </c>
      <c r="B23" s="25" t="s">
        <v>490</v>
      </c>
      <c r="C23" s="13" t="s">
        <v>80</v>
      </c>
      <c r="D23" s="13">
        <v>1</v>
      </c>
      <c r="E23" s="13" t="s">
        <v>80</v>
      </c>
      <c r="BB23" s="13">
        <v>1</v>
      </c>
    </row>
    <row r="24" spans="1:60">
      <c r="A24" s="10">
        <v>0</v>
      </c>
      <c r="B24" s="25" t="s">
        <v>490</v>
      </c>
      <c r="C24" s="10" t="s">
        <v>7326</v>
      </c>
      <c r="D24" s="12">
        <v>3</v>
      </c>
      <c r="E24" s="10" t="s">
        <v>7327</v>
      </c>
      <c r="F24" s="10"/>
      <c r="G24" s="10"/>
      <c r="H24" s="10"/>
      <c r="I24" s="10"/>
      <c r="J24" s="10"/>
      <c r="K24" s="10"/>
      <c r="L24" s="10"/>
      <c r="M24" s="10"/>
      <c r="N24" s="10"/>
      <c r="O24" s="10"/>
      <c r="P24" s="10"/>
      <c r="Q24" s="10"/>
      <c r="R24" s="10"/>
      <c r="S24" s="10"/>
      <c r="T24" s="10"/>
      <c r="U24" s="10"/>
      <c r="V24" s="10"/>
      <c r="W24" s="10"/>
      <c r="X24" s="10"/>
      <c r="Y24" s="10"/>
      <c r="Z24" s="10"/>
      <c r="AA24" s="10"/>
      <c r="AB24" s="10"/>
      <c r="AC24" s="10">
        <v>1</v>
      </c>
      <c r="AD24" s="10"/>
      <c r="AE24" s="10">
        <v>2</v>
      </c>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row>
    <row r="25" spans="1:60">
      <c r="A25" s="13">
        <v>0</v>
      </c>
      <c r="B25" s="25" t="s">
        <v>490</v>
      </c>
      <c r="C25" s="13" t="s">
        <v>581</v>
      </c>
      <c r="D25" s="13">
        <v>1</v>
      </c>
      <c r="E25" s="13" t="s">
        <v>581</v>
      </c>
      <c r="AE25" s="13">
        <v>1</v>
      </c>
    </row>
    <row r="26" spans="1:60">
      <c r="A26" s="10">
        <v>0</v>
      </c>
      <c r="B26" s="25" t="s">
        <v>490</v>
      </c>
      <c r="C26" s="10" t="s">
        <v>1953</v>
      </c>
      <c r="D26" s="12">
        <v>1</v>
      </c>
      <c r="E26" s="10" t="s">
        <v>609</v>
      </c>
      <c r="F26" s="9"/>
      <c r="G26" s="9"/>
      <c r="H26" s="9"/>
      <c r="I26" s="9"/>
      <c r="J26" s="9"/>
      <c r="K26" s="9"/>
      <c r="L26" s="9"/>
      <c r="M26" s="9"/>
      <c r="N26" s="9"/>
      <c r="O26" s="9"/>
      <c r="P26" s="9"/>
      <c r="Q26" s="9"/>
      <c r="R26" s="9"/>
      <c r="S26" s="9"/>
      <c r="T26" s="9"/>
      <c r="U26" s="9"/>
      <c r="V26" s="9"/>
      <c r="W26" s="9"/>
      <c r="X26" s="9"/>
      <c r="Y26" s="9"/>
      <c r="Z26" s="9"/>
      <c r="AA26" s="9"/>
      <c r="AB26" s="9"/>
      <c r="AC26" s="9"/>
      <c r="AD26" s="9"/>
      <c r="AE26" s="9"/>
      <c r="AF26" s="10"/>
      <c r="AG26" s="10"/>
      <c r="AH26" s="10"/>
      <c r="AI26" s="10"/>
      <c r="AJ26" s="10"/>
      <c r="AK26" s="10"/>
      <c r="AL26" s="10"/>
      <c r="AM26" s="10"/>
      <c r="AN26" s="10"/>
      <c r="AO26" s="10"/>
      <c r="AP26" s="10"/>
      <c r="AQ26" s="10"/>
      <c r="AR26" s="10"/>
      <c r="AS26" s="10"/>
      <c r="AT26" s="10"/>
      <c r="AU26" s="10"/>
      <c r="AV26" s="10">
        <v>1</v>
      </c>
      <c r="AW26" s="10"/>
      <c r="AX26" s="10"/>
      <c r="AY26" s="10"/>
      <c r="AZ26" s="10"/>
      <c r="BA26" s="10"/>
      <c r="BB26" s="10"/>
      <c r="BC26" s="10"/>
      <c r="BD26" s="10"/>
      <c r="BE26" s="10"/>
      <c r="BF26" s="10"/>
      <c r="BG26" s="10"/>
      <c r="BH26" s="10"/>
    </row>
    <row r="27" spans="1:60">
      <c r="A27" s="43">
        <v>0</v>
      </c>
      <c r="B27" s="25" t="s">
        <v>490</v>
      </c>
      <c r="C27" s="42" t="s">
        <v>363</v>
      </c>
      <c r="D27" s="12">
        <v>1</v>
      </c>
      <c r="E27" s="10" t="s">
        <v>609</v>
      </c>
      <c r="F27" s="9"/>
      <c r="G27" s="9"/>
      <c r="H27" s="9"/>
      <c r="I27" s="9"/>
      <c r="J27" s="9"/>
      <c r="K27" s="9"/>
      <c r="L27" s="9"/>
      <c r="M27" s="9"/>
      <c r="N27" s="9"/>
      <c r="O27" s="9"/>
      <c r="P27" s="9"/>
      <c r="Q27" s="9"/>
      <c r="R27" s="9"/>
      <c r="S27" s="9"/>
      <c r="T27" s="9"/>
      <c r="U27" s="9"/>
      <c r="V27" s="9"/>
      <c r="W27" s="9"/>
      <c r="X27" s="9"/>
      <c r="Y27" s="9"/>
      <c r="Z27" s="9"/>
      <c r="AA27" s="9"/>
      <c r="AB27" s="9"/>
      <c r="AC27" s="9"/>
      <c r="AD27" s="9"/>
      <c r="AE27" s="9"/>
      <c r="AF27" s="42"/>
      <c r="AG27" s="42"/>
      <c r="AH27" s="42"/>
      <c r="AI27" s="42"/>
      <c r="AJ27" s="42"/>
      <c r="AK27" s="42"/>
      <c r="AL27" s="42"/>
      <c r="AM27" s="42"/>
      <c r="AN27" s="42"/>
      <c r="AO27" s="42"/>
      <c r="AP27" s="42"/>
      <c r="AQ27" s="42"/>
      <c r="AR27" s="42"/>
      <c r="AS27" s="42"/>
      <c r="AT27" s="42"/>
      <c r="AU27" s="42"/>
      <c r="AV27" s="35">
        <v>1</v>
      </c>
      <c r="AW27" s="42"/>
      <c r="AX27" s="42"/>
      <c r="AY27" s="42"/>
      <c r="AZ27" s="42"/>
      <c r="BA27" s="42"/>
      <c r="BB27" s="42"/>
      <c r="BC27" s="42"/>
      <c r="BD27" s="42"/>
      <c r="BE27" s="42"/>
      <c r="BF27" s="42"/>
      <c r="BG27" s="42"/>
      <c r="BH27" s="42"/>
    </row>
    <row r="28" spans="1:60">
      <c r="A28" s="10">
        <v>0</v>
      </c>
      <c r="B28" s="25" t="s">
        <v>490</v>
      </c>
      <c r="C28" s="10" t="s">
        <v>8233</v>
      </c>
      <c r="D28" s="12">
        <v>1</v>
      </c>
      <c r="E28" s="10" t="s">
        <v>4022</v>
      </c>
      <c r="F28" s="10"/>
      <c r="G28" s="10"/>
      <c r="H28" s="10"/>
      <c r="I28" s="10"/>
      <c r="J28" s="10"/>
      <c r="K28" s="10"/>
      <c r="L28" s="10"/>
      <c r="M28" s="10"/>
      <c r="N28" s="10"/>
      <c r="O28" s="10"/>
      <c r="P28" s="10"/>
      <c r="Q28" s="10"/>
      <c r="R28" s="10">
        <v>1</v>
      </c>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row>
    <row r="29" spans="1:60">
      <c r="A29" s="10">
        <v>0</v>
      </c>
      <c r="B29" s="25" t="s">
        <v>490</v>
      </c>
      <c r="C29" s="10" t="s">
        <v>4021</v>
      </c>
      <c r="D29" s="12">
        <v>1</v>
      </c>
      <c r="E29" s="10" t="s">
        <v>4022</v>
      </c>
      <c r="F29" s="10"/>
      <c r="G29" s="10"/>
      <c r="H29" s="10"/>
      <c r="I29" s="10"/>
      <c r="J29" s="10"/>
      <c r="K29" s="10"/>
      <c r="L29" s="10"/>
      <c r="M29" s="10"/>
      <c r="N29" s="10"/>
      <c r="O29" s="10"/>
      <c r="P29" s="10"/>
      <c r="Q29" s="10"/>
      <c r="R29" s="10">
        <v>1</v>
      </c>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row>
    <row r="30" spans="1:60">
      <c r="A30" s="10">
        <v>0</v>
      </c>
      <c r="B30" s="25" t="s">
        <v>490</v>
      </c>
      <c r="C30" s="10" t="s">
        <v>561</v>
      </c>
      <c r="D30" s="12">
        <v>1</v>
      </c>
      <c r="E30" s="10" t="s">
        <v>562</v>
      </c>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v>1</v>
      </c>
      <c r="AV30" s="10"/>
      <c r="AW30" s="10"/>
      <c r="AX30" s="10"/>
      <c r="AY30" s="10"/>
      <c r="AZ30" s="10"/>
      <c r="BA30" s="10"/>
      <c r="BB30" s="10"/>
      <c r="BC30" s="10"/>
      <c r="BD30" s="10"/>
      <c r="BE30" s="10"/>
      <c r="BF30" s="10"/>
      <c r="BG30" s="10"/>
      <c r="BH30" s="10"/>
    </row>
    <row r="31" spans="1:60">
      <c r="A31" s="10">
        <v>0</v>
      </c>
      <c r="B31" s="25" t="s">
        <v>490</v>
      </c>
      <c r="C31" s="10" t="s">
        <v>1966</v>
      </c>
      <c r="D31" s="12">
        <v>1</v>
      </c>
      <c r="E31" s="10" t="s">
        <v>769</v>
      </c>
      <c r="F31" s="9"/>
      <c r="G31" s="9"/>
      <c r="H31" s="9"/>
      <c r="I31" s="9"/>
      <c r="J31" s="9"/>
      <c r="K31" s="9"/>
      <c r="L31" s="9"/>
      <c r="M31" s="9"/>
      <c r="N31" s="9"/>
      <c r="O31" s="9"/>
      <c r="P31" s="9"/>
      <c r="Q31" s="9"/>
      <c r="R31" s="9"/>
      <c r="S31" s="9"/>
      <c r="T31" s="9"/>
      <c r="U31" s="9"/>
      <c r="V31" s="9"/>
      <c r="W31" s="9"/>
      <c r="X31" s="9"/>
      <c r="Y31" s="9"/>
      <c r="Z31" s="9"/>
      <c r="AA31" s="9"/>
      <c r="AB31" s="9"/>
      <c r="AC31" s="9"/>
      <c r="AD31" s="9"/>
      <c r="AE31" s="9"/>
      <c r="AF31" s="10">
        <v>1</v>
      </c>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row>
    <row r="32" spans="1:60">
      <c r="A32" s="10">
        <v>0</v>
      </c>
      <c r="B32" s="77" t="s">
        <v>490</v>
      </c>
      <c r="C32" s="54" t="s">
        <v>4315</v>
      </c>
      <c r="D32" s="76">
        <v>1</v>
      </c>
      <c r="E32" s="77" t="s">
        <v>4316</v>
      </c>
      <c r="F32" s="75"/>
      <c r="G32" s="75"/>
      <c r="H32" s="75"/>
      <c r="I32" s="75"/>
      <c r="J32" s="75"/>
      <c r="K32" s="73">
        <v>1</v>
      </c>
      <c r="L32" s="75"/>
      <c r="M32" s="75"/>
      <c r="N32" s="75"/>
      <c r="O32" s="75"/>
      <c r="P32" s="75"/>
      <c r="Q32" s="75"/>
      <c r="R32" s="75"/>
      <c r="S32" s="75"/>
      <c r="T32" s="75"/>
      <c r="U32" s="75"/>
      <c r="V32" s="75"/>
      <c r="W32" s="75"/>
      <c r="X32" s="75"/>
      <c r="Y32" s="75"/>
      <c r="Z32" s="75"/>
      <c r="AA32" s="75"/>
      <c r="AB32" s="75"/>
      <c r="AC32" s="75"/>
      <c r="AD32" s="75"/>
      <c r="AE32" s="75"/>
      <c r="AF32" s="78"/>
      <c r="AG32" s="78"/>
      <c r="AH32" s="78"/>
      <c r="AI32" s="78"/>
      <c r="AJ32" s="78"/>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row>
    <row r="33" spans="1:60">
      <c r="A33" s="10">
        <v>0</v>
      </c>
      <c r="B33" s="25" t="s">
        <v>490</v>
      </c>
      <c r="C33" s="10" t="s">
        <v>7166</v>
      </c>
      <c r="D33" s="12">
        <v>1</v>
      </c>
      <c r="E33" s="10" t="s">
        <v>2326</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v>1</v>
      </c>
      <c r="AT33" s="10"/>
      <c r="AU33" s="10"/>
      <c r="AV33" s="10"/>
      <c r="AW33" s="10"/>
      <c r="AX33" s="10"/>
      <c r="AY33" s="10"/>
      <c r="AZ33" s="10"/>
      <c r="BA33" s="10"/>
      <c r="BB33" s="10"/>
      <c r="BC33" s="10"/>
      <c r="BD33" s="10"/>
      <c r="BE33" s="10"/>
      <c r="BF33" s="10"/>
      <c r="BG33" s="10"/>
      <c r="BH33" s="10"/>
    </row>
    <row r="34" spans="1:60">
      <c r="A34" s="10">
        <v>0</v>
      </c>
      <c r="B34" s="25" t="s">
        <v>490</v>
      </c>
      <c r="C34" s="10" t="s">
        <v>363</v>
      </c>
      <c r="D34" s="12">
        <v>1</v>
      </c>
      <c r="E34" s="10" t="s">
        <v>364</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v>1</v>
      </c>
      <c r="AE34" s="10"/>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row>
    <row r="35" spans="1:60">
      <c r="A35" s="43">
        <v>0</v>
      </c>
      <c r="B35" s="25" t="s">
        <v>490</v>
      </c>
      <c r="C35" s="35" t="s">
        <v>4000</v>
      </c>
      <c r="D35" s="12">
        <v>2</v>
      </c>
      <c r="E35" s="10" t="s">
        <v>4001</v>
      </c>
      <c r="F35" s="9"/>
      <c r="G35" s="9"/>
      <c r="H35" s="9"/>
      <c r="I35" s="9"/>
      <c r="J35" s="9"/>
      <c r="K35" s="9"/>
      <c r="L35" s="9"/>
      <c r="M35" s="9"/>
      <c r="N35" s="9"/>
      <c r="O35" s="9"/>
      <c r="P35" s="9"/>
      <c r="Q35" s="9"/>
      <c r="R35" s="9"/>
      <c r="S35" s="9"/>
      <c r="T35" s="9"/>
      <c r="U35" s="9"/>
      <c r="V35" s="9"/>
      <c r="W35" s="9"/>
      <c r="X35" s="10">
        <v>1</v>
      </c>
      <c r="Y35" s="9"/>
      <c r="Z35" s="9"/>
      <c r="AA35" s="9"/>
      <c r="AB35" s="9"/>
      <c r="AC35" s="9"/>
      <c r="AD35" s="9"/>
      <c r="AE35" s="9"/>
      <c r="AF35" s="35">
        <v>1</v>
      </c>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row>
    <row r="36" spans="1:60">
      <c r="A36" s="10">
        <v>0</v>
      </c>
      <c r="B36" s="25" t="s">
        <v>490</v>
      </c>
      <c r="C36" s="10" t="s">
        <v>4032</v>
      </c>
      <c r="D36" s="12">
        <v>1</v>
      </c>
      <c r="E36" s="10" t="s">
        <v>581</v>
      </c>
      <c r="F36" s="9"/>
      <c r="G36" s="9"/>
      <c r="H36" s="9"/>
      <c r="I36" s="9"/>
      <c r="J36" s="9"/>
      <c r="K36" s="9"/>
      <c r="L36" s="9"/>
      <c r="M36" s="9"/>
      <c r="N36" s="9"/>
      <c r="O36" s="9"/>
      <c r="P36" s="9"/>
      <c r="Q36" s="9"/>
      <c r="R36" s="9"/>
      <c r="S36" s="9"/>
      <c r="T36" s="9"/>
      <c r="U36" s="9"/>
      <c r="V36" s="9"/>
      <c r="W36" s="9"/>
      <c r="X36" s="9"/>
      <c r="Y36" s="9"/>
      <c r="Z36" s="9"/>
      <c r="AA36" s="9"/>
      <c r="AB36" s="9"/>
      <c r="AC36" s="9"/>
      <c r="AD36" s="9"/>
      <c r="AE36" s="10">
        <v>1</v>
      </c>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row>
    <row r="37" spans="1:60">
      <c r="A37" s="10">
        <v>0</v>
      </c>
      <c r="B37" s="25" t="s">
        <v>490</v>
      </c>
      <c r="C37" s="10" t="s">
        <v>580</v>
      </c>
      <c r="D37" s="12">
        <v>1</v>
      </c>
      <c r="E37" s="10" t="s">
        <v>581</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v>1</v>
      </c>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row>
    <row r="38" spans="1:60">
      <c r="A38" s="43">
        <v>0</v>
      </c>
      <c r="B38" s="25" t="s">
        <v>490</v>
      </c>
      <c r="C38" s="42" t="s">
        <v>2928</v>
      </c>
      <c r="D38" s="12">
        <v>1</v>
      </c>
      <c r="E38" s="10" t="s">
        <v>55</v>
      </c>
      <c r="F38" s="9"/>
      <c r="G38" s="9"/>
      <c r="H38" s="9"/>
      <c r="I38" s="9"/>
      <c r="J38" s="9"/>
      <c r="K38" s="9"/>
      <c r="L38" s="9"/>
      <c r="M38" s="9"/>
      <c r="N38" s="9"/>
      <c r="O38" s="9"/>
      <c r="P38" s="9"/>
      <c r="Q38" s="9"/>
      <c r="R38" s="9"/>
      <c r="S38" s="9"/>
      <c r="T38" s="9"/>
      <c r="U38" s="9"/>
      <c r="V38" s="9"/>
      <c r="W38" s="9"/>
      <c r="X38" s="9"/>
      <c r="Y38" s="9"/>
      <c r="Z38" s="9"/>
      <c r="AA38" s="9"/>
      <c r="AB38" s="9"/>
      <c r="AC38" s="10">
        <v>1</v>
      </c>
      <c r="AD38" s="9"/>
      <c r="AE38" s="9"/>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row>
    <row r="39" spans="1:60">
      <c r="A39" s="10">
        <v>0</v>
      </c>
      <c r="B39" s="25" t="s">
        <v>490</v>
      </c>
      <c r="C39" s="10" t="s">
        <v>8697</v>
      </c>
      <c r="D39" s="12">
        <v>1</v>
      </c>
      <c r="E39" s="10" t="s">
        <v>86</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v>1</v>
      </c>
    </row>
    <row r="40" spans="1:60">
      <c r="A40" s="10">
        <v>0</v>
      </c>
      <c r="B40" s="25" t="s">
        <v>490</v>
      </c>
      <c r="C40" s="10" t="s">
        <v>7596</v>
      </c>
      <c r="D40" s="12">
        <v>1</v>
      </c>
      <c r="E40" s="10" t="s">
        <v>7596</v>
      </c>
      <c r="F40" s="10"/>
      <c r="G40" s="10"/>
      <c r="H40" s="10"/>
      <c r="I40" s="10"/>
      <c r="J40" s="10"/>
      <c r="K40" s="10"/>
      <c r="L40" s="10"/>
      <c r="M40" s="10"/>
      <c r="N40" s="10"/>
      <c r="O40" s="10"/>
      <c r="P40" s="10">
        <v>1</v>
      </c>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row>
    <row r="41" spans="1:60">
      <c r="A41" s="10">
        <v>0</v>
      </c>
      <c r="B41" s="25" t="s">
        <v>490</v>
      </c>
      <c r="C41" s="10" t="s">
        <v>608</v>
      </c>
      <c r="D41" s="12">
        <v>1</v>
      </c>
      <c r="E41" s="10" t="s">
        <v>609</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v>1</v>
      </c>
      <c r="AW41" s="10"/>
      <c r="AX41" s="10"/>
      <c r="AY41" s="10"/>
      <c r="AZ41" s="10"/>
      <c r="BA41" s="10"/>
      <c r="BB41" s="10"/>
      <c r="BC41" s="10"/>
      <c r="BD41" s="10"/>
      <c r="BE41" s="10"/>
      <c r="BF41" s="10"/>
      <c r="BG41" s="10"/>
      <c r="BH41" s="10"/>
    </row>
    <row r="42" spans="1:60">
      <c r="A42" s="13">
        <v>0</v>
      </c>
      <c r="B42" s="25" t="s">
        <v>490</v>
      </c>
      <c r="C42" s="13" t="s">
        <v>7596</v>
      </c>
      <c r="D42" s="13">
        <v>1</v>
      </c>
      <c r="E42" s="13" t="s">
        <v>9417</v>
      </c>
      <c r="P42" s="13">
        <v>1</v>
      </c>
    </row>
    <row r="43" spans="1:60">
      <c r="A43" s="10">
        <v>0</v>
      </c>
      <c r="B43" s="25" t="s">
        <v>490</v>
      </c>
      <c r="C43" s="10" t="s">
        <v>1268</v>
      </c>
      <c r="D43" s="12">
        <v>1</v>
      </c>
      <c r="E43" s="10" t="s">
        <v>70</v>
      </c>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v>1</v>
      </c>
      <c r="AS43" s="10"/>
      <c r="AT43" s="10"/>
      <c r="AU43" s="10"/>
      <c r="AV43" s="10"/>
      <c r="AW43" s="10"/>
      <c r="AX43" s="10"/>
      <c r="AY43" s="10"/>
      <c r="AZ43" s="10"/>
      <c r="BA43" s="10"/>
      <c r="BB43" s="10"/>
      <c r="BC43" s="10"/>
      <c r="BD43" s="10"/>
      <c r="BE43" s="10"/>
      <c r="BF43" s="10"/>
      <c r="BG43" s="10"/>
      <c r="BH43" s="10"/>
    </row>
    <row r="44" spans="1:60">
      <c r="A44" s="10">
        <v>0</v>
      </c>
      <c r="B44" s="25" t="s">
        <v>490</v>
      </c>
      <c r="C44" s="10" t="s">
        <v>8123</v>
      </c>
      <c r="D44" s="12">
        <v>1</v>
      </c>
      <c r="E44" s="10" t="s">
        <v>595</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v>1</v>
      </c>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row>
    <row r="45" spans="1:60">
      <c r="A45" s="13">
        <v>0</v>
      </c>
      <c r="B45" s="25" t="s">
        <v>490</v>
      </c>
      <c r="C45" s="13" t="s">
        <v>8317</v>
      </c>
      <c r="D45" s="13">
        <v>1</v>
      </c>
      <c r="E45" s="13" t="s">
        <v>347</v>
      </c>
      <c r="F45" s="13">
        <v>1</v>
      </c>
    </row>
    <row r="46" spans="1:60">
      <c r="A46" s="10">
        <v>0</v>
      </c>
      <c r="B46" s="25" t="s">
        <v>490</v>
      </c>
      <c r="C46" s="10" t="s">
        <v>2259</v>
      </c>
      <c r="D46" s="12">
        <v>8</v>
      </c>
      <c r="E46" s="10" t="s">
        <v>2260</v>
      </c>
      <c r="F46" s="10"/>
      <c r="G46" s="10"/>
      <c r="H46" s="10"/>
      <c r="I46" s="10"/>
      <c r="J46" s="10"/>
      <c r="K46" s="10"/>
      <c r="L46" s="10"/>
      <c r="M46" s="10"/>
      <c r="N46" s="10"/>
      <c r="O46" s="10"/>
      <c r="P46" s="10"/>
      <c r="Q46" s="10"/>
      <c r="R46" s="10"/>
      <c r="S46" s="10"/>
      <c r="T46" s="10"/>
      <c r="U46" s="10"/>
      <c r="V46" s="10"/>
      <c r="W46" s="10"/>
      <c r="X46" s="10"/>
      <c r="Y46" s="10"/>
      <c r="Z46" s="10"/>
      <c r="AA46" s="10"/>
      <c r="AB46" s="10"/>
      <c r="AC46" s="10">
        <v>2</v>
      </c>
      <c r="AD46" s="10"/>
      <c r="AE46" s="10"/>
      <c r="AF46" s="10"/>
      <c r="AG46" s="10"/>
      <c r="AH46" s="10"/>
      <c r="AI46" s="10"/>
      <c r="AJ46" s="10"/>
      <c r="AK46" s="10"/>
      <c r="AL46" s="10"/>
      <c r="AM46" s="10"/>
      <c r="AN46" s="10"/>
      <c r="AO46" s="10"/>
      <c r="AP46" s="10"/>
      <c r="AQ46" s="10"/>
      <c r="AR46" s="10">
        <v>3</v>
      </c>
      <c r="AS46" s="10"/>
      <c r="AT46" s="10"/>
      <c r="AU46" s="10"/>
      <c r="AV46" s="10"/>
      <c r="AW46" s="10">
        <v>1</v>
      </c>
      <c r="AX46" s="10"/>
      <c r="AY46" s="10"/>
      <c r="AZ46" s="10"/>
      <c r="BA46" s="10">
        <v>1</v>
      </c>
      <c r="BB46" s="10">
        <v>1</v>
      </c>
      <c r="BC46" s="10"/>
      <c r="BD46" s="10"/>
      <c r="BE46" s="10"/>
      <c r="BF46" s="10"/>
      <c r="BG46" s="10"/>
      <c r="BH46" s="10"/>
    </row>
    <row r="47" spans="1:60">
      <c r="A47" s="10">
        <v>0</v>
      </c>
      <c r="B47" s="25" t="s">
        <v>490</v>
      </c>
      <c r="C47" s="10" t="s">
        <v>7619</v>
      </c>
      <c r="D47" s="12">
        <v>1</v>
      </c>
      <c r="E47" s="10" t="s">
        <v>609</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v>1</v>
      </c>
      <c r="AW47" s="10"/>
      <c r="AX47" s="10"/>
      <c r="AY47" s="10"/>
      <c r="AZ47" s="10"/>
      <c r="BA47" s="10"/>
      <c r="BB47" s="10"/>
      <c r="BC47" s="10"/>
      <c r="BD47" s="10"/>
      <c r="BE47" s="10"/>
      <c r="BF47" s="10"/>
      <c r="BG47" s="10"/>
      <c r="BH47" s="10"/>
    </row>
    <row r="48" spans="1:60">
      <c r="A48" s="10">
        <v>0</v>
      </c>
      <c r="B48" s="25" t="s">
        <v>490</v>
      </c>
      <c r="C48" s="10" t="s">
        <v>918</v>
      </c>
      <c r="D48" s="12">
        <v>1</v>
      </c>
      <c r="E48" s="10" t="s">
        <v>769</v>
      </c>
      <c r="F48" s="9"/>
      <c r="G48" s="9"/>
      <c r="H48" s="9"/>
      <c r="I48" s="9"/>
      <c r="J48" s="9"/>
      <c r="K48" s="9"/>
      <c r="L48" s="9"/>
      <c r="M48" s="9"/>
      <c r="N48" s="9"/>
      <c r="O48" s="9"/>
      <c r="P48" s="9"/>
      <c r="Q48" s="9"/>
      <c r="R48" s="9"/>
      <c r="S48" s="9"/>
      <c r="T48" s="9"/>
      <c r="U48" s="9"/>
      <c r="V48" s="9"/>
      <c r="W48" s="9"/>
      <c r="X48" s="9"/>
      <c r="Y48" s="9"/>
      <c r="Z48" s="9"/>
      <c r="AA48" s="9"/>
      <c r="AB48" s="9"/>
      <c r="AC48" s="9"/>
      <c r="AD48" s="9"/>
      <c r="AE48" s="9"/>
      <c r="AF48" s="10">
        <v>1</v>
      </c>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row>
    <row r="49" spans="1:60">
      <c r="A49" s="10">
        <v>0</v>
      </c>
      <c r="B49" s="25" t="s">
        <v>490</v>
      </c>
      <c r="C49" s="10" t="s">
        <v>918</v>
      </c>
      <c r="D49" s="12">
        <v>1</v>
      </c>
      <c r="E49" s="10" t="s">
        <v>769</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v>1</v>
      </c>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row>
    <row r="50" spans="1:60">
      <c r="A50" s="10">
        <v>0</v>
      </c>
      <c r="B50" s="25" t="s">
        <v>490</v>
      </c>
      <c r="C50" s="10" t="s">
        <v>7358</v>
      </c>
      <c r="D50" s="12">
        <v>4</v>
      </c>
      <c r="E50" s="10" t="s">
        <v>7359</v>
      </c>
      <c r="F50" s="10"/>
      <c r="G50" s="10"/>
      <c r="H50" s="10"/>
      <c r="I50" s="10"/>
      <c r="J50" s="10"/>
      <c r="K50" s="10"/>
      <c r="L50" s="10"/>
      <c r="M50" s="10"/>
      <c r="N50" s="10"/>
      <c r="O50" s="10"/>
      <c r="P50" s="10"/>
      <c r="Q50" s="10"/>
      <c r="R50" s="10"/>
      <c r="S50" s="10"/>
      <c r="T50" s="10"/>
      <c r="U50" s="10"/>
      <c r="V50" s="10"/>
      <c r="W50" s="10"/>
      <c r="X50" s="10"/>
      <c r="Y50" s="10"/>
      <c r="Z50" s="10"/>
      <c r="AA50" s="10"/>
      <c r="AB50" s="10"/>
      <c r="AC50" s="10">
        <v>1</v>
      </c>
      <c r="AD50" s="10"/>
      <c r="AE50" s="10"/>
      <c r="AF50" s="10"/>
      <c r="AG50" s="10"/>
      <c r="AH50" s="10"/>
      <c r="AI50" s="10"/>
      <c r="AJ50" s="10"/>
      <c r="AK50" s="10"/>
      <c r="AL50" s="10"/>
      <c r="AM50" s="10"/>
      <c r="AN50" s="10"/>
      <c r="AO50" s="10"/>
      <c r="AP50" s="10"/>
      <c r="AQ50" s="10"/>
      <c r="AR50" s="10">
        <v>2</v>
      </c>
      <c r="AS50" s="10"/>
      <c r="AT50" s="10"/>
      <c r="AU50" s="10"/>
      <c r="AV50" s="10"/>
      <c r="AW50" s="10"/>
      <c r="AX50" s="10"/>
      <c r="AY50" s="10">
        <v>1</v>
      </c>
      <c r="AZ50" s="10"/>
      <c r="BA50" s="10"/>
      <c r="BB50" s="10"/>
      <c r="BC50" s="10"/>
      <c r="BD50" s="10"/>
      <c r="BE50" s="10"/>
      <c r="BF50" s="10"/>
      <c r="BG50" s="10"/>
      <c r="BH50" s="10"/>
    </row>
    <row r="51" spans="1:60">
      <c r="A51" s="10">
        <v>0</v>
      </c>
      <c r="B51" s="25" t="s">
        <v>490</v>
      </c>
      <c r="C51" s="10" t="s">
        <v>7596</v>
      </c>
      <c r="D51" s="12">
        <v>1</v>
      </c>
      <c r="E51" s="10" t="s">
        <v>7596</v>
      </c>
      <c r="F51" s="10"/>
      <c r="G51" s="10"/>
      <c r="H51" s="10"/>
      <c r="I51" s="10"/>
      <c r="J51" s="10"/>
      <c r="K51" s="10"/>
      <c r="L51" s="10"/>
      <c r="M51" s="10"/>
      <c r="N51" s="10"/>
      <c r="O51" s="10"/>
      <c r="P51" s="10">
        <v>1</v>
      </c>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row>
    <row r="52" spans="1:60">
      <c r="A52" s="43">
        <v>0</v>
      </c>
      <c r="B52" s="25" t="s">
        <v>490</v>
      </c>
      <c r="C52" s="35" t="s">
        <v>2880</v>
      </c>
      <c r="D52" s="12">
        <v>3</v>
      </c>
      <c r="E52" s="10" t="s">
        <v>2881</v>
      </c>
      <c r="F52" s="9"/>
      <c r="G52" s="9"/>
      <c r="H52" s="9"/>
      <c r="I52" s="9"/>
      <c r="J52" s="9"/>
      <c r="K52" s="9"/>
      <c r="L52" s="9"/>
      <c r="M52" s="9"/>
      <c r="N52" s="9"/>
      <c r="O52" s="9"/>
      <c r="P52" s="9"/>
      <c r="Q52" s="9"/>
      <c r="R52" s="9"/>
      <c r="S52" s="9"/>
      <c r="T52" s="9"/>
      <c r="U52" s="9"/>
      <c r="V52" s="9"/>
      <c r="W52" s="9"/>
      <c r="X52" s="9"/>
      <c r="Y52" s="9"/>
      <c r="Z52" s="9"/>
      <c r="AA52" s="9"/>
      <c r="AB52" s="9"/>
      <c r="AC52" s="9"/>
      <c r="AD52" s="9"/>
      <c r="AE52" s="10">
        <v>2</v>
      </c>
      <c r="AF52" s="35">
        <v>1</v>
      </c>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row>
    <row r="53" spans="1:60">
      <c r="A53" s="43">
        <v>0</v>
      </c>
      <c r="B53" s="25" t="s">
        <v>490</v>
      </c>
      <c r="C53" s="35" t="s">
        <v>3244</v>
      </c>
      <c r="D53" s="12">
        <v>2</v>
      </c>
      <c r="E53" s="10" t="s">
        <v>1425</v>
      </c>
      <c r="F53" s="9"/>
      <c r="G53" s="9"/>
      <c r="H53" s="9"/>
      <c r="I53" s="9"/>
      <c r="J53" s="9"/>
      <c r="K53" s="9"/>
      <c r="L53" s="9"/>
      <c r="M53" s="9"/>
      <c r="N53" s="9"/>
      <c r="O53" s="9"/>
      <c r="P53" s="9"/>
      <c r="Q53" s="9"/>
      <c r="R53" s="9"/>
      <c r="S53" s="9"/>
      <c r="T53" s="9"/>
      <c r="U53" s="9"/>
      <c r="V53" s="9"/>
      <c r="W53" s="9"/>
      <c r="X53" s="9"/>
      <c r="Y53" s="9"/>
      <c r="Z53" s="9"/>
      <c r="AA53" s="9"/>
      <c r="AB53" s="9"/>
      <c r="AC53" s="9"/>
      <c r="AD53" s="9"/>
      <c r="AE53" s="10">
        <v>1</v>
      </c>
      <c r="AF53" s="10"/>
      <c r="AG53" s="10"/>
      <c r="AH53" s="10"/>
      <c r="AI53" s="10"/>
      <c r="AJ53" s="10"/>
      <c r="AK53" s="10"/>
      <c r="AL53" s="10"/>
      <c r="AM53" s="10"/>
      <c r="AN53" s="10"/>
      <c r="AO53" s="10"/>
      <c r="AP53" s="10"/>
      <c r="AQ53" s="10"/>
      <c r="AR53" s="10">
        <v>1</v>
      </c>
      <c r="AS53" s="10"/>
      <c r="AT53" s="10"/>
      <c r="AU53" s="10"/>
      <c r="AV53" s="10"/>
      <c r="AW53" s="10"/>
      <c r="AX53" s="10"/>
      <c r="AY53" s="10"/>
      <c r="AZ53" s="10"/>
      <c r="BA53" s="10"/>
      <c r="BB53" s="10"/>
      <c r="BC53" s="10"/>
      <c r="BD53" s="10"/>
      <c r="BE53" s="10"/>
      <c r="BF53" s="10"/>
      <c r="BG53" s="10"/>
      <c r="BH53" s="10"/>
    </row>
    <row r="54" spans="1:60">
      <c r="A54" s="10">
        <v>0</v>
      </c>
      <c r="B54" s="25" t="s">
        <v>490</v>
      </c>
      <c r="C54" s="10" t="s">
        <v>1784</v>
      </c>
      <c r="D54" s="12">
        <v>4</v>
      </c>
      <c r="E54" s="10" t="s">
        <v>1785</v>
      </c>
      <c r="F54" s="9"/>
      <c r="G54" s="9"/>
      <c r="H54" s="9"/>
      <c r="I54" s="9"/>
      <c r="J54" s="9"/>
      <c r="K54" s="9"/>
      <c r="L54" s="9"/>
      <c r="M54" s="9"/>
      <c r="N54" s="9"/>
      <c r="O54" s="9"/>
      <c r="P54" s="9"/>
      <c r="Q54" s="9"/>
      <c r="R54" s="9"/>
      <c r="S54" s="9"/>
      <c r="T54" s="9"/>
      <c r="U54" s="9"/>
      <c r="V54" s="9"/>
      <c r="W54" s="9"/>
      <c r="X54" s="9"/>
      <c r="Y54" s="9"/>
      <c r="Z54" s="9"/>
      <c r="AA54" s="9"/>
      <c r="AB54" s="9"/>
      <c r="AC54" s="9"/>
      <c r="AD54" s="10">
        <v>3</v>
      </c>
      <c r="AE54" s="9"/>
      <c r="AF54" s="10"/>
      <c r="AG54" s="10"/>
      <c r="AH54" s="10"/>
      <c r="AI54" s="10"/>
      <c r="AJ54" s="10"/>
      <c r="AK54" s="10"/>
      <c r="AL54" s="10"/>
      <c r="AM54" s="10"/>
      <c r="AN54" s="10"/>
      <c r="AO54" s="10"/>
      <c r="AP54" s="10"/>
      <c r="AQ54" s="10"/>
      <c r="AR54" s="10"/>
      <c r="AS54" s="10"/>
      <c r="AT54" s="10"/>
      <c r="AU54" s="10"/>
      <c r="AV54" s="10"/>
      <c r="AW54" s="10"/>
      <c r="AX54" s="10"/>
      <c r="AY54" s="10">
        <v>1</v>
      </c>
      <c r="AZ54" s="10"/>
      <c r="BA54" s="10"/>
      <c r="BB54" s="10"/>
      <c r="BC54" s="10"/>
      <c r="BD54" s="10"/>
      <c r="BE54" s="10"/>
      <c r="BF54" s="10"/>
      <c r="BG54" s="10"/>
      <c r="BH54" s="10"/>
    </row>
    <row r="55" spans="1:60">
      <c r="A55" s="10">
        <v>0</v>
      </c>
      <c r="B55" s="25" t="s">
        <v>490</v>
      </c>
      <c r="C55" s="10" t="s">
        <v>5943</v>
      </c>
      <c r="D55" s="12">
        <v>1</v>
      </c>
      <c r="E55" s="10" t="s">
        <v>2326</v>
      </c>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v>1</v>
      </c>
      <c r="AT55" s="10"/>
      <c r="AU55" s="10"/>
      <c r="AV55" s="10"/>
      <c r="AW55" s="10"/>
      <c r="AX55" s="10"/>
      <c r="AY55" s="10"/>
      <c r="AZ55" s="10"/>
      <c r="BA55" s="10"/>
      <c r="BB55" s="10"/>
      <c r="BC55" s="10"/>
      <c r="BD55" s="10"/>
      <c r="BE55" s="10"/>
      <c r="BF55" s="10"/>
      <c r="BG55" s="10"/>
      <c r="BH55" s="10"/>
    </row>
    <row r="56" spans="1:60">
      <c r="A56" s="13">
        <v>0</v>
      </c>
      <c r="B56" s="25" t="s">
        <v>490</v>
      </c>
      <c r="C56" s="13" t="s">
        <v>9624</v>
      </c>
      <c r="D56" s="13">
        <v>1</v>
      </c>
      <c r="E56" s="13" t="s">
        <v>2326</v>
      </c>
      <c r="AS56" s="13">
        <v>1</v>
      </c>
    </row>
    <row r="57" spans="1:60">
      <c r="A57" s="10">
        <v>0</v>
      </c>
      <c r="B57" s="10" t="s">
        <v>490</v>
      </c>
      <c r="C57" s="10" t="s">
        <v>7596</v>
      </c>
      <c r="D57" s="12">
        <v>1</v>
      </c>
      <c r="E57" s="10" t="s">
        <v>7596</v>
      </c>
      <c r="F57" s="10"/>
      <c r="G57" s="10"/>
      <c r="H57" s="10"/>
      <c r="I57" s="10"/>
      <c r="J57" s="10"/>
      <c r="K57" s="10"/>
      <c r="L57" s="10"/>
      <c r="M57" s="10"/>
      <c r="N57" s="10"/>
      <c r="O57" s="10"/>
      <c r="P57" s="10">
        <v>1</v>
      </c>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row>
    <row r="58" spans="1:60">
      <c r="A58" s="43">
        <v>0</v>
      </c>
      <c r="B58" s="25" t="s">
        <v>490</v>
      </c>
      <c r="C58" s="35" t="s">
        <v>4246</v>
      </c>
      <c r="D58" s="12">
        <v>1</v>
      </c>
      <c r="E58" s="10" t="s">
        <v>86</v>
      </c>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35">
        <v>1</v>
      </c>
    </row>
    <row r="59" spans="1:60">
      <c r="A59" s="43">
        <v>0</v>
      </c>
      <c r="B59" s="25" t="s">
        <v>490</v>
      </c>
      <c r="C59" s="35" t="s">
        <v>4530</v>
      </c>
      <c r="D59" s="12">
        <v>2</v>
      </c>
      <c r="E59" s="10" t="s">
        <v>4531</v>
      </c>
      <c r="F59" s="9"/>
      <c r="G59" s="9"/>
      <c r="H59" s="9"/>
      <c r="I59" s="9"/>
      <c r="J59" s="9"/>
      <c r="K59" s="9"/>
      <c r="L59" s="9"/>
      <c r="M59" s="9"/>
      <c r="N59" s="9"/>
      <c r="O59" s="9"/>
      <c r="P59" s="9"/>
      <c r="Q59" s="9"/>
      <c r="R59" s="9"/>
      <c r="S59" s="9"/>
      <c r="T59" s="9"/>
      <c r="U59" s="9"/>
      <c r="V59" s="9"/>
      <c r="W59" s="9"/>
      <c r="X59" s="9"/>
      <c r="Y59" s="9"/>
      <c r="Z59" s="9"/>
      <c r="AA59" s="9"/>
      <c r="AB59" s="9"/>
      <c r="AC59" s="9"/>
      <c r="AD59" s="9"/>
      <c r="AE59" s="9"/>
      <c r="AF59" s="42"/>
      <c r="AG59" s="42"/>
      <c r="AH59" s="42"/>
      <c r="AI59" s="42"/>
      <c r="AJ59" s="42"/>
      <c r="AK59" s="42"/>
      <c r="AL59" s="42"/>
      <c r="AM59" s="42"/>
      <c r="AN59" s="42"/>
      <c r="AO59" s="42"/>
      <c r="AP59" s="42"/>
      <c r="AQ59" s="35">
        <v>1</v>
      </c>
      <c r="AR59" s="42"/>
      <c r="AS59" s="42"/>
      <c r="AT59" s="42"/>
      <c r="AU59" s="42"/>
      <c r="AV59" s="42"/>
      <c r="AW59" s="35">
        <v>1</v>
      </c>
      <c r="AX59" s="42"/>
      <c r="AY59" s="42"/>
      <c r="AZ59" s="42"/>
      <c r="BA59" s="42"/>
      <c r="BB59" s="42"/>
      <c r="BC59" s="42"/>
      <c r="BD59" s="42"/>
      <c r="BE59" s="42"/>
      <c r="BF59" s="42"/>
      <c r="BG59" s="42"/>
      <c r="BH59" s="42"/>
    </row>
    <row r="60" spans="1:60">
      <c r="A60" s="10">
        <v>0</v>
      </c>
      <c r="B60" s="25" t="s">
        <v>490</v>
      </c>
      <c r="C60" s="10" t="s">
        <v>639</v>
      </c>
      <c r="D60" s="12">
        <v>4</v>
      </c>
      <c r="E60" s="10" t="s">
        <v>640</v>
      </c>
      <c r="F60" s="10"/>
      <c r="G60" s="10"/>
      <c r="H60" s="10"/>
      <c r="I60" s="10"/>
      <c r="J60" s="10"/>
      <c r="K60" s="10"/>
      <c r="L60" s="10"/>
      <c r="M60" s="10"/>
      <c r="N60" s="10"/>
      <c r="O60" s="10"/>
      <c r="P60" s="10"/>
      <c r="Q60" s="10"/>
      <c r="R60" s="10"/>
      <c r="S60" s="10"/>
      <c r="T60" s="10"/>
      <c r="U60" s="10"/>
      <c r="V60" s="10"/>
      <c r="W60" s="10"/>
      <c r="X60" s="10"/>
      <c r="Y60" s="10"/>
      <c r="Z60" s="10"/>
      <c r="AA60" s="10"/>
      <c r="AB60" s="10"/>
      <c r="AC60" s="10">
        <v>2</v>
      </c>
      <c r="AD60" s="10"/>
      <c r="AE60" s="10"/>
      <c r="AF60" s="10"/>
      <c r="AG60" s="10"/>
      <c r="AH60" s="10"/>
      <c r="AI60" s="10"/>
      <c r="AJ60" s="10"/>
      <c r="AK60" s="10"/>
      <c r="AL60" s="10"/>
      <c r="AM60" s="10"/>
      <c r="AN60" s="10"/>
      <c r="AO60" s="10"/>
      <c r="AP60" s="10"/>
      <c r="AQ60" s="10"/>
      <c r="AR60" s="10"/>
      <c r="AS60" s="10"/>
      <c r="AT60" s="10"/>
      <c r="AU60" s="10"/>
      <c r="AV60" s="10"/>
      <c r="AW60" s="10"/>
      <c r="AX60" s="10"/>
      <c r="AY60" s="10">
        <v>1</v>
      </c>
      <c r="AZ60" s="10">
        <v>1</v>
      </c>
      <c r="BA60" s="10"/>
      <c r="BB60" s="10"/>
      <c r="BC60" s="10"/>
      <c r="BD60" s="10"/>
      <c r="BE60" s="10"/>
      <c r="BF60" s="10"/>
      <c r="BG60" s="10"/>
      <c r="BH60" s="10"/>
    </row>
    <row r="61" spans="1:60">
      <c r="A61" s="43">
        <v>0</v>
      </c>
      <c r="B61" s="25" t="s">
        <v>490</v>
      </c>
      <c r="C61" s="42" t="s">
        <v>77</v>
      </c>
      <c r="D61" s="12">
        <v>1</v>
      </c>
      <c r="E61" s="10" t="s">
        <v>77</v>
      </c>
      <c r="F61" s="9"/>
      <c r="G61" s="9"/>
      <c r="H61" s="9"/>
      <c r="I61" s="9"/>
      <c r="J61" s="9"/>
      <c r="K61" s="9"/>
      <c r="L61" s="9"/>
      <c r="M61" s="9"/>
      <c r="N61" s="9"/>
      <c r="O61" s="9"/>
      <c r="P61" s="9"/>
      <c r="Q61" s="9"/>
      <c r="R61" s="9"/>
      <c r="S61" s="9"/>
      <c r="T61" s="9"/>
      <c r="U61" s="9"/>
      <c r="V61" s="9"/>
      <c r="W61" s="9"/>
      <c r="X61" s="9"/>
      <c r="Y61" s="9"/>
      <c r="Z61" s="9"/>
      <c r="AA61" s="9"/>
      <c r="AB61" s="9"/>
      <c r="AC61" s="9"/>
      <c r="AD61" s="9"/>
      <c r="AE61" s="9"/>
      <c r="AF61" s="42"/>
      <c r="AG61" s="42"/>
      <c r="AH61" s="42"/>
      <c r="AI61" s="42"/>
      <c r="AJ61" s="42"/>
      <c r="AK61" s="42"/>
      <c r="AL61" s="42"/>
      <c r="AM61" s="42"/>
      <c r="AN61" s="42"/>
      <c r="AO61" s="42"/>
      <c r="AP61" s="42"/>
      <c r="AQ61" s="42"/>
      <c r="AR61" s="42"/>
      <c r="AS61" s="42"/>
      <c r="AT61" s="42"/>
      <c r="AU61" s="42"/>
      <c r="AV61" s="42"/>
      <c r="AW61" s="42"/>
      <c r="AX61" s="42"/>
      <c r="AY61" s="35">
        <v>1</v>
      </c>
      <c r="AZ61" s="35"/>
      <c r="BA61" s="42"/>
      <c r="BB61" s="42"/>
      <c r="BC61" s="42"/>
      <c r="BD61" s="42"/>
      <c r="BE61" s="42"/>
      <c r="BF61" s="42"/>
      <c r="BG61" s="42"/>
      <c r="BH61" s="42"/>
    </row>
    <row r="62" spans="1:60">
      <c r="A62" s="10">
        <v>0</v>
      </c>
      <c r="B62" s="25" t="s">
        <v>490</v>
      </c>
      <c r="C62" s="10" t="s">
        <v>5920</v>
      </c>
      <c r="D62" s="12">
        <v>1</v>
      </c>
      <c r="E62" s="10" t="s">
        <v>2326</v>
      </c>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v>1</v>
      </c>
      <c r="AT62" s="10"/>
      <c r="AU62" s="10"/>
      <c r="AV62" s="10"/>
      <c r="AW62" s="10"/>
      <c r="AX62" s="10"/>
      <c r="AY62" s="10"/>
      <c r="AZ62" s="10"/>
      <c r="BA62" s="10"/>
      <c r="BB62" s="10"/>
      <c r="BC62" s="10"/>
      <c r="BD62" s="10"/>
      <c r="BE62" s="10"/>
      <c r="BF62" s="10"/>
      <c r="BG62" s="10"/>
      <c r="BH62" s="10"/>
    </row>
    <row r="63" spans="1:60">
      <c r="A63" s="10">
        <v>0</v>
      </c>
      <c r="B63" s="25" t="s">
        <v>490</v>
      </c>
      <c r="C63" s="10" t="s">
        <v>1671</v>
      </c>
      <c r="D63" s="12">
        <v>1</v>
      </c>
      <c r="E63" s="10" t="s">
        <v>45</v>
      </c>
      <c r="F63" s="10"/>
      <c r="G63" s="10"/>
      <c r="H63" s="10"/>
      <c r="I63" s="10"/>
      <c r="J63" s="10"/>
      <c r="K63" s="10"/>
      <c r="L63" s="10"/>
      <c r="M63" s="10"/>
      <c r="N63" s="10"/>
      <c r="O63" s="10"/>
      <c r="P63" s="10"/>
      <c r="Q63" s="10"/>
      <c r="R63" s="10"/>
      <c r="S63" s="10">
        <v>1</v>
      </c>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row>
    <row r="64" spans="1:60">
      <c r="A64" s="10">
        <v>0</v>
      </c>
      <c r="B64" s="25" t="s">
        <v>490</v>
      </c>
      <c r="C64" s="10" t="s">
        <v>754</v>
      </c>
      <c r="D64" s="12">
        <v>3</v>
      </c>
      <c r="E64" s="10" t="s">
        <v>755</v>
      </c>
      <c r="F64" s="10"/>
      <c r="G64" s="10"/>
      <c r="H64" s="10"/>
      <c r="I64" s="10"/>
      <c r="J64" s="10"/>
      <c r="K64" s="10"/>
      <c r="L64" s="10"/>
      <c r="M64" s="10"/>
      <c r="N64" s="10"/>
      <c r="O64" s="10"/>
      <c r="P64" s="10"/>
      <c r="Q64" s="10"/>
      <c r="R64" s="10"/>
      <c r="S64" s="10"/>
      <c r="T64" s="10"/>
      <c r="U64" s="10"/>
      <c r="V64" s="10"/>
      <c r="W64" s="10"/>
      <c r="X64" s="10"/>
      <c r="Y64" s="10"/>
      <c r="Z64" s="10"/>
      <c r="AA64" s="10"/>
      <c r="AB64" s="10"/>
      <c r="AC64" s="10">
        <v>1</v>
      </c>
      <c r="AD64" s="10"/>
      <c r="AE64" s="10"/>
      <c r="AF64" s="10"/>
      <c r="AG64" s="10"/>
      <c r="AH64" s="10"/>
      <c r="AI64" s="10"/>
      <c r="AJ64" s="10"/>
      <c r="AK64" s="10"/>
      <c r="AL64" s="10"/>
      <c r="AM64" s="10"/>
      <c r="AN64" s="10"/>
      <c r="AO64" s="10"/>
      <c r="AP64" s="10"/>
      <c r="AQ64" s="10"/>
      <c r="AR64" s="10">
        <v>2</v>
      </c>
      <c r="AS64" s="10"/>
      <c r="AT64" s="10"/>
      <c r="AU64" s="10"/>
      <c r="AV64" s="10"/>
      <c r="AW64" s="10"/>
      <c r="AX64" s="10"/>
      <c r="AY64" s="10"/>
      <c r="AZ64" s="10"/>
      <c r="BA64" s="10"/>
      <c r="BB64" s="10"/>
      <c r="BC64" s="10"/>
      <c r="BD64" s="10"/>
      <c r="BE64" s="10"/>
      <c r="BF64" s="10"/>
      <c r="BG64" s="10"/>
      <c r="BH64" s="10"/>
    </row>
    <row r="65" spans="1:60">
      <c r="A65" s="10">
        <v>0</v>
      </c>
      <c r="B65" s="25" t="s">
        <v>490</v>
      </c>
      <c r="C65" s="10" t="s">
        <v>7492</v>
      </c>
      <c r="D65" s="12">
        <v>3</v>
      </c>
      <c r="E65" s="10" t="s">
        <v>7493</v>
      </c>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v>1</v>
      </c>
      <c r="AF65" s="10"/>
      <c r="AG65" s="10"/>
      <c r="AH65" s="10"/>
      <c r="AI65" s="10"/>
      <c r="AJ65" s="10"/>
      <c r="AK65" s="10"/>
      <c r="AL65" s="10"/>
      <c r="AM65" s="10"/>
      <c r="AN65" s="10"/>
      <c r="AO65" s="10"/>
      <c r="AP65" s="10"/>
      <c r="AQ65" s="10">
        <v>1</v>
      </c>
      <c r="AR65" s="10">
        <v>1</v>
      </c>
      <c r="AS65" s="10"/>
      <c r="AT65" s="10"/>
      <c r="AU65" s="10"/>
      <c r="AV65" s="10"/>
      <c r="AW65" s="10"/>
      <c r="AX65" s="10"/>
      <c r="AY65" s="10"/>
      <c r="AZ65" s="10"/>
      <c r="BA65" s="10"/>
      <c r="BB65" s="10"/>
      <c r="BC65" s="10"/>
      <c r="BD65" s="10"/>
      <c r="BE65" s="10"/>
      <c r="BF65" s="10"/>
      <c r="BG65" s="10"/>
      <c r="BH65" s="10"/>
    </row>
    <row r="66" spans="1:60">
      <c r="A66" s="10">
        <v>0</v>
      </c>
      <c r="B66" s="25" t="s">
        <v>490</v>
      </c>
      <c r="C66" s="10" t="s">
        <v>2326</v>
      </c>
      <c r="D66" s="12">
        <v>1</v>
      </c>
      <c r="E66" s="10" t="s">
        <v>2326</v>
      </c>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v>1</v>
      </c>
      <c r="AT66" s="10"/>
      <c r="AU66" s="10"/>
      <c r="AV66" s="10"/>
      <c r="AW66" s="10"/>
      <c r="AX66" s="10"/>
      <c r="AY66" s="10"/>
      <c r="AZ66" s="10"/>
      <c r="BA66" s="10"/>
      <c r="BB66" s="10"/>
      <c r="BC66" s="10"/>
      <c r="BD66" s="10"/>
      <c r="BE66" s="10"/>
      <c r="BF66" s="10"/>
      <c r="BG66" s="10"/>
      <c r="BH66" s="10"/>
    </row>
    <row r="67" spans="1:60">
      <c r="A67" s="13">
        <v>0</v>
      </c>
      <c r="B67" s="25" t="s">
        <v>490</v>
      </c>
      <c r="C67" s="13" t="s">
        <v>86</v>
      </c>
      <c r="D67" s="13">
        <v>1</v>
      </c>
      <c r="E67" s="13" t="s">
        <v>86</v>
      </c>
      <c r="BH67" s="13">
        <v>1</v>
      </c>
    </row>
    <row r="68" spans="1:60">
      <c r="A68" s="10">
        <v>0</v>
      </c>
      <c r="B68" s="25" t="s">
        <v>490</v>
      </c>
      <c r="C68" s="10" t="s">
        <v>7090</v>
      </c>
      <c r="D68" s="12">
        <v>2</v>
      </c>
      <c r="E68" s="10" t="s">
        <v>7091</v>
      </c>
      <c r="F68" s="10"/>
      <c r="G68" s="10"/>
      <c r="H68" s="10"/>
      <c r="I68" s="10"/>
      <c r="J68" s="10"/>
      <c r="K68" s="10"/>
      <c r="L68" s="10"/>
      <c r="M68" s="10"/>
      <c r="N68" s="10"/>
      <c r="O68" s="10"/>
      <c r="P68" s="10"/>
      <c r="Q68" s="10"/>
      <c r="R68" s="10"/>
      <c r="S68" s="10"/>
      <c r="T68" s="10"/>
      <c r="U68" s="10"/>
      <c r="V68" s="10"/>
      <c r="W68" s="10"/>
      <c r="X68" s="10"/>
      <c r="Y68" s="10"/>
      <c r="Z68" s="10"/>
      <c r="AA68" s="10"/>
      <c r="AB68" s="10"/>
      <c r="AC68" s="10">
        <v>1</v>
      </c>
      <c r="AD68" s="10"/>
      <c r="AE68" s="10"/>
      <c r="AF68" s="10"/>
      <c r="AG68" s="10"/>
      <c r="AH68" s="10"/>
      <c r="AI68" s="10"/>
      <c r="AJ68" s="10"/>
      <c r="AK68" s="10"/>
      <c r="AL68" s="10"/>
      <c r="AM68" s="10"/>
      <c r="AN68" s="10"/>
      <c r="AO68" s="10"/>
      <c r="AP68" s="10"/>
      <c r="AQ68" s="10"/>
      <c r="AR68" s="10">
        <v>1</v>
      </c>
      <c r="AS68" s="10"/>
      <c r="AT68" s="10"/>
      <c r="AU68" s="10"/>
      <c r="AV68" s="10"/>
      <c r="AW68" s="10"/>
      <c r="AX68" s="10"/>
      <c r="AY68" s="10"/>
      <c r="AZ68" s="10"/>
      <c r="BA68" s="10"/>
      <c r="BB68" s="10"/>
      <c r="BC68" s="10"/>
      <c r="BD68" s="10"/>
      <c r="BE68" s="10"/>
      <c r="BF68" s="10"/>
      <c r="BG68" s="10"/>
      <c r="BH68" s="10"/>
    </row>
    <row r="69" spans="1:60">
      <c r="A69" s="43">
        <v>0</v>
      </c>
      <c r="B69" s="25" t="s">
        <v>490</v>
      </c>
      <c r="C69" s="35" t="s">
        <v>4068</v>
      </c>
      <c r="D69" s="12">
        <v>1</v>
      </c>
      <c r="E69" s="10" t="s">
        <v>70</v>
      </c>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0"/>
      <c r="AG69" s="10"/>
      <c r="AH69" s="10"/>
      <c r="AI69" s="10"/>
      <c r="AJ69" s="10"/>
      <c r="AK69" s="10"/>
      <c r="AL69" s="10"/>
      <c r="AM69" s="10"/>
      <c r="AN69" s="10"/>
      <c r="AO69" s="10"/>
      <c r="AP69" s="10"/>
      <c r="AQ69" s="10"/>
      <c r="AR69" s="10">
        <v>1</v>
      </c>
      <c r="AS69" s="10"/>
      <c r="AT69" s="10"/>
      <c r="AU69" s="10"/>
      <c r="AV69" s="10"/>
      <c r="AW69" s="10"/>
      <c r="AX69" s="10"/>
      <c r="AY69" s="10"/>
      <c r="AZ69" s="10"/>
      <c r="BA69" s="10"/>
      <c r="BB69" s="10"/>
      <c r="BC69" s="10"/>
      <c r="BD69" s="10"/>
      <c r="BE69" s="10"/>
      <c r="BF69" s="10"/>
      <c r="BG69" s="10"/>
      <c r="BH69" s="10"/>
    </row>
    <row r="70" spans="1:60">
      <c r="A70" s="43">
        <v>0</v>
      </c>
      <c r="B70" s="25" t="s">
        <v>490</v>
      </c>
      <c r="C70" s="35" t="s">
        <v>4259</v>
      </c>
      <c r="D70" s="12">
        <v>2</v>
      </c>
      <c r="E70" s="10" t="s">
        <v>4260</v>
      </c>
      <c r="F70" s="9"/>
      <c r="G70" s="9"/>
      <c r="H70" s="9"/>
      <c r="I70" s="9"/>
      <c r="J70" s="9"/>
      <c r="K70" s="9"/>
      <c r="L70" s="9"/>
      <c r="M70" s="9"/>
      <c r="N70" s="9"/>
      <c r="O70" s="9"/>
      <c r="P70" s="9"/>
      <c r="Q70" s="9"/>
      <c r="R70" s="9"/>
      <c r="S70" s="9"/>
      <c r="T70" s="9"/>
      <c r="U70" s="9"/>
      <c r="V70" s="9"/>
      <c r="W70" s="9"/>
      <c r="X70" s="9"/>
      <c r="Y70" s="9"/>
      <c r="Z70" s="9"/>
      <c r="AA70" s="9"/>
      <c r="AB70" s="9"/>
      <c r="AC70" s="9"/>
      <c r="AD70" s="9"/>
      <c r="AE70" s="9"/>
      <c r="AF70" s="10"/>
      <c r="AG70" s="10"/>
      <c r="AH70" s="10"/>
      <c r="AI70" s="10"/>
      <c r="AJ70" s="10"/>
      <c r="AK70" s="10"/>
      <c r="AL70" s="10"/>
      <c r="AM70" s="10"/>
      <c r="AN70" s="10"/>
      <c r="AO70" s="10"/>
      <c r="AP70" s="10"/>
      <c r="AQ70" s="10"/>
      <c r="AR70" s="10">
        <v>1</v>
      </c>
      <c r="AS70" s="10">
        <v>1</v>
      </c>
      <c r="AT70" s="10"/>
      <c r="AU70" s="10"/>
      <c r="AV70" s="10"/>
      <c r="AW70" s="10"/>
      <c r="AX70" s="10"/>
      <c r="AY70" s="10"/>
      <c r="AZ70" s="10"/>
      <c r="BA70" s="10"/>
      <c r="BB70" s="10"/>
      <c r="BC70" s="10"/>
      <c r="BD70" s="10"/>
      <c r="BE70" s="10"/>
      <c r="BF70" s="10"/>
      <c r="BG70" s="10"/>
      <c r="BH70" s="10"/>
    </row>
    <row r="71" spans="1:60">
      <c r="A71" s="10">
        <v>0</v>
      </c>
      <c r="B71" s="25" t="s">
        <v>490</v>
      </c>
      <c r="C71" s="10" t="s">
        <v>2326</v>
      </c>
      <c r="D71" s="12">
        <v>1</v>
      </c>
      <c r="E71" s="10" t="s">
        <v>2326</v>
      </c>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v>1</v>
      </c>
      <c r="AT71" s="10"/>
      <c r="AU71" s="10"/>
      <c r="AV71" s="10"/>
      <c r="AW71" s="10"/>
      <c r="AX71" s="10"/>
      <c r="AY71" s="10"/>
      <c r="AZ71" s="10"/>
      <c r="BA71" s="10"/>
      <c r="BB71" s="10"/>
      <c r="BC71" s="10"/>
      <c r="BD71" s="10"/>
      <c r="BE71" s="10"/>
      <c r="BF71" s="10"/>
      <c r="BG71" s="10"/>
      <c r="BH71" s="10"/>
    </row>
    <row r="72" spans="1:60">
      <c r="A72" s="10">
        <v>0</v>
      </c>
      <c r="B72" s="25" t="s">
        <v>490</v>
      </c>
      <c r="C72" s="10" t="s">
        <v>7596</v>
      </c>
      <c r="D72" s="12">
        <v>1</v>
      </c>
      <c r="E72" s="10" t="s">
        <v>7596</v>
      </c>
      <c r="F72" s="10"/>
      <c r="G72" s="10"/>
      <c r="H72" s="10"/>
      <c r="I72" s="10"/>
      <c r="J72" s="10"/>
      <c r="K72" s="10"/>
      <c r="L72" s="10"/>
      <c r="M72" s="10"/>
      <c r="N72" s="10"/>
      <c r="O72" s="10"/>
      <c r="P72" s="10">
        <v>1</v>
      </c>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row>
    <row r="73" spans="1:60">
      <c r="A73" s="43">
        <v>0</v>
      </c>
      <c r="B73" s="25" t="s">
        <v>490</v>
      </c>
      <c r="C73" s="42" t="s">
        <v>2415</v>
      </c>
      <c r="D73" s="12">
        <v>1</v>
      </c>
      <c r="E73" s="10" t="s">
        <v>70</v>
      </c>
      <c r="F73" s="9"/>
      <c r="G73" s="9"/>
      <c r="H73" s="9"/>
      <c r="I73" s="9"/>
      <c r="J73" s="9"/>
      <c r="K73" s="9"/>
      <c r="L73" s="9"/>
      <c r="M73" s="9"/>
      <c r="N73" s="9"/>
      <c r="O73" s="9"/>
      <c r="P73" s="9"/>
      <c r="Q73" s="9"/>
      <c r="R73" s="9"/>
      <c r="S73" s="9"/>
      <c r="T73" s="9"/>
      <c r="U73" s="9"/>
      <c r="V73" s="9"/>
      <c r="W73" s="9"/>
      <c r="X73" s="9"/>
      <c r="Y73" s="9"/>
      <c r="Z73" s="9"/>
      <c r="AA73" s="9"/>
      <c r="AB73" s="9"/>
      <c r="AC73" s="9"/>
      <c r="AD73" s="9"/>
      <c r="AE73" s="9"/>
      <c r="AF73" s="10"/>
      <c r="AG73" s="10"/>
      <c r="AH73" s="10"/>
      <c r="AI73" s="10"/>
      <c r="AJ73" s="10"/>
      <c r="AK73" s="10"/>
      <c r="AL73" s="10"/>
      <c r="AM73" s="10"/>
      <c r="AN73" s="10"/>
      <c r="AO73" s="10"/>
      <c r="AP73" s="10"/>
      <c r="AQ73" s="10"/>
      <c r="AR73" s="10">
        <v>1</v>
      </c>
      <c r="AS73" s="10"/>
      <c r="AT73" s="10"/>
      <c r="AU73" s="10"/>
      <c r="AV73" s="10"/>
      <c r="AW73" s="10"/>
      <c r="AX73" s="10"/>
      <c r="AY73" s="10"/>
      <c r="AZ73" s="10"/>
      <c r="BA73" s="10"/>
      <c r="BB73" s="10"/>
      <c r="BC73" s="10"/>
      <c r="BD73" s="10"/>
      <c r="BE73" s="10"/>
      <c r="BF73" s="10"/>
      <c r="BG73" s="10"/>
      <c r="BH73" s="10"/>
    </row>
    <row r="74" spans="1:60">
      <c r="A74" s="13">
        <v>0</v>
      </c>
      <c r="B74" s="25" t="s">
        <v>490</v>
      </c>
      <c r="C74" s="13" t="s">
        <v>1905</v>
      </c>
      <c r="D74" s="13">
        <v>1</v>
      </c>
      <c r="E74" s="13" t="s">
        <v>1906</v>
      </c>
      <c r="AQ74" s="13">
        <v>1</v>
      </c>
    </row>
    <row r="75" spans="1:60">
      <c r="A75" s="10">
        <v>0</v>
      </c>
      <c r="B75" s="25" t="s">
        <v>490</v>
      </c>
      <c r="C75" s="10" t="s">
        <v>1849</v>
      </c>
      <c r="D75" s="12">
        <v>2</v>
      </c>
      <c r="E75" s="10" t="s">
        <v>1528</v>
      </c>
      <c r="F75" s="10"/>
      <c r="G75" s="10"/>
      <c r="H75" s="10"/>
      <c r="I75" s="10"/>
      <c r="J75" s="10"/>
      <c r="K75" s="10"/>
      <c r="L75" s="10"/>
      <c r="M75" s="10"/>
      <c r="N75" s="10"/>
      <c r="O75" s="10"/>
      <c r="P75" s="10"/>
      <c r="Q75" s="10"/>
      <c r="R75" s="10"/>
      <c r="S75" s="10"/>
      <c r="T75" s="10"/>
      <c r="U75" s="10"/>
      <c r="V75" s="10"/>
      <c r="W75" s="10"/>
      <c r="X75" s="10"/>
      <c r="Y75" s="10"/>
      <c r="Z75" s="10"/>
      <c r="AA75" s="10"/>
      <c r="AB75" s="10"/>
      <c r="AC75" s="10">
        <v>1</v>
      </c>
      <c r="AD75" s="10"/>
      <c r="AE75" s="10"/>
      <c r="AF75" s="10"/>
      <c r="AG75" s="10"/>
      <c r="AH75" s="10"/>
      <c r="AI75" s="10"/>
      <c r="AJ75" s="10"/>
      <c r="AK75" s="10"/>
      <c r="AL75" s="10"/>
      <c r="AM75" s="10"/>
      <c r="AN75" s="10"/>
      <c r="AO75" s="10"/>
      <c r="AP75" s="10"/>
      <c r="AQ75" s="10"/>
      <c r="AR75" s="10">
        <v>1</v>
      </c>
      <c r="AS75" s="10"/>
      <c r="AT75" s="10"/>
      <c r="AU75" s="10"/>
      <c r="AV75" s="10"/>
      <c r="AW75" s="10"/>
      <c r="AX75" s="10"/>
      <c r="AY75" s="10"/>
      <c r="AZ75" s="10"/>
      <c r="BA75" s="10"/>
      <c r="BB75" s="10"/>
      <c r="BC75" s="10"/>
      <c r="BD75" s="10"/>
      <c r="BE75" s="10"/>
      <c r="BF75" s="10"/>
      <c r="BG75" s="10"/>
      <c r="BH75" s="10"/>
    </row>
    <row r="76" spans="1:60">
      <c r="A76" s="10">
        <v>0</v>
      </c>
      <c r="B76" s="25" t="s">
        <v>490</v>
      </c>
      <c r="C76" s="10" t="s">
        <v>6686</v>
      </c>
      <c r="D76" s="12">
        <v>12</v>
      </c>
      <c r="E76" s="10" t="s">
        <v>6687</v>
      </c>
      <c r="F76" s="10"/>
      <c r="G76" s="10"/>
      <c r="H76" s="10"/>
      <c r="I76" s="10">
        <v>1</v>
      </c>
      <c r="J76" s="10"/>
      <c r="K76" s="10"/>
      <c r="L76" s="10"/>
      <c r="M76" s="10"/>
      <c r="N76" s="10"/>
      <c r="O76" s="10"/>
      <c r="P76" s="10"/>
      <c r="Q76" s="10"/>
      <c r="R76" s="10"/>
      <c r="S76" s="10"/>
      <c r="T76" s="10"/>
      <c r="U76" s="10"/>
      <c r="V76" s="10"/>
      <c r="W76" s="10"/>
      <c r="X76" s="10"/>
      <c r="Y76" s="10"/>
      <c r="Z76" s="10"/>
      <c r="AA76" s="10"/>
      <c r="AB76" s="10">
        <v>1</v>
      </c>
      <c r="AC76" s="10">
        <v>1</v>
      </c>
      <c r="AD76" s="10"/>
      <c r="AE76" s="10"/>
      <c r="AF76" s="10">
        <v>2</v>
      </c>
      <c r="AG76" s="10"/>
      <c r="AH76" s="10">
        <v>1</v>
      </c>
      <c r="AI76" s="10">
        <v>2</v>
      </c>
      <c r="AJ76" s="10"/>
      <c r="AK76" s="10"/>
      <c r="AL76" s="10"/>
      <c r="AM76" s="10"/>
      <c r="AN76" s="10"/>
      <c r="AO76" s="10"/>
      <c r="AP76" s="10"/>
      <c r="AQ76" s="10">
        <v>1</v>
      </c>
      <c r="AR76" s="10">
        <v>1</v>
      </c>
      <c r="AS76" s="10"/>
      <c r="AT76" s="10"/>
      <c r="AU76" s="10"/>
      <c r="AV76" s="10"/>
      <c r="AW76" s="10"/>
      <c r="AX76" s="10">
        <v>1</v>
      </c>
      <c r="AY76" s="10"/>
      <c r="AZ76" s="10"/>
      <c r="BA76" s="10"/>
      <c r="BB76" s="10"/>
      <c r="BC76" s="10"/>
      <c r="BD76" s="10"/>
      <c r="BE76" s="10">
        <v>1</v>
      </c>
      <c r="BF76" s="10"/>
      <c r="BG76" s="10"/>
      <c r="BH76" s="10"/>
    </row>
    <row r="77" spans="1:60">
      <c r="A77" s="10">
        <v>0</v>
      </c>
      <c r="B77" s="25" t="s">
        <v>490</v>
      </c>
      <c r="C77" s="10" t="s">
        <v>1330</v>
      </c>
      <c r="D77" s="12">
        <v>1</v>
      </c>
      <c r="E77" s="10" t="s">
        <v>86</v>
      </c>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v>1</v>
      </c>
    </row>
    <row r="78" spans="1:60">
      <c r="A78" s="10">
        <v>0</v>
      </c>
      <c r="B78" s="25" t="s">
        <v>490</v>
      </c>
      <c r="C78" s="10" t="s">
        <v>2377</v>
      </c>
      <c r="D78" s="12">
        <v>2</v>
      </c>
      <c r="E78" s="10" t="s">
        <v>2378</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v>1</v>
      </c>
      <c r="AS78" s="10"/>
      <c r="AT78" s="10"/>
      <c r="AU78" s="10"/>
      <c r="AV78" s="10"/>
      <c r="AW78" s="10"/>
      <c r="AX78" s="10"/>
      <c r="AY78" s="10">
        <v>1</v>
      </c>
      <c r="AZ78" s="10"/>
      <c r="BA78" s="10"/>
      <c r="BB78" s="10"/>
      <c r="BC78" s="10"/>
      <c r="BD78" s="10"/>
      <c r="BE78" s="10"/>
      <c r="BF78" s="10"/>
      <c r="BG78" s="10"/>
      <c r="BH78" s="10"/>
    </row>
    <row r="79" spans="1:60">
      <c r="A79" s="13">
        <v>0</v>
      </c>
      <c r="B79" s="25" t="s">
        <v>490</v>
      </c>
      <c r="C79" s="13" t="s">
        <v>77</v>
      </c>
      <c r="D79" s="13">
        <v>1</v>
      </c>
      <c r="E79" s="13" t="s">
        <v>77</v>
      </c>
      <c r="AY79" s="13">
        <v>1</v>
      </c>
    </row>
    <row r="80" spans="1:60">
      <c r="A80" s="10">
        <v>0</v>
      </c>
      <c r="B80" s="25" t="s">
        <v>490</v>
      </c>
      <c r="C80" s="10" t="s">
        <v>77</v>
      </c>
      <c r="D80" s="12">
        <v>1</v>
      </c>
      <c r="E80" s="10" t="s">
        <v>77</v>
      </c>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v>1</v>
      </c>
      <c r="AZ80" s="10"/>
      <c r="BA80" s="10"/>
      <c r="BB80" s="10"/>
      <c r="BC80" s="10"/>
      <c r="BD80" s="10"/>
      <c r="BE80" s="10"/>
      <c r="BF80" s="10"/>
      <c r="BG80" s="10"/>
      <c r="BH80" s="10"/>
    </row>
    <row r="81" spans="1:60">
      <c r="A81" s="10">
        <v>0</v>
      </c>
      <c r="B81" s="25" t="s">
        <v>490</v>
      </c>
      <c r="C81" s="10" t="s">
        <v>8911</v>
      </c>
      <c r="D81" s="12">
        <v>1</v>
      </c>
      <c r="E81" s="10" t="s">
        <v>86</v>
      </c>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v>1</v>
      </c>
    </row>
    <row r="82" spans="1:60">
      <c r="A82" s="10">
        <v>0</v>
      </c>
      <c r="B82" s="25" t="s">
        <v>490</v>
      </c>
      <c r="C82" s="10" t="s">
        <v>918</v>
      </c>
      <c r="D82" s="12">
        <v>1</v>
      </c>
      <c r="E82" s="10" t="s">
        <v>769</v>
      </c>
      <c r="F82" s="9"/>
      <c r="G82" s="9"/>
      <c r="H82" s="9"/>
      <c r="I82" s="9"/>
      <c r="J82" s="9"/>
      <c r="K82" s="9"/>
      <c r="L82" s="9"/>
      <c r="M82" s="9"/>
      <c r="N82" s="9"/>
      <c r="O82" s="9"/>
      <c r="P82" s="9"/>
      <c r="Q82" s="9"/>
      <c r="R82" s="9"/>
      <c r="S82" s="9"/>
      <c r="T82" s="9"/>
      <c r="U82" s="9"/>
      <c r="V82" s="9"/>
      <c r="W82" s="9"/>
      <c r="X82" s="9"/>
      <c r="Y82" s="9"/>
      <c r="Z82" s="9"/>
      <c r="AA82" s="9"/>
      <c r="AB82" s="9"/>
      <c r="AC82" s="9"/>
      <c r="AD82" s="9"/>
      <c r="AE82" s="9"/>
      <c r="AF82" s="10">
        <v>1</v>
      </c>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row>
    <row r="83" spans="1:60">
      <c r="A83" s="10">
        <v>0</v>
      </c>
      <c r="B83" s="25" t="s">
        <v>490</v>
      </c>
      <c r="C83" s="10" t="s">
        <v>1153</v>
      </c>
      <c r="D83" s="12">
        <v>1</v>
      </c>
      <c r="E83" s="10" t="s">
        <v>581</v>
      </c>
      <c r="F83" s="9"/>
      <c r="G83" s="9"/>
      <c r="H83" s="9"/>
      <c r="I83" s="9"/>
      <c r="J83" s="9"/>
      <c r="K83" s="9"/>
      <c r="L83" s="9"/>
      <c r="M83" s="9"/>
      <c r="N83" s="9"/>
      <c r="O83" s="9"/>
      <c r="P83" s="9"/>
      <c r="Q83" s="9"/>
      <c r="R83" s="9"/>
      <c r="S83" s="9"/>
      <c r="T83" s="9"/>
      <c r="U83" s="9"/>
      <c r="V83" s="9"/>
      <c r="W83" s="9"/>
      <c r="X83" s="9"/>
      <c r="Y83" s="9"/>
      <c r="Z83" s="9"/>
      <c r="AA83" s="9"/>
      <c r="AB83" s="9"/>
      <c r="AC83" s="9"/>
      <c r="AD83" s="9"/>
      <c r="AE83" s="10">
        <v>1</v>
      </c>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row>
    <row r="84" spans="1:60">
      <c r="A84" s="43">
        <v>0</v>
      </c>
      <c r="B84" s="25" t="s">
        <v>490</v>
      </c>
      <c r="C84" s="10" t="s">
        <v>619</v>
      </c>
      <c r="D84" s="12">
        <v>1</v>
      </c>
      <c r="E84" s="10" t="s">
        <v>70</v>
      </c>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0"/>
      <c r="AG84" s="10"/>
      <c r="AH84" s="10"/>
      <c r="AI84" s="10"/>
      <c r="AJ84" s="10"/>
      <c r="AK84" s="10"/>
      <c r="AL84" s="10"/>
      <c r="AM84" s="10"/>
      <c r="AN84" s="10"/>
      <c r="AO84" s="10"/>
      <c r="AP84" s="10"/>
      <c r="AQ84" s="10"/>
      <c r="AR84" s="10">
        <v>1</v>
      </c>
      <c r="AS84" s="10"/>
      <c r="AT84" s="10"/>
      <c r="AU84" s="10"/>
      <c r="AV84" s="10"/>
      <c r="AW84" s="10"/>
      <c r="AX84" s="10"/>
      <c r="AY84" s="10"/>
      <c r="AZ84" s="10"/>
      <c r="BA84" s="10"/>
      <c r="BB84" s="10"/>
      <c r="BC84" s="10"/>
      <c r="BD84" s="10"/>
      <c r="BE84" s="10"/>
      <c r="BF84" s="10"/>
      <c r="BG84" s="10"/>
      <c r="BH84" s="10"/>
    </row>
    <row r="85" spans="1:60">
      <c r="A85" s="10">
        <v>0</v>
      </c>
      <c r="B85" s="25" t="s">
        <v>490</v>
      </c>
      <c r="C85" s="10" t="s">
        <v>5442</v>
      </c>
      <c r="D85" s="12">
        <v>2</v>
      </c>
      <c r="E85" s="10" t="s">
        <v>5186</v>
      </c>
      <c r="F85" s="9"/>
      <c r="G85" s="9"/>
      <c r="H85" s="9"/>
      <c r="I85" s="9"/>
      <c r="J85" s="9"/>
      <c r="K85" s="9"/>
      <c r="L85" s="9"/>
      <c r="M85" s="9"/>
      <c r="N85" s="9"/>
      <c r="O85" s="9"/>
      <c r="P85" s="9"/>
      <c r="Q85" s="9"/>
      <c r="R85" s="9"/>
      <c r="S85" s="9"/>
      <c r="T85" s="9"/>
      <c r="U85" s="9"/>
      <c r="V85" s="9"/>
      <c r="W85" s="9"/>
      <c r="X85" s="9"/>
      <c r="Y85" s="9"/>
      <c r="Z85" s="9"/>
      <c r="AA85" s="9"/>
      <c r="AB85" s="9"/>
      <c r="AC85" s="10">
        <v>1</v>
      </c>
      <c r="AD85" s="9"/>
      <c r="AE85" s="9"/>
      <c r="AF85" s="10"/>
      <c r="AG85" s="10"/>
      <c r="AH85" s="10"/>
      <c r="AI85" s="10"/>
      <c r="AJ85" s="10"/>
      <c r="AK85" s="10"/>
      <c r="AL85" s="10"/>
      <c r="AM85" s="10"/>
      <c r="AN85" s="10"/>
      <c r="AO85" s="10"/>
      <c r="AP85" s="10"/>
      <c r="AQ85" s="10"/>
      <c r="AR85" s="10">
        <v>1</v>
      </c>
      <c r="AS85" s="10"/>
      <c r="AT85" s="10"/>
      <c r="AU85" s="10"/>
      <c r="AV85" s="10"/>
      <c r="AW85" s="10"/>
      <c r="AX85" s="10"/>
      <c r="AY85" s="10"/>
      <c r="AZ85" s="10"/>
      <c r="BA85" s="10"/>
      <c r="BB85" s="10"/>
      <c r="BC85" s="10"/>
      <c r="BD85" s="10"/>
      <c r="BE85" s="10"/>
      <c r="BF85" s="10"/>
      <c r="BG85" s="10"/>
      <c r="BH85" s="10"/>
    </row>
    <row r="86" spans="1:60">
      <c r="A86" s="43">
        <v>0</v>
      </c>
      <c r="B86" s="25" t="s">
        <v>490</v>
      </c>
      <c r="C86" s="35" t="s">
        <v>4104</v>
      </c>
      <c r="D86" s="12">
        <v>1</v>
      </c>
      <c r="E86" s="10" t="s">
        <v>2326</v>
      </c>
      <c r="F86" s="9"/>
      <c r="G86" s="9"/>
      <c r="H86" s="9"/>
      <c r="I86" s="9"/>
      <c r="J86" s="9"/>
      <c r="K86" s="9"/>
      <c r="L86" s="9"/>
      <c r="M86" s="9"/>
      <c r="N86" s="9"/>
      <c r="O86" s="9"/>
      <c r="P86" s="9"/>
      <c r="Q86" s="9"/>
      <c r="R86" s="9"/>
      <c r="S86" s="9"/>
      <c r="T86" s="9"/>
      <c r="U86" s="9"/>
      <c r="V86" s="9"/>
      <c r="W86" s="9"/>
      <c r="X86" s="9"/>
      <c r="Y86" s="9"/>
      <c r="Z86" s="9"/>
      <c r="AA86" s="9"/>
      <c r="AB86" s="9"/>
      <c r="AC86" s="9"/>
      <c r="AD86" s="9"/>
      <c r="AE86" s="9"/>
      <c r="AF86" s="42"/>
      <c r="AG86" s="42"/>
      <c r="AH86" s="42"/>
      <c r="AI86" s="42"/>
      <c r="AJ86" s="42"/>
      <c r="AK86" s="42"/>
      <c r="AL86" s="42"/>
      <c r="AM86" s="42"/>
      <c r="AN86" s="42"/>
      <c r="AO86" s="42"/>
      <c r="AP86" s="42"/>
      <c r="AQ86" s="42"/>
      <c r="AR86" s="42"/>
      <c r="AS86" s="35">
        <v>1</v>
      </c>
      <c r="AT86" s="42"/>
      <c r="AU86" s="42"/>
      <c r="AV86" s="42"/>
      <c r="AW86" s="42"/>
      <c r="AX86" s="42"/>
      <c r="AY86" s="42"/>
      <c r="AZ86" s="42"/>
      <c r="BA86" s="42"/>
      <c r="BB86" s="42"/>
      <c r="BC86" s="42"/>
      <c r="BD86" s="42"/>
      <c r="BE86" s="42"/>
      <c r="BF86" s="42"/>
      <c r="BG86" s="42"/>
      <c r="BH86" s="42"/>
    </row>
    <row r="87" spans="1:60">
      <c r="A87" s="10">
        <v>0</v>
      </c>
      <c r="B87" s="25" t="s">
        <v>490</v>
      </c>
      <c r="C87" s="10" t="s">
        <v>7312</v>
      </c>
      <c r="D87" s="12">
        <v>2</v>
      </c>
      <c r="E87" s="10" t="s">
        <v>2378</v>
      </c>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v>1</v>
      </c>
      <c r="AS87" s="10"/>
      <c r="AT87" s="10"/>
      <c r="AU87" s="10"/>
      <c r="AV87" s="10"/>
      <c r="AW87" s="10"/>
      <c r="AX87" s="10"/>
      <c r="AY87" s="10">
        <v>1</v>
      </c>
      <c r="AZ87" s="10"/>
      <c r="BA87" s="10"/>
      <c r="BB87" s="10"/>
      <c r="BC87" s="10"/>
      <c r="BD87" s="10"/>
      <c r="BE87" s="10"/>
      <c r="BF87" s="10"/>
      <c r="BG87" s="10"/>
      <c r="BH87" s="10"/>
    </row>
    <row r="88" spans="1:60">
      <c r="A88" s="10">
        <v>0</v>
      </c>
      <c r="B88" s="10" t="s">
        <v>490</v>
      </c>
      <c r="C88" s="10" t="s">
        <v>9056</v>
      </c>
      <c r="D88" s="12">
        <v>5</v>
      </c>
      <c r="E88" s="10" t="s">
        <v>9057</v>
      </c>
      <c r="F88" s="10"/>
      <c r="G88" s="10"/>
      <c r="H88" s="10"/>
      <c r="I88" s="10"/>
      <c r="J88" s="10"/>
      <c r="K88" s="10"/>
      <c r="L88" s="10"/>
      <c r="M88" s="10"/>
      <c r="N88" s="10"/>
      <c r="O88" s="10">
        <v>1</v>
      </c>
      <c r="P88" s="10"/>
      <c r="Q88" s="10"/>
      <c r="R88" s="10"/>
      <c r="S88" s="10"/>
      <c r="T88" s="10"/>
      <c r="U88" s="10"/>
      <c r="V88" s="10"/>
      <c r="W88" s="10"/>
      <c r="X88" s="10"/>
      <c r="Y88" s="10"/>
      <c r="Z88" s="10"/>
      <c r="AA88" s="10"/>
      <c r="AB88" s="10"/>
      <c r="AC88" s="10">
        <v>3</v>
      </c>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v>1</v>
      </c>
      <c r="BC88" s="10"/>
      <c r="BD88" s="10"/>
      <c r="BE88" s="10"/>
      <c r="BF88" s="10"/>
      <c r="BG88" s="10"/>
      <c r="BH88" s="10"/>
    </row>
    <row r="89" spans="1:60">
      <c r="A89" s="10">
        <v>0</v>
      </c>
      <c r="B89" s="25" t="s">
        <v>490</v>
      </c>
      <c r="C89" s="10" t="s">
        <v>7805</v>
      </c>
      <c r="D89" s="12">
        <v>2</v>
      </c>
      <c r="E89" s="10" t="s">
        <v>7806</v>
      </c>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v>1</v>
      </c>
      <c r="AF89" s="10"/>
      <c r="AG89" s="10"/>
      <c r="AH89" s="10"/>
      <c r="AI89" s="10"/>
      <c r="AJ89" s="10"/>
      <c r="AK89" s="10"/>
      <c r="AL89" s="10"/>
      <c r="AM89" s="10"/>
      <c r="AN89" s="10"/>
      <c r="AO89" s="10"/>
      <c r="AP89" s="10"/>
      <c r="AQ89" s="10"/>
      <c r="AR89" s="10"/>
      <c r="AS89" s="10"/>
      <c r="AT89" s="10"/>
      <c r="AU89" s="10"/>
      <c r="AV89" s="10"/>
      <c r="AW89" s="10"/>
      <c r="AX89" s="10"/>
      <c r="AY89" s="10">
        <v>1</v>
      </c>
      <c r="AZ89" s="10"/>
      <c r="BA89" s="10"/>
      <c r="BB89" s="10"/>
      <c r="BC89" s="10"/>
      <c r="BD89" s="10"/>
      <c r="BE89" s="10"/>
      <c r="BF89" s="10"/>
      <c r="BG89" s="10"/>
      <c r="BH89" s="10"/>
    </row>
    <row r="90" spans="1:60">
      <c r="A90" s="10">
        <v>0</v>
      </c>
      <c r="B90" s="25" t="s">
        <v>490</v>
      </c>
      <c r="C90" s="10" t="s">
        <v>851</v>
      </c>
      <c r="D90" s="12">
        <v>1</v>
      </c>
      <c r="E90" s="10" t="s">
        <v>86</v>
      </c>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v>1</v>
      </c>
    </row>
    <row r="91" spans="1:60">
      <c r="A91" s="10">
        <v>0</v>
      </c>
      <c r="B91" s="25" t="s">
        <v>490</v>
      </c>
      <c r="C91" s="10" t="s">
        <v>5591</v>
      </c>
      <c r="D91" s="12">
        <v>2</v>
      </c>
      <c r="E91" s="10" t="s">
        <v>5592</v>
      </c>
      <c r="F91" s="9"/>
      <c r="G91" s="9"/>
      <c r="H91" s="9"/>
      <c r="I91" s="9"/>
      <c r="J91" s="9"/>
      <c r="K91" s="9"/>
      <c r="L91" s="9"/>
      <c r="M91" s="9"/>
      <c r="N91" s="9"/>
      <c r="O91" s="9"/>
      <c r="P91" s="9"/>
      <c r="Q91" s="9"/>
      <c r="R91" s="9"/>
      <c r="S91" s="9"/>
      <c r="T91" s="9"/>
      <c r="U91" s="9"/>
      <c r="V91" s="9"/>
      <c r="W91" s="9"/>
      <c r="X91" s="9"/>
      <c r="Y91" s="9"/>
      <c r="Z91" s="9"/>
      <c r="AA91" s="9"/>
      <c r="AB91" s="9"/>
      <c r="AC91" s="9"/>
      <c r="AD91" s="9"/>
      <c r="AE91" s="10">
        <v>1</v>
      </c>
      <c r="AF91" s="10"/>
      <c r="AG91" s="10"/>
      <c r="AH91" s="10"/>
      <c r="AI91" s="10"/>
      <c r="AJ91" s="10"/>
      <c r="AK91" s="10"/>
      <c r="AL91" s="10"/>
      <c r="AM91" s="10"/>
      <c r="AN91" s="10"/>
      <c r="AO91" s="10"/>
      <c r="AP91" s="10"/>
      <c r="AQ91" s="10"/>
      <c r="AR91" s="10">
        <v>1</v>
      </c>
      <c r="AS91" s="10"/>
      <c r="AT91" s="10"/>
      <c r="AU91" s="10"/>
      <c r="AV91" s="10"/>
      <c r="AW91" s="10"/>
      <c r="AX91" s="10"/>
      <c r="AY91" s="10"/>
      <c r="AZ91" s="10"/>
      <c r="BA91" s="10"/>
      <c r="BB91" s="10"/>
      <c r="BC91" s="10"/>
      <c r="BD91" s="10"/>
      <c r="BE91" s="10"/>
      <c r="BF91" s="10"/>
      <c r="BG91" s="10"/>
      <c r="BH91" s="10"/>
    </row>
    <row r="92" spans="1:60">
      <c r="A92" s="10">
        <v>0</v>
      </c>
      <c r="B92" s="127" t="s">
        <v>490</v>
      </c>
      <c r="C92" s="10" t="s">
        <v>1614</v>
      </c>
      <c r="D92" s="12">
        <v>2</v>
      </c>
      <c r="E92" s="10" t="s">
        <v>1615</v>
      </c>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v>2</v>
      </c>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row>
    <row r="93" spans="1:60">
      <c r="A93" s="10">
        <v>0</v>
      </c>
      <c r="B93" s="127" t="s">
        <v>490</v>
      </c>
      <c r="C93" s="10" t="s">
        <v>6240</v>
      </c>
      <c r="D93" s="12">
        <v>1</v>
      </c>
      <c r="E93" s="10" t="s">
        <v>364</v>
      </c>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v>1</v>
      </c>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row>
    <row r="94" spans="1:60">
      <c r="A94" s="10">
        <v>0</v>
      </c>
      <c r="B94" s="25" t="s">
        <v>490</v>
      </c>
      <c r="C94" s="10" t="s">
        <v>80</v>
      </c>
      <c r="D94" s="12">
        <v>1</v>
      </c>
      <c r="E94" s="10" t="s">
        <v>80</v>
      </c>
      <c r="F94" s="9"/>
      <c r="G94" s="9"/>
      <c r="H94" s="9"/>
      <c r="I94" s="9"/>
      <c r="J94" s="9"/>
      <c r="K94" s="9"/>
      <c r="L94" s="9"/>
      <c r="M94" s="9"/>
      <c r="N94" s="9"/>
      <c r="O94" s="9"/>
      <c r="P94" s="9"/>
      <c r="Q94" s="9"/>
      <c r="R94" s="9"/>
      <c r="S94" s="9"/>
      <c r="T94" s="9"/>
      <c r="U94" s="9"/>
      <c r="V94" s="9"/>
      <c r="W94" s="9"/>
      <c r="X94" s="9"/>
      <c r="Y94" s="9"/>
      <c r="Z94" s="9"/>
      <c r="AA94" s="9"/>
      <c r="AB94" s="9"/>
      <c r="AC94" s="9"/>
      <c r="AD94" s="9"/>
      <c r="AE94" s="9"/>
      <c r="AF94" s="10"/>
      <c r="AG94" s="10"/>
      <c r="AH94" s="10"/>
      <c r="AI94" s="10"/>
      <c r="AJ94" s="10"/>
      <c r="AK94" s="10"/>
      <c r="AL94" s="10"/>
      <c r="AM94" s="10"/>
      <c r="AN94" s="10"/>
      <c r="AO94" s="10"/>
      <c r="AP94" s="10"/>
      <c r="AQ94" s="10"/>
      <c r="AR94" s="10"/>
      <c r="AS94" s="10"/>
      <c r="AT94" s="10"/>
      <c r="AU94" s="10"/>
      <c r="AV94" s="10"/>
      <c r="AW94" s="10"/>
      <c r="AX94" s="10"/>
      <c r="AY94" s="10"/>
      <c r="AZ94" s="10"/>
      <c r="BA94" s="10"/>
      <c r="BB94" s="10">
        <v>1</v>
      </c>
      <c r="BC94" s="10"/>
      <c r="BD94" s="10"/>
      <c r="BE94" s="10"/>
      <c r="BF94" s="10"/>
      <c r="BG94" s="10"/>
      <c r="BH94" s="10"/>
    </row>
    <row r="95" spans="1:60">
      <c r="A95" s="10">
        <v>0</v>
      </c>
      <c r="B95" s="25" t="s">
        <v>490</v>
      </c>
      <c r="C95" s="78" t="s">
        <v>77</v>
      </c>
      <c r="D95" s="12">
        <v>1</v>
      </c>
      <c r="E95" s="10" t="s">
        <v>77</v>
      </c>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78"/>
      <c r="AG95" s="78"/>
      <c r="AH95" s="78"/>
      <c r="AI95" s="78"/>
      <c r="AJ95" s="78"/>
      <c r="AK95" s="78"/>
      <c r="AL95" s="78"/>
      <c r="AM95" s="78"/>
      <c r="AN95" s="78"/>
      <c r="AO95" s="78"/>
      <c r="AP95" s="78"/>
      <c r="AQ95" s="78"/>
      <c r="AR95" s="78"/>
      <c r="AS95" s="78"/>
      <c r="AT95" s="78"/>
      <c r="AU95" s="78"/>
      <c r="AV95" s="78"/>
      <c r="AW95" s="78"/>
      <c r="AX95" s="78"/>
      <c r="AY95" s="54">
        <v>1</v>
      </c>
      <c r="AZ95" s="54"/>
      <c r="BA95" s="78"/>
      <c r="BB95" s="78"/>
      <c r="BC95" s="78"/>
      <c r="BD95" s="78"/>
      <c r="BE95" s="78"/>
      <c r="BF95" s="78"/>
      <c r="BG95" s="78"/>
      <c r="BH95" s="78"/>
    </row>
    <row r="96" spans="1:60">
      <c r="A96" s="13">
        <v>0</v>
      </c>
      <c r="B96" s="25" t="s">
        <v>490</v>
      </c>
      <c r="C96" s="13" t="s">
        <v>9809</v>
      </c>
      <c r="D96" s="13">
        <v>1</v>
      </c>
      <c r="E96" s="13" t="s">
        <v>2326</v>
      </c>
      <c r="AS96" s="13">
        <v>1</v>
      </c>
    </row>
    <row r="97" spans="1:60">
      <c r="A97" s="10">
        <v>0</v>
      </c>
      <c r="B97" s="25" t="s">
        <v>490</v>
      </c>
      <c r="C97" s="10" t="s">
        <v>7560</v>
      </c>
      <c r="D97" s="12">
        <v>1</v>
      </c>
      <c r="E97" s="10" t="s">
        <v>86</v>
      </c>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v>1</v>
      </c>
    </row>
    <row r="98" spans="1:60">
      <c r="A98" s="13">
        <v>0</v>
      </c>
      <c r="B98" s="25" t="s">
        <v>490</v>
      </c>
      <c r="C98" s="13" t="s">
        <v>9379</v>
      </c>
      <c r="D98" s="13">
        <v>1</v>
      </c>
      <c r="E98" s="13" t="s">
        <v>55</v>
      </c>
      <c r="AC98" s="13">
        <v>1</v>
      </c>
    </row>
    <row r="99" spans="1:60">
      <c r="A99" s="43">
        <v>0</v>
      </c>
      <c r="B99" s="25" t="s">
        <v>490</v>
      </c>
      <c r="C99" s="35" t="s">
        <v>2752</v>
      </c>
      <c r="D99" s="12">
        <v>4</v>
      </c>
      <c r="E99" s="10" t="s">
        <v>2753</v>
      </c>
      <c r="F99" s="9"/>
      <c r="G99" s="9"/>
      <c r="H99" s="9"/>
      <c r="I99" s="9"/>
      <c r="J99" s="9"/>
      <c r="K99" s="9"/>
      <c r="L99" s="9"/>
      <c r="M99" s="9"/>
      <c r="N99" s="9"/>
      <c r="O99" s="9"/>
      <c r="P99" s="9"/>
      <c r="Q99" s="9"/>
      <c r="R99" s="9"/>
      <c r="S99" s="9"/>
      <c r="T99" s="9"/>
      <c r="U99" s="9"/>
      <c r="V99" s="9"/>
      <c r="W99" s="9"/>
      <c r="X99" s="9"/>
      <c r="Y99" s="9"/>
      <c r="Z99" s="9"/>
      <c r="AA99" s="9"/>
      <c r="AB99" s="9"/>
      <c r="AC99" s="10">
        <v>1</v>
      </c>
      <c r="AD99" s="9"/>
      <c r="AE99" s="10">
        <v>1</v>
      </c>
      <c r="AF99" s="10">
        <v>1</v>
      </c>
      <c r="AG99" s="10"/>
      <c r="AH99" s="10"/>
      <c r="AI99" s="10"/>
      <c r="AJ99" s="10"/>
      <c r="AK99" s="10"/>
      <c r="AL99" s="10"/>
      <c r="AM99" s="10"/>
      <c r="AN99" s="10"/>
      <c r="AO99" s="10"/>
      <c r="AP99" s="10"/>
      <c r="AQ99" s="10"/>
      <c r="AR99" s="10">
        <v>1</v>
      </c>
      <c r="AS99" s="10"/>
      <c r="AT99" s="10"/>
      <c r="AU99" s="10"/>
      <c r="AV99" s="10"/>
      <c r="AW99" s="10"/>
      <c r="AX99" s="10"/>
      <c r="AY99" s="10"/>
      <c r="AZ99" s="10"/>
      <c r="BA99" s="10"/>
      <c r="BB99" s="10"/>
      <c r="BC99" s="10"/>
      <c r="BD99" s="10"/>
      <c r="BE99" s="10"/>
      <c r="BF99" s="10"/>
      <c r="BG99" s="10"/>
      <c r="BH99" s="10"/>
    </row>
    <row r="100" spans="1:60">
      <c r="A100" s="10">
        <v>0</v>
      </c>
      <c r="B100" s="25" t="s">
        <v>490</v>
      </c>
      <c r="C100" s="10" t="s">
        <v>1438</v>
      </c>
      <c r="D100" s="12">
        <v>1</v>
      </c>
      <c r="E100" s="10" t="s">
        <v>70</v>
      </c>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v>1</v>
      </c>
      <c r="AS100" s="10"/>
      <c r="AT100" s="10"/>
      <c r="AU100" s="10"/>
      <c r="AV100" s="10"/>
      <c r="AW100" s="10"/>
      <c r="AX100" s="10"/>
      <c r="AY100" s="10"/>
      <c r="AZ100" s="10"/>
      <c r="BA100" s="10"/>
      <c r="BB100" s="10"/>
      <c r="BC100" s="10"/>
      <c r="BD100" s="10"/>
      <c r="BE100" s="10"/>
      <c r="BF100" s="10"/>
      <c r="BG100" s="10"/>
      <c r="BH100" s="10"/>
    </row>
    <row r="101" spans="1:60">
      <c r="A101" s="10">
        <v>0</v>
      </c>
      <c r="B101" s="25" t="s">
        <v>490</v>
      </c>
      <c r="C101" s="10" t="s">
        <v>6340</v>
      </c>
      <c r="D101" s="12">
        <v>2</v>
      </c>
      <c r="E101" s="10" t="s">
        <v>6341</v>
      </c>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v>1</v>
      </c>
      <c r="AG101" s="10"/>
      <c r="AH101" s="10"/>
      <c r="AI101" s="10"/>
      <c r="AJ101" s="10"/>
      <c r="AK101" s="10"/>
      <c r="AL101" s="10"/>
      <c r="AM101" s="10"/>
      <c r="AN101" s="10"/>
      <c r="AO101" s="10"/>
      <c r="AP101" s="10"/>
      <c r="AQ101" s="10"/>
      <c r="AR101" s="10"/>
      <c r="AS101" s="10">
        <v>1</v>
      </c>
      <c r="AT101" s="10"/>
      <c r="AU101" s="10"/>
      <c r="AV101" s="10"/>
      <c r="AW101" s="10"/>
      <c r="AX101" s="10"/>
      <c r="AY101" s="10"/>
      <c r="AZ101" s="10"/>
      <c r="BA101" s="10"/>
      <c r="BB101" s="10"/>
      <c r="BC101" s="10"/>
      <c r="BD101" s="10"/>
      <c r="BE101" s="10"/>
      <c r="BF101" s="10"/>
      <c r="BG101" s="10"/>
      <c r="BH101" s="10"/>
    </row>
    <row r="102" spans="1:60">
      <c r="A102" s="13">
        <v>0</v>
      </c>
      <c r="B102" s="25" t="s">
        <v>490</v>
      </c>
      <c r="C102" s="13" t="s">
        <v>9728</v>
      </c>
      <c r="D102" s="13">
        <v>2</v>
      </c>
      <c r="E102" s="13" t="s">
        <v>9729</v>
      </c>
      <c r="AC102" s="13">
        <v>1</v>
      </c>
      <c r="AR102" s="13">
        <v>1</v>
      </c>
    </row>
    <row r="103" spans="1:60">
      <c r="A103" s="10">
        <v>0</v>
      </c>
      <c r="B103" s="25" t="s">
        <v>490</v>
      </c>
      <c r="C103" s="10" t="s">
        <v>411</v>
      </c>
      <c r="D103" s="12">
        <v>1</v>
      </c>
      <c r="E103" s="10" t="s">
        <v>70</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v>1</v>
      </c>
      <c r="AS103" s="10"/>
      <c r="AT103" s="10"/>
      <c r="AU103" s="10"/>
      <c r="AV103" s="10"/>
      <c r="AW103" s="10"/>
      <c r="AX103" s="10"/>
      <c r="AY103" s="10"/>
      <c r="AZ103" s="10"/>
      <c r="BA103" s="10"/>
      <c r="BB103" s="10"/>
      <c r="BC103" s="10"/>
      <c r="BD103" s="10"/>
      <c r="BE103" s="10"/>
      <c r="BF103" s="10"/>
      <c r="BG103" s="10"/>
      <c r="BH103" s="10"/>
    </row>
    <row r="104" spans="1:60">
      <c r="A104" s="10">
        <v>0</v>
      </c>
      <c r="B104" s="25" t="s">
        <v>490</v>
      </c>
      <c r="C104" s="10" t="s">
        <v>411</v>
      </c>
      <c r="D104" s="12">
        <v>1</v>
      </c>
      <c r="E104" s="10" t="s">
        <v>70</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v>1</v>
      </c>
      <c r="AS104" s="10"/>
      <c r="AT104" s="10"/>
      <c r="AU104" s="10"/>
      <c r="AV104" s="10"/>
      <c r="AW104" s="10"/>
      <c r="AX104" s="10"/>
      <c r="AY104" s="10"/>
      <c r="AZ104" s="10"/>
      <c r="BA104" s="10"/>
      <c r="BB104" s="10"/>
      <c r="BC104" s="10"/>
      <c r="BD104" s="10"/>
      <c r="BE104" s="10"/>
      <c r="BF104" s="10"/>
      <c r="BG104" s="10"/>
      <c r="BH104" s="10"/>
    </row>
    <row r="105" spans="1:60">
      <c r="A105" s="43">
        <v>0</v>
      </c>
      <c r="B105" s="127" t="s">
        <v>490</v>
      </c>
      <c r="C105" s="42" t="s">
        <v>3394</v>
      </c>
      <c r="D105" s="12">
        <v>1</v>
      </c>
      <c r="E105" s="10" t="s">
        <v>45</v>
      </c>
      <c r="F105" s="9"/>
      <c r="G105" s="9"/>
      <c r="H105" s="9"/>
      <c r="I105" s="9"/>
      <c r="J105" s="9"/>
      <c r="K105" s="9"/>
      <c r="L105" s="9"/>
      <c r="M105" s="9"/>
      <c r="N105" s="9"/>
      <c r="O105" s="9"/>
      <c r="P105" s="9"/>
      <c r="Q105" s="9"/>
      <c r="R105" s="9"/>
      <c r="S105" s="10">
        <v>1</v>
      </c>
      <c r="T105" s="10"/>
      <c r="U105" s="10"/>
      <c r="V105" s="9"/>
      <c r="W105" s="9"/>
      <c r="X105" s="9"/>
      <c r="Y105" s="9"/>
      <c r="Z105" s="9"/>
      <c r="AA105" s="9"/>
      <c r="AB105" s="9"/>
      <c r="AC105" s="9"/>
      <c r="AD105" s="9"/>
      <c r="AE105" s="9"/>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row>
    <row r="106" spans="1:60">
      <c r="A106" s="10">
        <v>0</v>
      </c>
      <c r="B106" s="25" t="s">
        <v>490</v>
      </c>
      <c r="C106" s="10" t="s">
        <v>363</v>
      </c>
      <c r="D106" s="12">
        <v>1</v>
      </c>
      <c r="E106" s="10" t="s">
        <v>609</v>
      </c>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10"/>
      <c r="AG106" s="10"/>
      <c r="AH106" s="10"/>
      <c r="AI106" s="10"/>
      <c r="AJ106" s="10"/>
      <c r="AK106" s="10"/>
      <c r="AL106" s="10"/>
      <c r="AM106" s="10"/>
      <c r="AN106" s="10"/>
      <c r="AO106" s="10"/>
      <c r="AP106" s="10"/>
      <c r="AQ106" s="10"/>
      <c r="AR106" s="10"/>
      <c r="AS106" s="10"/>
      <c r="AT106" s="10"/>
      <c r="AU106" s="10"/>
      <c r="AV106" s="10">
        <v>1</v>
      </c>
      <c r="AW106" s="10"/>
      <c r="AX106" s="10"/>
      <c r="AY106" s="10"/>
      <c r="AZ106" s="10"/>
      <c r="BA106" s="10"/>
      <c r="BB106" s="10"/>
      <c r="BC106" s="10"/>
      <c r="BD106" s="10"/>
      <c r="BE106" s="10"/>
      <c r="BF106" s="10"/>
      <c r="BG106" s="10"/>
      <c r="BH106" s="10"/>
    </row>
    <row r="107" spans="1:60">
      <c r="A107" s="10">
        <v>0</v>
      </c>
      <c r="B107" s="25" t="s">
        <v>490</v>
      </c>
      <c r="C107" s="10" t="s">
        <v>6996</v>
      </c>
      <c r="D107" s="12">
        <v>3</v>
      </c>
      <c r="E107" s="10" t="s">
        <v>6997</v>
      </c>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v>1</v>
      </c>
      <c r="AD107" s="10"/>
      <c r="AE107" s="10"/>
      <c r="AF107" s="10"/>
      <c r="AG107" s="10"/>
      <c r="AH107" s="10"/>
      <c r="AI107" s="10"/>
      <c r="AJ107" s="10"/>
      <c r="AK107" s="10"/>
      <c r="AL107" s="10"/>
      <c r="AM107" s="10"/>
      <c r="AN107" s="10"/>
      <c r="AO107" s="10"/>
      <c r="AP107" s="10"/>
      <c r="AQ107" s="10"/>
      <c r="AR107" s="10">
        <v>1</v>
      </c>
      <c r="AS107" s="10"/>
      <c r="AT107" s="10"/>
      <c r="AU107" s="10"/>
      <c r="AV107" s="10"/>
      <c r="AW107" s="10"/>
      <c r="AX107" s="10"/>
      <c r="AY107" s="10"/>
      <c r="AZ107" s="10"/>
      <c r="BA107" s="10"/>
      <c r="BB107" s="10"/>
      <c r="BC107" s="10"/>
      <c r="BD107" s="10"/>
      <c r="BE107" s="10"/>
      <c r="BF107" s="10"/>
      <c r="BG107" s="10"/>
      <c r="BH107" s="10">
        <v>1</v>
      </c>
    </row>
    <row r="108" spans="1:60">
      <c r="A108" s="10">
        <v>0</v>
      </c>
      <c r="B108" s="25" t="s">
        <v>490</v>
      </c>
      <c r="C108" s="10" t="s">
        <v>801</v>
      </c>
      <c r="D108" s="12">
        <v>1</v>
      </c>
      <c r="E108" s="10" t="s">
        <v>70</v>
      </c>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10"/>
      <c r="AG108" s="10"/>
      <c r="AH108" s="10"/>
      <c r="AI108" s="10"/>
      <c r="AJ108" s="10"/>
      <c r="AK108" s="10"/>
      <c r="AL108" s="10"/>
      <c r="AM108" s="10"/>
      <c r="AN108" s="10"/>
      <c r="AO108" s="10"/>
      <c r="AP108" s="10"/>
      <c r="AQ108" s="10"/>
      <c r="AR108" s="10">
        <v>1</v>
      </c>
      <c r="AS108" s="10"/>
      <c r="AT108" s="10"/>
      <c r="AU108" s="10"/>
      <c r="AV108" s="10"/>
      <c r="AW108" s="10"/>
      <c r="AX108" s="10"/>
      <c r="AY108" s="10"/>
      <c r="AZ108" s="10"/>
      <c r="BA108" s="10"/>
      <c r="BB108" s="10"/>
      <c r="BC108" s="10"/>
      <c r="BD108" s="10"/>
      <c r="BE108" s="10"/>
      <c r="BF108" s="10"/>
      <c r="BG108" s="10"/>
      <c r="BH108" s="10"/>
    </row>
    <row r="109" spans="1:60">
      <c r="A109" s="10">
        <v>0</v>
      </c>
      <c r="B109" s="25" t="s">
        <v>490</v>
      </c>
      <c r="C109" s="10" t="s">
        <v>1140</v>
      </c>
      <c r="D109" s="12">
        <v>1</v>
      </c>
      <c r="E109" s="10" t="s">
        <v>595</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v>1</v>
      </c>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row>
    <row r="110" spans="1:60">
      <c r="A110" s="10">
        <v>0</v>
      </c>
      <c r="B110" s="25" t="s">
        <v>490</v>
      </c>
      <c r="C110" s="10" t="s">
        <v>1701</v>
      </c>
      <c r="D110" s="12">
        <v>2</v>
      </c>
      <c r="E110" s="10" t="s">
        <v>1528</v>
      </c>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v>1</v>
      </c>
      <c r="AD110" s="10"/>
      <c r="AE110" s="10"/>
      <c r="AF110" s="10"/>
      <c r="AG110" s="10"/>
      <c r="AH110" s="10"/>
      <c r="AI110" s="10"/>
      <c r="AJ110" s="10"/>
      <c r="AK110" s="10"/>
      <c r="AL110" s="10"/>
      <c r="AM110" s="10"/>
      <c r="AN110" s="10"/>
      <c r="AO110" s="10"/>
      <c r="AP110" s="10"/>
      <c r="AQ110" s="10"/>
      <c r="AR110" s="10">
        <v>1</v>
      </c>
      <c r="AS110" s="10"/>
      <c r="AT110" s="10"/>
      <c r="AU110" s="10"/>
      <c r="AV110" s="10"/>
      <c r="AW110" s="10"/>
      <c r="AX110" s="10"/>
      <c r="AY110" s="10"/>
      <c r="AZ110" s="10"/>
      <c r="BA110" s="10"/>
      <c r="BB110" s="10"/>
      <c r="BC110" s="10"/>
      <c r="BD110" s="10"/>
      <c r="BE110" s="10"/>
      <c r="BF110" s="10"/>
      <c r="BG110" s="10"/>
      <c r="BH110" s="10"/>
    </row>
    <row r="111" spans="1:60">
      <c r="A111" s="43">
        <v>0</v>
      </c>
      <c r="B111" s="25" t="s">
        <v>490</v>
      </c>
      <c r="C111" s="35" t="s">
        <v>2903</v>
      </c>
      <c r="D111" s="12">
        <v>4</v>
      </c>
      <c r="E111" s="10" t="s">
        <v>2904</v>
      </c>
      <c r="F111" s="9"/>
      <c r="G111" s="9"/>
      <c r="H111" s="9"/>
      <c r="I111" s="9"/>
      <c r="J111" s="9"/>
      <c r="K111" s="10">
        <v>1</v>
      </c>
      <c r="L111" s="9"/>
      <c r="M111" s="9"/>
      <c r="N111" s="9"/>
      <c r="O111" s="9"/>
      <c r="P111" s="9"/>
      <c r="Q111" s="9"/>
      <c r="R111" s="9"/>
      <c r="S111" s="9"/>
      <c r="T111" s="9"/>
      <c r="U111" s="9"/>
      <c r="V111" s="9"/>
      <c r="W111" s="9"/>
      <c r="X111" s="9"/>
      <c r="Y111" s="9"/>
      <c r="Z111" s="9"/>
      <c r="AA111" s="9"/>
      <c r="AB111" s="9"/>
      <c r="AC111" s="9"/>
      <c r="AD111" s="9"/>
      <c r="AE111" s="10">
        <v>2</v>
      </c>
      <c r="AF111" s="35">
        <v>1</v>
      </c>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row>
    <row r="112" spans="1:60">
      <c r="A112" s="43">
        <v>0</v>
      </c>
      <c r="B112" s="25" t="s">
        <v>490</v>
      </c>
      <c r="C112" s="35" t="s">
        <v>2617</v>
      </c>
      <c r="D112" s="12">
        <v>5</v>
      </c>
      <c r="E112" s="10" t="s">
        <v>2618</v>
      </c>
      <c r="F112" s="9"/>
      <c r="G112" s="9"/>
      <c r="H112" s="9"/>
      <c r="I112" s="9"/>
      <c r="J112" s="9"/>
      <c r="K112" s="9"/>
      <c r="L112" s="9"/>
      <c r="M112" s="9"/>
      <c r="N112" s="9"/>
      <c r="O112" s="9"/>
      <c r="P112" s="9"/>
      <c r="Q112" s="9"/>
      <c r="R112" s="9"/>
      <c r="S112" s="9"/>
      <c r="T112" s="9"/>
      <c r="U112" s="9"/>
      <c r="V112" s="9"/>
      <c r="W112" s="9"/>
      <c r="X112" s="9"/>
      <c r="Y112" s="9"/>
      <c r="Z112" s="9"/>
      <c r="AA112" s="9"/>
      <c r="AB112" s="9"/>
      <c r="AC112" s="10">
        <v>1</v>
      </c>
      <c r="AD112" s="10">
        <v>1</v>
      </c>
      <c r="AE112" s="9"/>
      <c r="AF112" s="10"/>
      <c r="AG112" s="10"/>
      <c r="AH112" s="10"/>
      <c r="AI112" s="10"/>
      <c r="AJ112" s="10"/>
      <c r="AK112" s="10"/>
      <c r="AL112" s="10"/>
      <c r="AM112" s="10"/>
      <c r="AN112" s="10"/>
      <c r="AO112" s="10"/>
      <c r="AP112" s="10"/>
      <c r="AQ112" s="10"/>
      <c r="AR112" s="10">
        <v>2</v>
      </c>
      <c r="AS112" s="10">
        <v>1</v>
      </c>
      <c r="AT112" s="10"/>
      <c r="AU112" s="10"/>
      <c r="AV112" s="10"/>
      <c r="AW112" s="10"/>
      <c r="AX112" s="10"/>
      <c r="AY112" s="10"/>
      <c r="AZ112" s="10"/>
      <c r="BA112" s="10"/>
      <c r="BB112" s="10"/>
      <c r="BC112" s="10"/>
      <c r="BD112" s="10"/>
      <c r="BE112" s="10"/>
      <c r="BF112" s="10"/>
      <c r="BG112" s="10"/>
      <c r="BH112" s="10"/>
    </row>
    <row r="113" spans="1:60">
      <c r="A113" s="43">
        <v>0</v>
      </c>
      <c r="B113" s="25" t="s">
        <v>490</v>
      </c>
      <c r="C113" s="35" t="s">
        <v>4054</v>
      </c>
      <c r="D113" s="12">
        <v>3</v>
      </c>
      <c r="E113" s="10" t="s">
        <v>755</v>
      </c>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0">
        <v>1</v>
      </c>
      <c r="AD113" s="11"/>
      <c r="AE113" s="11"/>
      <c r="AF113" s="10"/>
      <c r="AG113" s="10"/>
      <c r="AH113" s="10"/>
      <c r="AI113" s="10"/>
      <c r="AJ113" s="10"/>
      <c r="AK113" s="10"/>
      <c r="AL113" s="10"/>
      <c r="AM113" s="10"/>
      <c r="AN113" s="10"/>
      <c r="AO113" s="10"/>
      <c r="AP113" s="10"/>
      <c r="AQ113" s="10"/>
      <c r="AR113" s="10">
        <v>2</v>
      </c>
      <c r="AS113" s="10"/>
      <c r="AT113" s="10"/>
      <c r="AU113" s="10"/>
      <c r="AV113" s="10"/>
      <c r="AW113" s="10"/>
      <c r="AX113" s="10"/>
      <c r="AY113" s="10"/>
      <c r="AZ113" s="10"/>
      <c r="BA113" s="10"/>
      <c r="BB113" s="10"/>
      <c r="BC113" s="10"/>
      <c r="BD113" s="10"/>
      <c r="BE113" s="10"/>
      <c r="BF113" s="10"/>
      <c r="BG113" s="10"/>
      <c r="BH113" s="10"/>
    </row>
    <row r="114" spans="1:60">
      <c r="A114" s="10">
        <v>0</v>
      </c>
      <c r="B114" s="25" t="s">
        <v>490</v>
      </c>
      <c r="C114" s="10" t="s">
        <v>77</v>
      </c>
      <c r="D114" s="12">
        <v>1</v>
      </c>
      <c r="E114" s="10" t="s">
        <v>77</v>
      </c>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10"/>
      <c r="AG114" s="10"/>
      <c r="AH114" s="10"/>
      <c r="AI114" s="10"/>
      <c r="AJ114" s="10"/>
      <c r="AK114" s="10"/>
      <c r="AL114" s="10"/>
      <c r="AM114" s="10"/>
      <c r="AN114" s="10"/>
      <c r="AO114" s="10"/>
      <c r="AP114" s="10"/>
      <c r="AQ114" s="10"/>
      <c r="AR114" s="10"/>
      <c r="AS114" s="10"/>
      <c r="AT114" s="10"/>
      <c r="AU114" s="10"/>
      <c r="AV114" s="10"/>
      <c r="AW114" s="10"/>
      <c r="AX114" s="10"/>
      <c r="AY114" s="10">
        <v>1</v>
      </c>
      <c r="AZ114" s="10"/>
      <c r="BA114" s="10"/>
      <c r="BB114" s="10"/>
      <c r="BC114" s="10"/>
      <c r="BD114" s="10"/>
      <c r="BE114" s="10"/>
      <c r="BF114" s="10"/>
      <c r="BG114" s="10"/>
      <c r="BH114" s="10"/>
    </row>
    <row r="115" spans="1:60">
      <c r="A115" s="10">
        <v>0</v>
      </c>
      <c r="B115" s="25" t="s">
        <v>490</v>
      </c>
      <c r="C115" s="10" t="s">
        <v>77</v>
      </c>
      <c r="D115" s="12">
        <v>1</v>
      </c>
      <c r="E115" s="10" t="s">
        <v>77</v>
      </c>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v>1</v>
      </c>
      <c r="AZ115" s="10"/>
      <c r="BA115" s="10"/>
      <c r="BB115" s="10"/>
      <c r="BC115" s="10"/>
      <c r="BD115" s="10"/>
      <c r="BE115" s="10"/>
      <c r="BF115" s="10"/>
      <c r="BG115" s="10"/>
      <c r="BH115" s="10"/>
    </row>
    <row r="116" spans="1:60">
      <c r="A116" s="10">
        <v>0</v>
      </c>
      <c r="B116" s="25" t="s">
        <v>490</v>
      </c>
      <c r="C116" s="10" t="s">
        <v>1662</v>
      </c>
      <c r="D116" s="12">
        <v>1</v>
      </c>
      <c r="E116" s="10" t="s">
        <v>609</v>
      </c>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v>1</v>
      </c>
      <c r="AW116" s="10"/>
      <c r="AX116" s="10"/>
      <c r="AY116" s="10"/>
      <c r="AZ116" s="10"/>
      <c r="BA116" s="10"/>
      <c r="BB116" s="10"/>
      <c r="BC116" s="10"/>
      <c r="BD116" s="10"/>
      <c r="BE116" s="10"/>
      <c r="BF116" s="10"/>
      <c r="BG116" s="10"/>
      <c r="BH116" s="10"/>
    </row>
    <row r="117" spans="1:60">
      <c r="A117" s="10">
        <v>0</v>
      </c>
      <c r="B117" s="25" t="s">
        <v>490</v>
      </c>
      <c r="C117" s="10" t="s">
        <v>2325</v>
      </c>
      <c r="D117" s="12">
        <v>1</v>
      </c>
      <c r="E117" s="10" t="s">
        <v>2326</v>
      </c>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10"/>
      <c r="AG117" s="10"/>
      <c r="AH117" s="10"/>
      <c r="AI117" s="10"/>
      <c r="AJ117" s="10"/>
      <c r="AK117" s="10"/>
      <c r="AL117" s="10"/>
      <c r="AM117" s="10"/>
      <c r="AN117" s="10"/>
      <c r="AO117" s="10"/>
      <c r="AP117" s="10"/>
      <c r="AQ117" s="10"/>
      <c r="AR117" s="10"/>
      <c r="AS117" s="10">
        <v>1</v>
      </c>
      <c r="AT117" s="10"/>
      <c r="AU117" s="10"/>
      <c r="AV117" s="10"/>
      <c r="AW117" s="10"/>
      <c r="AX117" s="10"/>
      <c r="AY117" s="10"/>
      <c r="AZ117" s="10"/>
      <c r="BA117" s="10"/>
      <c r="BB117" s="10"/>
      <c r="BC117" s="10"/>
      <c r="BD117" s="10"/>
      <c r="BE117" s="10"/>
      <c r="BF117" s="10"/>
      <c r="BG117" s="10"/>
      <c r="BH117" s="10"/>
    </row>
    <row r="118" spans="1:60">
      <c r="A118" s="10">
        <v>0</v>
      </c>
      <c r="B118" s="25" t="s">
        <v>490</v>
      </c>
      <c r="C118" s="10" t="s">
        <v>1688</v>
      </c>
      <c r="D118" s="12">
        <v>1</v>
      </c>
      <c r="E118" s="10" t="s">
        <v>86</v>
      </c>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v>1</v>
      </c>
    </row>
    <row r="119" spans="1:60">
      <c r="A119" s="10">
        <v>0</v>
      </c>
      <c r="B119" s="25" t="s">
        <v>490</v>
      </c>
      <c r="C119" s="10" t="s">
        <v>9989</v>
      </c>
      <c r="D119" s="12">
        <v>1</v>
      </c>
      <c r="E119" s="10" t="s">
        <v>86</v>
      </c>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v>1</v>
      </c>
    </row>
    <row r="120" spans="1:60">
      <c r="A120" s="43">
        <v>0</v>
      </c>
      <c r="B120" s="25" t="s">
        <v>490</v>
      </c>
      <c r="C120" s="42" t="s">
        <v>918</v>
      </c>
      <c r="D120" s="12">
        <v>1</v>
      </c>
      <c r="E120" s="10" t="s">
        <v>769</v>
      </c>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35">
        <v>1</v>
      </c>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row>
    <row r="121" spans="1:60">
      <c r="A121" s="10">
        <v>0</v>
      </c>
      <c r="B121" s="25" t="s">
        <v>490</v>
      </c>
      <c r="C121" s="10" t="s">
        <v>1650</v>
      </c>
      <c r="D121" s="12">
        <v>1</v>
      </c>
      <c r="E121" s="10" t="s">
        <v>1651</v>
      </c>
      <c r="F121" s="9"/>
      <c r="G121" s="9"/>
      <c r="H121" s="9"/>
      <c r="I121" s="9"/>
      <c r="J121" s="9"/>
      <c r="K121" s="9"/>
      <c r="L121" s="9"/>
      <c r="M121" s="9"/>
      <c r="N121" s="9"/>
      <c r="O121" s="9"/>
      <c r="P121" s="9"/>
      <c r="Q121" s="9"/>
      <c r="R121" s="9"/>
      <c r="S121" s="9"/>
      <c r="T121" s="9"/>
      <c r="U121" s="9"/>
      <c r="V121" s="9"/>
      <c r="W121" s="9"/>
      <c r="X121" s="9"/>
      <c r="Y121" s="9"/>
      <c r="Z121" s="9"/>
      <c r="AA121" s="9"/>
      <c r="AB121" s="9"/>
      <c r="AC121" s="9"/>
      <c r="AD121" s="10">
        <v>1</v>
      </c>
      <c r="AE121" s="9"/>
      <c r="AF121" s="10">
        <v>1</v>
      </c>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row>
    <row r="122" spans="1:60">
      <c r="A122" s="43">
        <v>0</v>
      </c>
      <c r="B122" s="25" t="s">
        <v>490</v>
      </c>
      <c r="C122" s="10" t="s">
        <v>3435</v>
      </c>
      <c r="D122" s="12">
        <v>1</v>
      </c>
      <c r="E122" s="10" t="s">
        <v>86</v>
      </c>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v>1</v>
      </c>
    </row>
    <row r="123" spans="1:60">
      <c r="A123" s="10">
        <v>0</v>
      </c>
      <c r="B123" s="25" t="s">
        <v>490</v>
      </c>
      <c r="C123" s="10" t="s">
        <v>963</v>
      </c>
      <c r="D123" s="12">
        <v>2</v>
      </c>
      <c r="E123" s="10" t="s">
        <v>964</v>
      </c>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v>1</v>
      </c>
      <c r="AF123" s="10">
        <v>1</v>
      </c>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row>
    <row r="124" spans="1:60">
      <c r="A124" s="43">
        <v>0</v>
      </c>
      <c r="B124" s="25" t="s">
        <v>490</v>
      </c>
      <c r="C124" s="42" t="s">
        <v>1268</v>
      </c>
      <c r="D124" s="12">
        <v>1</v>
      </c>
      <c r="E124" s="10" t="s">
        <v>70</v>
      </c>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v>1</v>
      </c>
      <c r="AS124" s="10"/>
      <c r="AT124" s="10"/>
      <c r="AU124" s="10"/>
      <c r="AV124" s="10"/>
      <c r="AW124" s="10"/>
      <c r="AX124" s="10"/>
      <c r="AY124" s="10"/>
      <c r="AZ124" s="10"/>
      <c r="BA124" s="10"/>
      <c r="BB124" s="10"/>
      <c r="BC124" s="10"/>
      <c r="BD124" s="10"/>
      <c r="BE124" s="10"/>
      <c r="BF124" s="10"/>
      <c r="BG124" s="10"/>
      <c r="BH124" s="10"/>
    </row>
    <row r="125" spans="1:60">
      <c r="A125" s="13">
        <v>0</v>
      </c>
      <c r="B125" s="25" t="s">
        <v>490</v>
      </c>
      <c r="C125" s="13" t="s">
        <v>9969</v>
      </c>
      <c r="D125" s="13">
        <v>2</v>
      </c>
      <c r="E125" s="13" t="s">
        <v>9970</v>
      </c>
      <c r="AR125" s="13">
        <v>2</v>
      </c>
    </row>
    <row r="126" spans="1:60">
      <c r="A126" s="10">
        <v>0</v>
      </c>
      <c r="B126" s="25" t="s">
        <v>490</v>
      </c>
      <c r="C126" s="10" t="s">
        <v>2478</v>
      </c>
      <c r="D126" s="12">
        <v>6</v>
      </c>
      <c r="E126" s="10" t="s">
        <v>2479</v>
      </c>
      <c r="F126" s="9"/>
      <c r="G126" s="9"/>
      <c r="H126" s="9"/>
      <c r="I126" s="9"/>
      <c r="J126" s="9"/>
      <c r="K126" s="9"/>
      <c r="L126" s="9"/>
      <c r="M126" s="9"/>
      <c r="N126" s="9"/>
      <c r="O126" s="9"/>
      <c r="P126" s="9"/>
      <c r="Q126" s="9"/>
      <c r="R126" s="9"/>
      <c r="S126" s="9"/>
      <c r="T126" s="9"/>
      <c r="U126" s="9"/>
      <c r="V126" s="9"/>
      <c r="W126" s="9"/>
      <c r="X126" s="9"/>
      <c r="Y126" s="9"/>
      <c r="Z126" s="9"/>
      <c r="AA126" s="9"/>
      <c r="AB126" s="9"/>
      <c r="AC126" s="10">
        <v>1</v>
      </c>
      <c r="AD126" s="9"/>
      <c r="AE126" s="10">
        <v>1</v>
      </c>
      <c r="AF126" s="10"/>
      <c r="AG126" s="10"/>
      <c r="AH126" s="10">
        <v>1</v>
      </c>
      <c r="AI126" s="10"/>
      <c r="AJ126" s="10"/>
      <c r="AK126" s="10"/>
      <c r="AL126" s="10"/>
      <c r="AM126" s="10"/>
      <c r="AN126" s="10"/>
      <c r="AO126" s="10"/>
      <c r="AP126" s="10"/>
      <c r="AQ126" s="10"/>
      <c r="AR126" s="10">
        <v>2</v>
      </c>
      <c r="AS126" s="10"/>
      <c r="AT126" s="10"/>
      <c r="AU126" s="10"/>
      <c r="AV126" s="10"/>
      <c r="AW126" s="10"/>
      <c r="AX126" s="10"/>
      <c r="AY126" s="10">
        <v>1</v>
      </c>
      <c r="AZ126" s="10"/>
      <c r="BA126" s="10"/>
      <c r="BB126" s="10"/>
      <c r="BC126" s="10"/>
      <c r="BD126" s="10"/>
      <c r="BE126" s="10"/>
      <c r="BF126" s="10"/>
      <c r="BG126" s="10"/>
      <c r="BH126" s="10"/>
    </row>
    <row r="127" spans="1:60">
      <c r="A127" s="10">
        <v>0</v>
      </c>
      <c r="B127" s="25" t="s">
        <v>490</v>
      </c>
      <c r="C127" s="10" t="s">
        <v>6383</v>
      </c>
      <c r="D127" s="12">
        <v>2</v>
      </c>
      <c r="E127" s="10" t="s">
        <v>1425</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v>1</v>
      </c>
      <c r="AF127" s="10"/>
      <c r="AG127" s="10"/>
      <c r="AH127" s="10"/>
      <c r="AI127" s="10"/>
      <c r="AJ127" s="10"/>
      <c r="AK127" s="10"/>
      <c r="AL127" s="10"/>
      <c r="AM127" s="10"/>
      <c r="AN127" s="10"/>
      <c r="AO127" s="10"/>
      <c r="AP127" s="10"/>
      <c r="AQ127" s="10"/>
      <c r="AR127" s="10">
        <v>1</v>
      </c>
      <c r="AS127" s="10"/>
      <c r="AT127" s="10"/>
      <c r="AU127" s="10"/>
      <c r="AV127" s="10"/>
      <c r="AW127" s="10"/>
      <c r="AX127" s="10"/>
      <c r="AY127" s="10"/>
      <c r="AZ127" s="10"/>
      <c r="BA127" s="10"/>
      <c r="BB127" s="10"/>
      <c r="BC127" s="10"/>
      <c r="BD127" s="10"/>
      <c r="BE127" s="10"/>
      <c r="BF127" s="10"/>
      <c r="BG127" s="10"/>
      <c r="BH127" s="10"/>
    </row>
    <row r="128" spans="1:60">
      <c r="A128" s="10">
        <v>0</v>
      </c>
      <c r="B128" s="25" t="s">
        <v>490</v>
      </c>
      <c r="C128" s="10" t="s">
        <v>1588</v>
      </c>
      <c r="D128" s="12">
        <v>2</v>
      </c>
      <c r="E128" s="10" t="s">
        <v>1589</v>
      </c>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v>1</v>
      </c>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v>1</v>
      </c>
    </row>
    <row r="129" spans="1:60">
      <c r="A129" s="43">
        <v>0</v>
      </c>
      <c r="B129" s="25" t="s">
        <v>490</v>
      </c>
      <c r="C129" s="42" t="s">
        <v>801</v>
      </c>
      <c r="D129" s="12">
        <v>1</v>
      </c>
      <c r="E129" s="10" t="s">
        <v>70</v>
      </c>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v>1</v>
      </c>
      <c r="AS129" s="10"/>
      <c r="AT129" s="10"/>
      <c r="AU129" s="10"/>
      <c r="AV129" s="10"/>
      <c r="AW129" s="10"/>
      <c r="AX129" s="10"/>
      <c r="AY129" s="10"/>
      <c r="AZ129" s="10"/>
      <c r="BA129" s="10"/>
      <c r="BB129" s="10"/>
      <c r="BC129" s="10"/>
      <c r="BD129" s="10"/>
      <c r="BE129" s="10"/>
      <c r="BF129" s="10"/>
      <c r="BG129" s="10"/>
      <c r="BH129" s="10"/>
    </row>
    <row r="130" spans="1:60">
      <c r="A130" s="10">
        <v>0</v>
      </c>
      <c r="B130" s="25" t="s">
        <v>490</v>
      </c>
      <c r="C130" s="10" t="s">
        <v>527</v>
      </c>
      <c r="D130" s="12">
        <v>2</v>
      </c>
      <c r="E130" s="10" t="s">
        <v>528</v>
      </c>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v>2</v>
      </c>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row>
    <row r="131" spans="1:60">
      <c r="A131" s="10">
        <v>0</v>
      </c>
      <c r="B131" s="25" t="s">
        <v>490</v>
      </c>
      <c r="C131" s="10" t="s">
        <v>7897</v>
      </c>
      <c r="D131" s="12">
        <v>2</v>
      </c>
      <c r="E131" s="10" t="s">
        <v>7898</v>
      </c>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v>1</v>
      </c>
      <c r="AH131" s="10"/>
      <c r="AI131" s="10"/>
      <c r="AJ131" s="10"/>
      <c r="AK131" s="10"/>
      <c r="AL131" s="10"/>
      <c r="AM131" s="10"/>
      <c r="AN131" s="10"/>
      <c r="AO131" s="10"/>
      <c r="AP131" s="10"/>
      <c r="AQ131" s="10"/>
      <c r="AR131" s="10">
        <v>1</v>
      </c>
      <c r="AS131" s="10"/>
      <c r="AT131" s="10"/>
      <c r="AU131" s="10"/>
      <c r="AV131" s="10"/>
      <c r="AW131" s="10"/>
      <c r="AX131" s="10"/>
      <c r="AY131" s="10"/>
      <c r="AZ131" s="10"/>
      <c r="BA131" s="10"/>
      <c r="BB131" s="10"/>
      <c r="BC131" s="10"/>
      <c r="BD131" s="10"/>
      <c r="BE131" s="10"/>
      <c r="BF131" s="10"/>
      <c r="BG131" s="10"/>
      <c r="BH131" s="10"/>
    </row>
    <row r="132" spans="1:60">
      <c r="A132" s="43">
        <v>0</v>
      </c>
      <c r="B132" s="25" t="s">
        <v>490</v>
      </c>
      <c r="C132" s="35" t="s">
        <v>4834</v>
      </c>
      <c r="D132" s="12">
        <v>5</v>
      </c>
      <c r="E132" s="10" t="s">
        <v>4835</v>
      </c>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v>1</v>
      </c>
      <c r="AD132" s="10"/>
      <c r="AE132" s="10"/>
      <c r="AF132" s="10"/>
      <c r="AG132" s="10"/>
      <c r="AH132" s="10"/>
      <c r="AI132" s="10"/>
      <c r="AJ132" s="10"/>
      <c r="AK132" s="10"/>
      <c r="AL132" s="10"/>
      <c r="AM132" s="10"/>
      <c r="AN132" s="10"/>
      <c r="AO132" s="10"/>
      <c r="AP132" s="10"/>
      <c r="AQ132" s="10"/>
      <c r="AR132" s="10">
        <v>3</v>
      </c>
      <c r="AS132" s="10"/>
      <c r="AT132" s="10"/>
      <c r="AU132" s="10"/>
      <c r="AV132" s="10"/>
      <c r="AW132" s="10"/>
      <c r="AX132" s="10"/>
      <c r="AY132" s="10">
        <v>1</v>
      </c>
      <c r="AZ132" s="10"/>
      <c r="BA132" s="10"/>
      <c r="BB132" s="10"/>
      <c r="BC132" s="10"/>
      <c r="BD132" s="10"/>
      <c r="BE132" s="10"/>
      <c r="BF132" s="10"/>
      <c r="BG132" s="10"/>
      <c r="BH132" s="10"/>
    </row>
    <row r="133" spans="1:60">
      <c r="A133" s="43">
        <v>0</v>
      </c>
      <c r="B133" s="25" t="s">
        <v>490</v>
      </c>
      <c r="C133" s="35" t="s">
        <v>3482</v>
      </c>
      <c r="D133" s="12">
        <v>4</v>
      </c>
      <c r="E133" s="10" t="s">
        <v>3483</v>
      </c>
      <c r="F133" s="9"/>
      <c r="G133" s="9"/>
      <c r="H133" s="9"/>
      <c r="I133" s="9"/>
      <c r="J133" s="9"/>
      <c r="K133" s="9"/>
      <c r="L133" s="9"/>
      <c r="M133" s="9"/>
      <c r="N133" s="9"/>
      <c r="O133" s="9"/>
      <c r="P133" s="9"/>
      <c r="Q133" s="9"/>
      <c r="R133" s="9"/>
      <c r="S133" s="9"/>
      <c r="T133" s="9"/>
      <c r="U133" s="9"/>
      <c r="V133" s="9"/>
      <c r="W133" s="9"/>
      <c r="X133" s="9"/>
      <c r="Y133" s="9"/>
      <c r="Z133" s="9"/>
      <c r="AA133" s="9"/>
      <c r="AB133" s="9"/>
      <c r="AC133" s="10">
        <v>1</v>
      </c>
      <c r="AD133" s="9"/>
      <c r="AE133" s="9"/>
      <c r="AF133" s="10"/>
      <c r="AG133" s="10"/>
      <c r="AH133" s="10"/>
      <c r="AI133" s="10"/>
      <c r="AJ133" s="10"/>
      <c r="AK133" s="10"/>
      <c r="AL133" s="10"/>
      <c r="AM133" s="10"/>
      <c r="AN133" s="10"/>
      <c r="AO133" s="10"/>
      <c r="AP133" s="10">
        <v>1</v>
      </c>
      <c r="AQ133" s="10"/>
      <c r="AR133" s="10">
        <v>2</v>
      </c>
      <c r="AS133" s="10"/>
      <c r="AT133" s="10"/>
      <c r="AU133" s="10"/>
      <c r="AV133" s="10"/>
      <c r="AW133" s="10"/>
      <c r="AX133" s="10"/>
      <c r="AY133" s="10"/>
      <c r="AZ133" s="10"/>
      <c r="BA133" s="10"/>
      <c r="BB133" s="10"/>
      <c r="BC133" s="10"/>
      <c r="BD133" s="10"/>
      <c r="BE133" s="10"/>
      <c r="BF133" s="10"/>
      <c r="BG133" s="10"/>
      <c r="BH133" s="10"/>
    </row>
    <row r="134" spans="1:60">
      <c r="A134" s="10">
        <v>0</v>
      </c>
      <c r="B134" s="25" t="s">
        <v>490</v>
      </c>
      <c r="C134" s="10" t="s">
        <v>5711</v>
      </c>
      <c r="D134" s="12">
        <v>3</v>
      </c>
      <c r="E134" s="10" t="s">
        <v>5712</v>
      </c>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10"/>
      <c r="AG134" s="10"/>
      <c r="AH134" s="10">
        <v>1</v>
      </c>
      <c r="AI134" s="10"/>
      <c r="AJ134" s="10"/>
      <c r="AK134" s="10"/>
      <c r="AL134" s="10"/>
      <c r="AM134" s="10"/>
      <c r="AN134" s="10"/>
      <c r="AO134" s="10"/>
      <c r="AP134" s="10"/>
      <c r="AQ134" s="10"/>
      <c r="AR134" s="10">
        <v>2</v>
      </c>
      <c r="AS134" s="10"/>
      <c r="AT134" s="10"/>
      <c r="AU134" s="10"/>
      <c r="AV134" s="10"/>
      <c r="AW134" s="10"/>
      <c r="AX134" s="10"/>
      <c r="AY134" s="10"/>
      <c r="AZ134" s="10"/>
      <c r="BA134" s="10"/>
      <c r="BB134" s="10"/>
      <c r="BC134" s="10"/>
      <c r="BD134" s="10"/>
      <c r="BE134" s="10"/>
      <c r="BF134" s="10"/>
      <c r="BG134" s="10"/>
      <c r="BH134" s="10"/>
    </row>
    <row r="135" spans="1:60">
      <c r="A135" s="10">
        <v>0</v>
      </c>
      <c r="B135" s="25" t="s">
        <v>490</v>
      </c>
      <c r="C135" s="10" t="s">
        <v>652</v>
      </c>
      <c r="D135" s="12">
        <v>2</v>
      </c>
      <c r="E135" s="10" t="s">
        <v>653</v>
      </c>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v>2</v>
      </c>
    </row>
    <row r="136" spans="1:60">
      <c r="A136" s="43">
        <v>0</v>
      </c>
      <c r="B136" s="25" t="s">
        <v>490</v>
      </c>
      <c r="C136" s="35" t="s">
        <v>3847</v>
      </c>
      <c r="D136" s="12">
        <v>1</v>
      </c>
      <c r="E136" s="10" t="s">
        <v>77</v>
      </c>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42"/>
      <c r="AG136" s="42"/>
      <c r="AH136" s="42"/>
      <c r="AI136" s="42"/>
      <c r="AJ136" s="42"/>
      <c r="AK136" s="42"/>
      <c r="AL136" s="42"/>
      <c r="AM136" s="42"/>
      <c r="AN136" s="42"/>
      <c r="AO136" s="42"/>
      <c r="AP136" s="42"/>
      <c r="AQ136" s="42"/>
      <c r="AR136" s="42"/>
      <c r="AS136" s="42"/>
      <c r="AT136" s="42"/>
      <c r="AU136" s="42"/>
      <c r="AV136" s="42"/>
      <c r="AW136" s="42"/>
      <c r="AX136" s="42"/>
      <c r="AY136" s="35">
        <v>1</v>
      </c>
      <c r="AZ136" s="35"/>
      <c r="BA136" s="42"/>
      <c r="BB136" s="42"/>
      <c r="BC136" s="42"/>
      <c r="BD136" s="42"/>
      <c r="BE136" s="42"/>
      <c r="BF136" s="42"/>
      <c r="BG136" s="42"/>
      <c r="BH136" s="42"/>
    </row>
    <row r="137" spans="1:60">
      <c r="A137" s="10">
        <v>0</v>
      </c>
      <c r="B137" s="25" t="s">
        <v>490</v>
      </c>
      <c r="C137" s="10" t="s">
        <v>10089</v>
      </c>
      <c r="D137" s="12">
        <v>1</v>
      </c>
      <c r="E137" s="10" t="s">
        <v>86</v>
      </c>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v>1</v>
      </c>
    </row>
    <row r="138" spans="1:60">
      <c r="A138" s="13">
        <v>0</v>
      </c>
      <c r="B138" s="25" t="s">
        <v>490</v>
      </c>
      <c r="C138" s="13" t="s">
        <v>2023</v>
      </c>
      <c r="D138" s="13">
        <v>1</v>
      </c>
      <c r="E138" s="13" t="s">
        <v>364</v>
      </c>
      <c r="AD138" s="13">
        <v>1</v>
      </c>
    </row>
    <row r="139" spans="1:60">
      <c r="A139" s="43">
        <v>0</v>
      </c>
      <c r="B139" s="25" t="s">
        <v>490</v>
      </c>
      <c r="C139" s="10" t="s">
        <v>3671</v>
      </c>
      <c r="D139" s="12">
        <v>2</v>
      </c>
      <c r="E139" s="10" t="s">
        <v>950</v>
      </c>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10"/>
      <c r="AG139" s="10"/>
      <c r="AH139" s="10"/>
      <c r="AI139" s="10"/>
      <c r="AJ139" s="10"/>
      <c r="AK139" s="10"/>
      <c r="AL139" s="10"/>
      <c r="AM139" s="10"/>
      <c r="AN139" s="10"/>
      <c r="AO139" s="10"/>
      <c r="AP139" s="10"/>
      <c r="AQ139" s="10"/>
      <c r="AR139" s="10">
        <v>2</v>
      </c>
      <c r="AS139" s="10"/>
      <c r="AT139" s="10"/>
      <c r="AU139" s="10"/>
      <c r="AV139" s="10"/>
      <c r="AW139" s="10"/>
      <c r="AX139" s="10"/>
      <c r="AY139" s="10"/>
      <c r="AZ139" s="10"/>
      <c r="BA139" s="10"/>
      <c r="BB139" s="10"/>
      <c r="BC139" s="10"/>
      <c r="BD139" s="10"/>
      <c r="BE139" s="10"/>
      <c r="BF139" s="10"/>
      <c r="BG139" s="10"/>
      <c r="BH139" s="10"/>
    </row>
    <row r="140" spans="1:60">
      <c r="A140" s="10">
        <v>0</v>
      </c>
      <c r="B140" s="25" t="s">
        <v>490</v>
      </c>
      <c r="C140" s="10" t="s">
        <v>8200</v>
      </c>
      <c r="D140" s="12">
        <v>2</v>
      </c>
      <c r="E140" s="10" t="s">
        <v>8201</v>
      </c>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v>1</v>
      </c>
      <c r="AS140" s="10">
        <v>1</v>
      </c>
      <c r="AT140" s="10"/>
      <c r="AU140" s="10"/>
      <c r="AV140" s="10"/>
      <c r="AW140" s="10"/>
      <c r="AX140" s="10"/>
      <c r="AY140" s="10"/>
      <c r="AZ140" s="10"/>
      <c r="BA140" s="10"/>
      <c r="BB140" s="10"/>
      <c r="BC140" s="10"/>
      <c r="BD140" s="10"/>
      <c r="BE140" s="10"/>
      <c r="BF140" s="10"/>
      <c r="BG140" s="10"/>
      <c r="BH140" s="10"/>
    </row>
    <row r="141" spans="1:60">
      <c r="A141" s="10">
        <v>0</v>
      </c>
      <c r="B141" s="25" t="s">
        <v>490</v>
      </c>
      <c r="C141" s="10" t="s">
        <v>2009</v>
      </c>
      <c r="D141" s="12">
        <v>2</v>
      </c>
      <c r="E141" s="10" t="s">
        <v>2010</v>
      </c>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v>1</v>
      </c>
      <c r="AF141" s="10">
        <v>1</v>
      </c>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row>
    <row r="142" spans="1:60">
      <c r="A142" s="43">
        <v>0</v>
      </c>
      <c r="B142" s="25" t="s">
        <v>490</v>
      </c>
      <c r="C142" s="35" t="s">
        <v>3051</v>
      </c>
      <c r="D142" s="12">
        <v>2</v>
      </c>
      <c r="E142" s="10" t="s">
        <v>3052</v>
      </c>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42"/>
      <c r="AG142" s="42"/>
      <c r="AH142" s="42"/>
      <c r="AI142" s="42"/>
      <c r="AJ142" s="42"/>
      <c r="AK142" s="42"/>
      <c r="AL142" s="42"/>
      <c r="AM142" s="42"/>
      <c r="AN142" s="42"/>
      <c r="AO142" s="42"/>
      <c r="AP142" s="42"/>
      <c r="AQ142" s="42"/>
      <c r="AR142" s="42"/>
      <c r="AS142" s="42"/>
      <c r="AT142" s="42"/>
      <c r="AU142" s="42"/>
      <c r="AV142" s="42"/>
      <c r="AW142" s="42"/>
      <c r="AX142" s="35">
        <v>1</v>
      </c>
      <c r="AY142" s="35">
        <v>1</v>
      </c>
      <c r="AZ142" s="35"/>
      <c r="BA142" s="42"/>
      <c r="BB142" s="42"/>
      <c r="BC142" s="42"/>
      <c r="BD142" s="42"/>
      <c r="BE142" s="42"/>
      <c r="BF142" s="42"/>
      <c r="BG142" s="42"/>
      <c r="BH142" s="42"/>
    </row>
    <row r="143" spans="1:60">
      <c r="A143" s="10">
        <v>0</v>
      </c>
      <c r="B143" s="25" t="s">
        <v>490</v>
      </c>
      <c r="C143" s="10" t="s">
        <v>8135</v>
      </c>
      <c r="D143" s="12">
        <v>2</v>
      </c>
      <c r="E143" s="10" t="s">
        <v>8136</v>
      </c>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v>1</v>
      </c>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v>1</v>
      </c>
      <c r="BC143" s="10"/>
      <c r="BD143" s="10"/>
      <c r="BE143" s="10"/>
      <c r="BF143" s="10"/>
      <c r="BG143" s="10"/>
      <c r="BH143" s="10"/>
    </row>
    <row r="144" spans="1:60">
      <c r="A144" s="10">
        <v>0</v>
      </c>
      <c r="B144" s="25" t="s">
        <v>490</v>
      </c>
      <c r="C144" s="10" t="s">
        <v>545</v>
      </c>
      <c r="D144" s="12">
        <v>2</v>
      </c>
      <c r="E144" s="10" t="s">
        <v>546</v>
      </c>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v>1</v>
      </c>
      <c r="AS144" s="10"/>
      <c r="AT144" s="10"/>
      <c r="AU144" s="10"/>
      <c r="AV144" s="10"/>
      <c r="AW144" s="10"/>
      <c r="AX144" s="10"/>
      <c r="AY144" s="10"/>
      <c r="AZ144" s="10"/>
      <c r="BA144" s="10"/>
      <c r="BB144" s="10"/>
      <c r="BC144" s="10"/>
      <c r="BD144" s="10"/>
      <c r="BE144" s="10"/>
      <c r="BF144" s="10"/>
      <c r="BG144" s="10"/>
      <c r="BH144" s="10">
        <v>1</v>
      </c>
    </row>
    <row r="145" spans="1:60">
      <c r="A145" s="10">
        <v>0</v>
      </c>
      <c r="B145" s="10" t="s">
        <v>490</v>
      </c>
      <c r="C145" s="10" t="s">
        <v>2246</v>
      </c>
      <c r="D145" s="12">
        <v>1</v>
      </c>
      <c r="E145" s="10" t="s">
        <v>2326</v>
      </c>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v>1</v>
      </c>
      <c r="AT145" s="10"/>
      <c r="AU145" s="10"/>
      <c r="AV145" s="10"/>
      <c r="AW145" s="10"/>
      <c r="AX145" s="10"/>
      <c r="AY145" s="10"/>
      <c r="AZ145" s="10"/>
      <c r="BA145" s="10"/>
      <c r="BB145" s="10"/>
      <c r="BC145" s="10"/>
      <c r="BD145" s="10"/>
      <c r="BE145" s="10"/>
      <c r="BF145" s="10"/>
      <c r="BG145" s="10"/>
      <c r="BH145" s="10"/>
    </row>
    <row r="146" spans="1:60">
      <c r="A146" s="10">
        <v>0</v>
      </c>
      <c r="B146" s="25" t="s">
        <v>490</v>
      </c>
      <c r="C146" s="10" t="s">
        <v>411</v>
      </c>
      <c r="D146" s="12">
        <v>1</v>
      </c>
      <c r="E146" s="10" t="s">
        <v>70</v>
      </c>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v>1</v>
      </c>
      <c r="AS146" s="10"/>
      <c r="AT146" s="10"/>
      <c r="AU146" s="10"/>
      <c r="AV146" s="10"/>
      <c r="AW146" s="10"/>
      <c r="AX146" s="10"/>
      <c r="AY146" s="10"/>
      <c r="AZ146" s="10"/>
      <c r="BA146" s="10"/>
      <c r="BB146" s="10"/>
      <c r="BC146" s="10"/>
      <c r="BD146" s="10"/>
      <c r="BE146" s="10"/>
      <c r="BF146" s="10"/>
      <c r="BG146" s="10"/>
      <c r="BH146" s="10"/>
    </row>
    <row r="147" spans="1:60">
      <c r="A147" s="10">
        <v>0</v>
      </c>
      <c r="B147" s="25" t="s">
        <v>490</v>
      </c>
      <c r="C147" s="10" t="s">
        <v>5064</v>
      </c>
      <c r="D147" s="12">
        <v>5</v>
      </c>
      <c r="E147" s="10" t="s">
        <v>5065</v>
      </c>
      <c r="F147" s="10">
        <v>1</v>
      </c>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10"/>
      <c r="AG147" s="10"/>
      <c r="AH147" s="10"/>
      <c r="AI147" s="10"/>
      <c r="AJ147" s="10"/>
      <c r="AK147" s="10"/>
      <c r="AL147" s="10"/>
      <c r="AM147" s="10"/>
      <c r="AN147" s="10"/>
      <c r="AO147" s="10"/>
      <c r="AP147" s="10"/>
      <c r="AQ147" s="10"/>
      <c r="AR147" s="10">
        <v>3</v>
      </c>
      <c r="AS147" s="10"/>
      <c r="AT147" s="10"/>
      <c r="AU147" s="10"/>
      <c r="AV147" s="10"/>
      <c r="AW147" s="10">
        <v>1</v>
      </c>
      <c r="AX147" s="10"/>
      <c r="AY147" s="10"/>
      <c r="AZ147" s="10"/>
      <c r="BA147" s="10"/>
      <c r="BB147" s="10"/>
      <c r="BC147" s="10"/>
      <c r="BD147" s="10"/>
      <c r="BE147" s="10"/>
      <c r="BF147" s="10"/>
      <c r="BG147" s="10"/>
      <c r="BH147" s="10"/>
    </row>
    <row r="148" spans="1:60">
      <c r="A148" s="10">
        <v>0</v>
      </c>
      <c r="B148" s="25" t="s">
        <v>490</v>
      </c>
      <c r="C148" s="10" t="s">
        <v>818</v>
      </c>
      <c r="D148" s="12">
        <v>1</v>
      </c>
      <c r="E148" s="10" t="s">
        <v>86</v>
      </c>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v>1</v>
      </c>
    </row>
    <row r="149" spans="1:60">
      <c r="A149" s="43">
        <v>0</v>
      </c>
      <c r="B149" s="25" t="s">
        <v>490</v>
      </c>
      <c r="C149" s="42" t="s">
        <v>4232</v>
      </c>
      <c r="D149" s="12">
        <v>1</v>
      </c>
      <c r="E149" s="10" t="s">
        <v>609</v>
      </c>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42"/>
      <c r="AG149" s="42"/>
      <c r="AH149" s="42"/>
      <c r="AI149" s="42"/>
      <c r="AJ149" s="42"/>
      <c r="AK149" s="42"/>
      <c r="AL149" s="42"/>
      <c r="AM149" s="42"/>
      <c r="AN149" s="42"/>
      <c r="AO149" s="42"/>
      <c r="AP149" s="42"/>
      <c r="AQ149" s="42"/>
      <c r="AR149" s="42"/>
      <c r="AS149" s="42"/>
      <c r="AT149" s="42"/>
      <c r="AU149" s="42"/>
      <c r="AV149" s="35">
        <v>1</v>
      </c>
      <c r="AW149" s="42"/>
      <c r="AX149" s="42"/>
      <c r="AY149" s="42"/>
      <c r="AZ149" s="42"/>
      <c r="BA149" s="42"/>
      <c r="BB149" s="42"/>
      <c r="BC149" s="42"/>
      <c r="BD149" s="42"/>
      <c r="BE149" s="42"/>
      <c r="BF149" s="42"/>
      <c r="BG149" s="42"/>
      <c r="BH149" s="42"/>
    </row>
    <row r="150" spans="1:60">
      <c r="A150" s="10">
        <v>0</v>
      </c>
      <c r="B150" s="25" t="s">
        <v>490</v>
      </c>
      <c r="C150" s="10" t="s">
        <v>411</v>
      </c>
      <c r="D150" s="12">
        <v>1</v>
      </c>
      <c r="E150" s="10" t="s">
        <v>70</v>
      </c>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v>1</v>
      </c>
      <c r="AS150" s="10"/>
      <c r="AT150" s="10"/>
      <c r="AU150" s="10"/>
      <c r="AV150" s="10"/>
      <c r="AW150" s="10"/>
      <c r="AX150" s="10"/>
      <c r="AY150" s="10"/>
      <c r="AZ150" s="10"/>
      <c r="BA150" s="10"/>
      <c r="BB150" s="10"/>
      <c r="BC150" s="10"/>
      <c r="BD150" s="10"/>
      <c r="BE150" s="10"/>
      <c r="BF150" s="10"/>
      <c r="BG150" s="10"/>
      <c r="BH150" s="10"/>
    </row>
    <row r="151" spans="1:60">
      <c r="A151" s="13">
        <v>0</v>
      </c>
      <c r="B151" s="25" t="s">
        <v>490</v>
      </c>
      <c r="C151" s="13" t="s">
        <v>9684</v>
      </c>
      <c r="D151" s="13">
        <v>1</v>
      </c>
      <c r="E151" s="13" t="s">
        <v>9685</v>
      </c>
      <c r="BH151" s="13">
        <v>1</v>
      </c>
    </row>
    <row r="152" spans="1:60">
      <c r="A152" s="10">
        <v>0</v>
      </c>
      <c r="B152" s="25" t="s">
        <v>490</v>
      </c>
      <c r="C152" s="10" t="s">
        <v>1177</v>
      </c>
      <c r="D152" s="12">
        <v>1</v>
      </c>
      <c r="E152" s="10" t="s">
        <v>1178</v>
      </c>
      <c r="F152" s="10"/>
      <c r="G152" s="10"/>
      <c r="H152" s="10"/>
      <c r="I152" s="10"/>
      <c r="J152" s="10"/>
      <c r="K152" s="10"/>
      <c r="L152" s="10"/>
      <c r="M152" s="10"/>
      <c r="N152" s="10"/>
      <c r="O152" s="10">
        <v>1</v>
      </c>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row>
    <row r="153" spans="1:60">
      <c r="A153" s="10">
        <v>0</v>
      </c>
      <c r="B153" s="128" t="s">
        <v>490</v>
      </c>
      <c r="C153" s="54" t="s">
        <v>6937</v>
      </c>
      <c r="D153" s="85">
        <v>2</v>
      </c>
      <c r="E153" s="54" t="s">
        <v>1528</v>
      </c>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v>1</v>
      </c>
      <c r="AD153" s="54"/>
      <c r="AE153" s="54"/>
      <c r="AF153" s="54"/>
      <c r="AG153" s="54"/>
      <c r="AH153" s="54"/>
      <c r="AI153" s="54"/>
      <c r="AJ153" s="54"/>
      <c r="AK153" s="54"/>
      <c r="AL153" s="54"/>
      <c r="AM153" s="54"/>
      <c r="AN153" s="54"/>
      <c r="AO153" s="54"/>
      <c r="AP153" s="54"/>
      <c r="AQ153" s="54"/>
      <c r="AR153" s="54">
        <v>1</v>
      </c>
      <c r="AS153" s="54"/>
      <c r="AT153" s="54"/>
      <c r="AU153" s="54"/>
      <c r="AV153" s="54"/>
      <c r="AW153" s="54"/>
      <c r="AX153" s="54"/>
      <c r="AY153" s="54"/>
      <c r="AZ153" s="54"/>
      <c r="BA153" s="54"/>
      <c r="BB153" s="54"/>
      <c r="BC153" s="54"/>
      <c r="BD153" s="54"/>
      <c r="BE153" s="54"/>
      <c r="BF153" s="54"/>
      <c r="BG153" s="54"/>
      <c r="BH153" s="54"/>
    </row>
    <row r="154" spans="1:60">
      <c r="A154" s="10">
        <v>0</v>
      </c>
      <c r="B154" s="25" t="s">
        <v>490</v>
      </c>
      <c r="C154" s="10" t="s">
        <v>2080</v>
      </c>
      <c r="D154" s="12">
        <v>2</v>
      </c>
      <c r="E154" s="10" t="s">
        <v>2081</v>
      </c>
      <c r="F154" s="9"/>
      <c r="G154" s="9"/>
      <c r="H154" s="9"/>
      <c r="I154" s="9"/>
      <c r="J154" s="9"/>
      <c r="K154" s="9"/>
      <c r="L154" s="9"/>
      <c r="M154" s="9"/>
      <c r="N154" s="9"/>
      <c r="O154" s="9"/>
      <c r="P154" s="9"/>
      <c r="Q154" s="10">
        <v>1</v>
      </c>
      <c r="R154" s="9"/>
      <c r="S154" s="9"/>
      <c r="T154" s="9"/>
      <c r="U154" s="9"/>
      <c r="V154" s="9"/>
      <c r="W154" s="9"/>
      <c r="X154" s="9"/>
      <c r="Y154" s="9"/>
      <c r="Z154" s="9"/>
      <c r="AA154" s="9"/>
      <c r="AB154" s="9"/>
      <c r="AC154" s="10">
        <v>1</v>
      </c>
      <c r="AD154" s="9"/>
      <c r="AE154" s="9"/>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row>
    <row r="155" spans="1:60">
      <c r="A155" s="10">
        <v>0</v>
      </c>
      <c r="B155" s="25" t="s">
        <v>490</v>
      </c>
      <c r="C155" s="10" t="s">
        <v>1278</v>
      </c>
      <c r="D155" s="12">
        <v>1</v>
      </c>
      <c r="E155" s="10" t="s">
        <v>769</v>
      </c>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10">
        <v>1</v>
      </c>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row>
    <row r="156" spans="1:60">
      <c r="A156" s="43">
        <v>0</v>
      </c>
      <c r="B156" s="25" t="s">
        <v>490</v>
      </c>
      <c r="C156" s="35" t="s">
        <v>3423</v>
      </c>
      <c r="D156" s="12">
        <v>3</v>
      </c>
      <c r="E156" s="10" t="s">
        <v>3424</v>
      </c>
      <c r="F156" s="9"/>
      <c r="G156" s="9"/>
      <c r="H156" s="9"/>
      <c r="I156" s="9"/>
      <c r="J156" s="9"/>
      <c r="K156" s="9"/>
      <c r="L156" s="9"/>
      <c r="M156" s="9"/>
      <c r="N156" s="9"/>
      <c r="O156" s="9"/>
      <c r="P156" s="9"/>
      <c r="Q156" s="9"/>
      <c r="R156" s="9"/>
      <c r="S156" s="9"/>
      <c r="T156" s="9"/>
      <c r="U156" s="9"/>
      <c r="V156" s="9"/>
      <c r="W156" s="9"/>
      <c r="X156" s="9"/>
      <c r="Y156" s="9"/>
      <c r="Z156" s="9"/>
      <c r="AA156" s="9"/>
      <c r="AB156" s="9"/>
      <c r="AC156" s="10">
        <v>1</v>
      </c>
      <c r="AD156" s="9"/>
      <c r="AE156" s="10">
        <v>1</v>
      </c>
      <c r="AF156" s="42"/>
      <c r="AG156" s="42"/>
      <c r="AH156" s="42"/>
      <c r="AI156" s="42"/>
      <c r="AJ156" s="42"/>
      <c r="AK156" s="42"/>
      <c r="AL156" s="42"/>
      <c r="AM156" s="42"/>
      <c r="AN156" s="42"/>
      <c r="AO156" s="42"/>
      <c r="AP156" s="42"/>
      <c r="AQ156" s="42"/>
      <c r="AR156" s="35">
        <v>1</v>
      </c>
      <c r="AS156" s="42"/>
      <c r="AT156" s="42"/>
      <c r="AU156" s="42"/>
      <c r="AV156" s="42"/>
      <c r="AW156" s="42"/>
      <c r="AX156" s="42"/>
      <c r="AY156" s="42"/>
      <c r="AZ156" s="42"/>
      <c r="BA156" s="42"/>
      <c r="BB156" s="42"/>
      <c r="BC156" s="42"/>
      <c r="BD156" s="42"/>
      <c r="BE156" s="42"/>
      <c r="BF156" s="42"/>
      <c r="BG156" s="42"/>
      <c r="BH156" s="42"/>
    </row>
    <row r="157" spans="1:60">
      <c r="A157" s="10">
        <v>0</v>
      </c>
      <c r="B157" s="25" t="s">
        <v>490</v>
      </c>
      <c r="C157" s="10" t="s">
        <v>7671</v>
      </c>
      <c r="D157" s="12">
        <v>3</v>
      </c>
      <c r="E157" s="10" t="s">
        <v>7672</v>
      </c>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v>2</v>
      </c>
      <c r="AF157" s="10"/>
      <c r="AG157" s="10"/>
      <c r="AH157" s="10"/>
      <c r="AI157" s="10"/>
      <c r="AJ157" s="10"/>
      <c r="AK157" s="10"/>
      <c r="AL157" s="10"/>
      <c r="AM157" s="10"/>
      <c r="AN157" s="10"/>
      <c r="AO157" s="10"/>
      <c r="AP157" s="10"/>
      <c r="AQ157" s="10"/>
      <c r="AR157" s="10"/>
      <c r="AS157" s="10">
        <v>1</v>
      </c>
      <c r="AT157" s="10"/>
      <c r="AU157" s="10"/>
      <c r="AV157" s="10"/>
      <c r="AW157" s="10"/>
      <c r="AX157" s="10"/>
      <c r="AY157" s="10"/>
      <c r="AZ157" s="10"/>
      <c r="BA157" s="10"/>
      <c r="BB157" s="10"/>
      <c r="BC157" s="10"/>
      <c r="BD157" s="10"/>
      <c r="BE157" s="10"/>
      <c r="BF157" s="10"/>
      <c r="BG157" s="10"/>
      <c r="BH157" s="10"/>
    </row>
    <row r="158" spans="1:60">
      <c r="A158" s="10">
        <v>0</v>
      </c>
      <c r="B158" s="25" t="s">
        <v>490</v>
      </c>
      <c r="C158" s="10" t="s">
        <v>5615</v>
      </c>
      <c r="D158" s="12">
        <v>1</v>
      </c>
      <c r="E158" s="10" t="s">
        <v>77</v>
      </c>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v>1</v>
      </c>
      <c r="AZ158" s="10"/>
      <c r="BA158" s="10"/>
      <c r="BB158" s="10"/>
      <c r="BC158" s="10"/>
      <c r="BD158" s="10"/>
      <c r="BE158" s="10"/>
      <c r="BF158" s="10"/>
      <c r="BG158" s="10"/>
      <c r="BH158" s="10"/>
    </row>
    <row r="159" spans="1:60">
      <c r="A159" s="10">
        <v>0</v>
      </c>
      <c r="B159" s="25" t="s">
        <v>490</v>
      </c>
      <c r="C159" s="10" t="s">
        <v>7312</v>
      </c>
      <c r="D159" s="12">
        <v>2</v>
      </c>
      <c r="E159" s="10" t="s">
        <v>2378</v>
      </c>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v>1</v>
      </c>
      <c r="AS159" s="10"/>
      <c r="AT159" s="10"/>
      <c r="AU159" s="10"/>
      <c r="AV159" s="10"/>
      <c r="AW159" s="10"/>
      <c r="AX159" s="10"/>
      <c r="AY159" s="10">
        <v>1</v>
      </c>
      <c r="AZ159" s="10"/>
      <c r="BA159" s="10"/>
      <c r="BB159" s="10"/>
      <c r="BC159" s="10"/>
      <c r="BD159" s="10"/>
      <c r="BE159" s="10"/>
      <c r="BF159" s="10"/>
      <c r="BG159" s="10"/>
      <c r="BH159" s="10"/>
    </row>
    <row r="160" spans="1:60">
      <c r="A160" s="10">
        <v>0</v>
      </c>
      <c r="B160" s="25" t="s">
        <v>490</v>
      </c>
      <c r="C160" s="10" t="s">
        <v>2391</v>
      </c>
      <c r="D160" s="12">
        <v>1</v>
      </c>
      <c r="E160" s="10" t="s">
        <v>86</v>
      </c>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v>1</v>
      </c>
    </row>
    <row r="161" spans="1:60">
      <c r="A161" s="10">
        <v>0</v>
      </c>
      <c r="B161" s="25" t="s">
        <v>490</v>
      </c>
      <c r="C161" s="10" t="s">
        <v>1878</v>
      </c>
      <c r="D161" s="12">
        <v>2</v>
      </c>
      <c r="E161" s="10" t="s">
        <v>1879</v>
      </c>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10">
        <v>1</v>
      </c>
      <c r="AF161" s="10"/>
      <c r="AG161" s="10">
        <v>1</v>
      </c>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row>
    <row r="162" spans="1:60">
      <c r="A162" s="10">
        <v>0</v>
      </c>
      <c r="B162" s="25" t="s">
        <v>490</v>
      </c>
      <c r="C162" s="10" t="s">
        <v>6615</v>
      </c>
      <c r="D162" s="12">
        <v>2</v>
      </c>
      <c r="E162" s="10" t="s">
        <v>4473</v>
      </c>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v>1</v>
      </c>
      <c r="AI162" s="10"/>
      <c r="AJ162" s="10"/>
      <c r="AK162" s="10"/>
      <c r="AL162" s="10"/>
      <c r="AM162" s="10"/>
      <c r="AN162" s="10"/>
      <c r="AO162" s="10"/>
      <c r="AP162" s="10"/>
      <c r="AQ162" s="10"/>
      <c r="AR162" s="10">
        <v>1</v>
      </c>
      <c r="AS162" s="10"/>
      <c r="AT162" s="10"/>
      <c r="AU162" s="10"/>
      <c r="AV162" s="10"/>
      <c r="AW162" s="10"/>
      <c r="AX162" s="10"/>
      <c r="AY162" s="10"/>
      <c r="AZ162" s="10"/>
      <c r="BA162" s="10"/>
      <c r="BB162" s="10"/>
      <c r="BC162" s="10"/>
      <c r="BD162" s="10"/>
      <c r="BE162" s="10"/>
      <c r="BF162" s="10"/>
      <c r="BG162" s="10"/>
      <c r="BH162" s="10"/>
    </row>
    <row r="163" spans="1:60">
      <c r="A163" s="10">
        <v>0</v>
      </c>
      <c r="B163" s="25" t="s">
        <v>490</v>
      </c>
      <c r="C163" s="10" t="s">
        <v>993</v>
      </c>
      <c r="D163" s="12">
        <v>1</v>
      </c>
      <c r="E163" s="10" t="s">
        <v>70</v>
      </c>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v>1</v>
      </c>
      <c r="AS163" s="10"/>
      <c r="AT163" s="10"/>
      <c r="AU163" s="10"/>
      <c r="AV163" s="10"/>
      <c r="AW163" s="10"/>
      <c r="AX163" s="10"/>
      <c r="AY163" s="10"/>
      <c r="AZ163" s="10"/>
      <c r="BA163" s="10"/>
      <c r="BB163" s="10"/>
      <c r="BC163" s="10"/>
      <c r="BD163" s="10"/>
      <c r="BE163" s="10"/>
      <c r="BF163" s="10"/>
      <c r="BG163" s="10"/>
      <c r="BH163" s="10"/>
    </row>
    <row r="164" spans="1:60">
      <c r="A164" s="10">
        <v>0</v>
      </c>
      <c r="B164" s="25" t="s">
        <v>490</v>
      </c>
      <c r="C164" s="10" t="s">
        <v>5522</v>
      </c>
      <c r="D164" s="12">
        <v>1</v>
      </c>
      <c r="E164" s="10" t="s">
        <v>562</v>
      </c>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10"/>
      <c r="AG164" s="10"/>
      <c r="AH164" s="10"/>
      <c r="AI164" s="10"/>
      <c r="AJ164" s="10"/>
      <c r="AK164" s="10"/>
      <c r="AL164" s="10"/>
      <c r="AM164" s="10"/>
      <c r="AN164" s="10"/>
      <c r="AO164" s="10"/>
      <c r="AP164" s="10"/>
      <c r="AQ164" s="10"/>
      <c r="AR164" s="10"/>
      <c r="AS164" s="10"/>
      <c r="AT164" s="10"/>
      <c r="AU164" s="10">
        <v>1</v>
      </c>
      <c r="AV164" s="10"/>
      <c r="AW164" s="10"/>
      <c r="AX164" s="10"/>
      <c r="AY164" s="10"/>
      <c r="AZ164" s="10"/>
      <c r="BA164" s="10"/>
      <c r="BB164" s="10"/>
      <c r="BC164" s="10"/>
      <c r="BD164" s="10"/>
      <c r="BE164" s="10"/>
      <c r="BF164" s="10"/>
      <c r="BG164" s="10"/>
      <c r="BH164" s="10"/>
    </row>
    <row r="165" spans="1:60">
      <c r="A165" s="10">
        <v>0</v>
      </c>
      <c r="B165" s="25" t="s">
        <v>490</v>
      </c>
      <c r="C165" s="10" t="s">
        <v>1060</v>
      </c>
      <c r="D165" s="12">
        <v>3</v>
      </c>
      <c r="E165" s="10" t="s">
        <v>581</v>
      </c>
      <c r="F165" s="10"/>
      <c r="G165" s="10"/>
      <c r="H165" s="10"/>
      <c r="I165" s="10"/>
      <c r="J165" s="10"/>
      <c r="K165" s="10">
        <v>1</v>
      </c>
      <c r="L165" s="10"/>
      <c r="M165" s="10"/>
      <c r="N165" s="10"/>
      <c r="O165" s="10"/>
      <c r="P165" s="10"/>
      <c r="Q165" s="10"/>
      <c r="R165" s="10"/>
      <c r="S165" s="10"/>
      <c r="T165" s="10"/>
      <c r="U165" s="10"/>
      <c r="V165" s="10"/>
      <c r="W165" s="10"/>
      <c r="X165" s="10"/>
      <c r="Y165" s="10"/>
      <c r="Z165" s="10"/>
      <c r="AA165" s="10"/>
      <c r="AB165" s="10"/>
      <c r="AC165" s="10"/>
      <c r="AD165" s="10"/>
      <c r="AE165" s="10">
        <v>2</v>
      </c>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row>
    <row r="166" spans="1:60">
      <c r="A166" s="10">
        <v>0</v>
      </c>
      <c r="B166" s="25" t="s">
        <v>490</v>
      </c>
      <c r="C166" s="10" t="s">
        <v>685</v>
      </c>
      <c r="D166" s="12">
        <v>1</v>
      </c>
      <c r="E166" s="10" t="s">
        <v>347</v>
      </c>
      <c r="F166" s="10">
        <v>1</v>
      </c>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row>
    <row r="167" spans="1:60">
      <c r="A167" s="10">
        <v>0</v>
      </c>
      <c r="B167" s="10" t="s">
        <v>490</v>
      </c>
      <c r="C167" s="10" t="s">
        <v>8937</v>
      </c>
      <c r="D167" s="12">
        <v>3</v>
      </c>
      <c r="E167" s="10" t="s">
        <v>8938</v>
      </c>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v>2</v>
      </c>
      <c r="AS167" s="10"/>
      <c r="AT167" s="10"/>
      <c r="AU167" s="10"/>
      <c r="AV167" s="10"/>
      <c r="AW167" s="10"/>
      <c r="AX167" s="10"/>
      <c r="AY167" s="10"/>
      <c r="AZ167" s="10"/>
      <c r="BA167" s="10"/>
      <c r="BB167" s="10"/>
      <c r="BC167" s="10"/>
      <c r="BD167" s="10"/>
      <c r="BE167" s="10"/>
      <c r="BF167" s="10"/>
      <c r="BG167" s="10"/>
      <c r="BH167" s="10">
        <v>1</v>
      </c>
    </row>
    <row r="168" spans="1:60">
      <c r="A168" s="10">
        <v>0</v>
      </c>
      <c r="B168" s="25" t="s">
        <v>490</v>
      </c>
      <c r="C168" s="10" t="s">
        <v>1072</v>
      </c>
      <c r="D168" s="12">
        <v>3</v>
      </c>
      <c r="E168" s="10" t="s">
        <v>1073</v>
      </c>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v>1</v>
      </c>
      <c r="AD168" s="10"/>
      <c r="AE168" s="10"/>
      <c r="AF168" s="10"/>
      <c r="AG168" s="10"/>
      <c r="AH168" s="10"/>
      <c r="AI168" s="10"/>
      <c r="AJ168" s="10"/>
      <c r="AK168" s="10"/>
      <c r="AL168" s="10"/>
      <c r="AM168" s="10"/>
      <c r="AN168" s="10"/>
      <c r="AO168" s="10"/>
      <c r="AP168" s="10"/>
      <c r="AQ168" s="10"/>
      <c r="AR168" s="10">
        <v>1</v>
      </c>
      <c r="AS168" s="10"/>
      <c r="AT168" s="10"/>
      <c r="AU168" s="10"/>
      <c r="AV168" s="10"/>
      <c r="AW168" s="10"/>
      <c r="AX168" s="10"/>
      <c r="AY168" s="10"/>
      <c r="AZ168" s="10"/>
      <c r="BA168" s="10"/>
      <c r="BB168" s="10"/>
      <c r="BC168" s="10"/>
      <c r="BD168" s="10"/>
      <c r="BE168" s="10"/>
      <c r="BF168" s="10"/>
      <c r="BG168" s="10"/>
      <c r="BH168" s="10">
        <v>1</v>
      </c>
    </row>
    <row r="169" spans="1:60">
      <c r="A169" s="10">
        <v>0</v>
      </c>
      <c r="B169" s="77" t="s">
        <v>490</v>
      </c>
      <c r="C169" s="54" t="s">
        <v>6718</v>
      </c>
      <c r="D169" s="76">
        <v>2</v>
      </c>
      <c r="E169" s="77" t="s">
        <v>546</v>
      </c>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c r="AE169" s="73"/>
      <c r="AF169" s="78"/>
      <c r="AG169" s="78"/>
      <c r="AH169" s="78"/>
      <c r="AI169" s="78"/>
      <c r="AJ169" s="78"/>
      <c r="AK169" s="78"/>
      <c r="AL169" s="78"/>
      <c r="AM169" s="78"/>
      <c r="AN169" s="78"/>
      <c r="AO169" s="78"/>
      <c r="AP169" s="78"/>
      <c r="AQ169" s="78"/>
      <c r="AR169" s="54">
        <v>1</v>
      </c>
      <c r="AS169" s="78"/>
      <c r="AT169" s="78"/>
      <c r="AU169" s="78"/>
      <c r="AV169" s="78"/>
      <c r="AW169" s="78"/>
      <c r="AX169" s="78"/>
      <c r="AY169" s="78"/>
      <c r="AZ169" s="78"/>
      <c r="BA169" s="78"/>
      <c r="BB169" s="78"/>
      <c r="BC169" s="78"/>
      <c r="BD169" s="78"/>
      <c r="BE169" s="78"/>
      <c r="BF169" s="78"/>
      <c r="BG169" s="78"/>
      <c r="BH169" s="54">
        <v>1</v>
      </c>
    </row>
    <row r="170" spans="1:60">
      <c r="A170" s="10">
        <v>0</v>
      </c>
      <c r="B170" s="25" t="s">
        <v>490</v>
      </c>
      <c r="C170" s="10" t="s">
        <v>918</v>
      </c>
      <c r="D170" s="12">
        <v>1</v>
      </c>
      <c r="E170" s="10" t="s">
        <v>769</v>
      </c>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v>1</v>
      </c>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row>
    <row r="171" spans="1:60">
      <c r="A171" s="10">
        <v>0</v>
      </c>
      <c r="B171" s="25" t="s">
        <v>490</v>
      </c>
      <c r="C171" s="10" t="s">
        <v>949</v>
      </c>
      <c r="D171" s="12">
        <v>2</v>
      </c>
      <c r="E171" s="10" t="s">
        <v>950</v>
      </c>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v>2</v>
      </c>
      <c r="AS171" s="10"/>
      <c r="AT171" s="10"/>
      <c r="AU171" s="10"/>
      <c r="AV171" s="10"/>
      <c r="AW171" s="10"/>
      <c r="AX171" s="10"/>
      <c r="AY171" s="10"/>
      <c r="AZ171" s="10"/>
      <c r="BA171" s="10"/>
      <c r="BB171" s="10"/>
      <c r="BC171" s="10"/>
      <c r="BD171" s="10"/>
      <c r="BE171" s="10"/>
      <c r="BF171" s="10"/>
      <c r="BG171" s="10"/>
      <c r="BH171" s="10"/>
    </row>
    <row r="172" spans="1:60">
      <c r="A172" s="10">
        <v>0</v>
      </c>
      <c r="B172" s="25" t="s">
        <v>490</v>
      </c>
      <c r="C172" s="10" t="s">
        <v>5303</v>
      </c>
      <c r="D172" s="12">
        <v>1</v>
      </c>
      <c r="E172" s="10" t="s">
        <v>86</v>
      </c>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v>1</v>
      </c>
    </row>
    <row r="173" spans="1:60">
      <c r="A173" s="10">
        <v>0</v>
      </c>
      <c r="B173" s="25" t="s">
        <v>490</v>
      </c>
      <c r="C173" s="10" t="s">
        <v>7820</v>
      </c>
      <c r="D173" s="12">
        <v>3</v>
      </c>
      <c r="E173" s="10" t="s">
        <v>7821</v>
      </c>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v>1</v>
      </c>
      <c r="AD173" s="10"/>
      <c r="AE173" s="10"/>
      <c r="AF173" s="10"/>
      <c r="AG173" s="10"/>
      <c r="AH173" s="10"/>
      <c r="AI173" s="10"/>
      <c r="AJ173" s="10"/>
      <c r="AK173" s="10"/>
      <c r="AL173" s="10"/>
      <c r="AM173" s="10"/>
      <c r="AN173" s="10"/>
      <c r="AO173" s="10"/>
      <c r="AP173" s="10"/>
      <c r="AQ173" s="10">
        <v>1</v>
      </c>
      <c r="AR173" s="10">
        <v>1</v>
      </c>
      <c r="AS173" s="10"/>
      <c r="AT173" s="10"/>
      <c r="AU173" s="10"/>
      <c r="AV173" s="10"/>
      <c r="AW173" s="10"/>
      <c r="AX173" s="10"/>
      <c r="AY173" s="10"/>
      <c r="AZ173" s="10"/>
      <c r="BA173" s="10"/>
      <c r="BB173" s="10"/>
      <c r="BC173" s="10"/>
      <c r="BD173" s="10"/>
      <c r="BE173" s="10"/>
      <c r="BF173" s="10"/>
      <c r="BG173" s="10"/>
      <c r="BH173" s="10"/>
    </row>
    <row r="174" spans="1:60">
      <c r="A174" s="10">
        <v>0</v>
      </c>
      <c r="B174" s="25" t="s">
        <v>490</v>
      </c>
      <c r="C174" s="10" t="s">
        <v>2555</v>
      </c>
      <c r="D174" s="12">
        <v>1</v>
      </c>
      <c r="E174" s="10" t="s">
        <v>70</v>
      </c>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10"/>
      <c r="AG174" s="10"/>
      <c r="AH174" s="10"/>
      <c r="AI174" s="10"/>
      <c r="AJ174" s="10"/>
      <c r="AK174" s="10"/>
      <c r="AL174" s="10"/>
      <c r="AM174" s="10"/>
      <c r="AN174" s="10"/>
      <c r="AO174" s="10"/>
      <c r="AP174" s="10"/>
      <c r="AQ174" s="10"/>
      <c r="AR174" s="10">
        <v>1</v>
      </c>
      <c r="AS174" s="10"/>
      <c r="AT174" s="10"/>
      <c r="AU174" s="10"/>
      <c r="AV174" s="10"/>
      <c r="AW174" s="10"/>
      <c r="AX174" s="10"/>
      <c r="AY174" s="10"/>
      <c r="AZ174" s="10"/>
      <c r="BA174" s="10"/>
      <c r="BB174" s="10"/>
      <c r="BC174" s="10"/>
      <c r="BD174" s="10"/>
      <c r="BE174" s="10"/>
      <c r="BF174" s="10"/>
      <c r="BG174" s="10"/>
      <c r="BH174" s="10"/>
    </row>
    <row r="175" spans="1:60">
      <c r="A175" s="10">
        <v>0</v>
      </c>
      <c r="B175" s="25" t="s">
        <v>490</v>
      </c>
      <c r="C175" s="10" t="s">
        <v>5728</v>
      </c>
      <c r="D175" s="12">
        <v>1</v>
      </c>
      <c r="E175" s="10" t="s">
        <v>84</v>
      </c>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v>1</v>
      </c>
      <c r="BG175" s="10"/>
      <c r="BH175" s="10"/>
    </row>
    <row r="176" spans="1:60">
      <c r="A176" s="10">
        <v>0</v>
      </c>
      <c r="B176" s="25" t="s">
        <v>490</v>
      </c>
      <c r="C176" s="10" t="s">
        <v>2101</v>
      </c>
      <c r="D176" s="12">
        <v>1</v>
      </c>
      <c r="E176" s="10" t="s">
        <v>2102</v>
      </c>
      <c r="F176" s="10"/>
      <c r="G176" s="10"/>
      <c r="H176" s="10">
        <v>1</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row>
    <row r="177" spans="1:60">
      <c r="A177" s="43">
        <v>0</v>
      </c>
      <c r="B177" s="25" t="s">
        <v>490</v>
      </c>
      <c r="C177" s="35" t="s">
        <v>4472</v>
      </c>
      <c r="D177" s="12">
        <v>2</v>
      </c>
      <c r="E177" s="10" t="s">
        <v>4473</v>
      </c>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10"/>
      <c r="AG177" s="10"/>
      <c r="AH177" s="10">
        <v>1</v>
      </c>
      <c r="AI177" s="10"/>
      <c r="AJ177" s="10"/>
      <c r="AK177" s="10"/>
      <c r="AL177" s="10"/>
      <c r="AM177" s="10"/>
      <c r="AN177" s="10"/>
      <c r="AO177" s="10"/>
      <c r="AP177" s="10"/>
      <c r="AQ177" s="10"/>
      <c r="AR177" s="10">
        <v>1</v>
      </c>
      <c r="AS177" s="10"/>
      <c r="AT177" s="10"/>
      <c r="AU177" s="10"/>
      <c r="AV177" s="10"/>
      <c r="AW177" s="10"/>
      <c r="AX177" s="10"/>
      <c r="AY177" s="10"/>
      <c r="AZ177" s="10"/>
      <c r="BA177" s="10"/>
      <c r="BB177" s="10"/>
      <c r="BC177" s="10"/>
      <c r="BD177" s="10"/>
      <c r="BE177" s="10"/>
      <c r="BF177" s="10"/>
      <c r="BG177" s="10"/>
      <c r="BH177" s="10"/>
    </row>
    <row r="178" spans="1:60">
      <c r="A178" s="10">
        <v>0</v>
      </c>
      <c r="B178" s="25" t="s">
        <v>490</v>
      </c>
      <c r="C178" s="10" t="s">
        <v>6192</v>
      </c>
      <c r="D178" s="12">
        <v>5</v>
      </c>
      <c r="E178" s="10" t="s">
        <v>6193</v>
      </c>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v>1</v>
      </c>
      <c r="AD178" s="10"/>
      <c r="AE178" s="10">
        <v>1</v>
      </c>
      <c r="AF178" s="10"/>
      <c r="AG178" s="10"/>
      <c r="AH178" s="10">
        <v>1</v>
      </c>
      <c r="AI178" s="10"/>
      <c r="AJ178" s="10"/>
      <c r="AK178" s="10"/>
      <c r="AL178" s="10"/>
      <c r="AM178" s="10"/>
      <c r="AN178" s="10"/>
      <c r="AO178" s="10"/>
      <c r="AP178" s="10"/>
      <c r="AQ178" s="10"/>
      <c r="AR178" s="10">
        <v>2</v>
      </c>
      <c r="AS178" s="10"/>
      <c r="AT178" s="10"/>
      <c r="AU178" s="10"/>
      <c r="AV178" s="10"/>
      <c r="AW178" s="10"/>
      <c r="AX178" s="10"/>
      <c r="AY178" s="10"/>
      <c r="AZ178" s="10"/>
      <c r="BA178" s="10"/>
      <c r="BB178" s="10"/>
      <c r="BC178" s="10"/>
      <c r="BD178" s="10"/>
      <c r="BE178" s="10"/>
      <c r="BF178" s="10"/>
      <c r="BG178" s="10"/>
      <c r="BH178" s="10"/>
    </row>
    <row r="179" spans="1:60">
      <c r="A179" s="10">
        <v>0</v>
      </c>
      <c r="B179" s="25" t="s">
        <v>490</v>
      </c>
      <c r="C179" s="10" t="s">
        <v>2195</v>
      </c>
      <c r="D179" s="12">
        <v>3</v>
      </c>
      <c r="E179" s="10" t="s">
        <v>2196</v>
      </c>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v>2</v>
      </c>
      <c r="AS179" s="10"/>
      <c r="AT179" s="10"/>
      <c r="AU179" s="10"/>
      <c r="AV179" s="10"/>
      <c r="AW179" s="10"/>
      <c r="AX179" s="10"/>
      <c r="AY179" s="10"/>
      <c r="AZ179" s="10">
        <v>1</v>
      </c>
      <c r="BA179" s="10"/>
      <c r="BB179" s="10"/>
      <c r="BC179" s="10"/>
      <c r="BD179" s="10"/>
      <c r="BE179" s="10"/>
      <c r="BF179" s="10"/>
      <c r="BG179" s="10"/>
      <c r="BH179" s="10"/>
    </row>
    <row r="180" spans="1:60">
      <c r="A180" s="10">
        <v>0</v>
      </c>
      <c r="B180" s="25" t="s">
        <v>490</v>
      </c>
      <c r="C180" s="10" t="s">
        <v>5743</v>
      </c>
      <c r="D180" s="12">
        <v>2</v>
      </c>
      <c r="E180" s="10" t="s">
        <v>5744</v>
      </c>
      <c r="F180" s="9"/>
      <c r="G180" s="9"/>
      <c r="H180" s="9"/>
      <c r="I180" s="9"/>
      <c r="J180" s="9"/>
      <c r="K180" s="9"/>
      <c r="L180" s="9"/>
      <c r="M180" s="9"/>
      <c r="N180" s="9"/>
      <c r="O180" s="9"/>
      <c r="P180" s="9"/>
      <c r="Q180" s="9"/>
      <c r="R180" s="9"/>
      <c r="S180" s="9"/>
      <c r="T180" s="9"/>
      <c r="U180" s="9"/>
      <c r="V180" s="9"/>
      <c r="W180" s="9"/>
      <c r="X180" s="9"/>
      <c r="Y180" s="9"/>
      <c r="Z180" s="9"/>
      <c r="AA180" s="9"/>
      <c r="AB180" s="9"/>
      <c r="AC180" s="10">
        <v>1</v>
      </c>
      <c r="AD180" s="9"/>
      <c r="AE180" s="9"/>
      <c r="AF180" s="10"/>
      <c r="AG180" s="10"/>
      <c r="AH180" s="10"/>
      <c r="AI180" s="10"/>
      <c r="AJ180" s="10"/>
      <c r="AK180" s="10"/>
      <c r="AL180" s="10"/>
      <c r="AM180" s="10"/>
      <c r="AN180" s="10"/>
      <c r="AO180" s="10"/>
      <c r="AP180" s="10"/>
      <c r="AQ180" s="10"/>
      <c r="AR180" s="10">
        <v>1</v>
      </c>
      <c r="AS180" s="10"/>
      <c r="AT180" s="10"/>
      <c r="AU180" s="10"/>
      <c r="AV180" s="10"/>
      <c r="AW180" s="10"/>
      <c r="AX180" s="10"/>
      <c r="AY180" s="10"/>
      <c r="AZ180" s="10"/>
      <c r="BA180" s="10"/>
      <c r="BB180" s="10"/>
      <c r="BC180" s="10"/>
      <c r="BD180" s="10"/>
      <c r="BE180" s="10"/>
      <c r="BF180" s="10"/>
      <c r="BG180" s="10"/>
      <c r="BH180" s="10"/>
    </row>
    <row r="181" spans="1:60">
      <c r="A181" s="43">
        <v>0</v>
      </c>
      <c r="B181" s="25" t="s">
        <v>490</v>
      </c>
      <c r="C181" s="35" t="s">
        <v>3169</v>
      </c>
      <c r="D181" s="12">
        <v>3</v>
      </c>
      <c r="E181" s="10" t="s">
        <v>3170</v>
      </c>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42"/>
      <c r="AG181" s="42"/>
      <c r="AH181" s="42"/>
      <c r="AI181" s="42"/>
      <c r="AJ181" s="42"/>
      <c r="AK181" s="42"/>
      <c r="AL181" s="42"/>
      <c r="AM181" s="42"/>
      <c r="AN181" s="42"/>
      <c r="AO181" s="42"/>
      <c r="AP181" s="42"/>
      <c r="AQ181" s="42"/>
      <c r="AR181" s="42"/>
      <c r="AS181" s="35">
        <v>3</v>
      </c>
      <c r="AT181" s="42"/>
      <c r="AU181" s="42"/>
      <c r="AV181" s="42"/>
      <c r="AW181" s="42"/>
      <c r="AX181" s="42"/>
      <c r="AY181" s="42"/>
      <c r="AZ181" s="42"/>
      <c r="BA181" s="42"/>
      <c r="BB181" s="42"/>
      <c r="BC181" s="42"/>
      <c r="BD181" s="42"/>
      <c r="BE181" s="42"/>
      <c r="BF181" s="42"/>
      <c r="BG181" s="42"/>
      <c r="BH181" s="42"/>
    </row>
    <row r="182" spans="1:60">
      <c r="A182" s="10">
        <v>0</v>
      </c>
      <c r="B182" s="25" t="s">
        <v>490</v>
      </c>
      <c r="C182" s="10" t="s">
        <v>5757</v>
      </c>
      <c r="D182" s="12">
        <v>1</v>
      </c>
      <c r="E182" s="10" t="s">
        <v>86</v>
      </c>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v>1</v>
      </c>
    </row>
    <row r="183" spans="1:60">
      <c r="A183" s="10">
        <v>0</v>
      </c>
      <c r="B183" s="127" t="s">
        <v>490</v>
      </c>
      <c r="C183" s="54" t="s">
        <v>6793</v>
      </c>
      <c r="D183" s="12">
        <v>2</v>
      </c>
      <c r="E183" s="10" t="s">
        <v>1425</v>
      </c>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v>1</v>
      </c>
      <c r="AF183" s="78"/>
      <c r="AG183" s="78"/>
      <c r="AH183" s="78"/>
      <c r="AI183" s="78"/>
      <c r="AJ183" s="78"/>
      <c r="AK183" s="78"/>
      <c r="AL183" s="78"/>
      <c r="AM183" s="78"/>
      <c r="AN183" s="78"/>
      <c r="AO183" s="78"/>
      <c r="AP183" s="78"/>
      <c r="AQ183" s="78"/>
      <c r="AR183" s="54">
        <v>1</v>
      </c>
      <c r="AS183" s="78"/>
      <c r="AT183" s="78"/>
      <c r="AU183" s="78"/>
      <c r="AV183" s="78"/>
      <c r="AW183" s="78"/>
      <c r="AX183" s="78"/>
      <c r="AY183" s="78"/>
      <c r="AZ183" s="78"/>
      <c r="BA183" s="78"/>
      <c r="BB183" s="78"/>
      <c r="BC183" s="78"/>
      <c r="BD183" s="78"/>
      <c r="BE183" s="78"/>
      <c r="BF183" s="78"/>
      <c r="BG183" s="78"/>
      <c r="BH183" s="78"/>
    </row>
    <row r="184" spans="1:60">
      <c r="A184" s="10">
        <v>0</v>
      </c>
      <c r="B184" s="25" t="s">
        <v>490</v>
      </c>
      <c r="C184" s="10" t="s">
        <v>5231</v>
      </c>
      <c r="D184" s="12">
        <v>2</v>
      </c>
      <c r="E184" s="10" t="s">
        <v>5232</v>
      </c>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10">
        <v>1</v>
      </c>
      <c r="AF184" s="10"/>
      <c r="AG184" s="10">
        <v>1</v>
      </c>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row>
    <row r="185" spans="1:60">
      <c r="A185" s="10">
        <v>0</v>
      </c>
      <c r="B185" s="25" t="s">
        <v>490</v>
      </c>
      <c r="C185" s="10" t="s">
        <v>2309</v>
      </c>
      <c r="D185" s="12">
        <v>1</v>
      </c>
      <c r="E185" s="10" t="s">
        <v>562</v>
      </c>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10"/>
      <c r="AG185" s="10"/>
      <c r="AH185" s="10"/>
      <c r="AI185" s="10"/>
      <c r="AJ185" s="10"/>
      <c r="AK185" s="10"/>
      <c r="AL185" s="10"/>
      <c r="AM185" s="10"/>
      <c r="AN185" s="10"/>
      <c r="AO185" s="10"/>
      <c r="AP185" s="10"/>
      <c r="AQ185" s="10"/>
      <c r="AR185" s="10"/>
      <c r="AS185" s="10"/>
      <c r="AT185" s="10"/>
      <c r="AU185" s="10">
        <v>1</v>
      </c>
      <c r="AV185" s="10"/>
      <c r="AW185" s="10"/>
      <c r="AX185" s="10"/>
      <c r="AY185" s="10"/>
      <c r="AZ185" s="10"/>
      <c r="BA185" s="10"/>
      <c r="BB185" s="10"/>
      <c r="BC185" s="10"/>
      <c r="BD185" s="10"/>
      <c r="BE185" s="10"/>
      <c r="BF185" s="10"/>
      <c r="BG185" s="10"/>
      <c r="BH185" s="10"/>
    </row>
    <row r="186" spans="1:60">
      <c r="A186" s="43">
        <v>0</v>
      </c>
      <c r="B186" s="25" t="s">
        <v>490</v>
      </c>
      <c r="C186" s="42" t="s">
        <v>3985</v>
      </c>
      <c r="D186" s="12">
        <v>1</v>
      </c>
      <c r="E186" s="10" t="s">
        <v>3986</v>
      </c>
      <c r="F186" s="9"/>
      <c r="G186" s="9"/>
      <c r="H186" s="9"/>
      <c r="I186" s="9"/>
      <c r="J186" s="9"/>
      <c r="K186" s="9"/>
      <c r="L186" s="9"/>
      <c r="M186" s="9"/>
      <c r="N186" s="9"/>
      <c r="O186" s="9"/>
      <c r="P186" s="9"/>
      <c r="Q186" s="9"/>
      <c r="R186" s="9"/>
      <c r="S186" s="9"/>
      <c r="T186" s="9"/>
      <c r="U186" s="9"/>
      <c r="V186" s="9"/>
      <c r="W186" s="9"/>
      <c r="X186" s="9"/>
      <c r="Y186" s="10">
        <v>1</v>
      </c>
      <c r="Z186" s="9"/>
      <c r="AA186" s="9"/>
      <c r="AB186" s="9"/>
      <c r="AC186" s="9"/>
      <c r="AD186" s="9"/>
      <c r="AE186" s="9"/>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row>
    <row r="187" spans="1:60">
      <c r="A187" s="10">
        <v>0</v>
      </c>
      <c r="B187" s="25" t="s">
        <v>490</v>
      </c>
      <c r="C187" s="10" t="s">
        <v>2145</v>
      </c>
      <c r="D187" s="12">
        <v>2</v>
      </c>
      <c r="E187" s="10" t="s">
        <v>2146</v>
      </c>
      <c r="F187" s="9"/>
      <c r="G187" s="9"/>
      <c r="H187" s="9"/>
      <c r="I187" s="10">
        <v>1</v>
      </c>
      <c r="J187" s="9"/>
      <c r="K187" s="9"/>
      <c r="L187" s="9"/>
      <c r="M187" s="9"/>
      <c r="N187" s="9"/>
      <c r="O187" s="9"/>
      <c r="P187" s="9"/>
      <c r="Q187" s="9"/>
      <c r="R187" s="9"/>
      <c r="S187" s="9"/>
      <c r="T187" s="9"/>
      <c r="U187" s="9"/>
      <c r="V187" s="9"/>
      <c r="W187" s="9"/>
      <c r="X187" s="9"/>
      <c r="Y187" s="9"/>
      <c r="Z187" s="9"/>
      <c r="AA187" s="9"/>
      <c r="AB187" s="10">
        <v>1</v>
      </c>
      <c r="AC187" s="9"/>
      <c r="AD187" s="9"/>
      <c r="AE187" s="9"/>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row>
    <row r="188" spans="1:60">
      <c r="A188" s="10">
        <v>0</v>
      </c>
      <c r="B188" s="25" t="s">
        <v>490</v>
      </c>
      <c r="C188" s="10" t="s">
        <v>6163</v>
      </c>
      <c r="D188" s="12">
        <v>1</v>
      </c>
      <c r="E188" s="10" t="s">
        <v>48</v>
      </c>
      <c r="F188" s="10"/>
      <c r="G188" s="10"/>
      <c r="H188" s="10"/>
      <c r="I188" s="10"/>
      <c r="J188" s="10"/>
      <c r="K188" s="10"/>
      <c r="L188" s="10"/>
      <c r="M188" s="10"/>
      <c r="N188" s="10"/>
      <c r="O188" s="10"/>
      <c r="P188" s="10"/>
      <c r="Q188" s="10"/>
      <c r="R188" s="10"/>
      <c r="S188" s="10"/>
      <c r="T188" s="10"/>
      <c r="U188" s="10"/>
      <c r="V188" s="10">
        <v>1</v>
      </c>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row>
    <row r="189" spans="1:60">
      <c r="A189" s="10">
        <v>0</v>
      </c>
      <c r="B189" s="10" t="s">
        <v>490</v>
      </c>
      <c r="C189" s="10" t="s">
        <v>9000</v>
      </c>
      <c r="D189" s="12">
        <v>1</v>
      </c>
      <c r="E189" s="10" t="s">
        <v>1528</v>
      </c>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v>1</v>
      </c>
      <c r="AD189" s="10"/>
      <c r="AE189" s="10"/>
      <c r="AF189" s="10"/>
      <c r="AG189" s="10"/>
      <c r="AH189" s="10"/>
      <c r="AI189" s="10"/>
      <c r="AJ189" s="10"/>
      <c r="AK189" s="10"/>
      <c r="AL189" s="10"/>
      <c r="AM189" s="10"/>
      <c r="AN189" s="10"/>
      <c r="AO189" s="10"/>
      <c r="AP189" s="10"/>
      <c r="AQ189" s="10"/>
      <c r="AR189" s="10">
        <v>1</v>
      </c>
      <c r="AS189" s="10"/>
      <c r="AT189" s="10"/>
      <c r="AU189" s="10"/>
      <c r="AV189" s="10"/>
      <c r="AW189" s="10"/>
      <c r="AX189" s="10"/>
      <c r="AY189" s="10"/>
      <c r="AZ189" s="10"/>
      <c r="BA189" s="10"/>
      <c r="BB189" s="10"/>
      <c r="BC189" s="10"/>
      <c r="BD189" s="10"/>
      <c r="BE189" s="10"/>
      <c r="BF189" s="10"/>
      <c r="BG189" s="10"/>
      <c r="BH189" s="10"/>
    </row>
    <row r="190" spans="1:60">
      <c r="A190" s="10">
        <v>0</v>
      </c>
      <c r="B190" s="25" t="s">
        <v>490</v>
      </c>
      <c r="C190" s="10" t="s">
        <v>2132</v>
      </c>
      <c r="D190" s="12">
        <v>6</v>
      </c>
      <c r="E190" s="10" t="s">
        <v>2133</v>
      </c>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v>2</v>
      </c>
      <c r="AE190" s="10">
        <v>1</v>
      </c>
      <c r="AF190" s="10"/>
      <c r="AG190" s="10"/>
      <c r="AH190" s="10"/>
      <c r="AI190" s="10"/>
      <c r="AJ190" s="10"/>
      <c r="AK190" s="10"/>
      <c r="AL190" s="10"/>
      <c r="AM190" s="10"/>
      <c r="AN190" s="10"/>
      <c r="AO190" s="10"/>
      <c r="AP190" s="10"/>
      <c r="AQ190" s="10"/>
      <c r="AR190" s="10">
        <v>2</v>
      </c>
      <c r="AS190" s="10">
        <v>1</v>
      </c>
      <c r="AT190" s="10"/>
      <c r="AU190" s="10"/>
      <c r="AV190" s="10"/>
      <c r="AW190" s="10"/>
      <c r="AX190" s="10"/>
      <c r="AY190" s="10"/>
      <c r="AZ190" s="10"/>
      <c r="BA190" s="10"/>
      <c r="BB190" s="10"/>
      <c r="BC190" s="10"/>
      <c r="BD190" s="10"/>
      <c r="BE190" s="10"/>
      <c r="BF190" s="10"/>
      <c r="BG190" s="10"/>
      <c r="BH190" s="10"/>
    </row>
    <row r="191" spans="1:60">
      <c r="A191" s="10">
        <v>0</v>
      </c>
      <c r="B191" s="25" t="s">
        <v>490</v>
      </c>
      <c r="C191" s="10" t="s">
        <v>411</v>
      </c>
      <c r="D191" s="12">
        <v>1</v>
      </c>
      <c r="E191" s="10" t="s">
        <v>70</v>
      </c>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v>1</v>
      </c>
      <c r="AS191" s="10"/>
      <c r="AT191" s="10"/>
      <c r="AU191" s="10"/>
      <c r="AV191" s="10"/>
      <c r="AW191" s="10"/>
      <c r="AX191" s="10"/>
      <c r="AY191" s="10"/>
      <c r="AZ191" s="10"/>
      <c r="BA191" s="10"/>
      <c r="BB191" s="10"/>
      <c r="BC191" s="10"/>
      <c r="BD191" s="10"/>
      <c r="BE191" s="10"/>
      <c r="BF191" s="10"/>
      <c r="BG191" s="10"/>
      <c r="BH191" s="10"/>
    </row>
    <row r="192" spans="1:60">
      <c r="A192" s="10">
        <v>0</v>
      </c>
      <c r="B192" s="25" t="s">
        <v>490</v>
      </c>
      <c r="C192" s="10" t="s">
        <v>6985</v>
      </c>
      <c r="D192" s="12">
        <v>10</v>
      </c>
      <c r="E192" s="10" t="s">
        <v>6986</v>
      </c>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v>2</v>
      </c>
      <c r="AD192" s="10"/>
      <c r="AE192" s="10">
        <v>2</v>
      </c>
      <c r="AF192" s="10">
        <v>1</v>
      </c>
      <c r="AG192" s="10"/>
      <c r="AH192" s="10">
        <v>1</v>
      </c>
      <c r="AI192" s="10"/>
      <c r="AJ192" s="10"/>
      <c r="AK192" s="10"/>
      <c r="AL192" s="10"/>
      <c r="AM192" s="10"/>
      <c r="AN192" s="10"/>
      <c r="AO192" s="10"/>
      <c r="AP192" s="10"/>
      <c r="AQ192" s="10">
        <v>1</v>
      </c>
      <c r="AR192" s="10">
        <v>3</v>
      </c>
      <c r="AS192" s="10"/>
      <c r="AT192" s="10"/>
      <c r="AU192" s="10"/>
      <c r="AV192" s="10"/>
      <c r="AW192" s="10"/>
      <c r="AX192" s="10"/>
      <c r="AY192" s="10"/>
      <c r="AZ192" s="10"/>
      <c r="BA192" s="10"/>
      <c r="BB192" s="10"/>
      <c r="BC192" s="10"/>
      <c r="BD192" s="10"/>
      <c r="BE192" s="10"/>
      <c r="BF192" s="10"/>
      <c r="BG192" s="10"/>
      <c r="BH192" s="10"/>
    </row>
    <row r="193" spans="1:60">
      <c r="A193" s="43">
        <v>0</v>
      </c>
      <c r="B193" s="25" t="s">
        <v>490</v>
      </c>
      <c r="C193" s="35" t="s">
        <v>4584</v>
      </c>
      <c r="D193" s="12">
        <v>1</v>
      </c>
      <c r="E193" s="10" t="s">
        <v>2326</v>
      </c>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42"/>
      <c r="AG193" s="42"/>
      <c r="AH193" s="42"/>
      <c r="AI193" s="42"/>
      <c r="AJ193" s="42"/>
      <c r="AK193" s="42"/>
      <c r="AL193" s="42"/>
      <c r="AM193" s="42"/>
      <c r="AN193" s="42"/>
      <c r="AO193" s="42"/>
      <c r="AP193" s="42"/>
      <c r="AQ193" s="42"/>
      <c r="AR193" s="35"/>
      <c r="AS193" s="35">
        <v>1</v>
      </c>
      <c r="AT193" s="42"/>
      <c r="AU193" s="42"/>
      <c r="AV193" s="42"/>
      <c r="AW193" s="42"/>
      <c r="AX193" s="42"/>
      <c r="AY193" s="42"/>
      <c r="AZ193" s="42"/>
      <c r="BA193" s="42"/>
      <c r="BB193" s="42"/>
      <c r="BC193" s="42"/>
      <c r="BD193" s="42"/>
      <c r="BE193" s="42"/>
      <c r="BF193" s="42"/>
      <c r="BG193" s="42"/>
      <c r="BH193" s="42"/>
    </row>
    <row r="194" spans="1:60">
      <c r="A194" s="10">
        <v>0</v>
      </c>
      <c r="B194" s="25" t="s">
        <v>490</v>
      </c>
      <c r="C194" s="10" t="s">
        <v>441</v>
      </c>
      <c r="D194" s="12">
        <v>2</v>
      </c>
      <c r="E194" s="10" t="s">
        <v>442</v>
      </c>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v>1</v>
      </c>
      <c r="AD194" s="10"/>
      <c r="AE194" s="10">
        <v>1</v>
      </c>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row>
    <row r="195" spans="1:60">
      <c r="A195" s="10">
        <v>0</v>
      </c>
      <c r="B195" s="25" t="s">
        <v>490</v>
      </c>
      <c r="C195" s="10" t="s">
        <v>7746</v>
      </c>
      <c r="D195" s="12">
        <v>2</v>
      </c>
      <c r="E195" s="10" t="s">
        <v>7747</v>
      </c>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v>1</v>
      </c>
      <c r="AI195" s="10">
        <v>1</v>
      </c>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row>
    <row r="196" spans="1:60">
      <c r="A196" s="43">
        <v>0</v>
      </c>
      <c r="B196" s="25" t="s">
        <v>490</v>
      </c>
      <c r="C196" s="42" t="s">
        <v>411</v>
      </c>
      <c r="D196" s="12">
        <v>1</v>
      </c>
      <c r="E196" s="10" t="s">
        <v>70</v>
      </c>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10"/>
      <c r="AG196" s="10"/>
      <c r="AH196" s="10"/>
      <c r="AI196" s="10"/>
      <c r="AJ196" s="10"/>
      <c r="AK196" s="10"/>
      <c r="AL196" s="10"/>
      <c r="AM196" s="10"/>
      <c r="AN196" s="10"/>
      <c r="AO196" s="10"/>
      <c r="AP196" s="10"/>
      <c r="AQ196" s="10"/>
      <c r="AR196" s="10">
        <v>1</v>
      </c>
      <c r="AS196" s="10"/>
      <c r="AT196" s="10"/>
      <c r="AU196" s="10"/>
      <c r="AV196" s="10"/>
      <c r="AW196" s="10"/>
      <c r="AX196" s="10"/>
      <c r="AY196" s="10"/>
      <c r="AZ196" s="10"/>
      <c r="BA196" s="10"/>
      <c r="BB196" s="10"/>
      <c r="BC196" s="10"/>
      <c r="BD196" s="10"/>
      <c r="BE196" s="10"/>
      <c r="BF196" s="10"/>
      <c r="BG196" s="10"/>
      <c r="BH196" s="10"/>
    </row>
    <row r="197" spans="1:60">
      <c r="A197" s="10">
        <v>0</v>
      </c>
      <c r="B197" s="25" t="s">
        <v>490</v>
      </c>
      <c r="C197" s="10" t="s">
        <v>6575</v>
      </c>
      <c r="D197" s="12">
        <v>2</v>
      </c>
      <c r="E197" s="10" t="s">
        <v>2378</v>
      </c>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v>1</v>
      </c>
      <c r="AS197" s="10"/>
      <c r="AT197" s="10"/>
      <c r="AU197" s="10"/>
      <c r="AV197" s="10"/>
      <c r="AW197" s="10"/>
      <c r="AX197" s="10"/>
      <c r="AY197" s="10">
        <v>1</v>
      </c>
      <c r="AZ197" s="10"/>
      <c r="BA197" s="10"/>
      <c r="BB197" s="10"/>
      <c r="BC197" s="10"/>
      <c r="BD197" s="10"/>
      <c r="BE197" s="10"/>
      <c r="BF197" s="10"/>
      <c r="BG197" s="10"/>
      <c r="BH197" s="10"/>
    </row>
    <row r="198" spans="1:60">
      <c r="A198" s="10">
        <v>0</v>
      </c>
      <c r="B198" s="25" t="s">
        <v>490</v>
      </c>
      <c r="C198" s="10" t="s">
        <v>993</v>
      </c>
      <c r="D198" s="12">
        <v>1</v>
      </c>
      <c r="E198" s="10" t="s">
        <v>70</v>
      </c>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v>1</v>
      </c>
      <c r="AS198" s="10"/>
      <c r="AT198" s="10"/>
      <c r="AU198" s="10"/>
      <c r="AV198" s="10"/>
      <c r="AW198" s="10"/>
      <c r="AX198" s="10"/>
      <c r="AY198" s="10"/>
      <c r="AZ198" s="10"/>
      <c r="BA198" s="10"/>
      <c r="BB198" s="10"/>
      <c r="BC198" s="10"/>
      <c r="BD198" s="10"/>
      <c r="BE198" s="10"/>
      <c r="BF198" s="10"/>
      <c r="BG198" s="10"/>
      <c r="BH198" s="10"/>
    </row>
    <row r="199" spans="1:60">
      <c r="A199" s="10">
        <v>0</v>
      </c>
      <c r="B199" s="25" t="s">
        <v>490</v>
      </c>
      <c r="C199" s="10" t="s">
        <v>1438</v>
      </c>
      <c r="D199" s="12">
        <v>1</v>
      </c>
      <c r="E199" s="10" t="s">
        <v>70</v>
      </c>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v>1</v>
      </c>
      <c r="AS199" s="10"/>
      <c r="AT199" s="10"/>
      <c r="AU199" s="10"/>
      <c r="AV199" s="10"/>
      <c r="AW199" s="10"/>
      <c r="AX199" s="10"/>
      <c r="AY199" s="10"/>
      <c r="AZ199" s="10"/>
      <c r="BA199" s="10"/>
      <c r="BB199" s="10"/>
      <c r="BC199" s="10"/>
      <c r="BD199" s="10"/>
      <c r="BE199" s="10"/>
      <c r="BF199" s="10"/>
      <c r="BG199" s="10"/>
      <c r="BH199" s="10"/>
    </row>
    <row r="200" spans="1:60">
      <c r="A200" s="43">
        <v>0</v>
      </c>
      <c r="B200" s="25" t="s">
        <v>490</v>
      </c>
      <c r="C200" s="42" t="s">
        <v>1034</v>
      </c>
      <c r="D200" s="12">
        <v>1</v>
      </c>
      <c r="E200" s="10" t="s">
        <v>489</v>
      </c>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42"/>
      <c r="AG200" s="42"/>
      <c r="AH200" s="42"/>
      <c r="AI200" s="35">
        <v>1</v>
      </c>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row>
    <row r="201" spans="1:60">
      <c r="A201" s="10">
        <v>0</v>
      </c>
      <c r="B201" s="25" t="s">
        <v>490</v>
      </c>
      <c r="C201" s="10" t="s">
        <v>1380</v>
      </c>
      <c r="D201" s="12">
        <v>1</v>
      </c>
      <c r="E201" s="10" t="s">
        <v>1380</v>
      </c>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v>1</v>
      </c>
      <c r="BB201" s="10"/>
      <c r="BC201" s="10"/>
      <c r="BD201" s="10"/>
      <c r="BE201" s="10"/>
      <c r="BF201" s="10"/>
      <c r="BG201" s="10"/>
      <c r="BH201" s="10"/>
    </row>
    <row r="202" spans="1:60">
      <c r="A202" s="43">
        <v>0</v>
      </c>
      <c r="B202" s="25" t="s">
        <v>490</v>
      </c>
      <c r="C202" s="42" t="s">
        <v>3113</v>
      </c>
      <c r="D202" s="12">
        <v>1</v>
      </c>
      <c r="E202" s="10" t="s">
        <v>347</v>
      </c>
      <c r="F202" s="10">
        <v>1</v>
      </c>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row>
    <row r="203" spans="1:60">
      <c r="A203" s="43">
        <v>0</v>
      </c>
      <c r="B203" s="127" t="s">
        <v>490</v>
      </c>
      <c r="C203" s="35" t="s">
        <v>4743</v>
      </c>
      <c r="D203" s="12">
        <v>3</v>
      </c>
      <c r="E203" s="10" t="s">
        <v>4744</v>
      </c>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42"/>
      <c r="AG203" s="42"/>
      <c r="AH203" s="42"/>
      <c r="AI203" s="35">
        <v>1</v>
      </c>
      <c r="AJ203" s="42"/>
      <c r="AK203" s="42"/>
      <c r="AL203" s="35">
        <v>1</v>
      </c>
      <c r="AM203" s="35"/>
      <c r="AN203" s="42"/>
      <c r="AO203" s="42"/>
      <c r="AP203" s="42"/>
      <c r="AQ203" s="35">
        <v>1</v>
      </c>
      <c r="AR203" s="42"/>
      <c r="AS203" s="42"/>
      <c r="AT203" s="42"/>
      <c r="AU203" s="42"/>
      <c r="AV203" s="42"/>
      <c r="AW203" s="42"/>
      <c r="AX203" s="42"/>
      <c r="AY203" s="42"/>
      <c r="AZ203" s="42"/>
      <c r="BA203" s="42"/>
      <c r="BB203" s="42"/>
      <c r="BC203" s="42"/>
      <c r="BD203" s="42"/>
      <c r="BE203" s="42"/>
      <c r="BF203" s="42"/>
      <c r="BG203" s="42"/>
      <c r="BH203" s="42"/>
    </row>
    <row r="204" spans="1:60">
      <c r="A204" s="10">
        <v>0</v>
      </c>
      <c r="B204" s="25" t="s">
        <v>490</v>
      </c>
      <c r="C204" s="10" t="s">
        <v>6326</v>
      </c>
      <c r="D204" s="12">
        <v>2</v>
      </c>
      <c r="E204" s="10" t="s">
        <v>1425</v>
      </c>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v>1</v>
      </c>
      <c r="AF204" s="10"/>
      <c r="AG204" s="10"/>
      <c r="AH204" s="10"/>
      <c r="AI204" s="10"/>
      <c r="AJ204" s="10"/>
      <c r="AK204" s="10"/>
      <c r="AL204" s="10"/>
      <c r="AM204" s="10"/>
      <c r="AN204" s="10"/>
      <c r="AO204" s="10"/>
      <c r="AP204" s="10"/>
      <c r="AQ204" s="10"/>
      <c r="AR204" s="10">
        <v>1</v>
      </c>
      <c r="AS204" s="10"/>
      <c r="AT204" s="10"/>
      <c r="AU204" s="10"/>
      <c r="AV204" s="10"/>
      <c r="AW204" s="10"/>
      <c r="AX204" s="10"/>
      <c r="AY204" s="10"/>
      <c r="AZ204" s="10"/>
      <c r="BA204" s="10"/>
      <c r="BB204" s="10"/>
      <c r="BC204" s="10"/>
      <c r="BD204" s="10"/>
      <c r="BE204" s="10"/>
      <c r="BF204" s="10"/>
      <c r="BG204" s="10"/>
      <c r="BH204" s="10"/>
    </row>
    <row r="205" spans="1:60">
      <c r="A205" s="10">
        <v>0</v>
      </c>
      <c r="B205" s="25" t="s">
        <v>490</v>
      </c>
      <c r="C205" s="10" t="s">
        <v>7176</v>
      </c>
      <c r="D205" s="12">
        <v>1</v>
      </c>
      <c r="E205" s="10" t="s">
        <v>7177</v>
      </c>
      <c r="F205" s="10"/>
      <c r="G205" s="10"/>
      <c r="H205" s="10"/>
      <c r="I205" s="10"/>
      <c r="J205" s="10"/>
      <c r="K205" s="10"/>
      <c r="L205" s="10"/>
      <c r="M205" s="10"/>
      <c r="N205" s="10"/>
      <c r="O205" s="10"/>
      <c r="P205" s="10"/>
      <c r="Q205" s="10"/>
      <c r="R205" s="10"/>
      <c r="S205" s="10"/>
      <c r="T205" s="10"/>
      <c r="U205" s="10">
        <v>1</v>
      </c>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row>
    <row r="206" spans="1:60">
      <c r="A206" s="10">
        <v>0</v>
      </c>
      <c r="B206" s="25" t="s">
        <v>490</v>
      </c>
      <c r="C206" s="10" t="s">
        <v>7477</v>
      </c>
      <c r="D206" s="12">
        <v>2</v>
      </c>
      <c r="E206" s="10" t="s">
        <v>2791</v>
      </c>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v>2</v>
      </c>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row>
    <row r="207" spans="1:60">
      <c r="A207" s="10">
        <v>0</v>
      </c>
      <c r="B207" s="25" t="s">
        <v>490</v>
      </c>
      <c r="C207" s="10" t="s">
        <v>685</v>
      </c>
      <c r="D207" s="12">
        <v>1</v>
      </c>
      <c r="E207" s="10" t="s">
        <v>347</v>
      </c>
      <c r="F207" s="10">
        <v>1</v>
      </c>
      <c r="G207" s="10"/>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row>
    <row r="208" spans="1:60">
      <c r="A208" s="10">
        <v>0</v>
      </c>
      <c r="B208" s="25" t="s">
        <v>490</v>
      </c>
      <c r="C208" s="10" t="s">
        <v>5375</v>
      </c>
      <c r="D208" s="12">
        <v>1</v>
      </c>
      <c r="E208" s="10" t="s">
        <v>48</v>
      </c>
      <c r="F208" s="9"/>
      <c r="G208" s="9"/>
      <c r="H208" s="9"/>
      <c r="I208" s="9"/>
      <c r="J208" s="9"/>
      <c r="K208" s="9"/>
      <c r="L208" s="9"/>
      <c r="M208" s="9"/>
      <c r="N208" s="9"/>
      <c r="O208" s="9"/>
      <c r="P208" s="9"/>
      <c r="Q208" s="9"/>
      <c r="R208" s="9"/>
      <c r="S208" s="9"/>
      <c r="T208" s="9"/>
      <c r="U208" s="9"/>
      <c r="V208" s="10">
        <v>1</v>
      </c>
      <c r="W208" s="9"/>
      <c r="X208" s="9"/>
      <c r="Y208" s="9"/>
      <c r="Z208" s="9"/>
      <c r="AA208" s="9"/>
      <c r="AB208" s="9"/>
      <c r="AC208" s="9"/>
      <c r="AD208" s="9"/>
      <c r="AE208" s="9"/>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row>
    <row r="209" spans="1:60">
      <c r="A209" s="10">
        <v>0</v>
      </c>
      <c r="B209" s="25" t="s">
        <v>490</v>
      </c>
      <c r="C209" s="10" t="s">
        <v>3655</v>
      </c>
      <c r="D209" s="12">
        <v>1</v>
      </c>
      <c r="E209" s="10" t="s">
        <v>55</v>
      </c>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v>1</v>
      </c>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row>
    <row r="210" spans="1:60">
      <c r="A210" s="10">
        <v>0</v>
      </c>
      <c r="B210" s="25" t="s">
        <v>490</v>
      </c>
      <c r="C210" s="10" t="s">
        <v>471</v>
      </c>
      <c r="D210" s="12">
        <v>2</v>
      </c>
      <c r="E210" s="10" t="s">
        <v>472</v>
      </c>
      <c r="F210" s="10"/>
      <c r="G210" s="10"/>
      <c r="H210" s="10"/>
      <c r="I210" s="10"/>
      <c r="J210" s="10"/>
      <c r="K210" s="10"/>
      <c r="L210" s="10"/>
      <c r="M210" s="10"/>
      <c r="N210" s="10"/>
      <c r="O210" s="10"/>
      <c r="P210" s="10"/>
      <c r="Q210" s="10"/>
      <c r="R210" s="10"/>
      <c r="S210" s="10">
        <v>1</v>
      </c>
      <c r="T210" s="10"/>
      <c r="U210" s="10"/>
      <c r="V210" s="10"/>
      <c r="W210" s="10"/>
      <c r="X210" s="10"/>
      <c r="Y210" s="10"/>
      <c r="Z210" s="10"/>
      <c r="AA210" s="10"/>
      <c r="AB210" s="10"/>
      <c r="AC210" s="10"/>
      <c r="AD210" s="10"/>
      <c r="AE210" s="10"/>
      <c r="AF210" s="10"/>
      <c r="AG210" s="10"/>
      <c r="AH210" s="10"/>
      <c r="AI210" s="10">
        <v>1</v>
      </c>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row>
    <row r="211" spans="1:60">
      <c r="A211" s="10">
        <v>0</v>
      </c>
      <c r="B211" s="25" t="s">
        <v>490</v>
      </c>
      <c r="C211" s="10" t="s">
        <v>561</v>
      </c>
      <c r="D211" s="12">
        <v>1</v>
      </c>
      <c r="E211" s="10" t="s">
        <v>562</v>
      </c>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v>1</v>
      </c>
      <c r="AV211" s="10"/>
      <c r="AW211" s="10"/>
      <c r="AX211" s="10"/>
      <c r="AY211" s="10"/>
      <c r="AZ211" s="10"/>
      <c r="BA211" s="10"/>
      <c r="BB211" s="10"/>
      <c r="BC211" s="10"/>
      <c r="BD211" s="10"/>
      <c r="BE211" s="10"/>
      <c r="BF211" s="10"/>
      <c r="BG211" s="10"/>
      <c r="BH211" s="10"/>
    </row>
    <row r="212" spans="1:60">
      <c r="A212" s="10">
        <v>0</v>
      </c>
      <c r="B212" s="25" t="s">
        <v>490</v>
      </c>
      <c r="C212" s="10" t="s">
        <v>1046</v>
      </c>
      <c r="D212" s="12">
        <v>1</v>
      </c>
      <c r="E212" s="10" t="s">
        <v>595</v>
      </c>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v>1</v>
      </c>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row>
    <row r="213" spans="1:60">
      <c r="A213" s="43">
        <v>0</v>
      </c>
      <c r="B213" s="25" t="s">
        <v>490</v>
      </c>
      <c r="C213" s="35" t="s">
        <v>3464</v>
      </c>
      <c r="D213" s="12">
        <v>1</v>
      </c>
      <c r="E213" s="10" t="s">
        <v>45</v>
      </c>
      <c r="F213" s="9"/>
      <c r="G213" s="9"/>
      <c r="H213" s="9"/>
      <c r="I213" s="9"/>
      <c r="J213" s="9"/>
      <c r="K213" s="9"/>
      <c r="L213" s="9"/>
      <c r="M213" s="9"/>
      <c r="N213" s="9"/>
      <c r="O213" s="9"/>
      <c r="P213" s="9"/>
      <c r="Q213" s="9"/>
      <c r="R213" s="9"/>
      <c r="S213" s="10">
        <v>1</v>
      </c>
      <c r="T213" s="10"/>
      <c r="U213" s="9"/>
      <c r="V213" s="9"/>
      <c r="W213" s="9"/>
      <c r="X213" s="9"/>
      <c r="Y213" s="9"/>
      <c r="Z213" s="9"/>
      <c r="AA213" s="9"/>
      <c r="AB213" s="9"/>
      <c r="AC213" s="9"/>
      <c r="AD213" s="9"/>
      <c r="AE213" s="9"/>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row>
    <row r="214" spans="1:60">
      <c r="A214" s="10">
        <v>0</v>
      </c>
      <c r="B214" s="25" t="s">
        <v>490</v>
      </c>
      <c r="C214" s="10" t="s">
        <v>8476</v>
      </c>
      <c r="D214" s="12">
        <v>1</v>
      </c>
      <c r="E214" s="10" t="s">
        <v>70</v>
      </c>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v>1</v>
      </c>
      <c r="AS214" s="10"/>
      <c r="AT214" s="10"/>
      <c r="AU214" s="10"/>
      <c r="AV214" s="10"/>
      <c r="AW214" s="10"/>
      <c r="AX214" s="10"/>
      <c r="AY214" s="10"/>
      <c r="AZ214" s="10"/>
      <c r="BA214" s="10"/>
      <c r="BB214" s="10"/>
      <c r="BC214" s="10"/>
      <c r="BD214" s="10"/>
      <c r="BE214" s="10"/>
      <c r="BF214" s="10"/>
      <c r="BG214" s="10"/>
      <c r="BH214" s="10"/>
    </row>
    <row r="215" spans="1:60">
      <c r="A215" s="10">
        <v>0</v>
      </c>
      <c r="B215" s="25" t="s">
        <v>490</v>
      </c>
      <c r="C215" s="10" t="s">
        <v>1806</v>
      </c>
      <c r="D215" s="12">
        <v>1</v>
      </c>
      <c r="E215" s="10" t="s">
        <v>562</v>
      </c>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10"/>
      <c r="AG215" s="10"/>
      <c r="AH215" s="10"/>
      <c r="AI215" s="10"/>
      <c r="AJ215" s="10"/>
      <c r="AK215" s="10"/>
      <c r="AL215" s="10"/>
      <c r="AM215" s="10"/>
      <c r="AN215" s="10"/>
      <c r="AO215" s="10"/>
      <c r="AP215" s="10"/>
      <c r="AQ215" s="10"/>
      <c r="AR215" s="10"/>
      <c r="AS215" s="10"/>
      <c r="AT215" s="10"/>
      <c r="AU215" s="10">
        <v>1</v>
      </c>
      <c r="AV215" s="10"/>
      <c r="AW215" s="10"/>
      <c r="AX215" s="10"/>
      <c r="AY215" s="10"/>
      <c r="AZ215" s="10"/>
      <c r="BA215" s="10"/>
      <c r="BB215" s="10"/>
      <c r="BC215" s="10"/>
      <c r="BD215" s="10"/>
      <c r="BE215" s="10"/>
      <c r="BF215" s="10"/>
      <c r="BG215" s="10"/>
      <c r="BH215" s="10"/>
    </row>
    <row r="216" spans="1:60">
      <c r="A216" s="10">
        <v>0</v>
      </c>
      <c r="B216" s="22" t="s">
        <v>490</v>
      </c>
      <c r="C216" s="10" t="s">
        <v>1091</v>
      </c>
      <c r="D216" s="26">
        <v>1</v>
      </c>
      <c r="E216" s="22" t="s">
        <v>489</v>
      </c>
      <c r="F216" s="29"/>
      <c r="G216" s="29"/>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10"/>
      <c r="AG216" s="10"/>
      <c r="AH216" s="10"/>
      <c r="AI216" s="10">
        <v>1</v>
      </c>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row>
    <row r="217" spans="1:60">
      <c r="A217" s="35">
        <v>0</v>
      </c>
      <c r="B217" s="25" t="s">
        <v>490</v>
      </c>
      <c r="C217" s="35" t="s">
        <v>3223</v>
      </c>
      <c r="D217" s="12">
        <v>2</v>
      </c>
      <c r="E217" s="10" t="s">
        <v>3224</v>
      </c>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35"/>
      <c r="AG217" s="35"/>
      <c r="AH217" s="35"/>
      <c r="AI217" s="35">
        <v>1</v>
      </c>
      <c r="AJ217" s="35"/>
      <c r="AK217" s="35"/>
      <c r="AL217" s="35"/>
      <c r="AM217" s="35"/>
      <c r="AN217" s="35"/>
      <c r="AO217" s="35">
        <v>1</v>
      </c>
      <c r="AP217" s="35"/>
      <c r="AQ217" s="35"/>
      <c r="AR217" s="35"/>
      <c r="AS217" s="35"/>
      <c r="AT217" s="35"/>
      <c r="AU217" s="35"/>
      <c r="AV217" s="35"/>
      <c r="AW217" s="35"/>
      <c r="AX217" s="35"/>
      <c r="AY217" s="35"/>
      <c r="AZ217" s="35"/>
      <c r="BA217" s="35"/>
      <c r="BB217" s="35"/>
      <c r="BC217" s="35"/>
      <c r="BD217" s="35"/>
      <c r="BE217" s="35"/>
      <c r="BF217" s="35"/>
      <c r="BG217" s="35"/>
      <c r="BH217" s="35"/>
    </row>
    <row r="218" spans="1:60">
      <c r="A218" s="10">
        <v>0</v>
      </c>
      <c r="B218" s="25" t="s">
        <v>490</v>
      </c>
      <c r="C218" s="10" t="s">
        <v>8612</v>
      </c>
      <c r="D218" s="12">
        <v>1</v>
      </c>
      <c r="E218" s="10" t="s">
        <v>347</v>
      </c>
      <c r="F218" s="10">
        <v>1</v>
      </c>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row>
    <row r="219" spans="1:60">
      <c r="A219" s="10">
        <v>0</v>
      </c>
      <c r="B219" s="25" t="s">
        <v>490</v>
      </c>
      <c r="C219" s="10" t="s">
        <v>5464</v>
      </c>
      <c r="D219" s="12">
        <v>3</v>
      </c>
      <c r="E219" s="10" t="s">
        <v>5465</v>
      </c>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v>1</v>
      </c>
      <c r="AD219" s="10"/>
      <c r="AE219" s="10"/>
      <c r="AF219" s="10"/>
      <c r="AG219" s="10"/>
      <c r="AH219" s="10"/>
      <c r="AI219" s="10"/>
      <c r="AJ219" s="10"/>
      <c r="AK219" s="10"/>
      <c r="AL219" s="10"/>
      <c r="AM219" s="10"/>
      <c r="AN219" s="10"/>
      <c r="AO219" s="10"/>
      <c r="AP219" s="10"/>
      <c r="AQ219" s="10">
        <v>1</v>
      </c>
      <c r="AR219" s="10">
        <v>1</v>
      </c>
      <c r="AS219" s="10"/>
      <c r="AT219" s="10"/>
      <c r="AU219" s="10"/>
      <c r="AV219" s="10"/>
      <c r="AW219" s="10"/>
      <c r="AX219" s="10"/>
      <c r="AY219" s="10"/>
      <c r="AZ219" s="10"/>
      <c r="BA219" s="10"/>
      <c r="BB219" s="10"/>
      <c r="BC219" s="10"/>
      <c r="BD219" s="10"/>
      <c r="BE219" s="10"/>
      <c r="BF219" s="10"/>
      <c r="BG219" s="10"/>
      <c r="BH219" s="10"/>
    </row>
    <row r="220" spans="1:60">
      <c r="A220" s="10">
        <v>0</v>
      </c>
      <c r="B220" s="25" t="s">
        <v>490</v>
      </c>
      <c r="C220" s="10" t="s">
        <v>685</v>
      </c>
      <c r="D220" s="12">
        <v>1</v>
      </c>
      <c r="E220" s="10" t="s">
        <v>347</v>
      </c>
      <c r="F220" s="10">
        <v>1</v>
      </c>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row>
    <row r="221" spans="1:60">
      <c r="A221" s="43">
        <v>0</v>
      </c>
      <c r="B221" s="25" t="s">
        <v>490</v>
      </c>
      <c r="C221" s="35" t="s">
        <v>3655</v>
      </c>
      <c r="D221" s="12">
        <v>1</v>
      </c>
      <c r="E221" s="10" t="s">
        <v>55</v>
      </c>
      <c r="F221" s="9"/>
      <c r="G221" s="9"/>
      <c r="H221" s="9"/>
      <c r="I221" s="9"/>
      <c r="J221" s="9"/>
      <c r="K221" s="9"/>
      <c r="L221" s="9"/>
      <c r="M221" s="9"/>
      <c r="N221" s="9"/>
      <c r="O221" s="9"/>
      <c r="P221" s="9"/>
      <c r="Q221" s="9"/>
      <c r="R221" s="9"/>
      <c r="S221" s="9"/>
      <c r="T221" s="9"/>
      <c r="U221" s="9"/>
      <c r="V221" s="9"/>
      <c r="W221" s="9"/>
      <c r="X221" s="9"/>
      <c r="Y221" s="9"/>
      <c r="Z221" s="9"/>
      <c r="AA221" s="9"/>
      <c r="AB221" s="9"/>
      <c r="AC221" s="10">
        <v>1</v>
      </c>
      <c r="AD221" s="9"/>
      <c r="AE221" s="9"/>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row>
    <row r="222" spans="1:60">
      <c r="A222" s="43">
        <v>0</v>
      </c>
      <c r="B222" s="127" t="s">
        <v>490</v>
      </c>
      <c r="C222" s="35" t="s">
        <v>1380</v>
      </c>
      <c r="D222" s="12">
        <v>1</v>
      </c>
      <c r="E222" s="10" t="s">
        <v>1380</v>
      </c>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35">
        <v>1</v>
      </c>
      <c r="BB222" s="35"/>
      <c r="BC222" s="42"/>
      <c r="BD222" s="42"/>
      <c r="BE222" s="42"/>
      <c r="BF222" s="42"/>
      <c r="BG222" s="42"/>
      <c r="BH222" s="42"/>
    </row>
    <row r="223" spans="1:60">
      <c r="A223" s="10">
        <v>0</v>
      </c>
      <c r="B223" s="25" t="s">
        <v>490</v>
      </c>
      <c r="C223" s="10" t="s">
        <v>619</v>
      </c>
      <c r="D223" s="12">
        <v>1</v>
      </c>
      <c r="E223" s="10" t="s">
        <v>70</v>
      </c>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v>1</v>
      </c>
      <c r="AS223" s="10"/>
      <c r="AT223" s="10"/>
      <c r="AU223" s="10"/>
      <c r="AV223" s="10"/>
      <c r="AW223" s="10"/>
      <c r="AX223" s="10"/>
      <c r="AY223" s="10"/>
      <c r="AZ223" s="10"/>
      <c r="BA223" s="10"/>
      <c r="BB223" s="10"/>
      <c r="BC223" s="10"/>
      <c r="BD223" s="10"/>
      <c r="BE223" s="10"/>
      <c r="BF223" s="10"/>
      <c r="BG223" s="10"/>
      <c r="BH223" s="10"/>
    </row>
    <row r="224" spans="1:60">
      <c r="A224" s="43">
        <v>0</v>
      </c>
      <c r="B224" s="25" t="s">
        <v>490</v>
      </c>
      <c r="C224" s="42" t="s">
        <v>685</v>
      </c>
      <c r="D224" s="12">
        <v>1</v>
      </c>
      <c r="E224" s="10" t="s">
        <v>347</v>
      </c>
      <c r="F224" s="10">
        <v>1</v>
      </c>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row>
    <row r="225" spans="1:60">
      <c r="A225" s="10">
        <v>0</v>
      </c>
      <c r="B225" s="25" t="s">
        <v>490</v>
      </c>
      <c r="C225" s="10" t="s">
        <v>50</v>
      </c>
      <c r="D225" s="12">
        <v>1</v>
      </c>
      <c r="E225" s="10" t="s">
        <v>50</v>
      </c>
      <c r="F225" s="10"/>
      <c r="G225" s="10"/>
      <c r="H225" s="10"/>
      <c r="I225" s="10"/>
      <c r="J225" s="10"/>
      <c r="K225" s="10"/>
      <c r="L225" s="10"/>
      <c r="M225" s="10"/>
      <c r="N225" s="10"/>
      <c r="O225" s="10"/>
      <c r="P225" s="10"/>
      <c r="Q225" s="10"/>
      <c r="R225" s="10"/>
      <c r="S225" s="10"/>
      <c r="T225" s="10"/>
      <c r="U225" s="10"/>
      <c r="V225" s="10"/>
      <c r="W225" s="10"/>
      <c r="X225" s="10">
        <v>1</v>
      </c>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row>
    <row r="226" spans="1:60">
      <c r="A226" s="43">
        <v>0</v>
      </c>
      <c r="B226" s="25" t="s">
        <v>490</v>
      </c>
      <c r="C226" s="35" t="s">
        <v>3568</v>
      </c>
      <c r="D226" s="12">
        <v>1</v>
      </c>
      <c r="E226" s="10" t="s">
        <v>86</v>
      </c>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35">
        <v>1</v>
      </c>
    </row>
    <row r="227" spans="1:60">
      <c r="A227" s="10">
        <v>0</v>
      </c>
      <c r="B227" s="25" t="s">
        <v>490</v>
      </c>
      <c r="C227" s="10" t="s">
        <v>7457</v>
      </c>
      <c r="D227" s="12">
        <v>3</v>
      </c>
      <c r="E227" s="10" t="s">
        <v>7458</v>
      </c>
      <c r="F227" s="10">
        <v>1</v>
      </c>
      <c r="G227" s="10"/>
      <c r="H227" s="10"/>
      <c r="I227" s="10">
        <v>1</v>
      </c>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v>1</v>
      </c>
    </row>
    <row r="228" spans="1:60">
      <c r="A228" s="10">
        <v>0</v>
      </c>
      <c r="B228" s="25" t="s">
        <v>490</v>
      </c>
      <c r="C228" s="10" t="s">
        <v>327</v>
      </c>
      <c r="D228" s="12">
        <v>1</v>
      </c>
      <c r="E228" s="10" t="s">
        <v>328</v>
      </c>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v>1</v>
      </c>
      <c r="AN228" s="10"/>
      <c r="AO228" s="10"/>
      <c r="AP228" s="10"/>
      <c r="AQ228" s="10"/>
      <c r="AR228" s="10"/>
      <c r="AS228" s="10"/>
      <c r="AT228" s="10"/>
      <c r="AU228" s="10"/>
      <c r="AV228" s="10"/>
      <c r="AW228" s="10"/>
      <c r="AX228" s="10"/>
      <c r="AY228" s="10"/>
      <c r="AZ228" s="10"/>
      <c r="BA228" s="10"/>
      <c r="BB228" s="10"/>
      <c r="BC228" s="10"/>
      <c r="BD228" s="10"/>
      <c r="BE228" s="10"/>
      <c r="BF228" s="10"/>
      <c r="BG228" s="10"/>
      <c r="BH228" s="10"/>
    </row>
    <row r="229" spans="1:60">
      <c r="A229" s="43">
        <v>0</v>
      </c>
      <c r="B229" s="25" t="s">
        <v>490</v>
      </c>
      <c r="C229" s="42" t="s">
        <v>3974</v>
      </c>
      <c r="D229" s="12">
        <v>1</v>
      </c>
      <c r="E229" s="10" t="s">
        <v>489</v>
      </c>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42"/>
      <c r="AG229" s="42"/>
      <c r="AH229" s="42"/>
      <c r="AI229" s="35">
        <v>1</v>
      </c>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row>
    <row r="230" spans="1:60">
      <c r="A230" s="10">
        <v>0</v>
      </c>
      <c r="B230" s="25" t="s">
        <v>490</v>
      </c>
      <c r="C230" s="10" t="s">
        <v>1459</v>
      </c>
      <c r="D230" s="12">
        <v>2</v>
      </c>
      <c r="E230" s="10" t="s">
        <v>1460</v>
      </c>
      <c r="F230" s="10"/>
      <c r="G230" s="10"/>
      <c r="H230" s="10"/>
      <c r="I230" s="10"/>
      <c r="J230" s="10"/>
      <c r="K230" s="10"/>
      <c r="L230" s="10"/>
      <c r="M230" s="10"/>
      <c r="N230" s="10"/>
      <c r="O230" s="10">
        <v>1</v>
      </c>
      <c r="P230" s="10"/>
      <c r="Q230" s="10"/>
      <c r="R230" s="10"/>
      <c r="S230" s="10"/>
      <c r="T230" s="10"/>
      <c r="U230" s="10"/>
      <c r="V230" s="10"/>
      <c r="W230" s="10"/>
      <c r="X230" s="10"/>
      <c r="Y230" s="10"/>
      <c r="Z230" s="10"/>
      <c r="AA230" s="10"/>
      <c r="AB230" s="10"/>
      <c r="AC230" s="10"/>
      <c r="AD230" s="10"/>
      <c r="AE230" s="10">
        <v>1</v>
      </c>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row>
    <row r="231" spans="1:60">
      <c r="A231" s="10">
        <v>0</v>
      </c>
      <c r="B231" s="25" t="s">
        <v>490</v>
      </c>
      <c r="C231" s="10" t="s">
        <v>2532</v>
      </c>
      <c r="D231" s="12">
        <v>1</v>
      </c>
      <c r="E231" s="10" t="s">
        <v>489</v>
      </c>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10"/>
      <c r="AG231" s="10"/>
      <c r="AH231" s="10"/>
      <c r="AI231" s="10">
        <v>1</v>
      </c>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row>
    <row r="232" spans="1:60">
      <c r="A232" s="10">
        <v>0</v>
      </c>
      <c r="B232" s="25" t="s">
        <v>490</v>
      </c>
      <c r="C232" s="10" t="s">
        <v>1743</v>
      </c>
      <c r="D232" s="12">
        <v>1</v>
      </c>
      <c r="E232" s="10" t="s">
        <v>1178</v>
      </c>
      <c r="F232" s="10"/>
      <c r="G232" s="10"/>
      <c r="H232" s="10"/>
      <c r="I232" s="10"/>
      <c r="J232" s="10"/>
      <c r="K232" s="10"/>
      <c r="L232" s="10"/>
      <c r="M232" s="10"/>
      <c r="N232" s="10"/>
      <c r="O232" s="10">
        <v>1</v>
      </c>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row>
    <row r="233" spans="1:60">
      <c r="A233" s="10">
        <v>0</v>
      </c>
      <c r="B233" s="25" t="s">
        <v>490</v>
      </c>
      <c r="C233" s="10" t="s">
        <v>455</v>
      </c>
      <c r="D233" s="12">
        <v>2</v>
      </c>
      <c r="E233" s="10" t="s">
        <v>456</v>
      </c>
      <c r="F233" s="9"/>
      <c r="G233" s="9"/>
      <c r="H233" s="9"/>
      <c r="I233" s="9"/>
      <c r="J233" s="9"/>
      <c r="K233" s="9"/>
      <c r="L233" s="9"/>
      <c r="M233" s="9"/>
      <c r="N233" s="9"/>
      <c r="O233" s="9"/>
      <c r="P233" s="9"/>
      <c r="Q233" s="9"/>
      <c r="R233" s="9"/>
      <c r="S233" s="10"/>
      <c r="T233" s="10"/>
      <c r="U233" s="10"/>
      <c r="V233" s="10"/>
      <c r="W233" s="10"/>
      <c r="X233" s="10"/>
      <c r="Y233" s="10"/>
      <c r="Z233" s="10"/>
      <c r="AA233" s="10"/>
      <c r="AB233" s="10"/>
      <c r="AC233" s="9"/>
      <c r="AD233" s="9"/>
      <c r="AE233" s="9"/>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v>1</v>
      </c>
      <c r="BH233" s="10">
        <v>1</v>
      </c>
    </row>
    <row r="234" spans="1:60">
      <c r="A234" s="10">
        <v>0</v>
      </c>
      <c r="B234" s="25" t="s">
        <v>490</v>
      </c>
      <c r="C234" s="10" t="s">
        <v>2511</v>
      </c>
      <c r="D234" s="12">
        <v>2</v>
      </c>
      <c r="E234" s="10" t="s">
        <v>2512</v>
      </c>
      <c r="F234" s="9"/>
      <c r="G234" s="9"/>
      <c r="H234" s="9"/>
      <c r="I234" s="9"/>
      <c r="J234" s="9"/>
      <c r="K234" s="9"/>
      <c r="L234" s="9"/>
      <c r="M234" s="9"/>
      <c r="N234" s="9"/>
      <c r="O234" s="9"/>
      <c r="P234" s="9"/>
      <c r="Q234" s="9"/>
      <c r="R234" s="9"/>
      <c r="S234" s="9"/>
      <c r="T234" s="9"/>
      <c r="U234" s="9"/>
      <c r="V234" s="9"/>
      <c r="W234" s="9"/>
      <c r="X234" s="9"/>
      <c r="Y234" s="9"/>
      <c r="Z234" s="9"/>
      <c r="AA234" s="10">
        <v>1</v>
      </c>
      <c r="AB234" s="9"/>
      <c r="AC234" s="9"/>
      <c r="AD234" s="9"/>
      <c r="AE234" s="9"/>
      <c r="AF234" s="10"/>
      <c r="AG234" s="10"/>
      <c r="AH234" s="10"/>
      <c r="AI234" s="10">
        <v>1</v>
      </c>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row>
    <row r="235" spans="1:60">
      <c r="A235" s="43">
        <v>0</v>
      </c>
      <c r="B235" s="25" t="s">
        <v>490</v>
      </c>
      <c r="C235" s="35" t="s">
        <v>4456</v>
      </c>
      <c r="D235" s="12">
        <v>2</v>
      </c>
      <c r="E235" s="10" t="s">
        <v>4457</v>
      </c>
      <c r="F235" s="9"/>
      <c r="G235" s="9"/>
      <c r="H235" s="9"/>
      <c r="I235" s="9"/>
      <c r="J235" s="9"/>
      <c r="K235" s="9"/>
      <c r="L235" s="9"/>
      <c r="M235" s="9"/>
      <c r="N235" s="9"/>
      <c r="O235" s="9"/>
      <c r="P235" s="9"/>
      <c r="Q235" s="9"/>
      <c r="R235" s="9"/>
      <c r="S235" s="10">
        <v>1</v>
      </c>
      <c r="T235" s="10"/>
      <c r="U235" s="9"/>
      <c r="V235" s="9"/>
      <c r="W235" s="9"/>
      <c r="X235" s="9"/>
      <c r="Y235" s="9"/>
      <c r="Z235" s="9"/>
      <c r="AA235" s="9"/>
      <c r="AB235" s="9"/>
      <c r="AC235" s="9"/>
      <c r="AD235" s="9"/>
      <c r="AE235" s="9"/>
      <c r="AF235" s="42"/>
      <c r="AG235" s="42"/>
      <c r="AH235" s="42"/>
      <c r="AI235" s="35">
        <v>1</v>
      </c>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2"/>
      <c r="BF235" s="42"/>
      <c r="BG235" s="42"/>
      <c r="BH235" s="42"/>
    </row>
    <row r="236" spans="1:60">
      <c r="A236" s="10">
        <v>0</v>
      </c>
      <c r="B236" s="25" t="s">
        <v>490</v>
      </c>
      <c r="C236" s="10" t="s">
        <v>685</v>
      </c>
      <c r="D236" s="12">
        <v>1</v>
      </c>
      <c r="E236" s="10" t="s">
        <v>347</v>
      </c>
      <c r="F236" s="10">
        <v>1</v>
      </c>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row>
    <row r="237" spans="1:60">
      <c r="A237" s="10">
        <v>0</v>
      </c>
      <c r="B237" s="25" t="s">
        <v>490</v>
      </c>
      <c r="C237" s="10" t="s">
        <v>2062</v>
      </c>
      <c r="D237" s="12">
        <v>1</v>
      </c>
      <c r="E237" s="10" t="s">
        <v>347</v>
      </c>
      <c r="F237" s="10">
        <v>1</v>
      </c>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row>
    <row r="238" spans="1:60">
      <c r="A238" s="15">
        <v>0</v>
      </c>
      <c r="B238" s="22" t="s">
        <v>490</v>
      </c>
      <c r="C238" s="25" t="s">
        <v>703</v>
      </c>
      <c r="D238" s="26">
        <v>1</v>
      </c>
      <c r="E238" s="22" t="s">
        <v>703</v>
      </c>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5"/>
      <c r="AG238" s="25"/>
      <c r="AH238" s="25"/>
      <c r="AI238" s="25"/>
      <c r="AJ238" s="25"/>
      <c r="AK238" s="25"/>
      <c r="AL238" s="25"/>
      <c r="AM238" s="25"/>
      <c r="AN238" s="25"/>
      <c r="AO238" s="25"/>
      <c r="AP238" s="25"/>
      <c r="AQ238" s="25"/>
      <c r="AR238" s="25"/>
      <c r="AS238" s="25"/>
      <c r="AT238" s="25"/>
      <c r="AU238" s="25"/>
      <c r="AV238" s="25"/>
      <c r="AW238" s="25"/>
      <c r="AX238" s="25"/>
      <c r="AY238" s="15"/>
      <c r="AZ238" s="15"/>
      <c r="BA238" s="15"/>
      <c r="BB238" s="15"/>
      <c r="BC238" s="15"/>
      <c r="BD238" s="15">
        <v>1</v>
      </c>
      <c r="BE238" s="15"/>
      <c r="BF238" s="15"/>
      <c r="BG238" s="15"/>
      <c r="BH238" s="25"/>
    </row>
    <row r="239" spans="1:60">
      <c r="A239" s="43">
        <v>0</v>
      </c>
      <c r="B239" s="25" t="s">
        <v>490</v>
      </c>
      <c r="C239" s="35" t="s">
        <v>347</v>
      </c>
      <c r="D239" s="12">
        <v>1</v>
      </c>
      <c r="E239" s="10" t="s">
        <v>347</v>
      </c>
      <c r="F239" s="10">
        <v>1</v>
      </c>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row>
    <row r="240" spans="1:60">
      <c r="A240" s="43">
        <v>0</v>
      </c>
      <c r="B240" s="25" t="s">
        <v>490</v>
      </c>
      <c r="C240" s="42" t="s">
        <v>2062</v>
      </c>
      <c r="D240" s="12">
        <v>1</v>
      </c>
      <c r="E240" s="10" t="s">
        <v>4865</v>
      </c>
      <c r="F240" s="10">
        <v>1</v>
      </c>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2"/>
      <c r="BB240" s="42"/>
      <c r="BC240" s="42"/>
      <c r="BD240" s="42"/>
      <c r="BE240" s="42"/>
      <c r="BF240" s="42"/>
      <c r="BG240" s="42"/>
      <c r="BH240" s="42"/>
    </row>
    <row r="241" spans="1:60">
      <c r="A241" s="43">
        <v>0</v>
      </c>
      <c r="B241" s="25" t="s">
        <v>490</v>
      </c>
      <c r="C241" s="35" t="s">
        <v>3683</v>
      </c>
      <c r="D241" s="12">
        <v>2</v>
      </c>
      <c r="E241" s="10" t="s">
        <v>1528</v>
      </c>
      <c r="F241" s="9"/>
      <c r="G241" s="9"/>
      <c r="H241" s="9"/>
      <c r="I241" s="9"/>
      <c r="J241" s="9"/>
      <c r="K241" s="9"/>
      <c r="L241" s="9"/>
      <c r="M241" s="9"/>
      <c r="N241" s="9"/>
      <c r="O241" s="9"/>
      <c r="P241" s="9"/>
      <c r="Q241" s="9"/>
      <c r="R241" s="9"/>
      <c r="S241" s="9"/>
      <c r="T241" s="9"/>
      <c r="U241" s="9"/>
      <c r="V241" s="9"/>
      <c r="W241" s="9"/>
      <c r="X241" s="9"/>
      <c r="Y241" s="9"/>
      <c r="Z241" s="9"/>
      <c r="AA241" s="9"/>
      <c r="AB241" s="9"/>
      <c r="AC241" s="10">
        <v>1</v>
      </c>
      <c r="AD241" s="9"/>
      <c r="AE241" s="9"/>
      <c r="AF241" s="42"/>
      <c r="AG241" s="42"/>
      <c r="AH241" s="42"/>
      <c r="AI241" s="42"/>
      <c r="AJ241" s="42"/>
      <c r="AK241" s="42"/>
      <c r="AL241" s="42"/>
      <c r="AM241" s="42"/>
      <c r="AN241" s="42"/>
      <c r="AO241" s="42"/>
      <c r="AP241" s="42"/>
      <c r="AQ241" s="42"/>
      <c r="AR241" s="35">
        <v>1</v>
      </c>
      <c r="AS241" s="42"/>
      <c r="AT241" s="42"/>
      <c r="AU241" s="42"/>
      <c r="AV241" s="42"/>
      <c r="AW241" s="42"/>
      <c r="AX241" s="42"/>
      <c r="AY241" s="42"/>
      <c r="AZ241" s="42"/>
      <c r="BA241" s="42"/>
      <c r="BB241" s="42"/>
      <c r="BC241" s="42"/>
      <c r="BD241" s="42"/>
      <c r="BE241" s="42"/>
      <c r="BF241" s="42"/>
      <c r="BG241" s="42"/>
      <c r="BH241" s="42"/>
    </row>
    <row r="242" spans="1:60">
      <c r="A242" s="10">
        <v>0</v>
      </c>
      <c r="B242" s="25" t="s">
        <v>490</v>
      </c>
      <c r="C242" s="10" t="s">
        <v>5375</v>
      </c>
      <c r="D242" s="12">
        <v>1</v>
      </c>
      <c r="E242" s="10" t="s">
        <v>48</v>
      </c>
      <c r="F242" s="9"/>
      <c r="G242" s="9"/>
      <c r="H242" s="9"/>
      <c r="I242" s="9"/>
      <c r="J242" s="9"/>
      <c r="K242" s="9"/>
      <c r="L242" s="9"/>
      <c r="M242" s="9"/>
      <c r="N242" s="9"/>
      <c r="O242" s="9"/>
      <c r="P242" s="9"/>
      <c r="Q242" s="9"/>
      <c r="R242" s="9"/>
      <c r="S242" s="9"/>
      <c r="T242" s="9"/>
      <c r="U242" s="9"/>
      <c r="V242" s="10">
        <v>1</v>
      </c>
      <c r="W242" s="9"/>
      <c r="X242" s="9"/>
      <c r="Y242" s="9"/>
      <c r="Z242" s="9"/>
      <c r="AA242" s="9"/>
      <c r="AB242" s="9"/>
      <c r="AC242" s="9"/>
      <c r="AD242" s="9"/>
      <c r="AE242" s="9"/>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row>
    <row r="243" spans="1:60">
      <c r="A243" s="10">
        <v>0</v>
      </c>
      <c r="B243" s="25" t="s">
        <v>490</v>
      </c>
      <c r="C243" s="10" t="s">
        <v>7534</v>
      </c>
      <c r="D243" s="12">
        <v>2</v>
      </c>
      <c r="E243" s="10" t="s">
        <v>7535</v>
      </c>
      <c r="F243" s="10">
        <v>1</v>
      </c>
      <c r="G243" s="10">
        <v>1</v>
      </c>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row>
    <row r="244" spans="1:60">
      <c r="A244" s="43">
        <v>0</v>
      </c>
      <c r="B244" s="25" t="s">
        <v>490</v>
      </c>
      <c r="C244" s="42" t="s">
        <v>1034</v>
      </c>
      <c r="D244" s="12">
        <v>1</v>
      </c>
      <c r="E244" s="10" t="s">
        <v>489</v>
      </c>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42"/>
      <c r="AG244" s="42"/>
      <c r="AH244" s="42"/>
      <c r="AI244" s="35">
        <v>1</v>
      </c>
      <c r="AJ244" s="42"/>
      <c r="AK244" s="42"/>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row>
    <row r="245" spans="1:60">
      <c r="A245" s="43">
        <v>0</v>
      </c>
      <c r="B245" s="25" t="s">
        <v>490</v>
      </c>
      <c r="C245" s="42" t="s">
        <v>2679</v>
      </c>
      <c r="D245" s="12">
        <v>1</v>
      </c>
      <c r="E245" s="10" t="s">
        <v>48</v>
      </c>
      <c r="F245" s="9"/>
      <c r="G245" s="9"/>
      <c r="H245" s="9"/>
      <c r="I245" s="9"/>
      <c r="J245" s="9"/>
      <c r="K245" s="9"/>
      <c r="L245" s="9"/>
      <c r="M245" s="9"/>
      <c r="N245" s="9"/>
      <c r="O245" s="9"/>
      <c r="P245" s="9"/>
      <c r="Q245" s="9"/>
      <c r="R245" s="9"/>
      <c r="S245" s="9"/>
      <c r="T245" s="9"/>
      <c r="U245" s="9"/>
      <c r="V245" s="10">
        <v>1</v>
      </c>
      <c r="W245" s="9"/>
      <c r="X245" s="9"/>
      <c r="Y245" s="9"/>
      <c r="Z245" s="9"/>
      <c r="AA245" s="9"/>
      <c r="AB245" s="9"/>
      <c r="AC245" s="9"/>
      <c r="AD245" s="9"/>
      <c r="AE245" s="9"/>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42"/>
      <c r="BH245" s="42"/>
    </row>
    <row r="246" spans="1:60">
      <c r="A246" s="43">
        <v>0</v>
      </c>
      <c r="B246" s="25" t="s">
        <v>490</v>
      </c>
      <c r="C246" s="42" t="s">
        <v>2062</v>
      </c>
      <c r="D246" s="12">
        <v>1</v>
      </c>
      <c r="E246" s="10" t="s">
        <v>347</v>
      </c>
      <c r="F246" s="10">
        <v>1</v>
      </c>
      <c r="G246" s="10"/>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2"/>
      <c r="BB246" s="42"/>
      <c r="BC246" s="42"/>
      <c r="BD246" s="42"/>
      <c r="BE246" s="42"/>
      <c r="BF246" s="42"/>
      <c r="BG246" s="42"/>
      <c r="BH246" s="42"/>
    </row>
    <row r="247" spans="1:60">
      <c r="A247" s="43">
        <v>0</v>
      </c>
      <c r="B247" s="25" t="s">
        <v>490</v>
      </c>
      <c r="C247" s="42" t="s">
        <v>2062</v>
      </c>
      <c r="D247" s="12">
        <v>1</v>
      </c>
      <c r="E247" s="10" t="s">
        <v>347</v>
      </c>
      <c r="F247" s="10">
        <v>1</v>
      </c>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2"/>
      <c r="BB247" s="42"/>
      <c r="BC247" s="42"/>
      <c r="BD247" s="42"/>
      <c r="BE247" s="42"/>
      <c r="BF247" s="42"/>
      <c r="BG247" s="42"/>
      <c r="BH247" s="42"/>
    </row>
    <row r="248" spans="1:60">
      <c r="A248" s="43">
        <v>0</v>
      </c>
      <c r="B248" s="25" t="s">
        <v>490</v>
      </c>
      <c r="C248" s="42" t="s">
        <v>327</v>
      </c>
      <c r="D248" s="12">
        <v>1</v>
      </c>
      <c r="E248" s="10" t="s">
        <v>2630</v>
      </c>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42"/>
      <c r="AG248" s="42"/>
      <c r="AH248" s="42"/>
      <c r="AI248" s="42"/>
      <c r="AJ248" s="42"/>
      <c r="AK248" s="42"/>
      <c r="AL248" s="42"/>
      <c r="AM248" s="35">
        <v>1</v>
      </c>
      <c r="AN248" s="42"/>
      <c r="AO248" s="42"/>
      <c r="AP248" s="42"/>
      <c r="AQ248" s="42"/>
      <c r="AR248" s="42"/>
      <c r="AS248" s="42"/>
      <c r="AT248" s="42"/>
      <c r="AU248" s="42"/>
      <c r="AV248" s="42"/>
      <c r="AW248" s="42"/>
      <c r="AX248" s="42"/>
      <c r="AY248" s="42"/>
      <c r="AZ248" s="42"/>
      <c r="BA248" s="42"/>
      <c r="BB248" s="42"/>
      <c r="BC248" s="42"/>
      <c r="BD248" s="42"/>
      <c r="BE248" s="42"/>
      <c r="BF248" s="42"/>
      <c r="BG248" s="42"/>
      <c r="BH248" s="42"/>
    </row>
    <row r="249" spans="1:60">
      <c r="A249" s="10">
        <v>0</v>
      </c>
      <c r="B249" s="25" t="s">
        <v>490</v>
      </c>
      <c r="C249" s="10" t="s">
        <v>5668</v>
      </c>
      <c r="D249" s="12">
        <v>2</v>
      </c>
      <c r="E249" s="10" t="s">
        <v>1630</v>
      </c>
      <c r="F249" s="10">
        <v>2</v>
      </c>
      <c r="G249" s="10"/>
      <c r="H249" s="9"/>
      <c r="I249" s="10">
        <v>1</v>
      </c>
      <c r="J249" s="10"/>
      <c r="K249" s="9"/>
      <c r="L249" s="9"/>
      <c r="M249" s="9"/>
      <c r="N249" s="9"/>
      <c r="O249" s="9"/>
      <c r="P249" s="9"/>
      <c r="Q249" s="9"/>
      <c r="R249" s="9"/>
      <c r="S249" s="9"/>
      <c r="T249" s="9"/>
      <c r="U249" s="9"/>
      <c r="V249" s="9"/>
      <c r="W249" s="9"/>
      <c r="X249" s="9"/>
      <c r="Y249" s="9"/>
      <c r="Z249" s="9"/>
      <c r="AA249" s="9"/>
      <c r="AB249" s="9"/>
      <c r="AC249" s="9"/>
      <c r="AD249" s="9"/>
      <c r="AE249" s="9"/>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row>
    <row r="250" spans="1:60">
      <c r="A250" s="43">
        <v>0</v>
      </c>
      <c r="B250" s="25" t="s">
        <v>490</v>
      </c>
      <c r="C250" s="35" t="s">
        <v>3280</v>
      </c>
      <c r="D250" s="12">
        <v>1</v>
      </c>
      <c r="E250" s="10" t="s">
        <v>67</v>
      </c>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42"/>
      <c r="AG250" s="42"/>
      <c r="AH250" s="42"/>
      <c r="AI250" s="42"/>
      <c r="AJ250" s="42"/>
      <c r="AK250" s="42"/>
      <c r="AL250" s="42"/>
      <c r="AM250" s="42"/>
      <c r="AN250" s="42"/>
      <c r="AO250" s="35">
        <v>1</v>
      </c>
      <c r="AP250" s="42"/>
      <c r="AQ250" s="42"/>
      <c r="AR250" s="42"/>
      <c r="AS250" s="42"/>
      <c r="AT250" s="42"/>
      <c r="AU250" s="42"/>
      <c r="AV250" s="42"/>
      <c r="AW250" s="42"/>
      <c r="AX250" s="42"/>
      <c r="AY250" s="42"/>
      <c r="AZ250" s="42"/>
      <c r="BA250" s="42"/>
      <c r="BB250" s="42"/>
      <c r="BC250" s="42"/>
      <c r="BD250" s="42"/>
      <c r="BE250" s="42"/>
      <c r="BF250" s="42"/>
      <c r="BG250" s="42"/>
      <c r="BH250" s="42"/>
    </row>
    <row r="251" spans="1:60">
      <c r="A251" s="43">
        <v>0</v>
      </c>
      <c r="B251" s="25" t="s">
        <v>490</v>
      </c>
      <c r="C251" s="35" t="s">
        <v>4593</v>
      </c>
      <c r="D251" s="12">
        <v>2</v>
      </c>
      <c r="E251" s="10" t="s">
        <v>1528</v>
      </c>
      <c r="F251" s="9"/>
      <c r="G251" s="9"/>
      <c r="H251" s="9"/>
      <c r="I251" s="9"/>
      <c r="J251" s="9"/>
      <c r="K251" s="9"/>
      <c r="L251" s="9"/>
      <c r="M251" s="9"/>
      <c r="N251" s="9"/>
      <c r="O251" s="9"/>
      <c r="P251" s="9"/>
      <c r="Q251" s="9"/>
      <c r="R251" s="9"/>
      <c r="S251" s="9"/>
      <c r="T251" s="9"/>
      <c r="U251" s="9"/>
      <c r="V251" s="9"/>
      <c r="W251" s="9"/>
      <c r="X251" s="9"/>
      <c r="Y251" s="9"/>
      <c r="Z251" s="9"/>
      <c r="AA251" s="9"/>
      <c r="AB251" s="9"/>
      <c r="AC251" s="10">
        <v>1</v>
      </c>
      <c r="AD251" s="9"/>
      <c r="AE251" s="9"/>
      <c r="AF251" s="10"/>
      <c r="AG251" s="10"/>
      <c r="AH251" s="10"/>
      <c r="AI251" s="10"/>
      <c r="AJ251" s="10"/>
      <c r="AK251" s="10"/>
      <c r="AL251" s="10"/>
      <c r="AM251" s="10"/>
      <c r="AN251" s="10"/>
      <c r="AO251" s="10"/>
      <c r="AP251" s="10"/>
      <c r="AQ251" s="10"/>
      <c r="AR251" s="10">
        <v>1</v>
      </c>
      <c r="AS251" s="10"/>
      <c r="AT251" s="10"/>
      <c r="AU251" s="10"/>
      <c r="AV251" s="10"/>
      <c r="AW251" s="10"/>
      <c r="AX251" s="10"/>
      <c r="AY251" s="10"/>
      <c r="AZ251" s="10"/>
      <c r="BA251" s="10"/>
      <c r="BB251" s="10"/>
      <c r="BC251" s="10"/>
      <c r="BD251" s="10"/>
      <c r="BE251" s="10"/>
      <c r="BF251" s="10"/>
      <c r="BG251" s="10"/>
      <c r="BH251" s="10"/>
    </row>
    <row r="252" spans="1:60">
      <c r="A252" s="43">
        <v>0</v>
      </c>
      <c r="B252" s="25" t="s">
        <v>490</v>
      </c>
      <c r="C252" s="35" t="s">
        <v>3801</v>
      </c>
      <c r="D252" s="12">
        <v>2</v>
      </c>
      <c r="E252" s="10" t="s">
        <v>3802</v>
      </c>
      <c r="F252" s="10">
        <v>1</v>
      </c>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42"/>
      <c r="AG252" s="42"/>
      <c r="AH252" s="42"/>
      <c r="AI252" s="35">
        <v>1</v>
      </c>
      <c r="AJ252" s="42"/>
      <c r="AK252" s="42"/>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row>
    <row r="253" spans="1:60">
      <c r="A253" s="43">
        <v>0</v>
      </c>
      <c r="B253" s="25" t="s">
        <v>490</v>
      </c>
      <c r="C253" s="35" t="s">
        <v>3903</v>
      </c>
      <c r="D253" s="12">
        <v>1</v>
      </c>
      <c r="E253" s="10" t="s">
        <v>595</v>
      </c>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42"/>
      <c r="AG253" s="42"/>
      <c r="AH253" s="35">
        <v>1</v>
      </c>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35"/>
    </row>
    <row r="254" spans="1:60">
      <c r="A254" s="10">
        <v>0</v>
      </c>
      <c r="B254" s="25" t="s">
        <v>490</v>
      </c>
      <c r="C254" s="10" t="s">
        <v>918</v>
      </c>
      <c r="D254" s="12">
        <v>1</v>
      </c>
      <c r="E254" s="10" t="s">
        <v>769</v>
      </c>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v>1</v>
      </c>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row>
    <row r="255" spans="1:60">
      <c r="A255" s="13">
        <v>0</v>
      </c>
      <c r="B255" s="25" t="s">
        <v>490</v>
      </c>
      <c r="C255" s="13" t="s">
        <v>347</v>
      </c>
      <c r="D255" s="13">
        <v>1</v>
      </c>
      <c r="E255" s="13" t="s">
        <v>347</v>
      </c>
    </row>
    <row r="256" spans="1:60">
      <c r="A256" s="10">
        <v>0</v>
      </c>
      <c r="B256" s="25" t="s">
        <v>490</v>
      </c>
      <c r="C256" s="10" t="s">
        <v>8360</v>
      </c>
      <c r="D256" s="12">
        <v>1</v>
      </c>
      <c r="E256" s="10" t="s">
        <v>703</v>
      </c>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v>1</v>
      </c>
      <c r="BE256" s="10"/>
      <c r="BF256" s="10"/>
      <c r="BG256" s="10"/>
      <c r="BH256" s="10"/>
    </row>
    <row r="257" spans="1:60">
      <c r="A257" s="43">
        <v>0</v>
      </c>
      <c r="B257" s="25" t="s">
        <v>490</v>
      </c>
      <c r="C257" s="35" t="s">
        <v>3262</v>
      </c>
      <c r="D257" s="12">
        <v>4</v>
      </c>
      <c r="E257" s="10" t="s">
        <v>3263</v>
      </c>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10"/>
      <c r="AG257" s="10"/>
      <c r="AH257" s="10"/>
      <c r="AI257" s="10"/>
      <c r="AJ257" s="10"/>
      <c r="AK257" s="10"/>
      <c r="AL257" s="10"/>
      <c r="AM257" s="10"/>
      <c r="AN257" s="10"/>
      <c r="AO257" s="10"/>
      <c r="AP257" s="10">
        <v>1</v>
      </c>
      <c r="AQ257" s="10"/>
      <c r="AR257" s="10">
        <v>3</v>
      </c>
      <c r="AS257" s="10"/>
      <c r="AT257" s="10"/>
      <c r="AU257" s="10"/>
      <c r="AV257" s="10"/>
      <c r="AW257" s="10"/>
      <c r="AX257" s="10"/>
      <c r="AY257" s="10"/>
      <c r="AZ257" s="10"/>
      <c r="BA257" s="10"/>
      <c r="BB257" s="10"/>
      <c r="BC257" s="10"/>
      <c r="BD257" s="10"/>
      <c r="BE257" s="10"/>
      <c r="BF257" s="10"/>
      <c r="BG257" s="10"/>
      <c r="BH257" s="10"/>
    </row>
    <row r="258" spans="1:60">
      <c r="A258" s="10">
        <v>0</v>
      </c>
      <c r="B258" s="25" t="s">
        <v>490</v>
      </c>
      <c r="C258" s="10" t="s">
        <v>378</v>
      </c>
      <c r="D258" s="12">
        <v>1</v>
      </c>
      <c r="E258" s="10" t="s">
        <v>86</v>
      </c>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row>
    <row r="259" spans="1:60">
      <c r="A259" s="10">
        <v>0</v>
      </c>
      <c r="B259" s="25" t="s">
        <v>490</v>
      </c>
      <c r="C259" s="10" t="s">
        <v>363</v>
      </c>
      <c r="D259" s="12">
        <v>1</v>
      </c>
      <c r="E259" s="10" t="s">
        <v>364</v>
      </c>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v>1</v>
      </c>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row>
    <row r="260" spans="1:60">
      <c r="A260" s="10">
        <v>0</v>
      </c>
      <c r="B260" s="25" t="s">
        <v>490</v>
      </c>
      <c r="C260" s="10" t="s">
        <v>2246</v>
      </c>
      <c r="D260" s="12">
        <v>1</v>
      </c>
      <c r="E260" s="10" t="s">
        <v>2247</v>
      </c>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10"/>
      <c r="AG260" s="10"/>
      <c r="AH260" s="10"/>
      <c r="AI260" s="10"/>
      <c r="AJ260" s="10"/>
      <c r="AK260" s="10"/>
      <c r="AL260" s="10"/>
      <c r="AM260" s="10"/>
      <c r="AN260" s="10"/>
      <c r="AO260" s="10"/>
      <c r="AP260" s="10"/>
      <c r="AQ260" s="10"/>
      <c r="AR260" s="10"/>
      <c r="AS260" s="10">
        <v>1</v>
      </c>
      <c r="AT260" s="10"/>
      <c r="AU260" s="10"/>
      <c r="AV260" s="10"/>
      <c r="AW260" s="10"/>
      <c r="AX260" s="10"/>
      <c r="AY260" s="10"/>
      <c r="AZ260" s="10"/>
      <c r="BA260" s="10"/>
      <c r="BB260" s="10"/>
      <c r="BC260" s="10"/>
      <c r="BD260" s="10"/>
      <c r="BE260" s="10"/>
      <c r="BF260" s="10"/>
      <c r="BG260" s="10"/>
      <c r="BH260" s="10"/>
    </row>
    <row r="261" spans="1:60">
      <c r="A261" s="10">
        <v>0</v>
      </c>
      <c r="B261" s="25" t="s">
        <v>490</v>
      </c>
      <c r="C261" s="10" t="s">
        <v>2488</v>
      </c>
      <c r="D261" s="12">
        <v>3</v>
      </c>
      <c r="E261" s="10" t="s">
        <v>2489</v>
      </c>
      <c r="F261" s="9"/>
      <c r="G261" s="9"/>
      <c r="H261" s="9"/>
      <c r="I261" s="9"/>
      <c r="J261" s="9"/>
      <c r="K261" s="9"/>
      <c r="L261" s="9"/>
      <c r="M261" s="9"/>
      <c r="N261" s="9"/>
      <c r="O261" s="9"/>
      <c r="P261" s="9"/>
      <c r="Q261" s="9"/>
      <c r="R261" s="9"/>
      <c r="S261" s="9"/>
      <c r="T261" s="9"/>
      <c r="U261" s="9"/>
      <c r="V261" s="9"/>
      <c r="W261" s="9"/>
      <c r="X261" s="9"/>
      <c r="Y261" s="9"/>
      <c r="Z261" s="9"/>
      <c r="AA261" s="9"/>
      <c r="AB261" s="9"/>
      <c r="AC261" s="9"/>
      <c r="AD261" s="10">
        <v>1</v>
      </c>
      <c r="AE261" s="9"/>
      <c r="AF261" s="10"/>
      <c r="AG261" s="10"/>
      <c r="AH261" s="10"/>
      <c r="AI261" s="10"/>
      <c r="AJ261" s="10"/>
      <c r="AK261" s="10"/>
      <c r="AL261" s="10"/>
      <c r="AM261" s="10"/>
      <c r="AN261" s="10"/>
      <c r="AO261" s="10"/>
      <c r="AP261" s="10"/>
      <c r="AQ261" s="10"/>
      <c r="AR261" s="10"/>
      <c r="AS261" s="10"/>
      <c r="AT261" s="10"/>
      <c r="AU261" s="10"/>
      <c r="AV261" s="10">
        <v>1</v>
      </c>
      <c r="AW261" s="10"/>
      <c r="AX261" s="10"/>
      <c r="AY261" s="10">
        <v>1</v>
      </c>
      <c r="AZ261" s="10"/>
      <c r="BA261" s="10"/>
      <c r="BB261" s="10"/>
      <c r="BC261" s="10"/>
      <c r="BD261" s="10"/>
      <c r="BE261" s="10"/>
      <c r="BF261" s="10"/>
      <c r="BG261" s="10"/>
      <c r="BH261" s="10"/>
    </row>
    <row r="262" spans="1:60">
      <c r="A262" s="13">
        <v>0</v>
      </c>
      <c r="B262" s="25" t="s">
        <v>490</v>
      </c>
      <c r="C262" s="13" t="s">
        <v>9869</v>
      </c>
      <c r="D262" s="13">
        <v>1</v>
      </c>
      <c r="E262" s="13" t="s">
        <v>55</v>
      </c>
      <c r="AC262" s="13">
        <v>1</v>
      </c>
    </row>
    <row r="263" spans="1:60">
      <c r="A263" s="10">
        <v>0</v>
      </c>
      <c r="B263" s="25" t="s">
        <v>490</v>
      </c>
      <c r="C263" s="10" t="s">
        <v>6405</v>
      </c>
      <c r="D263" s="12">
        <v>2</v>
      </c>
      <c r="E263" s="10" t="s">
        <v>6406</v>
      </c>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v>1</v>
      </c>
      <c r="AE263" s="10"/>
      <c r="AF263" s="10"/>
      <c r="AG263" s="10"/>
      <c r="AH263" s="10"/>
      <c r="AI263" s="10"/>
      <c r="AJ263" s="10"/>
      <c r="AK263" s="10"/>
      <c r="AL263" s="10"/>
      <c r="AM263" s="10"/>
      <c r="AN263" s="10"/>
      <c r="AO263" s="10"/>
      <c r="AP263" s="10"/>
      <c r="AQ263" s="10"/>
      <c r="AR263" s="10"/>
      <c r="AS263" s="10"/>
      <c r="AT263" s="10"/>
      <c r="AU263" s="10"/>
      <c r="AV263" s="10"/>
      <c r="AW263" s="10"/>
      <c r="AX263" s="10"/>
      <c r="AY263" s="10">
        <v>1</v>
      </c>
      <c r="AZ263" s="10"/>
      <c r="BA263" s="10"/>
      <c r="BB263" s="10"/>
      <c r="BC263" s="10"/>
      <c r="BD263" s="10"/>
      <c r="BE263" s="10"/>
      <c r="BF263" s="10"/>
      <c r="BG263" s="10"/>
      <c r="BH263" s="10"/>
    </row>
    <row r="264" spans="1:60">
      <c r="A264" s="10">
        <v>0</v>
      </c>
      <c r="B264" s="25" t="s">
        <v>490</v>
      </c>
      <c r="C264" s="10" t="s">
        <v>2415</v>
      </c>
      <c r="D264" s="12">
        <v>1</v>
      </c>
      <c r="E264" s="10" t="s">
        <v>70</v>
      </c>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v>1</v>
      </c>
      <c r="AS264" s="10"/>
      <c r="AT264" s="10"/>
      <c r="AU264" s="10"/>
      <c r="AV264" s="10"/>
      <c r="AW264" s="10"/>
      <c r="AX264" s="10"/>
      <c r="AY264" s="10"/>
      <c r="AZ264" s="10"/>
      <c r="BA264" s="10"/>
      <c r="BB264" s="10"/>
      <c r="BC264" s="10"/>
      <c r="BD264" s="10"/>
      <c r="BE264" s="10"/>
      <c r="BF264" s="10"/>
      <c r="BG264" s="10"/>
      <c r="BH264" s="10"/>
    </row>
    <row r="265" spans="1:60">
      <c r="A265" s="43">
        <v>0</v>
      </c>
      <c r="B265" s="25" t="s">
        <v>490</v>
      </c>
      <c r="C265" s="42" t="s">
        <v>411</v>
      </c>
      <c r="D265" s="12">
        <v>1</v>
      </c>
      <c r="E265" s="10" t="s">
        <v>70</v>
      </c>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10"/>
      <c r="AG265" s="10"/>
      <c r="AH265" s="10"/>
      <c r="AI265" s="10"/>
      <c r="AJ265" s="10"/>
      <c r="AK265" s="10"/>
      <c r="AL265" s="10"/>
      <c r="AM265" s="10"/>
      <c r="AN265" s="10"/>
      <c r="AO265" s="10"/>
      <c r="AP265" s="10"/>
      <c r="AQ265" s="10"/>
      <c r="AR265" s="10">
        <v>1</v>
      </c>
      <c r="AS265" s="10"/>
      <c r="AT265" s="10"/>
      <c r="AU265" s="10"/>
      <c r="AV265" s="10"/>
      <c r="AW265" s="10"/>
      <c r="AX265" s="10"/>
      <c r="AY265" s="10"/>
      <c r="AZ265" s="10"/>
      <c r="BA265" s="10"/>
      <c r="BB265" s="10"/>
      <c r="BC265" s="10"/>
      <c r="BD265" s="10"/>
      <c r="BE265" s="10"/>
      <c r="BF265" s="10"/>
      <c r="BG265" s="10"/>
      <c r="BH265" s="10"/>
    </row>
    <row r="266" spans="1:60">
      <c r="A266" s="10">
        <v>0</v>
      </c>
      <c r="B266" s="25" t="s">
        <v>490</v>
      </c>
      <c r="C266" s="54" t="s">
        <v>6831</v>
      </c>
      <c r="D266" s="12">
        <v>5</v>
      </c>
      <c r="E266" s="10" t="s">
        <v>6832</v>
      </c>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v>2</v>
      </c>
      <c r="AF266" s="78"/>
      <c r="AG266" s="78"/>
      <c r="AH266" s="78"/>
      <c r="AI266" s="78"/>
      <c r="AJ266" s="78"/>
      <c r="AK266" s="78"/>
      <c r="AL266" s="78"/>
      <c r="AM266" s="78"/>
      <c r="AN266" s="78"/>
      <c r="AO266" s="78"/>
      <c r="AP266" s="78"/>
      <c r="AQ266" s="78"/>
      <c r="AR266" s="78"/>
      <c r="AS266" s="54">
        <v>2</v>
      </c>
      <c r="AT266" s="78"/>
      <c r="AU266" s="78"/>
      <c r="AV266" s="54">
        <v>1</v>
      </c>
      <c r="AW266" s="78"/>
      <c r="AX266" s="78"/>
      <c r="AY266" s="78"/>
      <c r="AZ266" s="78"/>
      <c r="BA266" s="78"/>
      <c r="BB266" s="78"/>
      <c r="BC266" s="78"/>
      <c r="BD266" s="78"/>
      <c r="BE266" s="78"/>
      <c r="BF266" s="78"/>
      <c r="BG266" s="78"/>
      <c r="BH266" s="78"/>
    </row>
    <row r="267" spans="1:60">
      <c r="A267" s="10">
        <v>0</v>
      </c>
      <c r="B267" s="25" t="s">
        <v>490</v>
      </c>
      <c r="C267" s="10" t="s">
        <v>411</v>
      </c>
      <c r="D267" s="12">
        <v>1</v>
      </c>
      <c r="E267" s="10" t="s">
        <v>70</v>
      </c>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10"/>
      <c r="AG267" s="10"/>
      <c r="AH267" s="10"/>
      <c r="AI267" s="10"/>
      <c r="AJ267" s="10"/>
      <c r="AK267" s="10"/>
      <c r="AL267" s="10"/>
      <c r="AM267" s="10"/>
      <c r="AN267" s="10"/>
      <c r="AO267" s="10"/>
      <c r="AP267" s="10"/>
      <c r="AQ267" s="10"/>
      <c r="AR267" s="10">
        <v>1</v>
      </c>
      <c r="AS267" s="10"/>
      <c r="AT267" s="10"/>
      <c r="AU267" s="10"/>
      <c r="AV267" s="10"/>
      <c r="AW267" s="10"/>
      <c r="AX267" s="10"/>
      <c r="AY267" s="10"/>
      <c r="AZ267" s="10"/>
      <c r="BA267" s="10"/>
      <c r="BB267" s="10"/>
      <c r="BC267" s="10"/>
      <c r="BD267" s="10"/>
      <c r="BE267" s="10"/>
      <c r="BF267" s="10"/>
      <c r="BG267" s="10"/>
      <c r="BH267" s="10"/>
    </row>
    <row r="268" spans="1:60">
      <c r="A268" s="10">
        <v>0</v>
      </c>
      <c r="B268" s="25" t="s">
        <v>490</v>
      </c>
      <c r="C268" s="10" t="s">
        <v>5200</v>
      </c>
      <c r="D268" s="12">
        <v>1</v>
      </c>
      <c r="E268" s="10" t="s">
        <v>86</v>
      </c>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v>1</v>
      </c>
    </row>
    <row r="269" spans="1:60">
      <c r="A269" s="10">
        <v>0</v>
      </c>
      <c r="B269" s="25" t="s">
        <v>490</v>
      </c>
      <c r="C269" s="10" t="s">
        <v>5920</v>
      </c>
      <c r="D269" s="12">
        <v>1</v>
      </c>
      <c r="E269" s="10" t="s">
        <v>2326</v>
      </c>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10"/>
      <c r="AG269" s="10"/>
      <c r="AH269" s="10"/>
      <c r="AI269" s="10"/>
      <c r="AJ269" s="10"/>
      <c r="AK269" s="10"/>
      <c r="AL269" s="10"/>
      <c r="AM269" s="10"/>
      <c r="AN269" s="10"/>
      <c r="AO269" s="10"/>
      <c r="AP269" s="10"/>
      <c r="AQ269" s="10"/>
      <c r="AR269" s="10"/>
      <c r="AS269" s="10">
        <v>1</v>
      </c>
      <c r="AT269" s="10"/>
      <c r="AU269" s="10"/>
      <c r="AV269" s="10"/>
      <c r="AW269" s="10"/>
      <c r="AX269" s="10"/>
      <c r="AY269" s="10"/>
      <c r="AZ269" s="10"/>
      <c r="BA269" s="10"/>
      <c r="BB269" s="10"/>
      <c r="BC269" s="10"/>
      <c r="BD269" s="10"/>
      <c r="BE269" s="10"/>
      <c r="BF269" s="10"/>
      <c r="BG269" s="10"/>
      <c r="BH269" s="10"/>
    </row>
    <row r="270" spans="1:60">
      <c r="A270" s="10">
        <v>0</v>
      </c>
      <c r="B270" s="25" t="s">
        <v>490</v>
      </c>
      <c r="C270" s="10" t="s">
        <v>5082</v>
      </c>
      <c r="D270" s="12">
        <v>2</v>
      </c>
      <c r="E270" s="10" t="s">
        <v>950</v>
      </c>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10"/>
      <c r="AG270" s="10"/>
      <c r="AH270" s="10"/>
      <c r="AI270" s="10"/>
      <c r="AJ270" s="10"/>
      <c r="AK270" s="10"/>
      <c r="AL270" s="10"/>
      <c r="AM270" s="10"/>
      <c r="AN270" s="10"/>
      <c r="AO270" s="10"/>
      <c r="AP270" s="10"/>
      <c r="AQ270" s="10"/>
      <c r="AR270" s="10">
        <v>2</v>
      </c>
      <c r="AS270" s="10"/>
      <c r="AT270" s="10"/>
      <c r="AU270" s="10"/>
      <c r="AV270" s="10"/>
      <c r="AW270" s="10"/>
      <c r="AX270" s="10"/>
      <c r="AY270" s="10"/>
      <c r="AZ270" s="10"/>
      <c r="BA270" s="10"/>
      <c r="BB270" s="10"/>
      <c r="BC270" s="10"/>
      <c r="BD270" s="10"/>
      <c r="BE270" s="10"/>
      <c r="BF270" s="10"/>
      <c r="BG270" s="10"/>
      <c r="BH270" s="10"/>
    </row>
    <row r="271" spans="1:60">
      <c r="A271" s="10">
        <v>0</v>
      </c>
      <c r="B271" s="25" t="s">
        <v>490</v>
      </c>
      <c r="C271" s="10" t="s">
        <v>77</v>
      </c>
      <c r="D271" s="12">
        <v>1</v>
      </c>
      <c r="E271" s="10" t="s">
        <v>77</v>
      </c>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v>1</v>
      </c>
      <c r="AZ271" s="10"/>
      <c r="BA271" s="10"/>
      <c r="BB271" s="10"/>
      <c r="BC271" s="10"/>
      <c r="BD271" s="10"/>
      <c r="BE271" s="10"/>
      <c r="BF271" s="10"/>
      <c r="BG271" s="10"/>
      <c r="BH271" s="10"/>
    </row>
    <row r="272" spans="1:60">
      <c r="A272" s="10">
        <v>0</v>
      </c>
      <c r="B272" s="25" t="s">
        <v>490</v>
      </c>
      <c r="C272" s="10" t="s">
        <v>7690</v>
      </c>
      <c r="D272" s="12">
        <v>2</v>
      </c>
      <c r="E272" s="10" t="s">
        <v>7691</v>
      </c>
      <c r="F272" s="10"/>
      <c r="G272" s="10"/>
      <c r="H272" s="10"/>
      <c r="I272" s="10"/>
      <c r="J272" s="10"/>
      <c r="K272" s="10"/>
      <c r="L272" s="10"/>
      <c r="M272" s="10"/>
      <c r="N272" s="10"/>
      <c r="O272" s="10"/>
      <c r="P272" s="10"/>
      <c r="Q272" s="10"/>
      <c r="R272" s="10"/>
      <c r="S272" s="10">
        <v>1</v>
      </c>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v>1</v>
      </c>
      <c r="AZ272" s="10"/>
      <c r="BA272" s="10"/>
      <c r="BB272" s="10"/>
      <c r="BC272" s="10"/>
      <c r="BD272" s="10"/>
      <c r="BE272" s="10"/>
      <c r="BF272" s="10"/>
      <c r="BG272" s="10"/>
      <c r="BH272" s="10"/>
    </row>
    <row r="273" spans="1:60">
      <c r="A273" s="10">
        <v>0</v>
      </c>
      <c r="B273" s="25" t="s">
        <v>490</v>
      </c>
      <c r="C273" s="10" t="s">
        <v>5920</v>
      </c>
      <c r="D273" s="12">
        <v>1</v>
      </c>
      <c r="E273" s="10" t="s">
        <v>2326</v>
      </c>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v>1</v>
      </c>
      <c r="AT273" s="10"/>
      <c r="AU273" s="10"/>
      <c r="AV273" s="10"/>
      <c r="AW273" s="10"/>
      <c r="AX273" s="10"/>
      <c r="AY273" s="10"/>
      <c r="AZ273" s="10"/>
      <c r="BA273" s="10"/>
      <c r="BB273" s="10"/>
      <c r="BC273" s="10"/>
      <c r="BD273" s="10"/>
      <c r="BE273" s="10"/>
      <c r="BF273" s="10"/>
      <c r="BG273" s="10"/>
      <c r="BH273" s="10"/>
    </row>
    <row r="274" spans="1:60">
      <c r="A274" s="10">
        <v>0</v>
      </c>
      <c r="B274" s="25" t="s">
        <v>490</v>
      </c>
      <c r="C274" s="10" t="s">
        <v>801</v>
      </c>
      <c r="D274" s="12">
        <v>1</v>
      </c>
      <c r="E274" s="10" t="s">
        <v>70</v>
      </c>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10"/>
      <c r="AG274" s="10"/>
      <c r="AH274" s="10"/>
      <c r="AI274" s="10"/>
      <c r="AJ274" s="10"/>
      <c r="AK274" s="10"/>
      <c r="AL274" s="10"/>
      <c r="AM274" s="10"/>
      <c r="AN274" s="10"/>
      <c r="AO274" s="10"/>
      <c r="AP274" s="10"/>
      <c r="AQ274" s="10"/>
      <c r="AR274" s="10">
        <v>1</v>
      </c>
      <c r="AS274" s="10"/>
      <c r="AT274" s="10"/>
      <c r="AU274" s="10"/>
      <c r="AV274" s="10"/>
      <c r="AW274" s="10"/>
      <c r="AX274" s="10"/>
      <c r="AY274" s="10"/>
      <c r="AZ274" s="10"/>
      <c r="BA274" s="10"/>
      <c r="BB274" s="10"/>
      <c r="BC274" s="10"/>
      <c r="BD274" s="10"/>
      <c r="BE274" s="10"/>
      <c r="BF274" s="10"/>
      <c r="BG274" s="10"/>
      <c r="BH274" s="10"/>
    </row>
    <row r="275" spans="1:60">
      <c r="A275" s="10">
        <v>0</v>
      </c>
      <c r="B275" s="25" t="s">
        <v>490</v>
      </c>
      <c r="C275" s="10" t="s">
        <v>5615</v>
      </c>
      <c r="D275" s="12">
        <v>1</v>
      </c>
      <c r="E275" s="10" t="s">
        <v>77</v>
      </c>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10"/>
      <c r="AG275" s="10"/>
      <c r="AH275" s="10"/>
      <c r="AI275" s="10"/>
      <c r="AJ275" s="10"/>
      <c r="AK275" s="10"/>
      <c r="AL275" s="10"/>
      <c r="AM275" s="10"/>
      <c r="AN275" s="10"/>
      <c r="AO275" s="10"/>
      <c r="AP275" s="10"/>
      <c r="AQ275" s="10"/>
      <c r="AR275" s="10"/>
      <c r="AS275" s="10"/>
      <c r="AT275" s="10"/>
      <c r="AU275" s="10"/>
      <c r="AV275" s="10"/>
      <c r="AW275" s="10"/>
      <c r="AX275" s="10"/>
      <c r="AY275" s="10">
        <v>1</v>
      </c>
      <c r="AZ275" s="10"/>
      <c r="BA275" s="10"/>
      <c r="BB275" s="10"/>
      <c r="BC275" s="10"/>
      <c r="BD275" s="10"/>
      <c r="BE275" s="10"/>
      <c r="BF275" s="10"/>
      <c r="BG275" s="10"/>
      <c r="BH275" s="10"/>
    </row>
    <row r="276" spans="1:60">
      <c r="A276" s="10">
        <v>0</v>
      </c>
      <c r="B276" s="25" t="s">
        <v>490</v>
      </c>
      <c r="C276" s="10" t="s">
        <v>411</v>
      </c>
      <c r="D276" s="12">
        <v>1</v>
      </c>
      <c r="E276" s="10" t="s">
        <v>70</v>
      </c>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10"/>
      <c r="AG276" s="10"/>
      <c r="AH276" s="10"/>
      <c r="AI276" s="10"/>
      <c r="AJ276" s="10"/>
      <c r="AK276" s="10"/>
      <c r="AL276" s="10"/>
      <c r="AM276" s="10"/>
      <c r="AN276" s="10"/>
      <c r="AO276" s="10"/>
      <c r="AP276" s="10"/>
      <c r="AQ276" s="10"/>
      <c r="AR276" s="10">
        <v>1</v>
      </c>
      <c r="AS276" s="10"/>
      <c r="AT276" s="10"/>
      <c r="AU276" s="10"/>
      <c r="AV276" s="10"/>
      <c r="AW276" s="10"/>
      <c r="AX276" s="10"/>
      <c r="AY276" s="10"/>
      <c r="AZ276" s="10"/>
      <c r="BA276" s="10"/>
      <c r="BB276" s="10"/>
      <c r="BC276" s="10"/>
      <c r="BD276" s="10"/>
      <c r="BE276" s="10"/>
      <c r="BF276" s="10"/>
      <c r="BG276" s="10"/>
      <c r="BH276" s="10"/>
    </row>
    <row r="277" spans="1:60">
      <c r="A277" s="10">
        <v>0</v>
      </c>
      <c r="B277" s="25" t="s">
        <v>490</v>
      </c>
      <c r="C277" s="10" t="s">
        <v>77</v>
      </c>
      <c r="D277" s="12">
        <v>1</v>
      </c>
      <c r="E277" s="10" t="s">
        <v>77</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v>1</v>
      </c>
      <c r="AZ277" s="10"/>
      <c r="BA277" s="10"/>
      <c r="BB277" s="10"/>
      <c r="BC277" s="10"/>
      <c r="BD277" s="10"/>
      <c r="BE277" s="10"/>
      <c r="BF277" s="10"/>
      <c r="BG277" s="10"/>
      <c r="BH277" s="10"/>
    </row>
    <row r="278" spans="1:60">
      <c r="A278" s="10">
        <v>0</v>
      </c>
      <c r="B278" s="127" t="s">
        <v>490</v>
      </c>
      <c r="C278" s="10" t="s">
        <v>6240</v>
      </c>
      <c r="D278" s="12">
        <v>1</v>
      </c>
      <c r="E278" s="10" t="s">
        <v>364</v>
      </c>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v>1</v>
      </c>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row>
    <row r="279" spans="1:60">
      <c r="A279" s="10">
        <v>0</v>
      </c>
      <c r="B279" s="25" t="s">
        <v>490</v>
      </c>
      <c r="C279" s="10" t="s">
        <v>8697</v>
      </c>
      <c r="D279" s="12">
        <v>1</v>
      </c>
      <c r="E279" s="10" t="s">
        <v>86</v>
      </c>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v>1</v>
      </c>
    </row>
    <row r="280" spans="1:60">
      <c r="A280" s="10">
        <v>0</v>
      </c>
      <c r="B280" s="25" t="s">
        <v>490</v>
      </c>
      <c r="C280" s="10" t="s">
        <v>2326</v>
      </c>
      <c r="D280" s="12">
        <v>1</v>
      </c>
      <c r="E280" s="10" t="s">
        <v>2326</v>
      </c>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v>1</v>
      </c>
      <c r="AT280" s="10"/>
      <c r="AU280" s="10"/>
      <c r="AV280" s="10"/>
      <c r="AW280" s="10"/>
      <c r="AX280" s="10"/>
      <c r="AY280" s="10"/>
      <c r="AZ280" s="10"/>
      <c r="BA280" s="10"/>
      <c r="BB280" s="10"/>
      <c r="BC280" s="10"/>
      <c r="BD280" s="10"/>
      <c r="BE280" s="10"/>
      <c r="BF280" s="10"/>
      <c r="BG280" s="10"/>
      <c r="BH280" s="10"/>
    </row>
    <row r="281" spans="1:60">
      <c r="A281" s="10">
        <v>0</v>
      </c>
      <c r="B281" s="25" t="s">
        <v>490</v>
      </c>
      <c r="C281" s="10" t="s">
        <v>6115</v>
      </c>
      <c r="D281" s="12">
        <v>1</v>
      </c>
      <c r="E281" s="10" t="s">
        <v>86</v>
      </c>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v>1</v>
      </c>
    </row>
    <row r="282" spans="1:60">
      <c r="A282" s="10">
        <v>0</v>
      </c>
      <c r="B282" s="25" t="s">
        <v>490</v>
      </c>
      <c r="C282" s="10" t="s">
        <v>5615</v>
      </c>
      <c r="D282" s="12">
        <v>1</v>
      </c>
      <c r="E282" s="10" t="s">
        <v>77</v>
      </c>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v>1</v>
      </c>
      <c r="AZ282" s="10"/>
      <c r="BA282" s="10"/>
      <c r="BB282" s="10"/>
      <c r="BC282" s="10"/>
      <c r="BD282" s="10"/>
      <c r="BE282" s="10"/>
      <c r="BF282" s="10"/>
      <c r="BG282" s="10"/>
      <c r="BH282" s="10"/>
    </row>
    <row r="283" spans="1:60">
      <c r="A283" s="10">
        <v>0</v>
      </c>
      <c r="B283" s="25" t="s">
        <v>490</v>
      </c>
      <c r="C283" s="10" t="s">
        <v>6132</v>
      </c>
      <c r="D283" s="12">
        <v>1</v>
      </c>
      <c r="E283" s="10" t="s">
        <v>86</v>
      </c>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v>1</v>
      </c>
    </row>
    <row r="284" spans="1:60">
      <c r="A284" s="10">
        <v>0</v>
      </c>
      <c r="B284" s="25" t="s">
        <v>490</v>
      </c>
      <c r="C284" s="10" t="s">
        <v>411</v>
      </c>
      <c r="D284" s="12">
        <v>1</v>
      </c>
      <c r="E284" s="10" t="s">
        <v>70</v>
      </c>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v>1</v>
      </c>
      <c r="AS284" s="10"/>
      <c r="AT284" s="10"/>
      <c r="AU284" s="10"/>
      <c r="AV284" s="10"/>
      <c r="AW284" s="10"/>
      <c r="AX284" s="10"/>
      <c r="AY284" s="10"/>
      <c r="AZ284" s="10"/>
      <c r="BA284" s="10"/>
      <c r="BB284" s="10"/>
      <c r="BC284" s="10"/>
      <c r="BD284" s="10"/>
      <c r="BE284" s="10"/>
      <c r="BF284" s="10"/>
      <c r="BG284" s="10"/>
      <c r="BH284" s="10"/>
    </row>
    <row r="285" spans="1:60">
      <c r="A285" s="10">
        <v>0</v>
      </c>
      <c r="B285" s="25" t="s">
        <v>490</v>
      </c>
      <c r="C285" s="10" t="s">
        <v>411</v>
      </c>
      <c r="D285" s="12">
        <v>1</v>
      </c>
      <c r="E285" s="10" t="s">
        <v>70</v>
      </c>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v>1</v>
      </c>
      <c r="AS285" s="10"/>
      <c r="AT285" s="10"/>
      <c r="AU285" s="10"/>
      <c r="AV285" s="10"/>
      <c r="AW285" s="10"/>
      <c r="AX285" s="10"/>
      <c r="AY285" s="10"/>
      <c r="AZ285" s="10"/>
      <c r="BA285" s="10"/>
      <c r="BB285" s="10"/>
      <c r="BC285" s="10"/>
      <c r="BD285" s="10"/>
      <c r="BE285" s="10"/>
      <c r="BF285" s="10"/>
      <c r="BG285" s="10"/>
      <c r="BH285" s="10"/>
    </row>
    <row r="286" spans="1:60">
      <c r="A286" s="10">
        <v>0</v>
      </c>
      <c r="B286" s="25" t="s">
        <v>490</v>
      </c>
      <c r="C286" s="10" t="s">
        <v>6972</v>
      </c>
      <c r="D286" s="12">
        <v>1</v>
      </c>
      <c r="E286" s="10" t="s">
        <v>2326</v>
      </c>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v>1</v>
      </c>
      <c r="AT286" s="10"/>
      <c r="AU286" s="10"/>
      <c r="AV286" s="10"/>
      <c r="AW286" s="10"/>
      <c r="AX286" s="10"/>
      <c r="AY286" s="10"/>
      <c r="AZ286" s="10"/>
      <c r="BA286" s="10"/>
      <c r="BB286" s="10"/>
      <c r="BC286" s="10"/>
      <c r="BD286" s="10"/>
      <c r="BE286" s="10"/>
      <c r="BF286" s="10"/>
      <c r="BG286" s="10"/>
      <c r="BH286" s="10"/>
    </row>
    <row r="287" spans="1:60">
      <c r="A287" s="10">
        <v>0</v>
      </c>
      <c r="B287" s="25" t="s">
        <v>490</v>
      </c>
      <c r="C287" s="10" t="s">
        <v>7166</v>
      </c>
      <c r="D287" s="12">
        <v>1</v>
      </c>
      <c r="E287" s="10" t="s">
        <v>2326</v>
      </c>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v>1</v>
      </c>
      <c r="AT287" s="10"/>
      <c r="AU287" s="10"/>
      <c r="AV287" s="10"/>
      <c r="AW287" s="10"/>
      <c r="AX287" s="10"/>
      <c r="AY287" s="10"/>
      <c r="AZ287" s="10"/>
      <c r="BA287" s="10"/>
      <c r="BB287" s="10"/>
      <c r="BC287" s="10"/>
      <c r="BD287" s="10"/>
      <c r="BE287" s="10"/>
      <c r="BF287" s="10"/>
      <c r="BG287" s="10"/>
      <c r="BH287" s="10"/>
    </row>
    <row r="288" spans="1:60">
      <c r="A288" s="10">
        <v>0</v>
      </c>
      <c r="B288" s="10" t="s">
        <v>490</v>
      </c>
      <c r="C288" s="10" t="s">
        <v>9071</v>
      </c>
      <c r="D288" s="12">
        <v>1</v>
      </c>
      <c r="E288" s="10" t="s">
        <v>2326</v>
      </c>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v>1</v>
      </c>
      <c r="AT288" s="10"/>
      <c r="AU288" s="10"/>
      <c r="AV288" s="10"/>
      <c r="AW288" s="10"/>
      <c r="AX288" s="10"/>
      <c r="AY288" s="10"/>
      <c r="AZ288" s="10"/>
      <c r="BA288" s="10"/>
      <c r="BB288" s="10"/>
      <c r="BC288" s="10"/>
      <c r="BD288" s="10"/>
      <c r="BE288" s="10"/>
      <c r="BF288" s="10"/>
      <c r="BG288" s="10"/>
      <c r="BH288" s="10"/>
    </row>
    <row r="289" spans="1:60">
      <c r="A289" s="10">
        <v>0</v>
      </c>
      <c r="B289" s="25" t="s">
        <v>490</v>
      </c>
      <c r="C289" s="54" t="s">
        <v>6766</v>
      </c>
      <c r="D289" s="12">
        <v>3</v>
      </c>
      <c r="E289" s="10" t="s">
        <v>6767</v>
      </c>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78"/>
      <c r="AG289" s="78"/>
      <c r="AH289" s="78"/>
      <c r="AI289" s="78"/>
      <c r="AJ289" s="78"/>
      <c r="AK289" s="78"/>
      <c r="AL289" s="78"/>
      <c r="AM289" s="78"/>
      <c r="AN289" s="78"/>
      <c r="AO289" s="78"/>
      <c r="AP289" s="78"/>
      <c r="AQ289" s="78"/>
      <c r="AR289" s="54">
        <v>1</v>
      </c>
      <c r="AS289" s="54">
        <v>1</v>
      </c>
      <c r="AT289" s="78"/>
      <c r="AU289" s="78"/>
      <c r="AV289" s="78"/>
      <c r="AW289" s="78"/>
      <c r="AX289" s="78"/>
      <c r="AY289" s="54">
        <v>1</v>
      </c>
      <c r="AZ289" s="54"/>
      <c r="BA289" s="78"/>
      <c r="BB289" s="78"/>
      <c r="BC289" s="78"/>
      <c r="BD289" s="78"/>
      <c r="BE289" s="78"/>
      <c r="BF289" s="78"/>
      <c r="BG289" s="78"/>
      <c r="BH289" s="78"/>
    </row>
    <row r="290" spans="1:60">
      <c r="A290" s="10">
        <v>0</v>
      </c>
      <c r="B290" s="25" t="s">
        <v>490</v>
      </c>
      <c r="C290" s="10" t="s">
        <v>8492</v>
      </c>
      <c r="D290" s="12">
        <v>6</v>
      </c>
      <c r="E290" s="10" t="s">
        <v>8493</v>
      </c>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v>1</v>
      </c>
      <c r="AD290" s="10"/>
      <c r="AE290" s="10"/>
      <c r="AF290" s="10">
        <v>2</v>
      </c>
      <c r="AG290" s="10"/>
      <c r="AH290" s="10"/>
      <c r="AI290" s="10"/>
      <c r="AJ290" s="10"/>
      <c r="AK290" s="10"/>
      <c r="AL290" s="10"/>
      <c r="AM290" s="10"/>
      <c r="AN290" s="10"/>
      <c r="AO290" s="10"/>
      <c r="AP290" s="10"/>
      <c r="AQ290" s="10"/>
      <c r="AR290" s="10">
        <v>2</v>
      </c>
      <c r="AS290" s="10"/>
      <c r="AT290" s="10"/>
      <c r="AU290" s="10"/>
      <c r="AV290" s="10"/>
      <c r="AW290" s="10"/>
      <c r="AX290" s="10"/>
      <c r="AY290" s="10">
        <v>1</v>
      </c>
      <c r="AZ290" s="10"/>
      <c r="BA290" s="10"/>
      <c r="BB290" s="10"/>
      <c r="BC290" s="10"/>
      <c r="BD290" s="10"/>
      <c r="BE290" s="10"/>
      <c r="BF290" s="10"/>
      <c r="BG290" s="10"/>
      <c r="BH290" s="10"/>
    </row>
    <row r="291" spans="1:60">
      <c r="A291" s="13">
        <v>0</v>
      </c>
      <c r="B291" s="25" t="s">
        <v>490</v>
      </c>
      <c r="C291" s="13" t="s">
        <v>77</v>
      </c>
      <c r="D291" s="13">
        <v>1</v>
      </c>
      <c r="E291" s="13" t="s">
        <v>77</v>
      </c>
      <c r="AY291" s="13">
        <v>1</v>
      </c>
    </row>
    <row r="292" spans="1:60">
      <c r="A292" s="10">
        <v>0</v>
      </c>
      <c r="B292" s="25" t="s">
        <v>490</v>
      </c>
      <c r="C292" s="10" t="s">
        <v>7596</v>
      </c>
      <c r="D292" s="12">
        <v>1</v>
      </c>
      <c r="E292" s="10" t="s">
        <v>7596</v>
      </c>
      <c r="F292" s="10"/>
      <c r="G292" s="10"/>
      <c r="H292" s="10"/>
      <c r="I292" s="10"/>
      <c r="J292" s="10"/>
      <c r="K292" s="10"/>
      <c r="L292" s="10"/>
      <c r="M292" s="10"/>
      <c r="N292" s="10"/>
      <c r="O292" s="10"/>
      <c r="P292" s="10">
        <v>1</v>
      </c>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row>
    <row r="293" spans="1:60">
      <c r="A293" s="10">
        <v>0</v>
      </c>
      <c r="B293" s="25" t="s">
        <v>490</v>
      </c>
      <c r="C293" s="10" t="s">
        <v>8889</v>
      </c>
      <c r="D293" s="12">
        <v>2</v>
      </c>
      <c r="E293" s="10" t="s">
        <v>8890</v>
      </c>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55"/>
      <c r="AG293" s="55"/>
      <c r="AH293" s="55"/>
      <c r="AI293" s="55"/>
      <c r="AJ293" s="55"/>
      <c r="AK293" s="55"/>
      <c r="AL293" s="55"/>
      <c r="AM293" s="55"/>
      <c r="AN293" s="55"/>
      <c r="AO293" s="55"/>
      <c r="AP293" s="55"/>
      <c r="AQ293" s="55"/>
      <c r="AR293" s="55"/>
      <c r="AS293" s="55"/>
      <c r="AT293" s="55"/>
      <c r="AU293" s="55"/>
      <c r="AV293" s="35">
        <v>1</v>
      </c>
      <c r="AW293" s="55"/>
      <c r="AX293" s="55"/>
      <c r="AY293" s="55"/>
      <c r="AZ293" s="55"/>
      <c r="BA293" s="35"/>
      <c r="BB293" s="35">
        <v>1</v>
      </c>
      <c r="BC293" s="55"/>
      <c r="BD293" s="55"/>
      <c r="BE293" s="55"/>
      <c r="BF293" s="55"/>
      <c r="BG293" s="55"/>
      <c r="BH293" s="55"/>
    </row>
    <row r="294" spans="1:60">
      <c r="A294" s="13">
        <v>0</v>
      </c>
      <c r="B294" s="25" t="s">
        <v>490</v>
      </c>
      <c r="C294" s="13" t="s">
        <v>77</v>
      </c>
      <c r="D294" s="13">
        <v>1</v>
      </c>
      <c r="E294" s="13" t="s">
        <v>77</v>
      </c>
      <c r="AY294" s="13">
        <v>1</v>
      </c>
    </row>
    <row r="295" spans="1:60">
      <c r="A295" s="13">
        <v>0</v>
      </c>
      <c r="B295" s="25" t="s">
        <v>490</v>
      </c>
      <c r="C295" s="13" t="s">
        <v>993</v>
      </c>
      <c r="D295" s="13">
        <v>1</v>
      </c>
      <c r="E295" s="13" t="s">
        <v>70</v>
      </c>
      <c r="AR295" s="13">
        <v>1</v>
      </c>
    </row>
    <row r="296" spans="1:60">
      <c r="A296" s="10">
        <v>0</v>
      </c>
      <c r="B296" s="25" t="s">
        <v>490</v>
      </c>
      <c r="C296" s="10" t="s">
        <v>77</v>
      </c>
      <c r="D296" s="12">
        <v>1</v>
      </c>
      <c r="E296" s="10" t="s">
        <v>86</v>
      </c>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v>1</v>
      </c>
    </row>
    <row r="297" spans="1:60">
      <c r="A297" s="10">
        <v>0</v>
      </c>
      <c r="B297" s="25" t="s">
        <v>490</v>
      </c>
      <c r="C297" s="10" t="s">
        <v>411</v>
      </c>
      <c r="D297" s="12">
        <v>1</v>
      </c>
      <c r="E297" s="10" t="s">
        <v>70</v>
      </c>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v>1</v>
      </c>
      <c r="AS297" s="10"/>
      <c r="AT297" s="10"/>
      <c r="AU297" s="10"/>
      <c r="AV297" s="10"/>
      <c r="AW297" s="10"/>
      <c r="AX297" s="10"/>
      <c r="AY297" s="10"/>
      <c r="AZ297" s="10"/>
      <c r="BA297" s="10"/>
      <c r="BB297" s="10"/>
      <c r="BC297" s="10"/>
      <c r="BD297" s="10"/>
      <c r="BE297" s="10"/>
      <c r="BF297" s="10"/>
      <c r="BG297" s="10"/>
      <c r="BH297" s="10"/>
    </row>
    <row r="298" spans="1:60">
      <c r="A298" s="10">
        <v>0</v>
      </c>
      <c r="B298" s="25" t="s">
        <v>490</v>
      </c>
      <c r="C298" s="10" t="s">
        <v>2023</v>
      </c>
      <c r="D298" s="12">
        <v>1</v>
      </c>
      <c r="E298" s="10" t="s">
        <v>364</v>
      </c>
      <c r="F298" s="9"/>
      <c r="G298" s="9"/>
      <c r="H298" s="9"/>
      <c r="I298" s="9"/>
      <c r="J298" s="9"/>
      <c r="K298" s="9"/>
      <c r="L298" s="9"/>
      <c r="M298" s="9"/>
      <c r="N298" s="9"/>
      <c r="O298" s="9"/>
      <c r="P298" s="9"/>
      <c r="Q298" s="9"/>
      <c r="R298" s="9"/>
      <c r="S298" s="9"/>
      <c r="T298" s="9"/>
      <c r="U298" s="9"/>
      <c r="V298" s="9"/>
      <c r="W298" s="9"/>
      <c r="X298" s="9"/>
      <c r="Y298" s="9"/>
      <c r="Z298" s="9"/>
      <c r="AA298" s="9"/>
      <c r="AB298" s="9"/>
      <c r="AC298" s="9"/>
      <c r="AD298" s="10">
        <v>1</v>
      </c>
      <c r="AE298" s="9"/>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row>
    <row r="299" spans="1:60">
      <c r="A299" s="43">
        <v>0</v>
      </c>
      <c r="B299" s="25" t="s">
        <v>490</v>
      </c>
      <c r="C299" s="10" t="s">
        <v>801</v>
      </c>
      <c r="D299" s="12">
        <v>1</v>
      </c>
      <c r="E299" s="10" t="s">
        <v>70</v>
      </c>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10"/>
      <c r="AG299" s="10"/>
      <c r="AH299" s="10"/>
      <c r="AI299" s="10"/>
      <c r="AJ299" s="10"/>
      <c r="AK299" s="10"/>
      <c r="AL299" s="10"/>
      <c r="AM299" s="10"/>
      <c r="AN299" s="10"/>
      <c r="AO299" s="10"/>
      <c r="AP299" s="10"/>
      <c r="AQ299" s="10"/>
      <c r="AR299" s="10">
        <v>1</v>
      </c>
      <c r="AS299" s="10"/>
      <c r="AT299" s="10"/>
      <c r="AU299" s="10"/>
      <c r="AV299" s="10"/>
      <c r="AW299" s="10"/>
      <c r="AX299" s="10"/>
      <c r="AY299" s="10"/>
      <c r="AZ299" s="10"/>
      <c r="BA299" s="10"/>
      <c r="BB299" s="10"/>
      <c r="BC299" s="10"/>
      <c r="BD299" s="10"/>
      <c r="BE299" s="10"/>
      <c r="BF299" s="10"/>
      <c r="BG299" s="10"/>
      <c r="BH299" s="10"/>
    </row>
    <row r="300" spans="1:60">
      <c r="A300" s="10">
        <v>0</v>
      </c>
      <c r="B300" s="25" t="s">
        <v>490</v>
      </c>
      <c r="C300" s="10" t="s">
        <v>6214</v>
      </c>
      <c r="D300" s="12">
        <v>1</v>
      </c>
      <c r="E300" s="10" t="s">
        <v>70</v>
      </c>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v>1</v>
      </c>
      <c r="AS300" s="10"/>
      <c r="AT300" s="10"/>
      <c r="AU300" s="10"/>
      <c r="AV300" s="10"/>
      <c r="AW300" s="10"/>
      <c r="AX300" s="10"/>
      <c r="AY300" s="10"/>
      <c r="AZ300" s="10"/>
      <c r="BA300" s="10"/>
      <c r="BB300" s="10"/>
      <c r="BC300" s="10"/>
      <c r="BD300" s="10"/>
      <c r="BE300" s="10"/>
      <c r="BF300" s="10"/>
      <c r="BG300" s="10"/>
      <c r="BH300" s="10"/>
    </row>
    <row r="301" spans="1:60">
      <c r="A301" s="10">
        <v>0</v>
      </c>
      <c r="B301" s="25" t="s">
        <v>490</v>
      </c>
      <c r="C301" s="10" t="s">
        <v>7606</v>
      </c>
      <c r="D301" s="12">
        <v>2</v>
      </c>
      <c r="E301" s="10" t="s">
        <v>1528</v>
      </c>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v>1</v>
      </c>
      <c r="AD301" s="10"/>
      <c r="AE301" s="10"/>
      <c r="AF301" s="10"/>
      <c r="AG301" s="10"/>
      <c r="AH301" s="10"/>
      <c r="AI301" s="10"/>
      <c r="AJ301" s="10"/>
      <c r="AK301" s="10"/>
      <c r="AL301" s="10"/>
      <c r="AM301" s="10"/>
      <c r="AN301" s="10"/>
      <c r="AO301" s="10"/>
      <c r="AP301" s="10"/>
      <c r="AQ301" s="10"/>
      <c r="AR301" s="10">
        <v>1</v>
      </c>
      <c r="AS301" s="10"/>
      <c r="AT301" s="10"/>
      <c r="AU301" s="10"/>
      <c r="AV301" s="10"/>
      <c r="AW301" s="10"/>
      <c r="AX301" s="10"/>
      <c r="AY301" s="10"/>
      <c r="AZ301" s="10"/>
      <c r="BA301" s="10"/>
      <c r="BB301" s="10"/>
      <c r="BC301" s="10"/>
      <c r="BD301" s="10"/>
      <c r="BE301" s="10"/>
      <c r="BF301" s="10"/>
      <c r="BG301" s="10"/>
      <c r="BH301" s="10"/>
    </row>
    <row r="302" spans="1:60">
      <c r="A302" s="43">
        <v>0</v>
      </c>
      <c r="B302" s="25" t="s">
        <v>490</v>
      </c>
      <c r="C302" s="57" t="s">
        <v>4120</v>
      </c>
      <c r="D302" s="12">
        <v>1</v>
      </c>
      <c r="E302" s="10" t="s">
        <v>86</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v>1</v>
      </c>
    </row>
    <row r="303" spans="1:60">
      <c r="A303" s="43">
        <v>0</v>
      </c>
      <c r="B303" s="25" t="s">
        <v>490</v>
      </c>
      <c r="C303" s="42" t="s">
        <v>860</v>
      </c>
      <c r="D303" s="12">
        <v>1</v>
      </c>
      <c r="E303" s="10" t="s">
        <v>55</v>
      </c>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v>1</v>
      </c>
      <c r="AD303" s="10"/>
      <c r="AE303" s="10"/>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row>
    <row r="304" spans="1:60">
      <c r="A304" s="10">
        <v>0</v>
      </c>
      <c r="B304" s="25" t="s">
        <v>490</v>
      </c>
      <c r="C304" s="10" t="s">
        <v>5605</v>
      </c>
      <c r="D304" s="12">
        <v>1</v>
      </c>
      <c r="E304" s="10" t="s">
        <v>609</v>
      </c>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10"/>
      <c r="AG304" s="10"/>
      <c r="AH304" s="10"/>
      <c r="AI304" s="10"/>
      <c r="AJ304" s="10"/>
      <c r="AK304" s="10"/>
      <c r="AL304" s="10"/>
      <c r="AM304" s="10"/>
      <c r="AN304" s="10"/>
      <c r="AO304" s="10"/>
      <c r="AP304" s="10"/>
      <c r="AQ304" s="10"/>
      <c r="AR304" s="10"/>
      <c r="AS304" s="10"/>
      <c r="AT304" s="10"/>
      <c r="AU304" s="10"/>
      <c r="AV304" s="10">
        <v>1</v>
      </c>
      <c r="AW304" s="10"/>
      <c r="AX304" s="10"/>
      <c r="AY304" s="10"/>
      <c r="AZ304" s="10"/>
      <c r="BA304" s="10"/>
      <c r="BB304" s="10"/>
      <c r="BC304" s="10"/>
      <c r="BD304" s="10"/>
      <c r="BE304" s="10"/>
      <c r="BF304" s="10"/>
      <c r="BG304" s="10"/>
      <c r="BH304" s="10"/>
    </row>
    <row r="305" spans="1:60">
      <c r="A305" s="10">
        <v>0</v>
      </c>
      <c r="B305" s="25" t="s">
        <v>490</v>
      </c>
      <c r="C305" s="10" t="s">
        <v>8443</v>
      </c>
      <c r="D305" s="12">
        <v>2</v>
      </c>
      <c r="E305" s="10" t="s">
        <v>5592</v>
      </c>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v>1</v>
      </c>
      <c r="AF305" s="10"/>
      <c r="AG305" s="10"/>
      <c r="AH305" s="10"/>
      <c r="AI305" s="10"/>
      <c r="AJ305" s="10"/>
      <c r="AK305" s="10"/>
      <c r="AL305" s="10"/>
      <c r="AM305" s="10"/>
      <c r="AN305" s="10"/>
      <c r="AO305" s="10"/>
      <c r="AP305" s="10"/>
      <c r="AQ305" s="10"/>
      <c r="AR305" s="10">
        <v>1</v>
      </c>
      <c r="AS305" s="10"/>
      <c r="AT305" s="10"/>
      <c r="AU305" s="10"/>
      <c r="AV305" s="10"/>
      <c r="AW305" s="10"/>
      <c r="AX305" s="10"/>
      <c r="AY305" s="10"/>
      <c r="AZ305" s="10"/>
      <c r="BA305" s="10"/>
      <c r="BB305" s="10"/>
      <c r="BC305" s="10"/>
      <c r="BD305" s="10"/>
      <c r="BE305" s="10"/>
      <c r="BF305" s="10"/>
      <c r="BG305" s="10"/>
      <c r="BH305" s="10"/>
    </row>
    <row r="306" spans="1:60">
      <c r="A306" s="10">
        <v>0</v>
      </c>
      <c r="B306" s="25" t="s">
        <v>490</v>
      </c>
      <c r="C306" s="10" t="s">
        <v>833</v>
      </c>
      <c r="D306" s="12">
        <v>1</v>
      </c>
      <c r="E306" s="10" t="s">
        <v>66</v>
      </c>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v>1</v>
      </c>
      <c r="AO306" s="10"/>
      <c r="AP306" s="10"/>
      <c r="AQ306" s="10"/>
      <c r="AR306" s="10"/>
      <c r="AS306" s="10"/>
      <c r="AT306" s="10"/>
      <c r="AU306" s="10"/>
      <c r="AV306" s="10"/>
      <c r="AW306" s="10"/>
      <c r="AX306" s="10"/>
      <c r="AY306" s="10"/>
      <c r="AZ306" s="10"/>
      <c r="BA306" s="10"/>
      <c r="BB306" s="10"/>
      <c r="BC306" s="10"/>
      <c r="BD306" s="10"/>
      <c r="BE306" s="10"/>
      <c r="BF306" s="10"/>
      <c r="BG306" s="10"/>
      <c r="BH306" s="10"/>
    </row>
    <row r="307" spans="1:60">
      <c r="A307" s="43">
        <v>0</v>
      </c>
      <c r="B307" s="25" t="s">
        <v>490</v>
      </c>
      <c r="C307" s="35" t="s">
        <v>2661</v>
      </c>
      <c r="D307" s="12">
        <v>1</v>
      </c>
      <c r="E307" s="10" t="s">
        <v>562</v>
      </c>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42"/>
      <c r="AG307" s="42"/>
      <c r="AH307" s="42"/>
      <c r="AI307" s="42"/>
      <c r="AJ307" s="42"/>
      <c r="AK307" s="42"/>
      <c r="AL307" s="42"/>
      <c r="AM307" s="42"/>
      <c r="AN307" s="42"/>
      <c r="AO307" s="42"/>
      <c r="AP307" s="42"/>
      <c r="AQ307" s="42"/>
      <c r="AR307" s="42"/>
      <c r="AS307" s="42"/>
      <c r="AT307" s="42"/>
      <c r="AU307" s="35">
        <v>1</v>
      </c>
      <c r="AV307" s="42"/>
      <c r="AW307" s="42"/>
      <c r="AX307" s="42"/>
      <c r="AY307" s="42"/>
      <c r="AZ307" s="42"/>
      <c r="BA307" s="42"/>
      <c r="BB307" s="42"/>
      <c r="BC307" s="42"/>
      <c r="BD307" s="42"/>
      <c r="BE307" s="42"/>
      <c r="BF307" s="42"/>
      <c r="BG307" s="42"/>
      <c r="BH307" s="42"/>
    </row>
    <row r="308" spans="1:60">
      <c r="A308" s="10">
        <v>0</v>
      </c>
      <c r="B308" s="25" t="s">
        <v>490</v>
      </c>
      <c r="C308" s="10" t="s">
        <v>427</v>
      </c>
      <c r="D308" s="12">
        <v>1</v>
      </c>
      <c r="E308" s="10" t="s">
        <v>364</v>
      </c>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v>1</v>
      </c>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row>
    <row r="309" spans="1:60">
      <c r="A309" s="43">
        <v>0</v>
      </c>
      <c r="B309" s="25" t="s">
        <v>490</v>
      </c>
      <c r="C309" s="42" t="s">
        <v>1905</v>
      </c>
      <c r="D309" s="12">
        <v>1</v>
      </c>
      <c r="E309" s="10" t="s">
        <v>1906</v>
      </c>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42"/>
      <c r="AG309" s="42"/>
      <c r="AH309" s="42"/>
      <c r="AI309" s="42"/>
      <c r="AJ309" s="42"/>
      <c r="AK309" s="42"/>
      <c r="AL309" s="42"/>
      <c r="AM309" s="42"/>
      <c r="AN309" s="42"/>
      <c r="AO309" s="42"/>
      <c r="AP309" s="42"/>
      <c r="AQ309" s="35">
        <v>1</v>
      </c>
      <c r="AR309" s="42"/>
      <c r="AS309" s="42"/>
      <c r="AT309" s="42"/>
      <c r="AU309" s="42"/>
      <c r="AV309" s="42"/>
      <c r="AW309" s="42"/>
      <c r="AX309" s="42"/>
      <c r="AY309" s="42"/>
      <c r="AZ309" s="42"/>
      <c r="BA309" s="42"/>
      <c r="BB309" s="42"/>
      <c r="BC309" s="42"/>
      <c r="BD309" s="42"/>
      <c r="BE309" s="42"/>
      <c r="BF309" s="42"/>
      <c r="BG309" s="42"/>
      <c r="BH309" s="42"/>
    </row>
    <row r="310" spans="1:60">
      <c r="A310" s="43">
        <v>0</v>
      </c>
      <c r="B310" s="25" t="s">
        <v>490</v>
      </c>
      <c r="C310" s="42" t="s">
        <v>4406</v>
      </c>
      <c r="D310" s="12">
        <v>2</v>
      </c>
      <c r="E310" s="10" t="s">
        <v>4407</v>
      </c>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10"/>
      <c r="AG310" s="10"/>
      <c r="AH310" s="10"/>
      <c r="AI310" s="10"/>
      <c r="AJ310" s="10"/>
      <c r="AK310" s="10">
        <v>1</v>
      </c>
      <c r="AL310" s="10"/>
      <c r="AM310" s="10"/>
      <c r="AN310" s="10"/>
      <c r="AO310" s="10"/>
      <c r="AP310" s="10"/>
      <c r="AQ310" s="10"/>
      <c r="AR310" s="10">
        <v>1</v>
      </c>
      <c r="AS310" s="10"/>
      <c r="AT310" s="10"/>
      <c r="AU310" s="10"/>
      <c r="AV310" s="10"/>
      <c r="AW310" s="10"/>
      <c r="AX310" s="10"/>
      <c r="AY310" s="10"/>
      <c r="AZ310" s="10"/>
      <c r="BA310" s="10"/>
      <c r="BB310" s="10"/>
      <c r="BC310" s="10"/>
      <c r="BD310" s="10"/>
      <c r="BE310" s="10"/>
      <c r="BF310" s="10"/>
      <c r="BG310" s="10"/>
      <c r="BH310" s="10"/>
    </row>
    <row r="311" spans="1:60">
      <c r="A311" s="10">
        <v>0</v>
      </c>
      <c r="B311" s="25" t="s">
        <v>490</v>
      </c>
      <c r="C311" s="10" t="s">
        <v>561</v>
      </c>
      <c r="D311" s="12">
        <v>1</v>
      </c>
      <c r="E311" s="10" t="s">
        <v>562</v>
      </c>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10"/>
      <c r="AG311" s="10"/>
      <c r="AH311" s="10"/>
      <c r="AI311" s="10"/>
      <c r="AJ311" s="10"/>
      <c r="AK311" s="10"/>
      <c r="AL311" s="10"/>
      <c r="AM311" s="10"/>
      <c r="AN311" s="10"/>
      <c r="AO311" s="10"/>
      <c r="AP311" s="10"/>
      <c r="AQ311" s="10"/>
      <c r="AR311" s="10"/>
      <c r="AS311" s="10"/>
      <c r="AT311" s="10"/>
      <c r="AU311" s="10">
        <v>1</v>
      </c>
      <c r="AV311" s="10"/>
      <c r="AW311" s="10"/>
      <c r="AX311" s="10"/>
      <c r="AY311" s="10"/>
      <c r="AZ311" s="10"/>
      <c r="BA311" s="10"/>
      <c r="BB311" s="10"/>
      <c r="BC311" s="10"/>
      <c r="BD311" s="10"/>
      <c r="BE311" s="10"/>
      <c r="BF311" s="10"/>
      <c r="BG311" s="10"/>
      <c r="BH311" s="10"/>
    </row>
    <row r="312" spans="1:60">
      <c r="A312" s="10">
        <v>0</v>
      </c>
      <c r="B312" s="25" t="s">
        <v>490</v>
      </c>
      <c r="C312" s="10" t="s">
        <v>1905</v>
      </c>
      <c r="D312" s="12">
        <v>1</v>
      </c>
      <c r="E312" s="10" t="s">
        <v>1906</v>
      </c>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v>1</v>
      </c>
      <c r="AR312" s="10"/>
      <c r="AS312" s="10"/>
      <c r="AT312" s="10"/>
      <c r="AU312" s="10"/>
      <c r="AV312" s="10"/>
      <c r="AW312" s="10"/>
      <c r="AX312" s="10"/>
      <c r="AY312" s="10"/>
      <c r="AZ312" s="10"/>
      <c r="BA312" s="10"/>
      <c r="BB312" s="10"/>
      <c r="BC312" s="10"/>
      <c r="BD312" s="10"/>
      <c r="BE312" s="10"/>
      <c r="BF312" s="10"/>
      <c r="BG312" s="10"/>
      <c r="BH312" s="10"/>
    </row>
    <row r="313" spans="1:60">
      <c r="A313" s="10">
        <v>0</v>
      </c>
      <c r="B313" s="25" t="s">
        <v>490</v>
      </c>
      <c r="C313" s="10" t="s">
        <v>743</v>
      </c>
      <c r="D313" s="12">
        <v>1</v>
      </c>
      <c r="E313" s="10" t="s">
        <v>744</v>
      </c>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v>1</v>
      </c>
      <c r="AS313" s="10"/>
      <c r="AT313" s="10"/>
      <c r="AU313" s="10"/>
      <c r="AV313" s="10"/>
      <c r="AW313" s="10"/>
      <c r="AX313" s="10"/>
      <c r="AY313" s="10"/>
      <c r="AZ313" s="10"/>
      <c r="BA313" s="10"/>
      <c r="BB313" s="10"/>
      <c r="BC313" s="10"/>
      <c r="BD313" s="10"/>
      <c r="BE313" s="10"/>
      <c r="BF313" s="10"/>
      <c r="BG313" s="10"/>
      <c r="BH313" s="10"/>
    </row>
    <row r="314" spans="1:60">
      <c r="A314" s="10">
        <v>0</v>
      </c>
      <c r="B314" s="25" t="s">
        <v>490</v>
      </c>
      <c r="C314" s="10" t="s">
        <v>10117</v>
      </c>
      <c r="D314" s="12">
        <v>2</v>
      </c>
      <c r="E314" s="10" t="s">
        <v>10118</v>
      </c>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v>1</v>
      </c>
      <c r="AF314" s="10"/>
      <c r="AG314" s="10"/>
      <c r="AH314" s="10">
        <v>1</v>
      </c>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row>
    <row r="315" spans="1:60">
      <c r="A315" s="10">
        <v>0</v>
      </c>
      <c r="B315" s="25" t="s">
        <v>490</v>
      </c>
      <c r="C315" s="78" t="s">
        <v>6806</v>
      </c>
      <c r="D315" s="12">
        <v>1</v>
      </c>
      <c r="E315" s="10" t="s">
        <v>70</v>
      </c>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78"/>
      <c r="AG315" s="78"/>
      <c r="AH315" s="78"/>
      <c r="AI315" s="78"/>
      <c r="AJ315" s="78"/>
      <c r="AK315" s="78"/>
      <c r="AL315" s="78"/>
      <c r="AM315" s="78"/>
      <c r="AN315" s="78"/>
      <c r="AO315" s="78"/>
      <c r="AP315" s="78"/>
      <c r="AQ315" s="78"/>
      <c r="AR315" s="54">
        <v>1</v>
      </c>
      <c r="AS315" s="78"/>
      <c r="AT315" s="78"/>
      <c r="AU315" s="78"/>
      <c r="AV315" s="78"/>
      <c r="AW315" s="78"/>
      <c r="AX315" s="78"/>
      <c r="AY315" s="78"/>
      <c r="AZ315" s="78"/>
      <c r="BA315" s="78"/>
      <c r="BB315" s="78"/>
      <c r="BC315" s="78"/>
      <c r="BD315" s="78"/>
      <c r="BE315" s="78"/>
      <c r="BF315" s="78"/>
      <c r="BG315" s="78"/>
      <c r="BH315" s="78"/>
    </row>
    <row r="316" spans="1:60">
      <c r="A316" s="43">
        <v>0</v>
      </c>
      <c r="B316" s="25" t="s">
        <v>490</v>
      </c>
      <c r="C316" s="42" t="s">
        <v>1177</v>
      </c>
      <c r="D316" s="12">
        <v>1</v>
      </c>
      <c r="E316" s="10" t="s">
        <v>1178</v>
      </c>
      <c r="F316" s="11"/>
      <c r="G316" s="11"/>
      <c r="H316" s="11"/>
      <c r="I316" s="11"/>
      <c r="J316" s="11"/>
      <c r="K316" s="11"/>
      <c r="L316" s="11"/>
      <c r="M316" s="11"/>
      <c r="N316" s="11"/>
      <c r="O316" s="10">
        <v>1</v>
      </c>
      <c r="P316" s="11"/>
      <c r="Q316" s="11"/>
      <c r="R316" s="11"/>
      <c r="S316" s="11"/>
      <c r="T316" s="11"/>
      <c r="U316" s="11"/>
      <c r="V316" s="11"/>
      <c r="W316" s="11"/>
      <c r="X316" s="11"/>
      <c r="Y316" s="11"/>
      <c r="Z316" s="11"/>
      <c r="AA316" s="11"/>
      <c r="AB316" s="11"/>
      <c r="AC316" s="11"/>
      <c r="AD316" s="11"/>
      <c r="AE316" s="11"/>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row>
    <row r="317" spans="1:60">
      <c r="A317" s="43">
        <v>0</v>
      </c>
      <c r="B317" s="25" t="s">
        <v>490</v>
      </c>
      <c r="C317" s="35" t="s">
        <v>4805</v>
      </c>
      <c r="D317" s="12">
        <v>1</v>
      </c>
      <c r="E317" s="10" t="s">
        <v>86</v>
      </c>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v>1</v>
      </c>
    </row>
    <row r="318" spans="1:60">
      <c r="A318" s="10">
        <v>0</v>
      </c>
      <c r="B318" s="25" t="s">
        <v>490</v>
      </c>
      <c r="C318" s="10" t="s">
        <v>6016</v>
      </c>
      <c r="D318" s="12">
        <v>1</v>
      </c>
      <c r="E318" s="10" t="s">
        <v>70</v>
      </c>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v>1</v>
      </c>
      <c r="AS318" s="10"/>
      <c r="AT318" s="10"/>
      <c r="AU318" s="10"/>
      <c r="AV318" s="10"/>
      <c r="AW318" s="10"/>
      <c r="AX318" s="10"/>
      <c r="AY318" s="10"/>
      <c r="AZ318" s="10"/>
      <c r="BA318" s="10"/>
      <c r="BB318" s="10"/>
      <c r="BC318" s="10"/>
      <c r="BD318" s="10"/>
      <c r="BE318" s="10"/>
      <c r="BF318" s="10"/>
      <c r="BG318" s="10"/>
      <c r="BH318" s="10"/>
    </row>
    <row r="319" spans="1:60">
      <c r="A319" s="10">
        <v>0</v>
      </c>
      <c r="B319" s="25" t="s">
        <v>490</v>
      </c>
      <c r="C319" s="10" t="s">
        <v>7387</v>
      </c>
      <c r="D319" s="12">
        <v>3</v>
      </c>
      <c r="E319" s="10" t="s">
        <v>7388</v>
      </c>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v>1</v>
      </c>
      <c r="AF319" s="10">
        <v>1</v>
      </c>
      <c r="AG319" s="10"/>
      <c r="AH319" s="10"/>
      <c r="AI319" s="10"/>
      <c r="AJ319" s="10"/>
      <c r="AK319" s="10"/>
      <c r="AL319" s="10"/>
      <c r="AM319" s="10"/>
      <c r="AN319" s="10"/>
      <c r="AO319" s="10"/>
      <c r="AP319" s="10"/>
      <c r="AQ319" s="10"/>
      <c r="AR319" s="10"/>
      <c r="AS319" s="10"/>
      <c r="AT319" s="10"/>
      <c r="AU319" s="10"/>
      <c r="AV319" s="10"/>
      <c r="AW319" s="10">
        <v>1</v>
      </c>
      <c r="AX319" s="10"/>
      <c r="AY319" s="10"/>
      <c r="AZ319" s="10"/>
      <c r="BA319" s="10"/>
      <c r="BB319" s="10"/>
      <c r="BC319" s="10"/>
      <c r="BD319" s="10"/>
      <c r="BE319" s="10"/>
      <c r="BF319" s="10"/>
      <c r="BG319" s="10"/>
      <c r="BH319" s="10"/>
    </row>
    <row r="320" spans="1:60">
      <c r="A320" s="10">
        <v>0</v>
      </c>
      <c r="B320" s="25" t="s">
        <v>490</v>
      </c>
      <c r="C320" s="10" t="s">
        <v>6806</v>
      </c>
      <c r="D320" s="12">
        <v>1</v>
      </c>
      <c r="E320" s="10" t="s">
        <v>70</v>
      </c>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v>1</v>
      </c>
      <c r="AS320" s="10"/>
      <c r="AT320" s="10"/>
      <c r="AU320" s="10"/>
      <c r="AV320" s="10"/>
      <c r="AW320" s="10"/>
      <c r="AX320" s="10"/>
      <c r="AY320" s="10"/>
      <c r="AZ320" s="10"/>
      <c r="BA320" s="10"/>
      <c r="BB320" s="10"/>
      <c r="BC320" s="10"/>
      <c r="BD320" s="10"/>
      <c r="BE320" s="10"/>
      <c r="BF320" s="10"/>
      <c r="BG320" s="10"/>
      <c r="BH320" s="10"/>
    </row>
    <row r="321" spans="1:60">
      <c r="A321" s="13">
        <v>0</v>
      </c>
      <c r="B321" s="25" t="s">
        <v>490</v>
      </c>
      <c r="C321" s="13" t="s">
        <v>86</v>
      </c>
      <c r="D321" s="13">
        <v>1</v>
      </c>
      <c r="E321" s="13" t="s">
        <v>86</v>
      </c>
      <c r="BH321" s="13">
        <v>1</v>
      </c>
    </row>
    <row r="322" spans="1:60">
      <c r="A322" s="10">
        <v>0</v>
      </c>
      <c r="B322" s="25" t="s">
        <v>490</v>
      </c>
      <c r="C322" s="10" t="s">
        <v>308</v>
      </c>
      <c r="D322" s="12">
        <v>1</v>
      </c>
      <c r="E322" s="10" t="s">
        <v>86</v>
      </c>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v>1</v>
      </c>
    </row>
    <row r="323" spans="1:60">
      <c r="A323" s="13">
        <v>0</v>
      </c>
      <c r="B323" s="25" t="s">
        <v>490</v>
      </c>
      <c r="C323" s="13" t="s">
        <v>993</v>
      </c>
      <c r="D323" s="13">
        <v>1</v>
      </c>
      <c r="E323" s="13" t="s">
        <v>70</v>
      </c>
      <c r="AR323" s="13">
        <v>1</v>
      </c>
    </row>
    <row r="324" spans="1:60">
      <c r="A324" s="13">
        <v>0</v>
      </c>
      <c r="B324" s="25" t="s">
        <v>490</v>
      </c>
      <c r="C324" s="13" t="s">
        <v>86</v>
      </c>
      <c r="D324" s="13">
        <v>1</v>
      </c>
      <c r="E324" s="13" t="s">
        <v>86</v>
      </c>
      <c r="BH324" s="13">
        <v>1</v>
      </c>
    </row>
    <row r="325" spans="1:60">
      <c r="A325" s="10">
        <v>0</v>
      </c>
      <c r="B325" s="25" t="s">
        <v>490</v>
      </c>
      <c r="C325" s="10" t="s">
        <v>2291</v>
      </c>
      <c r="D325" s="12">
        <v>3</v>
      </c>
      <c r="E325" s="10" t="s">
        <v>2292</v>
      </c>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v>2</v>
      </c>
      <c r="AD325" s="10"/>
      <c r="AE325" s="10"/>
      <c r="AF325" s="10"/>
      <c r="AG325" s="10"/>
      <c r="AH325" s="10"/>
      <c r="AI325" s="10"/>
      <c r="AJ325" s="10"/>
      <c r="AK325" s="10"/>
      <c r="AL325" s="10"/>
      <c r="AM325" s="10"/>
      <c r="AN325" s="10"/>
      <c r="AO325" s="10"/>
      <c r="AP325" s="10"/>
      <c r="AQ325" s="10"/>
      <c r="AR325" s="10">
        <v>1</v>
      </c>
      <c r="AS325" s="10"/>
      <c r="AT325" s="10"/>
      <c r="AU325" s="10"/>
      <c r="AV325" s="10"/>
      <c r="AW325" s="10"/>
      <c r="AX325" s="10"/>
      <c r="AY325" s="10"/>
      <c r="AZ325" s="10"/>
      <c r="BA325" s="10"/>
      <c r="BB325" s="10"/>
      <c r="BC325" s="10"/>
      <c r="BD325" s="10"/>
      <c r="BE325" s="10"/>
      <c r="BF325" s="10"/>
      <c r="BG325" s="10"/>
      <c r="BH325" s="10"/>
    </row>
    <row r="326" spans="1:60">
      <c r="A326" s="10">
        <v>0</v>
      </c>
      <c r="B326" s="25" t="s">
        <v>490</v>
      </c>
      <c r="C326" s="10" t="s">
        <v>673</v>
      </c>
      <c r="D326" s="12">
        <v>1</v>
      </c>
      <c r="E326" s="10" t="s">
        <v>347</v>
      </c>
      <c r="F326" s="10">
        <v>1</v>
      </c>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row>
    <row r="327" spans="1:60">
      <c r="A327" s="10">
        <v>0</v>
      </c>
      <c r="B327" s="25" t="s">
        <v>490</v>
      </c>
      <c r="C327" s="10" t="s">
        <v>2336</v>
      </c>
      <c r="D327" s="12">
        <v>3</v>
      </c>
      <c r="E327" s="10" t="s">
        <v>755</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v>1</v>
      </c>
      <c r="AD327" s="10"/>
      <c r="AE327" s="10"/>
      <c r="AF327" s="10"/>
      <c r="AG327" s="10"/>
      <c r="AH327" s="10"/>
      <c r="AI327" s="10"/>
      <c r="AJ327" s="10"/>
      <c r="AK327" s="10"/>
      <c r="AL327" s="10"/>
      <c r="AM327" s="10"/>
      <c r="AN327" s="10"/>
      <c r="AO327" s="10"/>
      <c r="AP327" s="10"/>
      <c r="AQ327" s="10"/>
      <c r="AR327" s="10">
        <v>2</v>
      </c>
      <c r="AS327" s="10"/>
      <c r="AT327" s="10"/>
      <c r="AU327" s="10"/>
      <c r="AV327" s="10"/>
      <c r="AW327" s="10"/>
      <c r="AX327" s="10"/>
      <c r="AY327" s="10"/>
      <c r="AZ327" s="10"/>
      <c r="BA327" s="10"/>
      <c r="BB327" s="10"/>
      <c r="BC327" s="10"/>
      <c r="BD327" s="10"/>
      <c r="BE327" s="10"/>
      <c r="BF327" s="10"/>
      <c r="BG327" s="10"/>
      <c r="BH327" s="10"/>
    </row>
    <row r="328" spans="1:60">
      <c r="A328" s="10">
        <v>0</v>
      </c>
      <c r="B328" s="25" t="s">
        <v>490</v>
      </c>
      <c r="C328" s="10" t="s">
        <v>1023</v>
      </c>
      <c r="D328" s="12">
        <v>1</v>
      </c>
      <c r="E328" s="10" t="s">
        <v>1024</v>
      </c>
      <c r="F328" s="10">
        <v>1</v>
      </c>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v>1</v>
      </c>
      <c r="AR328" s="10"/>
      <c r="AS328" s="10"/>
      <c r="AT328" s="10"/>
      <c r="AU328" s="10"/>
      <c r="AV328" s="10"/>
      <c r="AW328" s="10"/>
      <c r="AX328" s="10"/>
      <c r="AY328" s="10"/>
      <c r="AZ328" s="10"/>
      <c r="BA328" s="10"/>
      <c r="BB328" s="10"/>
      <c r="BC328" s="10"/>
      <c r="BD328" s="10"/>
      <c r="BE328" s="10"/>
      <c r="BF328" s="10"/>
      <c r="BG328" s="10"/>
      <c r="BH328" s="10"/>
    </row>
    <row r="329" spans="1:60">
      <c r="A329" s="10">
        <v>0</v>
      </c>
      <c r="B329" s="25" t="s">
        <v>490</v>
      </c>
      <c r="C329" s="10" t="s">
        <v>890</v>
      </c>
      <c r="D329" s="12">
        <v>2</v>
      </c>
      <c r="E329" s="10" t="s">
        <v>891</v>
      </c>
      <c r="F329" s="10"/>
      <c r="G329" s="10"/>
      <c r="H329" s="10"/>
      <c r="I329" s="10"/>
      <c r="J329" s="10"/>
      <c r="K329" s="10"/>
      <c r="L329" s="10"/>
      <c r="M329" s="10"/>
      <c r="N329" s="10"/>
      <c r="O329" s="10">
        <v>1</v>
      </c>
      <c r="P329" s="10"/>
      <c r="Q329" s="10"/>
      <c r="R329" s="10"/>
      <c r="S329" s="10"/>
      <c r="T329" s="10"/>
      <c r="U329" s="10"/>
      <c r="V329" s="10"/>
      <c r="W329" s="10"/>
      <c r="X329" s="10"/>
      <c r="Y329" s="10"/>
      <c r="Z329" s="10"/>
      <c r="AA329" s="10"/>
      <c r="AB329" s="10"/>
      <c r="AC329" s="10">
        <v>1</v>
      </c>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row>
    <row r="330" spans="1:60">
      <c r="A330" s="10">
        <v>0</v>
      </c>
      <c r="B330" s="25" t="s">
        <v>490</v>
      </c>
      <c r="C330" s="10" t="s">
        <v>2101</v>
      </c>
      <c r="D330" s="12">
        <v>1</v>
      </c>
      <c r="E330" s="10" t="s">
        <v>2102</v>
      </c>
      <c r="F330" s="9"/>
      <c r="G330" s="9"/>
      <c r="H330" s="10">
        <v>1</v>
      </c>
      <c r="I330" s="9"/>
      <c r="J330" s="9"/>
      <c r="K330" s="9"/>
      <c r="L330" s="9"/>
      <c r="M330" s="9"/>
      <c r="N330" s="9"/>
      <c r="O330" s="9"/>
      <c r="P330" s="9"/>
      <c r="Q330" s="9"/>
      <c r="R330" s="9"/>
      <c r="S330" s="9"/>
      <c r="T330" s="9"/>
      <c r="U330" s="9"/>
      <c r="V330" s="9"/>
      <c r="W330" s="9"/>
      <c r="X330" s="9"/>
      <c r="Y330" s="9"/>
      <c r="Z330" s="9"/>
      <c r="AA330" s="9"/>
      <c r="AB330" s="9"/>
      <c r="AC330" s="9"/>
      <c r="AD330" s="9"/>
      <c r="AE330" s="9"/>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row>
    <row r="331" spans="1:60">
      <c r="A331" s="43">
        <v>0</v>
      </c>
      <c r="B331" s="25" t="s">
        <v>490</v>
      </c>
      <c r="C331" s="35" t="s">
        <v>2738</v>
      </c>
      <c r="D331" s="12">
        <v>2</v>
      </c>
      <c r="E331" s="10" t="s">
        <v>2739</v>
      </c>
      <c r="F331" s="9"/>
      <c r="G331" s="9"/>
      <c r="H331" s="9"/>
      <c r="I331" s="9"/>
      <c r="J331" s="9"/>
      <c r="K331" s="9"/>
      <c r="L331" s="9"/>
      <c r="M331" s="9"/>
      <c r="N331" s="9"/>
      <c r="O331" s="9"/>
      <c r="P331" s="9"/>
      <c r="Q331" s="9"/>
      <c r="R331" s="9"/>
      <c r="S331" s="9"/>
      <c r="T331" s="9"/>
      <c r="U331" s="9"/>
      <c r="V331" s="9"/>
      <c r="W331" s="9"/>
      <c r="X331" s="9"/>
      <c r="Y331" s="9"/>
      <c r="Z331" s="9"/>
      <c r="AA331" s="9"/>
      <c r="AB331" s="9"/>
      <c r="AC331" s="10">
        <v>2</v>
      </c>
      <c r="AD331" s="9"/>
      <c r="AE331" s="9"/>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row>
    <row r="332" spans="1:60">
      <c r="A332" s="10">
        <v>0</v>
      </c>
      <c r="B332" s="25" t="s">
        <v>490</v>
      </c>
      <c r="C332" s="10" t="s">
        <v>7520</v>
      </c>
      <c r="D332" s="12">
        <v>1</v>
      </c>
      <c r="E332" s="10" t="s">
        <v>347</v>
      </c>
      <c r="F332" s="10">
        <v>1</v>
      </c>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row>
    <row r="333" spans="1:60">
      <c r="A333" s="10">
        <v>0</v>
      </c>
      <c r="B333" s="25" t="s">
        <v>490</v>
      </c>
      <c r="C333" s="10" t="s">
        <v>2458</v>
      </c>
      <c r="D333" s="12">
        <v>2</v>
      </c>
      <c r="E333" s="10" t="s">
        <v>2459</v>
      </c>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10"/>
      <c r="AG333" s="10"/>
      <c r="AH333" s="10"/>
      <c r="AI333" s="10"/>
      <c r="AJ333" s="10"/>
      <c r="AK333" s="10"/>
      <c r="AL333" s="10"/>
      <c r="AM333" s="10"/>
      <c r="AN333" s="10"/>
      <c r="AO333" s="10"/>
      <c r="AP333" s="10">
        <v>1</v>
      </c>
      <c r="AQ333" s="10"/>
      <c r="AR333" s="10">
        <v>1</v>
      </c>
      <c r="AS333" s="10"/>
      <c r="AT333" s="10"/>
      <c r="AU333" s="10"/>
      <c r="AV333" s="10"/>
      <c r="AW333" s="10"/>
      <c r="AX333" s="10"/>
      <c r="AY333" s="10"/>
      <c r="AZ333" s="10"/>
      <c r="BA333" s="10"/>
      <c r="BB333" s="10"/>
      <c r="BC333" s="10"/>
      <c r="BD333" s="10"/>
      <c r="BE333" s="10"/>
      <c r="BF333" s="10"/>
      <c r="BG333" s="10"/>
      <c r="BH333" s="10"/>
    </row>
    <row r="334" spans="1:60">
      <c r="A334" s="43">
        <v>0</v>
      </c>
      <c r="B334" s="25" t="s">
        <v>490</v>
      </c>
      <c r="C334" s="35" t="s">
        <v>2588</v>
      </c>
      <c r="D334" s="12">
        <v>2</v>
      </c>
      <c r="E334" s="10" t="s">
        <v>1425</v>
      </c>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10">
        <v>1</v>
      </c>
      <c r="AF334" s="10"/>
      <c r="AG334" s="10"/>
      <c r="AH334" s="10"/>
      <c r="AI334" s="10"/>
      <c r="AJ334" s="10"/>
      <c r="AK334" s="10"/>
      <c r="AL334" s="10"/>
      <c r="AM334" s="10"/>
      <c r="AN334" s="10"/>
      <c r="AO334" s="10"/>
      <c r="AP334" s="10"/>
      <c r="AQ334" s="10"/>
      <c r="AR334" s="10">
        <v>1</v>
      </c>
      <c r="AS334" s="10"/>
      <c r="AT334" s="10"/>
      <c r="AU334" s="10"/>
      <c r="AV334" s="10"/>
      <c r="AW334" s="10"/>
      <c r="AX334" s="10"/>
      <c r="AY334" s="10"/>
      <c r="AZ334" s="10"/>
      <c r="BA334" s="10"/>
      <c r="BB334" s="10"/>
      <c r="BC334" s="10"/>
      <c r="BD334" s="10"/>
      <c r="BE334" s="10"/>
      <c r="BF334" s="10"/>
      <c r="BG334" s="10"/>
      <c r="BH334" s="10"/>
    </row>
    <row r="335" spans="1:60">
      <c r="A335" s="43">
        <v>0</v>
      </c>
      <c r="B335" s="25" t="s">
        <v>490</v>
      </c>
      <c r="C335" s="42" t="s">
        <v>980</v>
      </c>
      <c r="D335" s="12">
        <v>1</v>
      </c>
      <c r="E335" s="10" t="s">
        <v>581</v>
      </c>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10">
        <v>1</v>
      </c>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row>
    <row r="336" spans="1:60">
      <c r="A336" s="43">
        <v>0</v>
      </c>
      <c r="B336" s="25" t="s">
        <v>490</v>
      </c>
      <c r="C336" s="35" t="s">
        <v>2726</v>
      </c>
      <c r="D336" s="12">
        <v>2</v>
      </c>
      <c r="E336" s="10" t="s">
        <v>2727</v>
      </c>
      <c r="F336" s="10">
        <v>1</v>
      </c>
      <c r="G336" s="10"/>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42"/>
      <c r="AG336" s="42"/>
      <c r="AH336" s="42"/>
      <c r="AI336" s="35">
        <v>1</v>
      </c>
      <c r="AJ336" s="42"/>
      <c r="AK336" s="42"/>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42"/>
      <c r="BH336" s="42"/>
    </row>
    <row r="337" spans="1:60">
      <c r="A337" s="43">
        <v>0</v>
      </c>
      <c r="B337" s="25" t="s">
        <v>490</v>
      </c>
      <c r="C337" s="35" t="s">
        <v>2863</v>
      </c>
      <c r="D337" s="12">
        <v>2</v>
      </c>
      <c r="E337" s="10" t="s">
        <v>1863</v>
      </c>
      <c r="F337" s="10">
        <v>2</v>
      </c>
      <c r="G337" s="10"/>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row>
    <row r="338" spans="1:60">
      <c r="A338" s="43">
        <v>0</v>
      </c>
      <c r="B338" s="25" t="s">
        <v>490</v>
      </c>
      <c r="C338" s="35" t="s">
        <v>3717</v>
      </c>
      <c r="D338" s="12">
        <v>2</v>
      </c>
      <c r="E338" s="10" t="s">
        <v>1863</v>
      </c>
      <c r="F338" s="13">
        <v>2</v>
      </c>
      <c r="G338" s="13"/>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row>
    <row r="339" spans="1:60">
      <c r="A339" s="43">
        <v>0</v>
      </c>
      <c r="B339" s="25" t="s">
        <v>490</v>
      </c>
      <c r="C339" s="35" t="s">
        <v>3346</v>
      </c>
      <c r="D339" s="12">
        <v>3</v>
      </c>
      <c r="E339" s="10" t="s">
        <v>3347</v>
      </c>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10">
        <v>2</v>
      </c>
      <c r="AF339" s="10"/>
      <c r="AG339" s="10"/>
      <c r="AH339" s="10"/>
      <c r="AI339" s="10"/>
      <c r="AJ339" s="10"/>
      <c r="AK339" s="10"/>
      <c r="AL339" s="10"/>
      <c r="AM339" s="10"/>
      <c r="AN339" s="10"/>
      <c r="AO339" s="10"/>
      <c r="AP339" s="10"/>
      <c r="AQ339" s="10"/>
      <c r="AR339" s="10">
        <v>1</v>
      </c>
      <c r="AS339" s="10"/>
      <c r="AT339" s="10"/>
      <c r="AU339" s="10"/>
      <c r="AV339" s="10"/>
      <c r="AW339" s="10"/>
      <c r="AX339" s="10"/>
      <c r="AY339" s="10"/>
      <c r="AZ339" s="10"/>
      <c r="BA339" s="10"/>
      <c r="BB339" s="10"/>
      <c r="BC339" s="10"/>
      <c r="BD339" s="10"/>
      <c r="BE339" s="10"/>
      <c r="BF339" s="10"/>
      <c r="BG339" s="10"/>
      <c r="BH339" s="10"/>
    </row>
    <row r="340" spans="1:60">
      <c r="A340" s="43">
        <v>0</v>
      </c>
      <c r="B340" s="25" t="s">
        <v>490</v>
      </c>
      <c r="C340" s="35" t="s">
        <v>4331</v>
      </c>
      <c r="D340" s="12">
        <v>1</v>
      </c>
      <c r="E340" s="10" t="s">
        <v>581</v>
      </c>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10">
        <v>1</v>
      </c>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row>
    <row r="341" spans="1:60">
      <c r="A341" s="43">
        <v>0</v>
      </c>
      <c r="B341" s="25" t="s">
        <v>490</v>
      </c>
      <c r="C341" s="42" t="s">
        <v>2997</v>
      </c>
      <c r="D341" s="12">
        <v>1</v>
      </c>
      <c r="E341" s="10" t="s">
        <v>2998</v>
      </c>
      <c r="F341" s="9"/>
      <c r="G341" s="9"/>
      <c r="H341" s="9"/>
      <c r="I341" s="9"/>
      <c r="J341" s="9"/>
      <c r="K341" s="9"/>
      <c r="L341" s="9"/>
      <c r="M341" s="9"/>
      <c r="N341" s="9"/>
      <c r="O341" s="9"/>
      <c r="P341" s="9"/>
      <c r="Q341" s="9"/>
      <c r="R341" s="9"/>
      <c r="S341" s="9"/>
      <c r="T341" s="9"/>
      <c r="U341" s="9"/>
      <c r="V341" s="10">
        <v>1</v>
      </c>
      <c r="W341" s="9"/>
      <c r="X341" s="9"/>
      <c r="Y341" s="9"/>
      <c r="Z341" s="9"/>
      <c r="AA341" s="9"/>
      <c r="AB341" s="9"/>
      <c r="AC341" s="9"/>
      <c r="AD341" s="9"/>
      <c r="AE341" s="9"/>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42"/>
      <c r="BH341" s="42"/>
    </row>
    <row r="342" spans="1:60">
      <c r="A342" s="43">
        <v>0</v>
      </c>
      <c r="B342" s="25" t="s">
        <v>490</v>
      </c>
      <c r="C342" s="10" t="s">
        <v>801</v>
      </c>
      <c r="D342" s="12">
        <v>1</v>
      </c>
      <c r="E342" s="10" t="s">
        <v>70</v>
      </c>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10"/>
      <c r="AG342" s="10"/>
      <c r="AH342" s="10"/>
      <c r="AI342" s="10"/>
      <c r="AJ342" s="10"/>
      <c r="AK342" s="10"/>
      <c r="AL342" s="10"/>
      <c r="AM342" s="10"/>
      <c r="AN342" s="10"/>
      <c r="AO342" s="10"/>
      <c r="AP342" s="10"/>
      <c r="AQ342" s="10"/>
      <c r="AR342" s="10">
        <v>1</v>
      </c>
      <c r="AS342" s="10"/>
      <c r="AT342" s="10"/>
      <c r="AU342" s="10"/>
      <c r="AV342" s="10"/>
      <c r="AW342" s="10"/>
      <c r="AX342" s="10"/>
      <c r="AY342" s="10"/>
      <c r="AZ342" s="10"/>
      <c r="BA342" s="10"/>
      <c r="BB342" s="10"/>
      <c r="BC342" s="10"/>
      <c r="BD342" s="10"/>
      <c r="BE342" s="10"/>
      <c r="BF342" s="10"/>
      <c r="BG342" s="10"/>
      <c r="BH342" s="10"/>
    </row>
    <row r="343" spans="1:60">
      <c r="A343" s="43">
        <v>0</v>
      </c>
      <c r="B343" s="25" t="s">
        <v>490</v>
      </c>
      <c r="C343" s="35" t="s">
        <v>2984</v>
      </c>
      <c r="D343" s="12">
        <v>2</v>
      </c>
      <c r="E343" s="10" t="s">
        <v>2985</v>
      </c>
      <c r="F343" s="10">
        <v>1</v>
      </c>
      <c r="G343" s="10">
        <v>1</v>
      </c>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row>
    <row r="344" spans="1:60">
      <c r="A344" s="43">
        <v>0</v>
      </c>
      <c r="B344" s="127" t="s">
        <v>490</v>
      </c>
      <c r="C344" s="35" t="s">
        <v>3301</v>
      </c>
      <c r="D344" s="12">
        <v>3</v>
      </c>
      <c r="E344" s="10" t="s">
        <v>3302</v>
      </c>
      <c r="F344" s="9"/>
      <c r="G344" s="9"/>
      <c r="H344" s="9"/>
      <c r="I344" s="10">
        <v>3</v>
      </c>
      <c r="J344" s="9"/>
      <c r="K344" s="9"/>
      <c r="L344" s="9"/>
      <c r="M344" s="9"/>
      <c r="N344" s="9"/>
      <c r="O344" s="9"/>
      <c r="P344" s="9"/>
      <c r="Q344" s="9"/>
      <c r="R344" s="9"/>
      <c r="S344" s="9"/>
      <c r="T344" s="9"/>
      <c r="U344" s="9"/>
      <c r="V344" s="9"/>
      <c r="W344" s="9"/>
      <c r="X344" s="9"/>
      <c r="Y344" s="9"/>
      <c r="Z344" s="9"/>
      <c r="AA344" s="9"/>
      <c r="AB344" s="9"/>
      <c r="AC344" s="9"/>
      <c r="AD344" s="9"/>
      <c r="AE344" s="9"/>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row>
    <row r="345" spans="1:60">
      <c r="A345" s="43">
        <v>0</v>
      </c>
      <c r="B345" s="25" t="s">
        <v>490</v>
      </c>
      <c r="C345" s="35" t="s">
        <v>4605</v>
      </c>
      <c r="D345" s="12">
        <v>2</v>
      </c>
      <c r="E345" s="10" t="s">
        <v>950</v>
      </c>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10"/>
      <c r="AG345" s="10"/>
      <c r="AH345" s="10"/>
      <c r="AI345" s="10"/>
      <c r="AJ345" s="10"/>
      <c r="AK345" s="10"/>
      <c r="AL345" s="10"/>
      <c r="AM345" s="10"/>
      <c r="AN345" s="10"/>
      <c r="AO345" s="10"/>
      <c r="AP345" s="10"/>
      <c r="AQ345" s="10"/>
      <c r="AR345" s="10">
        <v>2</v>
      </c>
      <c r="AS345" s="10"/>
      <c r="AT345" s="10"/>
      <c r="AU345" s="10"/>
      <c r="AV345" s="10"/>
      <c r="AW345" s="10"/>
      <c r="AX345" s="10"/>
      <c r="AY345" s="10"/>
      <c r="AZ345" s="10"/>
      <c r="BA345" s="10"/>
      <c r="BB345" s="10"/>
      <c r="BC345" s="10"/>
      <c r="BD345" s="10"/>
      <c r="BE345" s="10"/>
      <c r="BF345" s="10"/>
      <c r="BG345" s="10"/>
      <c r="BH345" s="10"/>
    </row>
    <row r="346" spans="1:60">
      <c r="A346" s="43">
        <v>0</v>
      </c>
      <c r="B346" s="25" t="s">
        <v>490</v>
      </c>
      <c r="C346" s="42" t="s">
        <v>3449</v>
      </c>
      <c r="D346" s="12">
        <v>1</v>
      </c>
      <c r="E346" s="10" t="s">
        <v>489</v>
      </c>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42"/>
      <c r="AG346" s="42"/>
      <c r="AH346" s="42"/>
      <c r="AI346" s="35">
        <v>1</v>
      </c>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row>
    <row r="347" spans="1:60">
      <c r="A347" s="43">
        <v>0</v>
      </c>
      <c r="B347" s="25" t="s">
        <v>490</v>
      </c>
      <c r="C347" s="42" t="s">
        <v>3130</v>
      </c>
      <c r="D347" s="12">
        <v>1</v>
      </c>
      <c r="E347" s="10" t="s">
        <v>3131</v>
      </c>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42"/>
      <c r="AG347" s="42"/>
      <c r="AH347" s="42"/>
      <c r="AI347" s="42"/>
      <c r="AJ347" s="42"/>
      <c r="AK347" s="42"/>
      <c r="AL347" s="42"/>
      <c r="AM347" s="42"/>
      <c r="AN347" s="42"/>
      <c r="AO347" s="42"/>
      <c r="AP347" s="42"/>
      <c r="AQ347" s="42"/>
      <c r="AR347" s="42"/>
      <c r="AS347" s="42"/>
      <c r="AT347" s="42"/>
      <c r="AU347" s="42"/>
      <c r="AV347" s="42"/>
      <c r="AW347" s="42"/>
      <c r="AX347" s="35">
        <v>1</v>
      </c>
      <c r="AY347" s="42"/>
      <c r="AZ347" s="42"/>
      <c r="BA347" s="42"/>
      <c r="BB347" s="42"/>
      <c r="BC347" s="42"/>
      <c r="BD347" s="42"/>
      <c r="BE347" s="42"/>
      <c r="BF347" s="42"/>
      <c r="BG347" s="42"/>
      <c r="BH347" s="42"/>
    </row>
    <row r="348" spans="1:60">
      <c r="A348" s="43">
        <v>0</v>
      </c>
      <c r="B348" s="25" t="s">
        <v>490</v>
      </c>
      <c r="C348" s="10" t="s">
        <v>4973</v>
      </c>
      <c r="D348" s="12">
        <v>2</v>
      </c>
      <c r="E348" s="10" t="s">
        <v>546</v>
      </c>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10"/>
      <c r="AG348" s="10"/>
      <c r="AH348" s="10"/>
      <c r="AI348" s="10"/>
      <c r="AJ348" s="10"/>
      <c r="AK348" s="10"/>
      <c r="AL348" s="10"/>
      <c r="AM348" s="10"/>
      <c r="AN348" s="10"/>
      <c r="AO348" s="10"/>
      <c r="AP348" s="10"/>
      <c r="AQ348" s="10"/>
      <c r="AR348" s="10">
        <v>1</v>
      </c>
      <c r="AS348" s="10"/>
      <c r="AT348" s="10"/>
      <c r="AU348" s="10"/>
      <c r="AV348" s="10"/>
      <c r="AW348" s="10"/>
      <c r="AX348" s="10"/>
      <c r="AY348" s="10"/>
      <c r="AZ348" s="10"/>
      <c r="BA348" s="10"/>
      <c r="BB348" s="10"/>
      <c r="BC348" s="10"/>
      <c r="BD348" s="10"/>
      <c r="BE348" s="10"/>
      <c r="BF348" s="10"/>
      <c r="BG348" s="10"/>
      <c r="BH348" s="10">
        <v>1</v>
      </c>
    </row>
    <row r="349" spans="1:60">
      <c r="A349" s="43">
        <v>0</v>
      </c>
      <c r="B349" s="25" t="s">
        <v>490</v>
      </c>
      <c r="C349" s="42" t="s">
        <v>3113</v>
      </c>
      <c r="D349" s="12">
        <v>1</v>
      </c>
      <c r="E349" s="10" t="s">
        <v>347</v>
      </c>
      <c r="F349" s="10">
        <v>1</v>
      </c>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row>
    <row r="350" spans="1:60">
      <c r="A350" s="43">
        <v>0</v>
      </c>
      <c r="B350" s="25" t="s">
        <v>490</v>
      </c>
      <c r="C350" s="42" t="s">
        <v>980</v>
      </c>
      <c r="D350" s="12">
        <v>1</v>
      </c>
      <c r="E350" s="10" t="s">
        <v>980</v>
      </c>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10">
        <v>1</v>
      </c>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row>
    <row r="351" spans="1:60">
      <c r="A351" s="43">
        <v>0</v>
      </c>
      <c r="B351" s="127" t="s">
        <v>490</v>
      </c>
      <c r="C351" s="42" t="s">
        <v>3813</v>
      </c>
      <c r="D351" s="12">
        <v>1</v>
      </c>
      <c r="E351" s="10" t="s">
        <v>489</v>
      </c>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42"/>
      <c r="AG351" s="42"/>
      <c r="AH351" s="42"/>
      <c r="AI351" s="35">
        <v>1</v>
      </c>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row>
    <row r="352" spans="1:60">
      <c r="A352" s="43">
        <v>0</v>
      </c>
      <c r="B352" s="25" t="s">
        <v>490</v>
      </c>
      <c r="C352" s="42" t="s">
        <v>918</v>
      </c>
      <c r="D352" s="12">
        <v>1</v>
      </c>
      <c r="E352" s="10" t="s">
        <v>769</v>
      </c>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35">
        <v>1</v>
      </c>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row>
    <row r="353" spans="1:60">
      <c r="A353" s="43">
        <v>0</v>
      </c>
      <c r="B353" s="25" t="s">
        <v>490</v>
      </c>
      <c r="C353" s="35" t="s">
        <v>980</v>
      </c>
      <c r="D353" s="12">
        <v>1</v>
      </c>
      <c r="E353" s="10" t="s">
        <v>581</v>
      </c>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10">
        <v>1</v>
      </c>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row>
    <row r="354" spans="1:60">
      <c r="A354" s="43">
        <v>0</v>
      </c>
      <c r="B354" s="25" t="s">
        <v>490</v>
      </c>
      <c r="C354" s="42" t="s">
        <v>2062</v>
      </c>
      <c r="D354" s="12">
        <v>1</v>
      </c>
      <c r="E354" s="10" t="s">
        <v>347</v>
      </c>
      <c r="F354" s="10">
        <v>1</v>
      </c>
      <c r="G354" s="10"/>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row>
    <row r="355" spans="1:60">
      <c r="A355" s="10">
        <v>0</v>
      </c>
      <c r="B355" s="25" t="s">
        <v>490</v>
      </c>
      <c r="C355" s="10" t="s">
        <v>7040</v>
      </c>
      <c r="D355" s="12">
        <v>1</v>
      </c>
      <c r="E355" s="10" t="s">
        <v>85</v>
      </c>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v>1</v>
      </c>
      <c r="BH355" s="10"/>
    </row>
    <row r="356" spans="1:60">
      <c r="A356" s="10">
        <v>0</v>
      </c>
      <c r="B356" s="25" t="s">
        <v>490</v>
      </c>
      <c r="C356" s="10" t="s">
        <v>5427</v>
      </c>
      <c r="D356" s="12">
        <v>1</v>
      </c>
      <c r="E356" s="10" t="s">
        <v>86</v>
      </c>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v>1</v>
      </c>
    </row>
    <row r="357" spans="1:60">
      <c r="A357" s="43">
        <v>0</v>
      </c>
      <c r="B357" s="25" t="s">
        <v>490</v>
      </c>
      <c r="C357" s="35" t="s">
        <v>4726</v>
      </c>
      <c r="D357" s="12">
        <v>6</v>
      </c>
      <c r="E357" s="10" t="s">
        <v>4727</v>
      </c>
      <c r="F357" s="10"/>
      <c r="G357" s="10"/>
      <c r="H357" s="10"/>
      <c r="I357" s="10"/>
      <c r="J357" s="10"/>
      <c r="K357" s="10"/>
      <c r="L357" s="10"/>
      <c r="M357" s="10"/>
      <c r="N357" s="10"/>
      <c r="O357" s="10">
        <v>1</v>
      </c>
      <c r="P357" s="10"/>
      <c r="Q357" s="10"/>
      <c r="R357" s="10"/>
      <c r="S357" s="10"/>
      <c r="T357" s="10"/>
      <c r="U357" s="10"/>
      <c r="V357" s="10"/>
      <c r="W357" s="10"/>
      <c r="X357" s="10"/>
      <c r="Y357" s="10"/>
      <c r="Z357" s="10"/>
      <c r="AA357" s="10"/>
      <c r="AB357" s="10"/>
      <c r="AC357" s="10">
        <v>1</v>
      </c>
      <c r="AD357" s="10"/>
      <c r="AE357" s="10">
        <v>1</v>
      </c>
      <c r="AF357" s="10"/>
      <c r="AG357" s="10"/>
      <c r="AH357" s="10">
        <v>1</v>
      </c>
      <c r="AI357" s="10"/>
      <c r="AJ357" s="10"/>
      <c r="AK357" s="10"/>
      <c r="AL357" s="10"/>
      <c r="AM357" s="10"/>
      <c r="AN357" s="10"/>
      <c r="AO357" s="10"/>
      <c r="AP357" s="10"/>
      <c r="AQ357" s="10"/>
      <c r="AR357" s="10">
        <v>1</v>
      </c>
      <c r="AS357" s="10">
        <v>1</v>
      </c>
      <c r="AT357" s="10"/>
      <c r="AU357" s="10"/>
      <c r="AV357" s="10"/>
      <c r="AW357" s="10"/>
      <c r="AX357" s="10"/>
      <c r="AY357" s="10"/>
      <c r="AZ357" s="10"/>
      <c r="BA357" s="10"/>
      <c r="BB357" s="10"/>
      <c r="BC357" s="10"/>
      <c r="BD357" s="10"/>
      <c r="BE357" s="10"/>
      <c r="BF357" s="10"/>
      <c r="BG357" s="10"/>
      <c r="BH357" s="10"/>
    </row>
    <row r="358" spans="1:60">
      <c r="A358" s="10">
        <v>0</v>
      </c>
      <c r="B358" s="25" t="s">
        <v>490</v>
      </c>
      <c r="C358" s="10" t="s">
        <v>2062</v>
      </c>
      <c r="D358" s="12">
        <v>1</v>
      </c>
      <c r="E358" s="10" t="s">
        <v>347</v>
      </c>
      <c r="F358" s="10">
        <v>1</v>
      </c>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row>
    <row r="359" spans="1:60">
      <c r="A359" s="10">
        <v>0</v>
      </c>
      <c r="B359" s="25" t="s">
        <v>490</v>
      </c>
      <c r="C359" s="10" t="s">
        <v>993</v>
      </c>
      <c r="D359" s="12">
        <v>1</v>
      </c>
      <c r="E359" s="10" t="s">
        <v>70</v>
      </c>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v>1</v>
      </c>
      <c r="AS359" s="10"/>
      <c r="AT359" s="10"/>
      <c r="AU359" s="10"/>
      <c r="AV359" s="10"/>
      <c r="AW359" s="10"/>
      <c r="AX359" s="10"/>
      <c r="AY359" s="10"/>
      <c r="AZ359" s="10"/>
      <c r="BA359" s="10"/>
      <c r="BB359" s="10"/>
      <c r="BC359" s="10"/>
      <c r="BD359" s="10"/>
      <c r="BE359" s="10"/>
      <c r="BF359" s="10"/>
      <c r="BG359" s="10"/>
      <c r="BH359" s="10"/>
    </row>
    <row r="360" spans="1:60">
      <c r="A360" s="13">
        <v>0</v>
      </c>
      <c r="B360" s="25" t="s">
        <v>490</v>
      </c>
      <c r="C360" s="13" t="s">
        <v>9920</v>
      </c>
      <c r="D360" s="13">
        <v>8</v>
      </c>
      <c r="E360" s="13" t="s">
        <v>9921</v>
      </c>
      <c r="K360" s="13">
        <v>1</v>
      </c>
      <c r="AC360" s="13">
        <v>5</v>
      </c>
      <c r="AE360" s="13">
        <v>2</v>
      </c>
    </row>
    <row r="361" spans="1:60">
      <c r="A361" s="10">
        <v>0</v>
      </c>
      <c r="B361" s="25" t="s">
        <v>490</v>
      </c>
      <c r="C361" s="10" t="s">
        <v>6950</v>
      </c>
      <c r="D361" s="12">
        <v>5</v>
      </c>
      <c r="E361" s="10" t="s">
        <v>6951</v>
      </c>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v>1</v>
      </c>
      <c r="AD361" s="10"/>
      <c r="AE361" s="10"/>
      <c r="AF361" s="10">
        <v>1</v>
      </c>
      <c r="AG361" s="10"/>
      <c r="AH361" s="10">
        <v>2</v>
      </c>
      <c r="AI361" s="10"/>
      <c r="AJ361" s="10"/>
      <c r="AK361" s="10"/>
      <c r="AL361" s="10"/>
      <c r="AM361" s="10"/>
      <c r="AN361" s="10"/>
      <c r="AO361" s="10"/>
      <c r="AP361" s="10"/>
      <c r="AQ361" s="10"/>
      <c r="AR361" s="10">
        <v>1</v>
      </c>
      <c r="AS361" s="10"/>
      <c r="AT361" s="10"/>
      <c r="AU361" s="10"/>
      <c r="AV361" s="10"/>
      <c r="AW361" s="10"/>
      <c r="AX361" s="10"/>
      <c r="AY361" s="10"/>
      <c r="AZ361" s="10"/>
      <c r="BA361" s="10"/>
      <c r="BB361" s="10"/>
      <c r="BC361" s="10"/>
      <c r="BD361" s="10"/>
      <c r="BE361" s="10"/>
      <c r="BF361" s="10"/>
      <c r="BG361" s="10"/>
      <c r="BH361" s="10"/>
    </row>
    <row r="362" spans="1:60">
      <c r="A362" s="10">
        <v>0</v>
      </c>
      <c r="B362" s="25" t="s">
        <v>490</v>
      </c>
      <c r="C362" s="10" t="s">
        <v>5636</v>
      </c>
      <c r="D362" s="12">
        <v>4</v>
      </c>
      <c r="E362" s="10" t="s">
        <v>5637</v>
      </c>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10"/>
      <c r="AG362" s="10"/>
      <c r="AH362" s="10">
        <v>1</v>
      </c>
      <c r="AI362" s="10"/>
      <c r="AJ362" s="10"/>
      <c r="AK362" s="10"/>
      <c r="AL362" s="10"/>
      <c r="AM362" s="10"/>
      <c r="AN362" s="10"/>
      <c r="AO362" s="10"/>
      <c r="AP362" s="10"/>
      <c r="AQ362" s="10"/>
      <c r="AR362" s="10">
        <v>3</v>
      </c>
      <c r="AS362" s="10"/>
      <c r="AT362" s="10"/>
      <c r="AU362" s="10"/>
      <c r="AV362" s="10"/>
      <c r="AW362" s="10"/>
      <c r="AX362" s="10"/>
      <c r="AY362" s="10"/>
      <c r="AZ362" s="10"/>
      <c r="BA362" s="10"/>
      <c r="BB362" s="10"/>
      <c r="BC362" s="10"/>
      <c r="BD362" s="10"/>
      <c r="BE362" s="10"/>
      <c r="BF362" s="10"/>
      <c r="BG362" s="10"/>
      <c r="BH362" s="10"/>
    </row>
    <row r="363" spans="1:60">
      <c r="A363" s="10">
        <v>0</v>
      </c>
      <c r="B363" s="25" t="s">
        <v>490</v>
      </c>
      <c r="C363" s="10" t="s">
        <v>6657</v>
      </c>
      <c r="D363" s="12">
        <v>1</v>
      </c>
      <c r="E363" s="10" t="s">
        <v>489</v>
      </c>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v>1</v>
      </c>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row>
    <row r="364" spans="1:60">
      <c r="A364" s="10">
        <v>0</v>
      </c>
      <c r="B364" s="25" t="s">
        <v>490</v>
      </c>
      <c r="C364" s="10" t="s">
        <v>7415</v>
      </c>
      <c r="D364" s="12">
        <v>3</v>
      </c>
      <c r="E364" s="10" t="s">
        <v>7416</v>
      </c>
      <c r="F364" s="10"/>
      <c r="G364" s="10"/>
      <c r="H364" s="10"/>
      <c r="I364" s="10"/>
      <c r="J364" s="10"/>
      <c r="K364" s="10"/>
      <c r="L364" s="10"/>
      <c r="M364" s="10"/>
      <c r="N364" s="10"/>
      <c r="O364" s="10"/>
      <c r="P364" s="10"/>
      <c r="Q364" s="10"/>
      <c r="R364" s="10"/>
      <c r="S364" s="10">
        <v>1</v>
      </c>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v>2</v>
      </c>
      <c r="AP364" s="10"/>
      <c r="AQ364" s="10"/>
      <c r="AR364" s="10"/>
      <c r="AS364" s="10"/>
      <c r="AT364" s="10"/>
      <c r="AU364" s="10"/>
      <c r="AV364" s="10"/>
      <c r="AW364" s="10"/>
      <c r="AX364" s="10"/>
      <c r="AY364" s="10"/>
      <c r="AZ364" s="10"/>
      <c r="BA364" s="10"/>
      <c r="BB364" s="10"/>
      <c r="BC364" s="10"/>
      <c r="BD364" s="10"/>
      <c r="BE364" s="10"/>
      <c r="BF364" s="10"/>
      <c r="BG364" s="10"/>
      <c r="BH364" s="10"/>
    </row>
    <row r="365" spans="1:60">
      <c r="A365" s="10">
        <v>0</v>
      </c>
      <c r="B365" s="25" t="s">
        <v>490</v>
      </c>
      <c r="C365" s="10" t="s">
        <v>50</v>
      </c>
      <c r="D365" s="12">
        <v>1</v>
      </c>
      <c r="E365" s="10" t="s">
        <v>50</v>
      </c>
      <c r="F365" s="10"/>
      <c r="G365" s="10"/>
      <c r="H365" s="10"/>
      <c r="I365" s="10"/>
      <c r="J365" s="10"/>
      <c r="K365" s="10"/>
      <c r="L365" s="10"/>
      <c r="M365" s="10"/>
      <c r="N365" s="10"/>
      <c r="O365" s="10"/>
      <c r="P365" s="10"/>
      <c r="Q365" s="10"/>
      <c r="R365" s="10"/>
      <c r="S365" s="10"/>
      <c r="T365" s="10"/>
      <c r="U365" s="10"/>
      <c r="V365" s="10"/>
      <c r="W365" s="10"/>
      <c r="X365" s="10">
        <v>1</v>
      </c>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row>
    <row r="366" spans="1:60">
      <c r="A366" s="10">
        <v>0</v>
      </c>
      <c r="B366" s="25" t="s">
        <v>490</v>
      </c>
      <c r="C366" s="10" t="s">
        <v>5864</v>
      </c>
      <c r="D366" s="12">
        <v>1</v>
      </c>
      <c r="E366" s="10" t="s">
        <v>86</v>
      </c>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row>
    <row r="367" spans="1:60">
      <c r="A367" s="10">
        <v>0</v>
      </c>
      <c r="B367" s="25" t="s">
        <v>490</v>
      </c>
      <c r="C367" s="10" t="s">
        <v>6964</v>
      </c>
      <c r="D367" s="12">
        <v>1</v>
      </c>
      <c r="E367" s="10" t="s">
        <v>70</v>
      </c>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row>
    <row r="368" spans="1:60">
      <c r="A368" s="10">
        <v>0</v>
      </c>
      <c r="B368" s="25" t="s">
        <v>490</v>
      </c>
      <c r="C368" s="10" t="s">
        <v>685</v>
      </c>
      <c r="D368" s="12">
        <v>1</v>
      </c>
      <c r="E368" s="10" t="s">
        <v>347</v>
      </c>
      <c r="F368" s="10">
        <v>1</v>
      </c>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row>
    <row r="369" spans="1:60">
      <c r="A369" s="10">
        <v>0</v>
      </c>
      <c r="B369" s="25" t="s">
        <v>490</v>
      </c>
      <c r="C369" s="10" t="s">
        <v>8330</v>
      </c>
      <c r="D369" s="12">
        <v>1</v>
      </c>
      <c r="E369" s="10" t="s">
        <v>8331</v>
      </c>
      <c r="F369" s="10"/>
      <c r="G369" s="10"/>
      <c r="H369" s="10"/>
      <c r="I369" s="10"/>
      <c r="J369" s="10"/>
      <c r="K369" s="10"/>
      <c r="L369" s="10"/>
      <c r="M369" s="10">
        <v>1</v>
      </c>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row>
    <row r="370" spans="1:60">
      <c r="A370" s="10">
        <v>0</v>
      </c>
      <c r="B370" s="25" t="s">
        <v>490</v>
      </c>
      <c r="C370" s="10" t="s">
        <v>1268</v>
      </c>
      <c r="D370" s="12">
        <v>1</v>
      </c>
      <c r="E370" s="10" t="s">
        <v>70</v>
      </c>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row>
    <row r="371" spans="1:60">
      <c r="A371" s="10">
        <v>0</v>
      </c>
      <c r="B371" s="25" t="s">
        <v>490</v>
      </c>
      <c r="C371" s="10" t="s">
        <v>7371</v>
      </c>
      <c r="D371" s="12">
        <v>1</v>
      </c>
      <c r="E371" s="10" t="s">
        <v>347</v>
      </c>
      <c r="F371" s="10">
        <v>1</v>
      </c>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row>
    <row r="372" spans="1:60">
      <c r="A372" s="10">
        <v>0</v>
      </c>
      <c r="B372" s="25" t="s">
        <v>490</v>
      </c>
      <c r="C372" s="10" t="s">
        <v>3113</v>
      </c>
      <c r="D372" s="12">
        <v>1</v>
      </c>
      <c r="E372" s="10" t="s">
        <v>347</v>
      </c>
      <c r="F372" s="10">
        <v>1</v>
      </c>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row>
    <row r="373" spans="1:60">
      <c r="A373" s="10">
        <v>0</v>
      </c>
      <c r="B373" s="25" t="s">
        <v>490</v>
      </c>
      <c r="C373" s="10" t="s">
        <v>6563</v>
      </c>
      <c r="D373" s="12">
        <v>2</v>
      </c>
      <c r="E373" s="10" t="s">
        <v>4473</v>
      </c>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v>1</v>
      </c>
      <c r="AI373" s="10"/>
      <c r="AJ373" s="10"/>
      <c r="AK373" s="10"/>
      <c r="AL373" s="10"/>
      <c r="AM373" s="10"/>
      <c r="AN373" s="10"/>
      <c r="AO373" s="10"/>
      <c r="AP373" s="10"/>
      <c r="AQ373" s="10"/>
      <c r="AR373" s="10">
        <v>1</v>
      </c>
      <c r="AS373" s="10"/>
      <c r="AT373" s="10"/>
      <c r="AU373" s="10"/>
      <c r="AV373" s="10"/>
      <c r="AW373" s="10"/>
      <c r="AX373" s="10"/>
      <c r="AY373" s="10"/>
      <c r="AZ373" s="10"/>
      <c r="BA373" s="10"/>
      <c r="BB373" s="10"/>
      <c r="BC373" s="10"/>
      <c r="BD373" s="10"/>
      <c r="BE373" s="10"/>
      <c r="BF373" s="10"/>
      <c r="BG373" s="10"/>
      <c r="BH373" s="10"/>
    </row>
    <row r="374" spans="1:60">
      <c r="A374" s="10">
        <v>0</v>
      </c>
      <c r="B374" s="25" t="s">
        <v>490</v>
      </c>
      <c r="C374" s="10" t="s">
        <v>347</v>
      </c>
      <c r="D374" s="12">
        <v>1</v>
      </c>
      <c r="E374" s="10" t="s">
        <v>347</v>
      </c>
      <c r="F374" s="10">
        <v>1</v>
      </c>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row>
    <row r="375" spans="1:60">
      <c r="A375" s="10">
        <v>0</v>
      </c>
      <c r="B375" s="25" t="s">
        <v>490</v>
      </c>
      <c r="C375" s="78" t="s">
        <v>327</v>
      </c>
      <c r="D375" s="12">
        <v>1</v>
      </c>
      <c r="E375" s="10" t="s">
        <v>328</v>
      </c>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78"/>
      <c r="AG375" s="78"/>
      <c r="AH375" s="78"/>
      <c r="AI375" s="78"/>
      <c r="AJ375" s="78"/>
      <c r="AK375" s="78"/>
      <c r="AL375" s="78"/>
      <c r="AM375" s="54">
        <v>1</v>
      </c>
      <c r="AN375" s="78"/>
      <c r="AO375" s="78"/>
      <c r="AP375" s="78"/>
      <c r="AQ375" s="78"/>
      <c r="AR375" s="78"/>
      <c r="AS375" s="78"/>
      <c r="AT375" s="78"/>
      <c r="AU375" s="78"/>
      <c r="AV375" s="78"/>
      <c r="AW375" s="78"/>
      <c r="AX375" s="78"/>
      <c r="AY375" s="78"/>
      <c r="AZ375" s="78"/>
      <c r="BA375" s="78"/>
      <c r="BB375" s="78"/>
      <c r="BC375" s="78"/>
      <c r="BD375" s="78"/>
      <c r="BE375" s="78"/>
      <c r="BF375" s="78"/>
      <c r="BG375" s="78"/>
      <c r="BH375" s="78"/>
    </row>
    <row r="376" spans="1:60">
      <c r="A376" s="13">
        <v>0</v>
      </c>
      <c r="B376" s="25" t="s">
        <v>490</v>
      </c>
      <c r="C376" s="13" t="s">
        <v>9551</v>
      </c>
      <c r="D376" s="13">
        <v>2</v>
      </c>
      <c r="E376" s="13" t="s">
        <v>9551</v>
      </c>
      <c r="X376" s="13">
        <v>1</v>
      </c>
      <c r="AF376" s="13">
        <v>1</v>
      </c>
    </row>
    <row r="377" spans="1:60">
      <c r="A377" s="10">
        <v>0</v>
      </c>
      <c r="B377" s="25" t="s">
        <v>490</v>
      </c>
      <c r="C377" s="10" t="s">
        <v>7252</v>
      </c>
      <c r="D377" s="12">
        <v>3</v>
      </c>
      <c r="E377" s="10" t="s">
        <v>7253</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v>1</v>
      </c>
      <c r="AF377" s="10"/>
      <c r="AG377" s="10"/>
      <c r="AH377" s="10"/>
      <c r="AI377" s="10"/>
      <c r="AJ377" s="10"/>
      <c r="AK377" s="10"/>
      <c r="AL377" s="10"/>
      <c r="AM377" s="10"/>
      <c r="AN377" s="10"/>
      <c r="AO377" s="10"/>
      <c r="AP377" s="10"/>
      <c r="AQ377" s="10"/>
      <c r="AR377" s="10">
        <v>2</v>
      </c>
      <c r="AS377" s="10"/>
      <c r="AT377" s="10"/>
      <c r="AU377" s="10"/>
      <c r="AV377" s="10"/>
      <c r="AW377" s="10"/>
      <c r="AX377" s="10"/>
      <c r="AY377" s="10"/>
      <c r="AZ377" s="10"/>
      <c r="BA377" s="10"/>
      <c r="BB377" s="10"/>
      <c r="BC377" s="10"/>
      <c r="BD377" s="10"/>
      <c r="BE377" s="10"/>
      <c r="BF377" s="10"/>
      <c r="BG377" s="10"/>
      <c r="BH377" s="10"/>
    </row>
    <row r="378" spans="1:60">
      <c r="A378" s="10">
        <v>0</v>
      </c>
      <c r="B378" s="25" t="s">
        <v>490</v>
      </c>
      <c r="C378" s="10" t="s">
        <v>1268</v>
      </c>
      <c r="D378" s="12">
        <v>1</v>
      </c>
      <c r="E378" s="10" t="s">
        <v>70</v>
      </c>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v>1</v>
      </c>
      <c r="AS378" s="10"/>
      <c r="AT378" s="10"/>
      <c r="AU378" s="10"/>
      <c r="AV378" s="10"/>
      <c r="AW378" s="10"/>
      <c r="AX378" s="10"/>
      <c r="AY378" s="10"/>
      <c r="AZ378" s="10"/>
      <c r="BA378" s="10"/>
      <c r="BB378" s="10"/>
      <c r="BC378" s="10"/>
      <c r="BD378" s="10"/>
      <c r="BE378" s="10"/>
      <c r="BF378" s="10"/>
      <c r="BG378" s="10"/>
      <c r="BH378" s="10"/>
    </row>
    <row r="379" spans="1:60">
      <c r="A379" s="10">
        <v>0</v>
      </c>
      <c r="B379" s="25" t="s">
        <v>490</v>
      </c>
      <c r="C379" s="10" t="s">
        <v>8062</v>
      </c>
      <c r="D379" s="12">
        <v>3</v>
      </c>
      <c r="E379" s="10" t="s">
        <v>8063</v>
      </c>
      <c r="F379" s="10"/>
      <c r="G379" s="10"/>
      <c r="H379" s="10"/>
      <c r="I379" s="10"/>
      <c r="J379" s="10"/>
      <c r="K379" s="10"/>
      <c r="L379" s="10"/>
      <c r="M379" s="10"/>
      <c r="N379" s="10"/>
      <c r="O379" s="10"/>
      <c r="P379" s="10"/>
      <c r="Q379" s="10"/>
      <c r="R379" s="10"/>
      <c r="S379" s="10"/>
      <c r="T379" s="10"/>
      <c r="U379" s="10"/>
      <c r="V379" s="10"/>
      <c r="W379" s="10"/>
      <c r="X379" s="10"/>
      <c r="Y379" s="10"/>
      <c r="Z379" s="10"/>
      <c r="AA379" s="10"/>
      <c r="AB379" s="10">
        <v>2</v>
      </c>
      <c r="AC379" s="10"/>
      <c r="AD379" s="10"/>
      <c r="AE379" s="10"/>
      <c r="AF379" s="10"/>
      <c r="AG379" s="10"/>
      <c r="AH379" s="10"/>
      <c r="AI379" s="10">
        <v>1</v>
      </c>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row>
    <row r="380" spans="1:60">
      <c r="A380" s="10">
        <v>0</v>
      </c>
      <c r="B380" s="25" t="s">
        <v>490</v>
      </c>
      <c r="C380" s="10" t="s">
        <v>801</v>
      </c>
      <c r="D380" s="12">
        <v>1</v>
      </c>
      <c r="E380" s="10" t="s">
        <v>70</v>
      </c>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v>1</v>
      </c>
      <c r="AS380" s="10"/>
      <c r="AT380" s="10"/>
      <c r="AU380" s="10"/>
      <c r="AV380" s="10"/>
      <c r="AW380" s="10"/>
      <c r="AX380" s="10"/>
      <c r="AY380" s="10"/>
      <c r="AZ380" s="10"/>
      <c r="BA380" s="10"/>
      <c r="BB380" s="10"/>
      <c r="BC380" s="10"/>
      <c r="BD380" s="10"/>
      <c r="BE380" s="10"/>
      <c r="BF380" s="10"/>
      <c r="BG380" s="10"/>
      <c r="BH380" s="10"/>
    </row>
    <row r="381" spans="1:60">
      <c r="A381" s="10">
        <v>0</v>
      </c>
      <c r="B381" s="25" t="s">
        <v>490</v>
      </c>
      <c r="C381" s="10" t="s">
        <v>801</v>
      </c>
      <c r="D381" s="12">
        <v>1</v>
      </c>
      <c r="E381" s="10" t="s">
        <v>70</v>
      </c>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v>1</v>
      </c>
      <c r="AS381" s="10"/>
      <c r="AT381" s="10"/>
      <c r="AU381" s="10"/>
      <c r="AV381" s="10"/>
      <c r="AW381" s="10"/>
      <c r="AX381" s="10"/>
      <c r="AY381" s="10"/>
      <c r="AZ381" s="10"/>
      <c r="BA381" s="10"/>
      <c r="BB381" s="10"/>
      <c r="BC381" s="10"/>
      <c r="BD381" s="10"/>
      <c r="BE381" s="10"/>
      <c r="BF381" s="10"/>
      <c r="BG381" s="10"/>
      <c r="BH381" s="10"/>
    </row>
    <row r="382" spans="1:60">
      <c r="A382" s="10">
        <v>0</v>
      </c>
      <c r="B382" s="25" t="s">
        <v>490</v>
      </c>
      <c r="C382" s="10" t="s">
        <v>918</v>
      </c>
      <c r="D382" s="12">
        <v>1</v>
      </c>
      <c r="E382" s="10" t="s">
        <v>769</v>
      </c>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v>1</v>
      </c>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row>
    <row r="383" spans="1:60">
      <c r="A383" s="10">
        <v>0</v>
      </c>
      <c r="B383" s="25" t="s">
        <v>490</v>
      </c>
      <c r="C383" s="10" t="s">
        <v>3523</v>
      </c>
      <c r="D383" s="12">
        <v>1</v>
      </c>
      <c r="E383" s="10" t="s">
        <v>581</v>
      </c>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v>1</v>
      </c>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row>
    <row r="384" spans="1:60">
      <c r="A384" s="10">
        <v>0</v>
      </c>
      <c r="B384" s="25" t="s">
        <v>490</v>
      </c>
      <c r="C384" s="10" t="s">
        <v>8317</v>
      </c>
      <c r="D384" s="12">
        <v>1</v>
      </c>
      <c r="E384" s="10" t="s">
        <v>347</v>
      </c>
      <c r="F384" s="10">
        <v>1</v>
      </c>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row>
    <row r="385" spans="1:60">
      <c r="A385" s="13">
        <v>0</v>
      </c>
      <c r="B385" s="25" t="s">
        <v>490</v>
      </c>
      <c r="C385" s="13" t="s">
        <v>9793</v>
      </c>
      <c r="D385" s="13">
        <v>3</v>
      </c>
      <c r="E385" s="13" t="s">
        <v>9765</v>
      </c>
      <c r="V385" s="13">
        <v>1</v>
      </c>
      <c r="AF385" s="13">
        <v>2</v>
      </c>
    </row>
    <row r="386" spans="1:60">
      <c r="A386" s="10">
        <v>0</v>
      </c>
      <c r="B386" s="25" t="s">
        <v>490</v>
      </c>
      <c r="C386" s="10" t="s">
        <v>993</v>
      </c>
      <c r="D386" s="12">
        <v>1</v>
      </c>
      <c r="E386" s="10" t="s">
        <v>70</v>
      </c>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v>1</v>
      </c>
      <c r="AS386" s="10"/>
      <c r="AT386" s="10"/>
      <c r="AU386" s="10"/>
      <c r="AV386" s="10"/>
      <c r="AW386" s="10"/>
      <c r="AX386" s="10"/>
      <c r="AY386" s="10"/>
      <c r="AZ386" s="10"/>
      <c r="BA386" s="10"/>
      <c r="BB386" s="10"/>
      <c r="BC386" s="10"/>
      <c r="BD386" s="10"/>
      <c r="BE386" s="10"/>
      <c r="BF386" s="10"/>
      <c r="BG386" s="10"/>
      <c r="BH386" s="10"/>
    </row>
    <row r="387" spans="1:60">
      <c r="A387" s="13">
        <v>0</v>
      </c>
      <c r="B387" s="25" t="s">
        <v>490</v>
      </c>
      <c r="C387" s="13" t="s">
        <v>9955</v>
      </c>
      <c r="D387" s="13">
        <v>1</v>
      </c>
      <c r="E387" s="13" t="s">
        <v>9956</v>
      </c>
      <c r="AH387" s="13">
        <v>1</v>
      </c>
    </row>
    <row r="388" spans="1:60">
      <c r="A388" s="10">
        <v>0</v>
      </c>
      <c r="B388" s="25" t="s">
        <v>490</v>
      </c>
      <c r="C388" s="10" t="s">
        <v>2062</v>
      </c>
      <c r="D388" s="12">
        <v>1</v>
      </c>
      <c r="E388" s="10" t="s">
        <v>347</v>
      </c>
      <c r="F388" s="10">
        <v>1</v>
      </c>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row>
    <row r="389" spans="1:60">
      <c r="A389" s="13">
        <v>0</v>
      </c>
      <c r="B389" s="25" t="s">
        <v>490</v>
      </c>
      <c r="C389" s="13" t="s">
        <v>9605</v>
      </c>
      <c r="D389" s="13">
        <v>1</v>
      </c>
      <c r="E389" s="13" t="s">
        <v>581</v>
      </c>
      <c r="AE389" s="13">
        <v>1</v>
      </c>
    </row>
    <row r="390" spans="1:60">
      <c r="A390" s="10">
        <v>0</v>
      </c>
      <c r="B390" s="10" t="s">
        <v>490</v>
      </c>
      <c r="C390" s="10" t="s">
        <v>2062</v>
      </c>
      <c r="D390" s="12">
        <v>1</v>
      </c>
      <c r="E390" s="10" t="s">
        <v>347</v>
      </c>
      <c r="F390" s="10">
        <v>1</v>
      </c>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row>
    <row r="391" spans="1:60">
      <c r="A391" s="13">
        <v>0</v>
      </c>
      <c r="B391" s="25" t="s">
        <v>490</v>
      </c>
      <c r="C391" s="13" t="s">
        <v>9469</v>
      </c>
      <c r="D391" s="13">
        <v>1</v>
      </c>
      <c r="E391" s="13" t="s">
        <v>581</v>
      </c>
      <c r="AE391" s="13">
        <v>1</v>
      </c>
    </row>
    <row r="392" spans="1:60">
      <c r="A392" s="10">
        <v>0</v>
      </c>
      <c r="B392" s="10" t="s">
        <v>490</v>
      </c>
      <c r="C392" s="10" t="s">
        <v>9266</v>
      </c>
      <c r="D392" s="12">
        <v>1</v>
      </c>
      <c r="E392" s="10" t="s">
        <v>7177</v>
      </c>
      <c r="F392" s="10"/>
      <c r="G392" s="10"/>
      <c r="H392" s="10"/>
      <c r="I392" s="10"/>
      <c r="J392" s="10"/>
      <c r="K392" s="10"/>
      <c r="L392" s="10"/>
      <c r="M392" s="10"/>
      <c r="N392" s="10"/>
      <c r="O392" s="10"/>
      <c r="P392" s="10"/>
      <c r="Q392" s="10"/>
      <c r="R392" s="10"/>
      <c r="S392" s="10"/>
      <c r="T392" s="10"/>
      <c r="U392" s="10">
        <v>1</v>
      </c>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row>
    <row r="393" spans="1:60">
      <c r="A393" s="13">
        <v>0</v>
      </c>
      <c r="B393" s="25" t="s">
        <v>490</v>
      </c>
      <c r="C393" s="13" t="s">
        <v>9594</v>
      </c>
      <c r="D393" s="13">
        <v>1</v>
      </c>
      <c r="E393" s="13" t="s">
        <v>9595</v>
      </c>
      <c r="AO393" s="13">
        <v>1</v>
      </c>
    </row>
    <row r="394" spans="1:60">
      <c r="A394" s="13">
        <v>0</v>
      </c>
      <c r="B394" s="25" t="s">
        <v>490</v>
      </c>
      <c r="C394" s="13" t="s">
        <v>9648</v>
      </c>
      <c r="D394" s="13">
        <v>1</v>
      </c>
      <c r="E394" s="13" t="s">
        <v>347</v>
      </c>
      <c r="F394" s="13">
        <v>1</v>
      </c>
    </row>
    <row r="395" spans="1:60">
      <c r="A395" s="13">
        <v>0</v>
      </c>
      <c r="B395" s="25" t="s">
        <v>490</v>
      </c>
      <c r="C395" s="13" t="s">
        <v>9830</v>
      </c>
      <c r="D395" s="13">
        <v>1</v>
      </c>
      <c r="E395" s="13" t="s">
        <v>4958</v>
      </c>
      <c r="AG395" s="13">
        <v>1</v>
      </c>
    </row>
    <row r="396" spans="1:60">
      <c r="A396" s="43">
        <v>0</v>
      </c>
      <c r="B396" s="25" t="s">
        <v>490</v>
      </c>
      <c r="C396" s="42" t="s">
        <v>2571</v>
      </c>
      <c r="D396" s="12">
        <v>1</v>
      </c>
      <c r="E396" s="10" t="s">
        <v>347</v>
      </c>
      <c r="F396" s="10">
        <v>1</v>
      </c>
      <c r="G396" s="10"/>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row>
    <row r="397" spans="1:60">
      <c r="A397" s="43">
        <v>0</v>
      </c>
      <c r="B397" s="25" t="s">
        <v>490</v>
      </c>
      <c r="C397" s="42" t="s">
        <v>1438</v>
      </c>
      <c r="D397" s="12">
        <v>1</v>
      </c>
      <c r="E397" s="10" t="s">
        <v>70</v>
      </c>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v>1</v>
      </c>
      <c r="AS397" s="10"/>
      <c r="AT397" s="10"/>
      <c r="AU397" s="10"/>
      <c r="AV397" s="10"/>
      <c r="AW397" s="10"/>
      <c r="AX397" s="10"/>
      <c r="AY397" s="10"/>
      <c r="AZ397" s="10"/>
      <c r="BA397" s="10"/>
      <c r="BB397" s="10"/>
      <c r="BC397" s="10"/>
      <c r="BD397" s="10"/>
      <c r="BE397" s="10"/>
      <c r="BF397" s="10"/>
      <c r="BG397" s="10"/>
      <c r="BH397" s="10"/>
    </row>
    <row r="398" spans="1:60">
      <c r="A398" s="10">
        <v>0</v>
      </c>
      <c r="B398" s="25" t="s">
        <v>490</v>
      </c>
      <c r="C398" s="10" t="s">
        <v>5175</v>
      </c>
      <c r="D398" s="12">
        <v>3</v>
      </c>
      <c r="E398" s="10" t="s">
        <v>5176</v>
      </c>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10">
        <v>1</v>
      </c>
      <c r="AF398" s="10"/>
      <c r="AG398" s="10"/>
      <c r="AH398" s="10">
        <v>1</v>
      </c>
      <c r="AI398" s="10"/>
      <c r="AJ398" s="10"/>
      <c r="AK398" s="10"/>
      <c r="AL398" s="10"/>
      <c r="AM398" s="10"/>
      <c r="AN398" s="10"/>
      <c r="AO398" s="10"/>
      <c r="AP398" s="10"/>
      <c r="AQ398" s="10"/>
      <c r="AR398" s="10">
        <v>1</v>
      </c>
      <c r="AS398" s="10"/>
      <c r="AT398" s="10"/>
      <c r="AU398" s="10"/>
      <c r="AV398" s="10"/>
      <c r="AW398" s="10"/>
      <c r="AX398" s="10"/>
      <c r="AY398" s="10"/>
      <c r="AZ398" s="10"/>
      <c r="BA398" s="10"/>
      <c r="BB398" s="10"/>
      <c r="BC398" s="10"/>
      <c r="BD398" s="10"/>
      <c r="BE398" s="10"/>
      <c r="BF398" s="10"/>
      <c r="BG398" s="10"/>
      <c r="BH398" s="10"/>
    </row>
    <row r="399" spans="1:60">
      <c r="A399" s="10">
        <v>0</v>
      </c>
      <c r="B399" s="25" t="s">
        <v>490</v>
      </c>
      <c r="C399" s="10" t="s">
        <v>5392</v>
      </c>
      <c r="D399" s="12">
        <v>1</v>
      </c>
      <c r="E399" s="10" t="s">
        <v>55</v>
      </c>
      <c r="F399" s="9"/>
      <c r="G399" s="9"/>
      <c r="H399" s="9"/>
      <c r="I399" s="9"/>
      <c r="J399" s="9"/>
      <c r="K399" s="9"/>
      <c r="L399" s="9"/>
      <c r="M399" s="9"/>
      <c r="N399" s="9"/>
      <c r="O399" s="9"/>
      <c r="P399" s="9"/>
      <c r="Q399" s="9"/>
      <c r="R399" s="9"/>
      <c r="S399" s="9"/>
      <c r="T399" s="9"/>
      <c r="U399" s="9"/>
      <c r="V399" s="9"/>
      <c r="W399" s="9"/>
      <c r="X399" s="9"/>
      <c r="Y399" s="9"/>
      <c r="Z399" s="9"/>
      <c r="AA399" s="9"/>
      <c r="AB399" s="9"/>
      <c r="AC399" s="10">
        <v>1</v>
      </c>
      <c r="AD399" s="9"/>
      <c r="AE399" s="9"/>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row>
    <row r="400" spans="1:60">
      <c r="A400" s="10">
        <v>0</v>
      </c>
      <c r="B400" s="25" t="s">
        <v>490</v>
      </c>
      <c r="C400" s="10" t="s">
        <v>6420</v>
      </c>
      <c r="D400" s="12">
        <v>1</v>
      </c>
      <c r="E400" s="10" t="s">
        <v>489</v>
      </c>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v>1</v>
      </c>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row>
    <row r="401" spans="1:60">
      <c r="A401" s="10">
        <v>0</v>
      </c>
      <c r="B401" s="25" t="s">
        <v>490</v>
      </c>
      <c r="C401" s="10" t="s">
        <v>7152</v>
      </c>
      <c r="D401" s="12">
        <v>1</v>
      </c>
      <c r="E401" s="10" t="s">
        <v>769</v>
      </c>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v>1</v>
      </c>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row>
    <row r="402" spans="1:60">
      <c r="A402" s="10">
        <v>0</v>
      </c>
      <c r="B402" s="25" t="s">
        <v>490</v>
      </c>
      <c r="C402" s="10" t="s">
        <v>5580</v>
      </c>
      <c r="D402" s="12">
        <v>1</v>
      </c>
      <c r="E402" s="10" t="s">
        <v>85</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v>1</v>
      </c>
      <c r="BH402" s="10"/>
    </row>
    <row r="403" spans="1:60">
      <c r="A403" s="10">
        <v>0</v>
      </c>
      <c r="B403" s="25" t="s">
        <v>490</v>
      </c>
      <c r="C403" s="10" t="s">
        <v>1837</v>
      </c>
      <c r="D403" s="12">
        <v>3</v>
      </c>
      <c r="E403" s="10" t="s">
        <v>1838</v>
      </c>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v>1</v>
      </c>
      <c r="AG403" s="10"/>
      <c r="AH403" s="10"/>
      <c r="AI403" s="10"/>
      <c r="AJ403" s="10"/>
      <c r="AK403" s="10"/>
      <c r="AL403" s="10"/>
      <c r="AM403" s="10"/>
      <c r="AN403" s="10"/>
      <c r="AO403" s="10"/>
      <c r="AP403" s="10"/>
      <c r="AQ403" s="10"/>
      <c r="AR403" s="10">
        <v>2</v>
      </c>
      <c r="AS403" s="10"/>
      <c r="AT403" s="10"/>
      <c r="AU403" s="10"/>
      <c r="AV403" s="10"/>
      <c r="AW403" s="10"/>
      <c r="AX403" s="10"/>
      <c r="AY403" s="10"/>
      <c r="AZ403" s="10"/>
      <c r="BA403" s="10"/>
      <c r="BB403" s="10"/>
      <c r="BC403" s="10"/>
      <c r="BD403" s="10"/>
      <c r="BE403" s="10"/>
      <c r="BF403" s="10"/>
      <c r="BG403" s="10"/>
      <c r="BH403" s="10"/>
    </row>
    <row r="404" spans="1:60">
      <c r="A404" s="43">
        <v>0</v>
      </c>
      <c r="B404" s="25" t="s">
        <v>490</v>
      </c>
      <c r="C404" s="35" t="s">
        <v>2940</v>
      </c>
      <c r="D404" s="12">
        <v>9</v>
      </c>
      <c r="E404" s="10" t="s">
        <v>2941</v>
      </c>
      <c r="F404" s="9"/>
      <c r="G404" s="9"/>
      <c r="H404" s="9"/>
      <c r="I404" s="9"/>
      <c r="J404" s="9"/>
      <c r="K404" s="9"/>
      <c r="L404" s="9"/>
      <c r="M404" s="9"/>
      <c r="N404" s="9"/>
      <c r="O404" s="9"/>
      <c r="P404" s="9"/>
      <c r="Q404" s="9"/>
      <c r="R404" s="9"/>
      <c r="S404" s="9"/>
      <c r="T404" s="9"/>
      <c r="U404" s="9"/>
      <c r="V404" s="9"/>
      <c r="W404" s="9"/>
      <c r="X404" s="9"/>
      <c r="Y404" s="9"/>
      <c r="Z404" s="9"/>
      <c r="AA404" s="9"/>
      <c r="AB404" s="9"/>
      <c r="AC404" s="10">
        <v>1</v>
      </c>
      <c r="AD404" s="9"/>
      <c r="AE404" s="10">
        <v>1</v>
      </c>
      <c r="AF404" s="10">
        <v>1</v>
      </c>
      <c r="AG404" s="10"/>
      <c r="AH404" s="10">
        <v>2</v>
      </c>
      <c r="AI404" s="10"/>
      <c r="AJ404" s="10"/>
      <c r="AK404" s="10"/>
      <c r="AL404" s="10"/>
      <c r="AM404" s="10"/>
      <c r="AN404" s="10"/>
      <c r="AO404" s="10"/>
      <c r="AP404" s="10"/>
      <c r="AQ404" s="10"/>
      <c r="AR404" s="10">
        <v>2</v>
      </c>
      <c r="AS404" s="10">
        <v>1</v>
      </c>
      <c r="AT404" s="10"/>
      <c r="AU404" s="10"/>
      <c r="AV404" s="10"/>
      <c r="AW404" s="10"/>
      <c r="AX404" s="10">
        <v>1</v>
      </c>
      <c r="AY404" s="10"/>
      <c r="AZ404" s="10"/>
      <c r="BA404" s="10"/>
      <c r="BB404" s="10"/>
      <c r="BC404" s="10"/>
      <c r="BD404" s="10"/>
      <c r="BE404" s="10"/>
      <c r="BF404" s="10"/>
      <c r="BG404" s="10"/>
      <c r="BH404" s="10"/>
    </row>
    <row r="405" spans="1:60">
      <c r="A405" s="43">
        <v>0</v>
      </c>
      <c r="B405" s="25" t="s">
        <v>490</v>
      </c>
      <c r="C405" s="35" t="s">
        <v>4193</v>
      </c>
      <c r="D405" s="12">
        <v>6</v>
      </c>
      <c r="E405" s="10" t="s">
        <v>4194</v>
      </c>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10">
        <v>1</v>
      </c>
      <c r="AF405" s="10"/>
      <c r="AG405" s="10"/>
      <c r="AH405" s="10">
        <v>1</v>
      </c>
      <c r="AI405" s="10"/>
      <c r="AJ405" s="10"/>
      <c r="AK405" s="10"/>
      <c r="AL405" s="10"/>
      <c r="AM405" s="10"/>
      <c r="AN405" s="10"/>
      <c r="AO405" s="10"/>
      <c r="AP405" s="10"/>
      <c r="AQ405" s="10"/>
      <c r="AR405" s="10">
        <v>3</v>
      </c>
      <c r="AS405" s="10"/>
      <c r="AT405" s="10"/>
      <c r="AU405" s="10"/>
      <c r="AV405" s="10"/>
      <c r="AW405" s="10"/>
      <c r="AX405" s="10"/>
      <c r="AY405" s="10">
        <v>1</v>
      </c>
      <c r="AZ405" s="10"/>
      <c r="BA405" s="10"/>
      <c r="BB405" s="10"/>
      <c r="BC405" s="10"/>
      <c r="BD405" s="10"/>
      <c r="BE405" s="10"/>
      <c r="BF405" s="10"/>
      <c r="BG405" s="10"/>
      <c r="BH405" s="10"/>
    </row>
    <row r="406" spans="1:60">
      <c r="A406" s="10">
        <v>0</v>
      </c>
      <c r="B406" s="25" t="s">
        <v>490</v>
      </c>
      <c r="C406" s="10" t="s">
        <v>7969</v>
      </c>
      <c r="D406" s="12">
        <v>2</v>
      </c>
      <c r="E406" s="10" t="s">
        <v>2791</v>
      </c>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v>2</v>
      </c>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row>
    <row r="407" spans="1:60">
      <c r="A407" s="13">
        <v>0</v>
      </c>
      <c r="B407" s="25" t="s">
        <v>490</v>
      </c>
      <c r="C407" s="13" t="s">
        <v>9941</v>
      </c>
      <c r="D407" s="13">
        <v>12</v>
      </c>
      <c r="E407" s="13" t="s">
        <v>9942</v>
      </c>
      <c r="K407" s="13">
        <v>1</v>
      </c>
      <c r="X407" s="13">
        <v>1</v>
      </c>
      <c r="AB407" s="13">
        <v>1</v>
      </c>
      <c r="AC407" s="13">
        <v>2</v>
      </c>
      <c r="AE407" s="13">
        <v>1</v>
      </c>
      <c r="AH407" s="13">
        <v>1</v>
      </c>
      <c r="AR407" s="13">
        <v>3</v>
      </c>
      <c r="AV407" s="13">
        <v>2</v>
      </c>
    </row>
    <row r="408" spans="1:60">
      <c r="A408" s="43">
        <v>0</v>
      </c>
      <c r="B408" s="25" t="s">
        <v>490</v>
      </c>
      <c r="C408" s="35" t="s">
        <v>4783</v>
      </c>
      <c r="D408" s="12">
        <v>1</v>
      </c>
      <c r="E408" s="10" t="s">
        <v>86</v>
      </c>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35"/>
      <c r="AG408" s="35"/>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v>1</v>
      </c>
    </row>
    <row r="409" spans="1:60">
      <c r="A409" s="43">
        <v>0</v>
      </c>
      <c r="B409" s="25" t="s">
        <v>490</v>
      </c>
      <c r="C409" s="35" t="s">
        <v>4819</v>
      </c>
      <c r="D409" s="12">
        <v>3</v>
      </c>
      <c r="E409" s="10" t="s">
        <v>755</v>
      </c>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v>1</v>
      </c>
      <c r="AD409" s="10"/>
      <c r="AE409" s="10"/>
      <c r="AF409" s="10"/>
      <c r="AG409" s="10"/>
      <c r="AH409" s="10"/>
      <c r="AI409" s="10"/>
      <c r="AJ409" s="10"/>
      <c r="AK409" s="10"/>
      <c r="AL409" s="10"/>
      <c r="AM409" s="10"/>
      <c r="AN409" s="10"/>
      <c r="AO409" s="10"/>
      <c r="AP409" s="10"/>
      <c r="AQ409" s="10"/>
      <c r="AR409" s="10">
        <v>2</v>
      </c>
      <c r="AS409" s="10"/>
      <c r="AT409" s="10"/>
      <c r="AU409" s="10"/>
      <c r="AV409" s="10"/>
      <c r="AW409" s="10"/>
      <c r="AX409" s="10"/>
      <c r="AY409" s="10"/>
      <c r="AZ409" s="10"/>
      <c r="BA409" s="10"/>
      <c r="BB409" s="10"/>
      <c r="BC409" s="10"/>
      <c r="BD409" s="10"/>
      <c r="BE409" s="10"/>
      <c r="BF409" s="10"/>
      <c r="BG409" s="10"/>
      <c r="BH409" s="10"/>
    </row>
    <row r="410" spans="1:60">
      <c r="A410" s="10">
        <v>0</v>
      </c>
      <c r="B410" s="25" t="s">
        <v>490</v>
      </c>
      <c r="C410" s="10" t="s">
        <v>5252</v>
      </c>
      <c r="D410" s="12">
        <v>7</v>
      </c>
      <c r="E410" s="10" t="s">
        <v>5253</v>
      </c>
      <c r="F410" s="9"/>
      <c r="G410" s="9"/>
      <c r="H410" s="9"/>
      <c r="I410" s="9"/>
      <c r="J410" s="9"/>
      <c r="K410" s="9"/>
      <c r="L410" s="9"/>
      <c r="M410" s="9"/>
      <c r="N410" s="9"/>
      <c r="O410" s="9"/>
      <c r="P410" s="9"/>
      <c r="Q410" s="9"/>
      <c r="R410" s="9"/>
      <c r="S410" s="9"/>
      <c r="T410" s="9"/>
      <c r="U410" s="9"/>
      <c r="V410" s="9"/>
      <c r="W410" s="9"/>
      <c r="X410" s="9"/>
      <c r="Y410" s="9"/>
      <c r="Z410" s="9"/>
      <c r="AA410" s="9"/>
      <c r="AB410" s="9"/>
      <c r="AC410" s="10">
        <v>2</v>
      </c>
      <c r="AD410" s="10"/>
      <c r="AE410" s="10">
        <v>1</v>
      </c>
      <c r="AF410" s="10"/>
      <c r="AG410" s="10"/>
      <c r="AH410" s="10">
        <v>1</v>
      </c>
      <c r="AI410" s="10"/>
      <c r="AJ410" s="10"/>
      <c r="AK410" s="10"/>
      <c r="AL410" s="10"/>
      <c r="AM410" s="10"/>
      <c r="AN410" s="10"/>
      <c r="AO410" s="10"/>
      <c r="AP410" s="10"/>
      <c r="AQ410" s="10"/>
      <c r="AR410" s="10">
        <v>2</v>
      </c>
      <c r="AS410" s="10"/>
      <c r="AT410" s="10"/>
      <c r="AU410" s="10"/>
      <c r="AV410" s="10"/>
      <c r="AW410" s="10"/>
      <c r="AX410" s="10"/>
      <c r="AY410" s="10">
        <v>1</v>
      </c>
      <c r="AZ410" s="10"/>
      <c r="BA410" s="10"/>
      <c r="BB410" s="10"/>
      <c r="BC410" s="10"/>
      <c r="BD410" s="10"/>
      <c r="BE410" s="10"/>
      <c r="BF410" s="10"/>
      <c r="BG410" s="10"/>
      <c r="BH410" s="10"/>
    </row>
    <row r="411" spans="1:60">
      <c r="A411" s="10">
        <v>0</v>
      </c>
      <c r="B411" s="127" t="s">
        <v>490</v>
      </c>
      <c r="C411" s="10" t="s">
        <v>5341</v>
      </c>
      <c r="D411" s="12">
        <v>2</v>
      </c>
      <c r="E411" s="10" t="s">
        <v>5342</v>
      </c>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0">
        <v>1</v>
      </c>
      <c r="AE411" s="11"/>
      <c r="AF411" s="10"/>
      <c r="AG411" s="10"/>
      <c r="AH411" s="10"/>
      <c r="AI411" s="10"/>
      <c r="AJ411" s="10"/>
      <c r="AK411" s="10"/>
      <c r="AL411" s="10"/>
      <c r="AM411" s="10"/>
      <c r="AN411" s="10"/>
      <c r="AO411" s="10"/>
      <c r="AP411" s="10"/>
      <c r="AQ411" s="10"/>
      <c r="AR411" s="10">
        <v>1</v>
      </c>
      <c r="AS411" s="10"/>
      <c r="AT411" s="10"/>
      <c r="AU411" s="10"/>
      <c r="AV411" s="10"/>
      <c r="AW411" s="10"/>
      <c r="AX411" s="10"/>
      <c r="AY411" s="10"/>
      <c r="AZ411" s="10"/>
      <c r="BA411" s="10"/>
      <c r="BB411" s="10"/>
      <c r="BC411" s="10"/>
      <c r="BD411" s="10"/>
      <c r="BE411" s="10"/>
      <c r="BF411" s="10"/>
      <c r="BG411" s="10"/>
      <c r="BH411" s="10"/>
    </row>
    <row r="412" spans="1:60">
      <c r="A412" s="10">
        <v>0</v>
      </c>
      <c r="B412" s="25" t="s">
        <v>490</v>
      </c>
      <c r="C412" s="10" t="s">
        <v>5100</v>
      </c>
      <c r="D412" s="12">
        <v>1</v>
      </c>
      <c r="E412" s="10" t="s">
        <v>86</v>
      </c>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v>1</v>
      </c>
    </row>
    <row r="413" spans="1:60">
      <c r="A413" s="10">
        <v>0</v>
      </c>
      <c r="B413" s="25" t="s">
        <v>490</v>
      </c>
      <c r="C413" s="10" t="s">
        <v>7780</v>
      </c>
      <c r="D413" s="12">
        <v>2</v>
      </c>
      <c r="E413" s="10" t="s">
        <v>7781</v>
      </c>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v>1</v>
      </c>
      <c r="AF413" s="10"/>
      <c r="AG413" s="10"/>
      <c r="AH413" s="10"/>
      <c r="AI413" s="10"/>
      <c r="AJ413" s="10"/>
      <c r="AK413" s="10"/>
      <c r="AL413" s="10"/>
      <c r="AM413" s="10"/>
      <c r="AN413" s="10"/>
      <c r="AO413" s="10"/>
      <c r="AP413" s="10"/>
      <c r="AQ413" s="10"/>
      <c r="AR413" s="10"/>
      <c r="AS413" s="10">
        <v>1</v>
      </c>
      <c r="AT413" s="10"/>
      <c r="AU413" s="10"/>
      <c r="AV413" s="10"/>
      <c r="AW413" s="10"/>
      <c r="AX413" s="10"/>
      <c r="AY413" s="10"/>
      <c r="AZ413" s="10"/>
      <c r="BA413" s="10"/>
      <c r="BB413" s="10"/>
      <c r="BC413" s="10"/>
      <c r="BD413" s="10"/>
      <c r="BE413" s="10"/>
      <c r="BF413" s="10"/>
      <c r="BG413" s="10"/>
      <c r="BH413" s="10"/>
    </row>
    <row r="414" spans="1:60">
      <c r="A414" s="10">
        <v>0</v>
      </c>
      <c r="B414" s="25" t="s">
        <v>490</v>
      </c>
      <c r="C414" s="10" t="s">
        <v>6059</v>
      </c>
      <c r="D414" s="12">
        <v>2</v>
      </c>
      <c r="E414" s="10" t="s">
        <v>4260</v>
      </c>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v>1</v>
      </c>
      <c r="AS414" s="10">
        <v>1</v>
      </c>
      <c r="AT414" s="10"/>
      <c r="AU414" s="10"/>
      <c r="AV414" s="10"/>
      <c r="AW414" s="10"/>
      <c r="AX414" s="10"/>
      <c r="AY414" s="10"/>
      <c r="AZ414" s="10"/>
      <c r="BA414" s="10"/>
      <c r="BB414" s="10"/>
      <c r="BC414" s="10"/>
      <c r="BD414" s="10"/>
      <c r="BE414" s="10"/>
      <c r="BF414" s="10"/>
      <c r="BG414" s="10"/>
      <c r="BH414" s="10"/>
    </row>
    <row r="415" spans="1:60">
      <c r="A415" s="10">
        <v>0</v>
      </c>
      <c r="B415" s="25" t="s">
        <v>490</v>
      </c>
      <c r="C415" s="10" t="s">
        <v>5928</v>
      </c>
      <c r="D415" s="12">
        <v>3</v>
      </c>
      <c r="E415" s="10" t="s">
        <v>5929</v>
      </c>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v>1</v>
      </c>
      <c r="AD415" s="10"/>
      <c r="AE415" s="10"/>
      <c r="AF415" s="10"/>
      <c r="AG415" s="10"/>
      <c r="AH415" s="10">
        <v>1</v>
      </c>
      <c r="AI415" s="10"/>
      <c r="AJ415" s="10"/>
      <c r="AK415" s="10"/>
      <c r="AL415" s="10"/>
      <c r="AM415" s="10"/>
      <c r="AN415" s="10"/>
      <c r="AO415" s="10"/>
      <c r="AP415" s="10"/>
      <c r="AQ415" s="10"/>
      <c r="AR415" s="10">
        <v>1</v>
      </c>
      <c r="AS415" s="10"/>
      <c r="AT415" s="10"/>
      <c r="AU415" s="10"/>
      <c r="AV415" s="10"/>
      <c r="AW415" s="10"/>
      <c r="AX415" s="10"/>
      <c r="AY415" s="10"/>
      <c r="AZ415" s="10"/>
      <c r="BA415" s="10"/>
      <c r="BB415" s="10"/>
      <c r="BC415" s="10"/>
      <c r="BD415" s="10"/>
      <c r="BE415" s="10"/>
      <c r="BF415" s="10"/>
      <c r="BG415" s="10"/>
      <c r="BH415" s="10"/>
    </row>
    <row r="416" spans="1:60">
      <c r="A416" s="10">
        <v>0</v>
      </c>
      <c r="B416" s="10" t="s">
        <v>490</v>
      </c>
      <c r="C416" s="10" t="s">
        <v>9135</v>
      </c>
      <c r="D416" s="12">
        <v>4</v>
      </c>
      <c r="E416" s="10" t="s">
        <v>9136</v>
      </c>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v>1</v>
      </c>
      <c r="AD416" s="10"/>
      <c r="AE416" s="10"/>
      <c r="AF416" s="10"/>
      <c r="AG416" s="10"/>
      <c r="AH416" s="10"/>
      <c r="AI416" s="10"/>
      <c r="AJ416" s="10"/>
      <c r="AK416" s="10"/>
      <c r="AL416" s="10"/>
      <c r="AM416" s="10"/>
      <c r="AN416" s="10"/>
      <c r="AO416" s="10"/>
      <c r="AP416" s="10">
        <v>1</v>
      </c>
      <c r="AQ416" s="10"/>
      <c r="AR416" s="10">
        <v>1</v>
      </c>
      <c r="AS416" s="10"/>
      <c r="AT416" s="10"/>
      <c r="AU416" s="10"/>
      <c r="AV416" s="10"/>
      <c r="AW416" s="10"/>
      <c r="AX416" s="10"/>
      <c r="AY416" s="10"/>
      <c r="AZ416" s="10"/>
      <c r="BA416" s="10"/>
      <c r="BB416" s="10"/>
      <c r="BC416" s="10"/>
      <c r="BD416" s="10"/>
      <c r="BE416" s="10"/>
      <c r="BF416" s="10"/>
      <c r="BG416" s="10"/>
      <c r="BH416" s="10">
        <v>1</v>
      </c>
    </row>
    <row r="417" spans="1:60">
      <c r="A417" s="10">
        <v>0</v>
      </c>
      <c r="B417" s="10" t="s">
        <v>490</v>
      </c>
      <c r="C417" s="10" t="s">
        <v>9244</v>
      </c>
      <c r="D417" s="12">
        <v>1</v>
      </c>
      <c r="E417" s="10" t="s">
        <v>546</v>
      </c>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v>1</v>
      </c>
      <c r="AS417" s="10"/>
      <c r="AT417" s="10"/>
      <c r="AU417" s="10"/>
      <c r="AV417" s="10"/>
      <c r="AW417" s="10"/>
      <c r="AX417" s="10"/>
      <c r="AY417" s="10"/>
      <c r="AZ417" s="10"/>
      <c r="BA417" s="10"/>
      <c r="BB417" s="10"/>
      <c r="BC417" s="10"/>
      <c r="BD417" s="10"/>
      <c r="BE417" s="10"/>
      <c r="BF417" s="10"/>
      <c r="BG417" s="10"/>
      <c r="BH417" s="10"/>
    </row>
    <row r="418" spans="1:60">
      <c r="A418" s="43">
        <v>0</v>
      </c>
      <c r="B418" s="25" t="s">
        <v>490</v>
      </c>
      <c r="C418" s="35" t="s">
        <v>4357</v>
      </c>
      <c r="D418" s="12">
        <v>2</v>
      </c>
      <c r="E418" s="10" t="s">
        <v>4358</v>
      </c>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10">
        <v>1</v>
      </c>
      <c r="AF418" s="42"/>
      <c r="AG418" s="42"/>
      <c r="AH418" s="42"/>
      <c r="AI418" s="42"/>
      <c r="AJ418" s="42"/>
      <c r="AK418" s="42"/>
      <c r="AL418" s="42"/>
      <c r="AM418" s="42"/>
      <c r="AN418" s="42"/>
      <c r="AO418" s="42"/>
      <c r="AP418" s="42"/>
      <c r="AQ418" s="35">
        <v>1</v>
      </c>
      <c r="AR418" s="42"/>
      <c r="AS418" s="42"/>
      <c r="AT418" s="42"/>
      <c r="AU418" s="42"/>
      <c r="AV418" s="42"/>
      <c r="AW418" s="42"/>
      <c r="AX418" s="42"/>
      <c r="AY418" s="42"/>
      <c r="AZ418" s="42"/>
      <c r="BA418" s="42"/>
      <c r="BB418" s="42"/>
      <c r="BC418" s="42"/>
      <c r="BD418" s="42"/>
      <c r="BE418" s="42"/>
      <c r="BF418" s="42"/>
      <c r="BG418" s="42"/>
      <c r="BH418" s="42"/>
    </row>
    <row r="419" spans="1:60">
      <c r="A419" s="10">
        <v>0</v>
      </c>
      <c r="B419" s="25" t="s">
        <v>490</v>
      </c>
      <c r="C419" s="10" t="s">
        <v>5565</v>
      </c>
      <c r="D419" s="12">
        <v>3</v>
      </c>
      <c r="E419" s="10" t="s">
        <v>5566</v>
      </c>
      <c r="F419" s="9"/>
      <c r="G419" s="9"/>
      <c r="H419" s="9"/>
      <c r="I419" s="9"/>
      <c r="J419" s="9"/>
      <c r="K419" s="9"/>
      <c r="L419" s="9"/>
      <c r="M419" s="9"/>
      <c r="N419" s="9"/>
      <c r="O419" s="9"/>
      <c r="P419" s="9"/>
      <c r="Q419" s="9"/>
      <c r="R419" s="9"/>
      <c r="S419" s="9"/>
      <c r="T419" s="9"/>
      <c r="U419" s="9"/>
      <c r="V419" s="9"/>
      <c r="W419" s="9"/>
      <c r="X419" s="9"/>
      <c r="Y419" s="9"/>
      <c r="Z419" s="9"/>
      <c r="AA419" s="9"/>
      <c r="AB419" s="9"/>
      <c r="AC419" s="10">
        <v>3</v>
      </c>
      <c r="AD419" s="9"/>
      <c r="AE419" s="9"/>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row>
    <row r="420" spans="1:60">
      <c r="A420" s="10">
        <v>0</v>
      </c>
      <c r="B420" s="10" t="s">
        <v>490</v>
      </c>
      <c r="C420" s="10" t="s">
        <v>9123</v>
      </c>
      <c r="D420" s="12">
        <v>8</v>
      </c>
      <c r="E420" s="10" t="s">
        <v>9124</v>
      </c>
      <c r="F420" s="10"/>
      <c r="G420" s="10"/>
      <c r="H420" s="10"/>
      <c r="I420" s="10"/>
      <c r="J420" s="10"/>
      <c r="K420" s="10"/>
      <c r="L420" s="10">
        <v>1</v>
      </c>
      <c r="M420" s="10"/>
      <c r="N420" s="10"/>
      <c r="O420" s="10"/>
      <c r="P420" s="10"/>
      <c r="Q420" s="10"/>
      <c r="R420" s="10"/>
      <c r="S420" s="10"/>
      <c r="T420" s="10">
        <v>1</v>
      </c>
      <c r="U420" s="10"/>
      <c r="V420" s="10"/>
      <c r="W420" s="10"/>
      <c r="X420" s="10"/>
      <c r="Y420" s="10">
        <v>1</v>
      </c>
      <c r="Z420" s="10"/>
      <c r="AA420" s="10"/>
      <c r="AB420" s="10">
        <v>1</v>
      </c>
      <c r="AC420" s="10"/>
      <c r="AD420" s="10"/>
      <c r="AE420" s="10">
        <v>1</v>
      </c>
      <c r="AF420" s="10">
        <v>1</v>
      </c>
      <c r="AG420" s="10"/>
      <c r="AH420" s="10"/>
      <c r="AI420" s="10"/>
      <c r="AJ420" s="10"/>
      <c r="AK420" s="10"/>
      <c r="AL420" s="10"/>
      <c r="AM420" s="10"/>
      <c r="AN420" s="10"/>
      <c r="AO420" s="10"/>
      <c r="AP420" s="10"/>
      <c r="AQ420" s="10">
        <v>1</v>
      </c>
      <c r="AR420" s="10">
        <v>1</v>
      </c>
      <c r="AS420" s="10"/>
      <c r="AT420" s="10"/>
      <c r="AU420" s="10"/>
      <c r="AV420" s="10"/>
      <c r="AW420" s="10"/>
      <c r="AX420" s="10"/>
      <c r="AY420" s="10"/>
      <c r="AZ420" s="10"/>
      <c r="BA420" s="10"/>
      <c r="BB420" s="10"/>
      <c r="BC420" s="10"/>
      <c r="BD420" s="10"/>
      <c r="BE420" s="10"/>
      <c r="BF420" s="10"/>
      <c r="BG420" s="10"/>
      <c r="BH420" s="10"/>
    </row>
    <row r="421" spans="1:60">
      <c r="A421" s="43">
        <v>0</v>
      </c>
      <c r="B421" s="25" t="s">
        <v>490</v>
      </c>
      <c r="C421" s="35" t="s">
        <v>4388</v>
      </c>
      <c r="D421" s="12">
        <v>2</v>
      </c>
      <c r="E421" s="10" t="s">
        <v>4389</v>
      </c>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42"/>
      <c r="AG421" s="42"/>
      <c r="AH421" s="42"/>
      <c r="AI421" s="42"/>
      <c r="AJ421" s="42"/>
      <c r="AK421" s="42"/>
      <c r="AL421" s="42"/>
      <c r="AM421" s="42"/>
      <c r="AN421" s="42"/>
      <c r="AO421" s="35">
        <v>2</v>
      </c>
      <c r="AP421" s="42"/>
      <c r="AQ421" s="42"/>
      <c r="AR421" s="42"/>
      <c r="AS421" s="42"/>
      <c r="AT421" s="42"/>
      <c r="AU421" s="42"/>
      <c r="AV421" s="42"/>
      <c r="AW421" s="42"/>
      <c r="AX421" s="42"/>
      <c r="AY421" s="42"/>
      <c r="AZ421" s="42"/>
      <c r="BA421" s="42"/>
      <c r="BB421" s="42"/>
      <c r="BC421" s="42"/>
      <c r="BD421" s="42"/>
      <c r="BE421" s="42"/>
      <c r="BF421" s="42"/>
      <c r="BG421" s="42"/>
      <c r="BH421" s="42"/>
    </row>
  </sheetData>
  <conditionalFormatting sqref="AF421:BH421">
    <cfRule type="cellIs" dxfId="1017" priority="1" operator="equal">
      <formula>"yes"</formula>
    </cfRule>
  </conditionalFormatting>
  <conditionalFormatting sqref="AF420:BH420">
    <cfRule type="cellIs" dxfId="1016" priority="2" operator="equal">
      <formula>"yes"</formula>
    </cfRule>
  </conditionalFormatting>
  <conditionalFormatting sqref="AF418:BH419">
    <cfRule type="cellIs" dxfId="1015" priority="3" operator="equal">
      <formula>"yes"</formula>
    </cfRule>
  </conditionalFormatting>
  <conditionalFormatting sqref="AF415:BH417">
    <cfRule type="cellIs" dxfId="1014" priority="4" operator="equal">
      <formula>"yes"</formula>
    </cfRule>
  </conditionalFormatting>
  <conditionalFormatting sqref="AF414:BH414">
    <cfRule type="cellIs" dxfId="1013" priority="5" operator="equal">
      <formula>"yes"</formula>
    </cfRule>
  </conditionalFormatting>
  <conditionalFormatting sqref="AF413:BH413">
    <cfRule type="cellIs" dxfId="1012" priority="6" operator="equal">
      <formula>"yes"</formula>
    </cfRule>
  </conditionalFormatting>
  <conditionalFormatting sqref="AF412:BH412">
    <cfRule type="cellIs" dxfId="1011" priority="7" operator="equal">
      <formula>"yes"</formula>
    </cfRule>
  </conditionalFormatting>
  <conditionalFormatting sqref="AF410:BH411">
    <cfRule type="cellIs" dxfId="1010" priority="8" operator="equal">
      <formula>"yes"</formula>
    </cfRule>
  </conditionalFormatting>
  <conditionalFormatting sqref="AF408:BH409">
    <cfRule type="cellIs" dxfId="1009" priority="9" operator="equal">
      <formula>"yes"</formula>
    </cfRule>
  </conditionalFormatting>
  <conditionalFormatting sqref="AF407:BH407">
    <cfRule type="cellIs" dxfId="1008" priority="10" operator="equal">
      <formula>"yes"</formula>
    </cfRule>
  </conditionalFormatting>
  <conditionalFormatting sqref="AF405:BH406">
    <cfRule type="cellIs" dxfId="1007" priority="11" operator="equal">
      <formula>"yes"</formula>
    </cfRule>
  </conditionalFormatting>
  <conditionalFormatting sqref="AF402:BH404">
    <cfRule type="cellIs" dxfId="1006" priority="12" operator="equal">
      <formula>"yes"</formula>
    </cfRule>
  </conditionalFormatting>
  <conditionalFormatting sqref="AF401:BH401">
    <cfRule type="cellIs" dxfId="1005" priority="13" operator="equal">
      <formula>"yes"</formula>
    </cfRule>
  </conditionalFormatting>
  <conditionalFormatting sqref="AF400:BH400">
    <cfRule type="cellIs" dxfId="1004" priority="14" operator="equal">
      <formula>"yes"</formula>
    </cfRule>
  </conditionalFormatting>
  <conditionalFormatting sqref="AF399:BH399">
    <cfRule type="cellIs" dxfId="1003" priority="15" operator="equal">
      <formula>"yes"</formula>
    </cfRule>
  </conditionalFormatting>
  <conditionalFormatting sqref="AF398:BH398">
    <cfRule type="cellIs" dxfId="1002" priority="16" operator="equal">
      <formula>"yes"</formula>
    </cfRule>
  </conditionalFormatting>
  <conditionalFormatting sqref="AF397:BH397">
    <cfRule type="cellIs" dxfId="1001" priority="17" operator="equal">
      <formula>"yes"</formula>
    </cfRule>
  </conditionalFormatting>
  <conditionalFormatting sqref="AF396:BH396">
    <cfRule type="cellIs" dxfId="1000" priority="18" operator="equal">
      <formula>"yes"</formula>
    </cfRule>
  </conditionalFormatting>
  <conditionalFormatting sqref="AF395:BH395">
    <cfRule type="cellIs" dxfId="999" priority="19" operator="equal">
      <formula>"yes"</formula>
    </cfRule>
  </conditionalFormatting>
  <conditionalFormatting sqref="AF394:BH394">
    <cfRule type="cellIs" dxfId="998" priority="20" operator="equal">
      <formula>"yes"</formula>
    </cfRule>
  </conditionalFormatting>
  <conditionalFormatting sqref="AF392:BH393">
    <cfRule type="cellIs" dxfId="997" priority="21" operator="equal">
      <formula>"yes"</formula>
    </cfRule>
  </conditionalFormatting>
  <conditionalFormatting sqref="AF391:BH391">
    <cfRule type="cellIs" dxfId="996" priority="22" operator="equal">
      <formula>"yes"</formula>
    </cfRule>
  </conditionalFormatting>
  <conditionalFormatting sqref="AF390:BH390">
    <cfRule type="cellIs" dxfId="995" priority="23" operator="equal">
      <formula>"yes"</formula>
    </cfRule>
  </conditionalFormatting>
  <conditionalFormatting sqref="AF388:BH389">
    <cfRule type="cellIs" dxfId="994" priority="24" operator="equal">
      <formula>"yes"</formula>
    </cfRule>
  </conditionalFormatting>
  <conditionalFormatting sqref="AF386:BH387">
    <cfRule type="cellIs" dxfId="993" priority="25" operator="equal">
      <formula>"yes"</formula>
    </cfRule>
  </conditionalFormatting>
  <conditionalFormatting sqref="AF385:BH385">
    <cfRule type="cellIs" dxfId="992" priority="26" operator="equal">
      <formula>"yes"</formula>
    </cfRule>
  </conditionalFormatting>
  <conditionalFormatting sqref="AF384:BH384">
    <cfRule type="cellIs" dxfId="991" priority="27" operator="equal">
      <formula>"yes"</formula>
    </cfRule>
  </conditionalFormatting>
  <conditionalFormatting sqref="AF383:BH383">
    <cfRule type="cellIs" dxfId="990" priority="28" operator="equal">
      <formula>"yes"</formula>
    </cfRule>
  </conditionalFormatting>
  <conditionalFormatting sqref="AF382:BH382">
    <cfRule type="cellIs" dxfId="989" priority="29" operator="equal">
      <formula>"yes"</formula>
    </cfRule>
  </conditionalFormatting>
  <conditionalFormatting sqref="AF381:BH381">
    <cfRule type="cellIs" dxfId="988" priority="30" operator="equal">
      <formula>"yes"</formula>
    </cfRule>
  </conditionalFormatting>
  <conditionalFormatting sqref="AF379:BH380">
    <cfRule type="cellIs" dxfId="987" priority="31" operator="equal">
      <formula>"yes"</formula>
    </cfRule>
  </conditionalFormatting>
  <conditionalFormatting sqref="AF378:BH378">
    <cfRule type="cellIs" dxfId="986" priority="32" operator="equal">
      <formula>"yes"</formula>
    </cfRule>
  </conditionalFormatting>
  <conditionalFormatting sqref="AF377:BH377">
    <cfRule type="cellIs" dxfId="985" priority="33" operator="equal">
      <formula>"yes"</formula>
    </cfRule>
  </conditionalFormatting>
  <conditionalFormatting sqref="AF376:BH376">
    <cfRule type="cellIs" dxfId="984" priority="34" operator="equal">
      <formula>"yes"</formula>
    </cfRule>
  </conditionalFormatting>
  <conditionalFormatting sqref="AF375:BH375">
    <cfRule type="cellIs" dxfId="983" priority="35" operator="equal">
      <formula>"yes"</formula>
    </cfRule>
  </conditionalFormatting>
  <conditionalFormatting sqref="AF374:BH374">
    <cfRule type="cellIs" dxfId="982" priority="36" operator="equal">
      <formula>"yes"</formula>
    </cfRule>
  </conditionalFormatting>
  <conditionalFormatting sqref="AF372:BH373">
    <cfRule type="cellIs" dxfId="981" priority="37" operator="equal">
      <formula>"yes"</formula>
    </cfRule>
  </conditionalFormatting>
  <conditionalFormatting sqref="AF371:BH371">
    <cfRule type="cellIs" dxfId="980" priority="38" operator="equal">
      <formula>"yes"</formula>
    </cfRule>
  </conditionalFormatting>
  <conditionalFormatting sqref="AF370:BH370">
    <cfRule type="cellIs" dxfId="979" priority="39" operator="equal">
      <formula>"yes"</formula>
    </cfRule>
  </conditionalFormatting>
  <conditionalFormatting sqref="AF368:BH369">
    <cfRule type="cellIs" dxfId="978" priority="40" operator="equal">
      <formula>"yes"</formula>
    </cfRule>
  </conditionalFormatting>
  <conditionalFormatting sqref="AF365:BH367">
    <cfRule type="cellIs" dxfId="977" priority="41" operator="equal">
      <formula>"yes"</formula>
    </cfRule>
  </conditionalFormatting>
  <conditionalFormatting sqref="AF364:BH364">
    <cfRule type="cellIs" dxfId="976" priority="42" operator="equal">
      <formula>"yes"</formula>
    </cfRule>
  </conditionalFormatting>
  <conditionalFormatting sqref="AF361:BH363">
    <cfRule type="cellIs" dxfId="975" priority="43" operator="equal">
      <formula>"yes"</formula>
    </cfRule>
  </conditionalFormatting>
  <conditionalFormatting sqref="AF360:BH360">
    <cfRule type="cellIs" dxfId="974" priority="44" operator="equal">
      <formula>"yes"</formula>
    </cfRule>
  </conditionalFormatting>
  <conditionalFormatting sqref="AF359:BH359">
    <cfRule type="cellIs" dxfId="973" priority="45" operator="equal">
      <formula>"yes"</formula>
    </cfRule>
  </conditionalFormatting>
  <conditionalFormatting sqref="AF358:BH358">
    <cfRule type="cellIs" dxfId="972" priority="46" operator="equal">
      <formula>"yes"</formula>
    </cfRule>
  </conditionalFormatting>
  <conditionalFormatting sqref="AF357:BH357">
    <cfRule type="cellIs" dxfId="971" priority="47" operator="equal">
      <formula>"yes"</formula>
    </cfRule>
  </conditionalFormatting>
  <conditionalFormatting sqref="AF356:BH356">
    <cfRule type="cellIs" dxfId="970" priority="48" operator="equal">
      <formula>"yes"</formula>
    </cfRule>
  </conditionalFormatting>
  <conditionalFormatting sqref="AF355:BH355">
    <cfRule type="cellIs" dxfId="969" priority="49" operator="equal">
      <formula>"yes"</formula>
    </cfRule>
  </conditionalFormatting>
  <conditionalFormatting sqref="AF354:BH354">
    <cfRule type="cellIs" dxfId="968" priority="50" operator="equal">
      <formula>"yes"</formula>
    </cfRule>
  </conditionalFormatting>
  <conditionalFormatting sqref="AF353:BH353">
    <cfRule type="cellIs" dxfId="967" priority="51" operator="equal">
      <formula>"yes"</formula>
    </cfRule>
  </conditionalFormatting>
  <conditionalFormatting sqref="AF351:BH352">
    <cfRule type="cellIs" dxfId="966" priority="52" operator="equal">
      <formula>"yes"</formula>
    </cfRule>
  </conditionalFormatting>
  <conditionalFormatting sqref="AF350:BH350">
    <cfRule type="cellIs" dxfId="965" priority="53" operator="equal">
      <formula>"yes"</formula>
    </cfRule>
  </conditionalFormatting>
  <conditionalFormatting sqref="AF348:BH349">
    <cfRule type="cellIs" dxfId="964" priority="54" operator="equal">
      <formula>"yes"</formula>
    </cfRule>
  </conditionalFormatting>
  <conditionalFormatting sqref="AF347:BH347">
    <cfRule type="cellIs" dxfId="963" priority="55" operator="equal">
      <formula>"yes"</formula>
    </cfRule>
  </conditionalFormatting>
  <conditionalFormatting sqref="AF345:BH346">
    <cfRule type="cellIs" dxfId="962" priority="56" operator="equal">
      <formula>"yes"</formula>
    </cfRule>
  </conditionalFormatting>
  <conditionalFormatting sqref="AF343:BH344">
    <cfRule type="cellIs" dxfId="961" priority="57" operator="equal">
      <formula>"yes"</formula>
    </cfRule>
  </conditionalFormatting>
  <conditionalFormatting sqref="AF342:BH342">
    <cfRule type="cellIs" dxfId="960" priority="58" operator="equal">
      <formula>"yes"</formula>
    </cfRule>
  </conditionalFormatting>
  <conditionalFormatting sqref="AF340:BH341">
    <cfRule type="cellIs" dxfId="959" priority="59" operator="equal">
      <formula>"yes"</formula>
    </cfRule>
  </conditionalFormatting>
  <conditionalFormatting sqref="AF339:BH339">
    <cfRule type="cellIs" dxfId="958" priority="60" operator="equal">
      <formula>"yes"</formula>
    </cfRule>
  </conditionalFormatting>
  <conditionalFormatting sqref="AF337:BH338">
    <cfRule type="cellIs" dxfId="957" priority="61" operator="equal">
      <formula>"yes"</formula>
    </cfRule>
  </conditionalFormatting>
  <conditionalFormatting sqref="AF336:BH336">
    <cfRule type="cellIs" dxfId="956" priority="62" operator="equal">
      <formula>"yes"</formula>
    </cfRule>
  </conditionalFormatting>
  <conditionalFormatting sqref="AF335:BH335">
    <cfRule type="cellIs" dxfId="955" priority="63" operator="equal">
      <formula>"yes"</formula>
    </cfRule>
  </conditionalFormatting>
  <conditionalFormatting sqref="AF334:BH334">
    <cfRule type="cellIs" dxfId="954" priority="64" operator="equal">
      <formula>"yes"</formula>
    </cfRule>
  </conditionalFormatting>
  <conditionalFormatting sqref="AF333:BH333">
    <cfRule type="cellIs" dxfId="953" priority="65" operator="equal">
      <formula>"yes"</formula>
    </cfRule>
  </conditionalFormatting>
  <conditionalFormatting sqref="AF332:BH332">
    <cfRule type="cellIs" dxfId="952" priority="66" operator="equal">
      <formula>"yes"</formula>
    </cfRule>
  </conditionalFormatting>
  <conditionalFormatting sqref="AF331:BH331">
    <cfRule type="cellIs" dxfId="951" priority="67" operator="equal">
      <formula>"yes"</formula>
    </cfRule>
  </conditionalFormatting>
  <conditionalFormatting sqref="AF330:BH330">
    <cfRule type="cellIs" dxfId="950" priority="68" operator="equal">
      <formula>"yes"</formula>
    </cfRule>
  </conditionalFormatting>
  <conditionalFormatting sqref="AF329:BH329">
    <cfRule type="cellIs" dxfId="949" priority="69" operator="equal">
      <formula>"yes"</formula>
    </cfRule>
  </conditionalFormatting>
  <conditionalFormatting sqref="AF328:BH328">
    <cfRule type="cellIs" dxfId="948" priority="70" operator="equal">
      <formula>"yes"</formula>
    </cfRule>
  </conditionalFormatting>
  <conditionalFormatting sqref="AF326:BH327">
    <cfRule type="cellIs" dxfId="947" priority="71" operator="equal">
      <formula>"yes"</formula>
    </cfRule>
  </conditionalFormatting>
  <conditionalFormatting sqref="AF324:BH325">
    <cfRule type="cellIs" dxfId="946" priority="72" operator="equal">
      <formula>"yes"</formula>
    </cfRule>
  </conditionalFormatting>
  <conditionalFormatting sqref="AF323:BH323">
    <cfRule type="cellIs" dxfId="945" priority="73" operator="equal">
      <formula>"yes"</formula>
    </cfRule>
  </conditionalFormatting>
  <conditionalFormatting sqref="AF322:BH322">
    <cfRule type="cellIs" dxfId="944" priority="74" operator="equal">
      <formula>"yes"</formula>
    </cfRule>
  </conditionalFormatting>
  <conditionalFormatting sqref="AF320:BH321">
    <cfRule type="cellIs" dxfId="943" priority="75" operator="equal">
      <formula>"yes"</formula>
    </cfRule>
  </conditionalFormatting>
  <conditionalFormatting sqref="AF319:BH319">
    <cfRule type="cellIs" dxfId="942" priority="76" operator="equal">
      <formula>"yes"</formula>
    </cfRule>
  </conditionalFormatting>
  <conditionalFormatting sqref="AF318:BH318">
    <cfRule type="cellIs" dxfId="941" priority="77" operator="equal">
      <formula>"yes"</formula>
    </cfRule>
  </conditionalFormatting>
  <conditionalFormatting sqref="AF317:BH317">
    <cfRule type="cellIs" dxfId="940" priority="78" operator="equal">
      <formula>"yes"</formula>
    </cfRule>
  </conditionalFormatting>
  <conditionalFormatting sqref="AF315:BH316">
    <cfRule type="cellIs" dxfId="939" priority="79" operator="equal">
      <formula>"yes"</formula>
    </cfRule>
  </conditionalFormatting>
  <conditionalFormatting sqref="AF314:BH314">
    <cfRule type="cellIs" dxfId="938" priority="80" operator="equal">
      <formula>"yes"</formula>
    </cfRule>
  </conditionalFormatting>
  <conditionalFormatting sqref="AF313:BH313">
    <cfRule type="cellIs" dxfId="937" priority="81" operator="equal">
      <formula>"yes"</formula>
    </cfRule>
  </conditionalFormatting>
  <conditionalFormatting sqref="AF310:BH312">
    <cfRule type="cellIs" dxfId="936" priority="82" operator="equal">
      <formula>"yes"</formula>
    </cfRule>
  </conditionalFormatting>
  <conditionalFormatting sqref="AF309:BH309">
    <cfRule type="cellIs" dxfId="935" priority="83" operator="equal">
      <formula>"yes"</formula>
    </cfRule>
  </conditionalFormatting>
  <conditionalFormatting sqref="AF308:BH308">
    <cfRule type="cellIs" dxfId="934" priority="84" operator="equal">
      <formula>"yes"</formula>
    </cfRule>
  </conditionalFormatting>
  <conditionalFormatting sqref="AF307:BH307">
    <cfRule type="cellIs" dxfId="933" priority="85" operator="equal">
      <formula>"yes"</formula>
    </cfRule>
  </conditionalFormatting>
  <conditionalFormatting sqref="AF306:BH306">
    <cfRule type="cellIs" dxfId="932" priority="86" operator="equal">
      <formula>"yes"</formula>
    </cfRule>
  </conditionalFormatting>
  <conditionalFormatting sqref="AF305:BH305">
    <cfRule type="cellIs" dxfId="931" priority="87" operator="equal">
      <formula>"yes"</formula>
    </cfRule>
  </conditionalFormatting>
  <conditionalFormatting sqref="AF304:BH304">
    <cfRule type="cellIs" dxfId="930" priority="88" operator="equal">
      <formula>"yes"</formula>
    </cfRule>
  </conditionalFormatting>
  <conditionalFormatting sqref="AF302:BH303">
    <cfRule type="cellIs" dxfId="929" priority="89" operator="equal">
      <formula>"yes"</formula>
    </cfRule>
  </conditionalFormatting>
  <conditionalFormatting sqref="AF301:BH301">
    <cfRule type="cellIs" dxfId="928" priority="90" operator="equal">
      <formula>"yes"</formula>
    </cfRule>
  </conditionalFormatting>
  <conditionalFormatting sqref="AF300:BH300">
    <cfRule type="cellIs" dxfId="927" priority="91" operator="equal">
      <formula>"yes"</formula>
    </cfRule>
  </conditionalFormatting>
  <conditionalFormatting sqref="AF299:BH299">
    <cfRule type="cellIs" dxfId="926" priority="92" operator="equal">
      <formula>"yes"</formula>
    </cfRule>
  </conditionalFormatting>
  <conditionalFormatting sqref="AF298:BH298">
    <cfRule type="cellIs" dxfId="925" priority="93" operator="equal">
      <formula>"yes"</formula>
    </cfRule>
  </conditionalFormatting>
  <conditionalFormatting sqref="AF297:BH297">
    <cfRule type="cellIs" dxfId="924" priority="94" operator="equal">
      <formula>"yes"</formula>
    </cfRule>
  </conditionalFormatting>
  <conditionalFormatting sqref="AF296:BH296">
    <cfRule type="cellIs" dxfId="923" priority="95" operator="equal">
      <formula>"yes"</formula>
    </cfRule>
  </conditionalFormatting>
  <conditionalFormatting sqref="AF295:BH295">
    <cfRule type="cellIs" dxfId="922" priority="96" operator="equal">
      <formula>"yes"</formula>
    </cfRule>
  </conditionalFormatting>
  <conditionalFormatting sqref="AF294:BH294">
    <cfRule type="cellIs" dxfId="921" priority="97" operator="equal">
      <formula>"yes"</formula>
    </cfRule>
  </conditionalFormatting>
  <conditionalFormatting sqref="AF293:BH293">
    <cfRule type="cellIs" dxfId="920" priority="98" operator="equal">
      <formula>"yes"</formula>
    </cfRule>
  </conditionalFormatting>
  <conditionalFormatting sqref="AF292:BH292">
    <cfRule type="cellIs" dxfId="919" priority="99" operator="equal">
      <formula>"yes"</formula>
    </cfRule>
  </conditionalFormatting>
  <conditionalFormatting sqref="AF291:BH291">
    <cfRule type="cellIs" dxfId="918" priority="100" operator="equal">
      <formula>"yes"</formula>
    </cfRule>
  </conditionalFormatting>
  <conditionalFormatting sqref="AF290:BH290">
    <cfRule type="cellIs" dxfId="917" priority="101" operator="equal">
      <formula>"yes"</formula>
    </cfRule>
  </conditionalFormatting>
  <conditionalFormatting sqref="AF289:BH289">
    <cfRule type="cellIs" dxfId="916" priority="102" operator="equal">
      <formula>"yes"</formula>
    </cfRule>
  </conditionalFormatting>
  <conditionalFormatting sqref="AF288:BH288">
    <cfRule type="cellIs" dxfId="915" priority="103" operator="equal">
      <formula>"yes"</formula>
    </cfRule>
  </conditionalFormatting>
  <conditionalFormatting sqref="AF287:BH287">
    <cfRule type="cellIs" dxfId="914" priority="104" operator="equal">
      <formula>"yes"</formula>
    </cfRule>
  </conditionalFormatting>
  <conditionalFormatting sqref="AF286:BH286">
    <cfRule type="cellIs" dxfId="913" priority="105" operator="equal">
      <formula>"yes"</formula>
    </cfRule>
  </conditionalFormatting>
  <conditionalFormatting sqref="AF284:BH285">
    <cfRule type="cellIs" dxfId="912" priority="106" operator="equal">
      <formula>"yes"</formula>
    </cfRule>
  </conditionalFormatting>
  <conditionalFormatting sqref="AF283:BH283">
    <cfRule type="cellIs" dxfId="911" priority="107" operator="equal">
      <formula>"yes"</formula>
    </cfRule>
  </conditionalFormatting>
  <conditionalFormatting sqref="AF282:BH282">
    <cfRule type="cellIs" dxfId="910" priority="108" operator="equal">
      <formula>"yes"</formula>
    </cfRule>
  </conditionalFormatting>
  <conditionalFormatting sqref="AF281:BH281">
    <cfRule type="cellIs" dxfId="909" priority="109" operator="equal">
      <formula>"yes"</formula>
    </cfRule>
  </conditionalFormatting>
  <conditionalFormatting sqref="AF280:BH280">
    <cfRule type="cellIs" dxfId="908" priority="110" operator="equal">
      <formula>"yes"</formula>
    </cfRule>
  </conditionalFormatting>
  <conditionalFormatting sqref="AF279:BH279">
    <cfRule type="cellIs" dxfId="907" priority="111" operator="equal">
      <formula>"yes"</formula>
    </cfRule>
  </conditionalFormatting>
  <conditionalFormatting sqref="AF278:BH278">
    <cfRule type="cellIs" dxfId="906" priority="112" operator="equal">
      <formula>"yes"</formula>
    </cfRule>
  </conditionalFormatting>
  <conditionalFormatting sqref="AF277:BH277">
    <cfRule type="cellIs" dxfId="905" priority="113" operator="equal">
      <formula>"yes"</formula>
    </cfRule>
  </conditionalFormatting>
  <conditionalFormatting sqref="AF276:BH276">
    <cfRule type="cellIs" dxfId="904" priority="114" operator="equal">
      <formula>"yes"</formula>
    </cfRule>
  </conditionalFormatting>
  <conditionalFormatting sqref="AF275:BH275">
    <cfRule type="cellIs" dxfId="903" priority="115" operator="equal">
      <formula>"yes"</formula>
    </cfRule>
  </conditionalFormatting>
  <conditionalFormatting sqref="AF274:BH274">
    <cfRule type="cellIs" dxfId="902" priority="116" operator="equal">
      <formula>"yes"</formula>
    </cfRule>
  </conditionalFormatting>
  <conditionalFormatting sqref="AF273:BH273">
    <cfRule type="cellIs" dxfId="901" priority="117" operator="equal">
      <formula>"yes"</formula>
    </cfRule>
  </conditionalFormatting>
  <conditionalFormatting sqref="AF272:BH272">
    <cfRule type="cellIs" dxfId="900" priority="118" operator="equal">
      <formula>"yes"</formula>
    </cfRule>
  </conditionalFormatting>
  <conditionalFormatting sqref="AF271:BH271">
    <cfRule type="cellIs" dxfId="899" priority="119" operator="equal">
      <formula>"yes"</formula>
    </cfRule>
  </conditionalFormatting>
  <conditionalFormatting sqref="AF270:BH270">
    <cfRule type="cellIs" dxfId="898" priority="120" operator="equal">
      <formula>"yes"</formula>
    </cfRule>
  </conditionalFormatting>
  <conditionalFormatting sqref="AF269:BH269">
    <cfRule type="cellIs" dxfId="897" priority="121" operator="equal">
      <formula>"yes"</formula>
    </cfRule>
  </conditionalFormatting>
  <conditionalFormatting sqref="AF268:BH268">
    <cfRule type="cellIs" dxfId="896" priority="122" operator="equal">
      <formula>"yes"</formula>
    </cfRule>
  </conditionalFormatting>
  <conditionalFormatting sqref="AF267:BH267">
    <cfRule type="cellIs" dxfId="895" priority="123" operator="equal">
      <formula>"yes"</formula>
    </cfRule>
  </conditionalFormatting>
  <conditionalFormatting sqref="AF265:BH266">
    <cfRule type="cellIs" dxfId="894" priority="124" operator="equal">
      <formula>"yes"</formula>
    </cfRule>
  </conditionalFormatting>
  <conditionalFormatting sqref="AF264:BH264">
    <cfRule type="cellIs" dxfId="893" priority="125" operator="equal">
      <formula>"yes"</formula>
    </cfRule>
  </conditionalFormatting>
  <conditionalFormatting sqref="AF263:BH263">
    <cfRule type="cellIs" dxfId="892" priority="126" operator="equal">
      <formula>"yes"</formula>
    </cfRule>
  </conditionalFormatting>
  <conditionalFormatting sqref="AF262:BH262">
    <cfRule type="cellIs" dxfId="891" priority="127" operator="equal">
      <formula>"yes"</formula>
    </cfRule>
  </conditionalFormatting>
  <conditionalFormatting sqref="AF261:BH261">
    <cfRule type="cellIs" dxfId="890" priority="128" operator="equal">
      <formula>"yes"</formula>
    </cfRule>
  </conditionalFormatting>
  <conditionalFormatting sqref="AF260:BH260">
    <cfRule type="cellIs" dxfId="889" priority="129" operator="equal">
      <formula>"yes"</formula>
    </cfRule>
  </conditionalFormatting>
  <conditionalFormatting sqref="AF259:BH259">
    <cfRule type="cellIs" dxfId="888" priority="130" operator="equal">
      <formula>"yes"</formula>
    </cfRule>
  </conditionalFormatting>
  <conditionalFormatting sqref="AF258:BH258">
    <cfRule type="cellIs" dxfId="887" priority="131" operator="equal">
      <formula>"yes"</formula>
    </cfRule>
  </conditionalFormatting>
  <conditionalFormatting sqref="AF257:BH257">
    <cfRule type="cellIs" dxfId="886" priority="132" operator="equal">
      <formula>"yes"</formula>
    </cfRule>
  </conditionalFormatting>
  <conditionalFormatting sqref="AF256:BH256">
    <cfRule type="cellIs" dxfId="885" priority="133" operator="equal">
      <formula>"yes"</formula>
    </cfRule>
  </conditionalFormatting>
  <conditionalFormatting sqref="AF255:BH255">
    <cfRule type="cellIs" dxfId="884" priority="134" operator="equal">
      <formula>"yes"</formula>
    </cfRule>
  </conditionalFormatting>
  <conditionalFormatting sqref="AF254:BH254">
    <cfRule type="cellIs" dxfId="883" priority="135" operator="equal">
      <formula>"yes"</formula>
    </cfRule>
  </conditionalFormatting>
  <conditionalFormatting sqref="AF253:BH253">
    <cfRule type="cellIs" dxfId="882" priority="136" operator="equal">
      <formula>"yes"</formula>
    </cfRule>
  </conditionalFormatting>
  <conditionalFormatting sqref="AF251:BH252">
    <cfRule type="cellIs" dxfId="881" priority="137" operator="equal">
      <formula>"yes"</formula>
    </cfRule>
  </conditionalFormatting>
  <conditionalFormatting sqref="AF250:BH250">
    <cfRule type="cellIs" dxfId="880" priority="138" operator="equal">
      <formula>"yes"</formula>
    </cfRule>
  </conditionalFormatting>
  <conditionalFormatting sqref="AF249:BH249">
    <cfRule type="cellIs" dxfId="879" priority="139" operator="equal">
      <formula>"yes"</formula>
    </cfRule>
  </conditionalFormatting>
  <conditionalFormatting sqref="AF248:BH248">
    <cfRule type="cellIs" dxfId="878" priority="140" operator="equal">
      <formula>"yes"</formula>
    </cfRule>
  </conditionalFormatting>
  <conditionalFormatting sqref="AF247:BH247">
    <cfRule type="cellIs" dxfId="877" priority="141" operator="equal">
      <formula>"yes"</formula>
    </cfRule>
  </conditionalFormatting>
  <conditionalFormatting sqref="AF246:BH246">
    <cfRule type="cellIs" dxfId="876" priority="142" operator="equal">
      <formula>"yes"</formula>
    </cfRule>
  </conditionalFormatting>
  <conditionalFormatting sqref="AF245:BH245">
    <cfRule type="cellIs" dxfId="875" priority="143" operator="equal">
      <formula>"yes"</formula>
    </cfRule>
  </conditionalFormatting>
  <conditionalFormatting sqref="AF244:BH244">
    <cfRule type="cellIs" dxfId="874" priority="144" operator="equal">
      <formula>"yes"</formula>
    </cfRule>
  </conditionalFormatting>
  <conditionalFormatting sqref="AF243:BH243">
    <cfRule type="cellIs" dxfId="873" priority="145" operator="equal">
      <formula>"yes"</formula>
    </cfRule>
  </conditionalFormatting>
  <conditionalFormatting sqref="AF241:BH242">
    <cfRule type="cellIs" dxfId="872" priority="146" operator="equal">
      <formula>"yes"</formula>
    </cfRule>
  </conditionalFormatting>
  <conditionalFormatting sqref="AF240:BH240">
    <cfRule type="cellIs" dxfId="871" priority="147" operator="equal">
      <formula>"yes"</formula>
    </cfRule>
  </conditionalFormatting>
  <conditionalFormatting sqref="AF239:BH239">
    <cfRule type="cellIs" dxfId="870" priority="148" operator="equal">
      <formula>"yes"</formula>
    </cfRule>
  </conditionalFormatting>
  <conditionalFormatting sqref="AF238:BH238">
    <cfRule type="cellIs" dxfId="869" priority="149" operator="equal">
      <formula>"yes"</formula>
    </cfRule>
  </conditionalFormatting>
  <conditionalFormatting sqref="AF236:BH237">
    <cfRule type="cellIs" dxfId="868" priority="150" operator="equal">
      <formula>"yes"</formula>
    </cfRule>
  </conditionalFormatting>
  <conditionalFormatting sqref="AF233:BH235">
    <cfRule type="cellIs" dxfId="867" priority="151" operator="equal">
      <formula>"yes"</formula>
    </cfRule>
  </conditionalFormatting>
  <conditionalFormatting sqref="AF231:BH232">
    <cfRule type="cellIs" dxfId="866" priority="152" operator="equal">
      <formula>"yes"</formula>
    </cfRule>
  </conditionalFormatting>
  <conditionalFormatting sqref="AF230:BH230">
    <cfRule type="cellIs" dxfId="865" priority="153" operator="equal">
      <formula>"yes"</formula>
    </cfRule>
  </conditionalFormatting>
  <conditionalFormatting sqref="AF229:BH229">
    <cfRule type="cellIs" dxfId="864" priority="154" operator="equal">
      <formula>"yes"</formula>
    </cfRule>
  </conditionalFormatting>
  <conditionalFormatting sqref="AF228:BH228">
    <cfRule type="cellIs" dxfId="863" priority="155" operator="equal">
      <formula>"yes"</formula>
    </cfRule>
  </conditionalFormatting>
  <conditionalFormatting sqref="AF227:BH227">
    <cfRule type="cellIs" dxfId="862" priority="156" operator="equal">
      <formula>"yes"</formula>
    </cfRule>
  </conditionalFormatting>
  <conditionalFormatting sqref="AF226:BH226">
    <cfRule type="cellIs" dxfId="861" priority="157" operator="equal">
      <formula>"yes"</formula>
    </cfRule>
  </conditionalFormatting>
  <conditionalFormatting sqref="AF225:BH225">
    <cfRule type="cellIs" dxfId="860" priority="158" operator="equal">
      <formula>"yes"</formula>
    </cfRule>
  </conditionalFormatting>
  <conditionalFormatting sqref="AF224:BH224">
    <cfRule type="cellIs" dxfId="859" priority="159" operator="equal">
      <formula>"yes"</formula>
    </cfRule>
  </conditionalFormatting>
  <conditionalFormatting sqref="AF223:BH223">
    <cfRule type="cellIs" dxfId="858" priority="160" operator="equal">
      <formula>"yes"</formula>
    </cfRule>
  </conditionalFormatting>
  <conditionalFormatting sqref="AF222:BH222">
    <cfRule type="cellIs" dxfId="857" priority="161" operator="equal">
      <formula>"yes"</formula>
    </cfRule>
  </conditionalFormatting>
  <conditionalFormatting sqref="AF221:BH221">
    <cfRule type="cellIs" dxfId="856" priority="162" operator="equal">
      <formula>"yes"</formula>
    </cfRule>
  </conditionalFormatting>
  <conditionalFormatting sqref="AF220:BH220">
    <cfRule type="cellIs" dxfId="855" priority="163" operator="equal">
      <formula>"yes"</formula>
    </cfRule>
  </conditionalFormatting>
  <conditionalFormatting sqref="AF219:BH219">
    <cfRule type="cellIs" dxfId="854" priority="164" operator="equal">
      <formula>"yes"</formula>
    </cfRule>
  </conditionalFormatting>
  <conditionalFormatting sqref="AF218:BH218">
    <cfRule type="cellIs" dxfId="853" priority="165" operator="equal">
      <formula>"yes"</formula>
    </cfRule>
  </conditionalFormatting>
  <conditionalFormatting sqref="AF215:BH217">
    <cfRule type="cellIs" dxfId="852" priority="166" operator="equal">
      <formula>"yes"</formula>
    </cfRule>
  </conditionalFormatting>
  <conditionalFormatting sqref="AF214:BH214">
    <cfRule type="cellIs" dxfId="851" priority="167" operator="equal">
      <formula>"yes"</formula>
    </cfRule>
  </conditionalFormatting>
  <conditionalFormatting sqref="AF213:BH213">
    <cfRule type="cellIs" dxfId="850" priority="168" operator="equal">
      <formula>"yes"</formula>
    </cfRule>
  </conditionalFormatting>
  <conditionalFormatting sqref="AF212:BH212">
    <cfRule type="cellIs" dxfId="849" priority="169" operator="equal">
      <formula>"yes"</formula>
    </cfRule>
  </conditionalFormatting>
  <conditionalFormatting sqref="AF211:BH211">
    <cfRule type="cellIs" dxfId="848" priority="170" operator="equal">
      <formula>"yes"</formula>
    </cfRule>
  </conditionalFormatting>
  <conditionalFormatting sqref="AF210:BH210">
    <cfRule type="cellIs" dxfId="847" priority="171" operator="equal">
      <formula>"yes"</formula>
    </cfRule>
  </conditionalFormatting>
  <conditionalFormatting sqref="AF208:BH209">
    <cfRule type="cellIs" dxfId="846" priority="172" operator="equal">
      <formula>"yes"</formula>
    </cfRule>
  </conditionalFormatting>
  <conditionalFormatting sqref="AF207:BH207">
    <cfRule type="cellIs" dxfId="845" priority="173" operator="equal">
      <formula>"yes"</formula>
    </cfRule>
  </conditionalFormatting>
  <conditionalFormatting sqref="AF206:BH206">
    <cfRule type="cellIs" dxfId="844" priority="174" operator="equal">
      <formula>"yes"</formula>
    </cfRule>
  </conditionalFormatting>
  <conditionalFormatting sqref="AF205:BH205">
    <cfRule type="cellIs" dxfId="843" priority="175" operator="equal">
      <formula>"yes"</formula>
    </cfRule>
  </conditionalFormatting>
  <conditionalFormatting sqref="AF204:BH204">
    <cfRule type="cellIs" dxfId="842" priority="176" operator="equal">
      <formula>"yes"</formula>
    </cfRule>
  </conditionalFormatting>
  <conditionalFormatting sqref="AF203:BH203">
    <cfRule type="cellIs" dxfId="841" priority="177" operator="equal">
      <formula>"yes"</formula>
    </cfRule>
  </conditionalFormatting>
  <conditionalFormatting sqref="AF202:BH202">
    <cfRule type="cellIs" dxfId="840" priority="178" operator="equal">
      <formula>"yes"</formula>
    </cfRule>
  </conditionalFormatting>
  <conditionalFormatting sqref="AF201:BH201">
    <cfRule type="cellIs" dxfId="839" priority="179" operator="equal">
      <formula>"yes"</formula>
    </cfRule>
  </conditionalFormatting>
  <conditionalFormatting sqref="AF200:BH200">
    <cfRule type="cellIs" dxfId="838" priority="180" operator="equal">
      <formula>"yes"</formula>
    </cfRule>
  </conditionalFormatting>
  <conditionalFormatting sqref="AF198:BH199">
    <cfRule type="cellIs" dxfId="837" priority="181" operator="equal">
      <formula>"yes"</formula>
    </cfRule>
  </conditionalFormatting>
  <conditionalFormatting sqref="AF196:BH197">
    <cfRule type="cellIs" dxfId="836" priority="182" operator="equal">
      <formula>"yes"</formula>
    </cfRule>
  </conditionalFormatting>
  <conditionalFormatting sqref="AF195:BH195">
    <cfRule type="cellIs" dxfId="835" priority="183" operator="equal">
      <formula>"yes"</formula>
    </cfRule>
  </conditionalFormatting>
  <conditionalFormatting sqref="AF194:BH194">
    <cfRule type="cellIs" dxfId="834" priority="184" operator="equal">
      <formula>"yes"</formula>
    </cfRule>
  </conditionalFormatting>
  <conditionalFormatting sqref="AF193:BH193">
    <cfRule type="cellIs" dxfId="833" priority="185" operator="equal">
      <formula>"yes"</formula>
    </cfRule>
  </conditionalFormatting>
  <conditionalFormatting sqref="AF192:BH192">
    <cfRule type="cellIs" dxfId="832" priority="186" operator="equal">
      <formula>"yes"</formula>
    </cfRule>
  </conditionalFormatting>
  <conditionalFormatting sqref="AF191:BH191">
    <cfRule type="cellIs" dxfId="831" priority="187" operator="equal">
      <formula>"yes"</formula>
    </cfRule>
  </conditionalFormatting>
  <conditionalFormatting sqref="AF190:BH190">
    <cfRule type="cellIs" dxfId="830" priority="188" operator="equal">
      <formula>"yes"</formula>
    </cfRule>
  </conditionalFormatting>
  <conditionalFormatting sqref="AF189:BH189">
    <cfRule type="cellIs" dxfId="829" priority="189" operator="equal">
      <formula>"yes"</formula>
    </cfRule>
  </conditionalFormatting>
  <conditionalFormatting sqref="AF188:BH188">
    <cfRule type="cellIs" dxfId="828" priority="190" operator="equal">
      <formula>"yes"</formula>
    </cfRule>
  </conditionalFormatting>
  <conditionalFormatting sqref="AF187:BH187">
    <cfRule type="cellIs" dxfId="827" priority="191" operator="equal">
      <formula>"yes"</formula>
    </cfRule>
  </conditionalFormatting>
  <conditionalFormatting sqref="AF186:BH186">
    <cfRule type="cellIs" dxfId="826" priority="192" operator="equal">
      <formula>"yes"</formula>
    </cfRule>
  </conditionalFormatting>
  <conditionalFormatting sqref="AF185:BH185">
    <cfRule type="cellIs" dxfId="825" priority="193" operator="equal">
      <formula>"yes"</formula>
    </cfRule>
  </conditionalFormatting>
  <conditionalFormatting sqref="AF184:BH184">
    <cfRule type="cellIs" dxfId="824" priority="194" operator="equal">
      <formula>"yes"</formula>
    </cfRule>
  </conditionalFormatting>
  <conditionalFormatting sqref="AF183:BH183">
    <cfRule type="cellIs" dxfId="823" priority="195" operator="equal">
      <formula>"yes"</formula>
    </cfRule>
  </conditionalFormatting>
  <conditionalFormatting sqref="AF181:BH182">
    <cfRule type="cellIs" dxfId="822" priority="196" operator="equal">
      <formula>"yes"</formula>
    </cfRule>
  </conditionalFormatting>
  <conditionalFormatting sqref="AF180:BH180">
    <cfRule type="cellIs" dxfId="821" priority="197" operator="equal">
      <formula>"yes"</formula>
    </cfRule>
  </conditionalFormatting>
  <conditionalFormatting sqref="AF179:BH179">
    <cfRule type="cellIs" dxfId="820" priority="198" operator="equal">
      <formula>"yes"</formula>
    </cfRule>
  </conditionalFormatting>
  <conditionalFormatting sqref="AF178:BH178">
    <cfRule type="cellIs" dxfId="819" priority="199" operator="equal">
      <formula>"yes"</formula>
    </cfRule>
  </conditionalFormatting>
  <conditionalFormatting sqref="AF177:BH177">
    <cfRule type="cellIs" dxfId="818" priority="200" operator="equal">
      <formula>"yes"</formula>
    </cfRule>
  </conditionalFormatting>
  <conditionalFormatting sqref="AF176:BH176">
    <cfRule type="cellIs" dxfId="817" priority="201" operator="equal">
      <formula>"yes"</formula>
    </cfRule>
  </conditionalFormatting>
  <conditionalFormatting sqref="AF175:BH175">
    <cfRule type="cellIs" dxfId="816" priority="202" operator="equal">
      <formula>"yes"</formula>
    </cfRule>
  </conditionalFormatting>
  <conditionalFormatting sqref="AF174:BH174">
    <cfRule type="cellIs" dxfId="815" priority="203" operator="equal">
      <formula>"yes"</formula>
    </cfRule>
  </conditionalFormatting>
  <conditionalFormatting sqref="AF173:BH173">
    <cfRule type="cellIs" dxfId="814" priority="204" operator="equal">
      <formula>"yes"</formula>
    </cfRule>
  </conditionalFormatting>
  <conditionalFormatting sqref="AF171:BH172">
    <cfRule type="cellIs" dxfId="813" priority="205" operator="equal">
      <formula>"yes"</formula>
    </cfRule>
  </conditionalFormatting>
  <conditionalFormatting sqref="AF170:BH170">
    <cfRule type="cellIs" dxfId="812" priority="206" operator="equal">
      <formula>"yes"</formula>
    </cfRule>
  </conditionalFormatting>
  <conditionalFormatting sqref="AF169:BH169">
    <cfRule type="cellIs" dxfId="811" priority="207" operator="equal">
      <formula>"yes"</formula>
    </cfRule>
  </conditionalFormatting>
  <conditionalFormatting sqref="AF168:BH168">
    <cfRule type="cellIs" dxfId="810" priority="208" operator="equal">
      <formula>"yes"</formula>
    </cfRule>
  </conditionalFormatting>
  <conditionalFormatting sqref="AF167:BH167">
    <cfRule type="cellIs" dxfId="809" priority="209" operator="equal">
      <formula>"yes"</formula>
    </cfRule>
  </conditionalFormatting>
  <conditionalFormatting sqref="AF166:BH166">
    <cfRule type="cellIs" dxfId="808" priority="210" operator="equal">
      <formula>"yes"</formula>
    </cfRule>
  </conditionalFormatting>
  <conditionalFormatting sqref="AF164:BH165">
    <cfRule type="cellIs" dxfId="807" priority="211" operator="equal">
      <formula>"yes"</formula>
    </cfRule>
  </conditionalFormatting>
  <conditionalFormatting sqref="AF163:BH163">
    <cfRule type="cellIs" dxfId="806" priority="212" operator="equal">
      <formula>"yes"</formula>
    </cfRule>
  </conditionalFormatting>
  <conditionalFormatting sqref="AF162:BH162">
    <cfRule type="cellIs" dxfId="805" priority="213" operator="equal">
      <formula>"yes"</formula>
    </cfRule>
  </conditionalFormatting>
  <conditionalFormatting sqref="AF161:BH161">
    <cfRule type="cellIs" dxfId="804" priority="214" operator="equal">
      <formula>"yes"</formula>
    </cfRule>
  </conditionalFormatting>
  <conditionalFormatting sqref="AF160:BH160">
    <cfRule type="cellIs" dxfId="803" priority="215" operator="equal">
      <formula>"yes"</formula>
    </cfRule>
  </conditionalFormatting>
  <conditionalFormatting sqref="AF159:BH159">
    <cfRule type="cellIs" dxfId="802" priority="216" operator="equal">
      <formula>"yes"</formula>
    </cfRule>
  </conditionalFormatting>
  <conditionalFormatting sqref="AF158:BH158">
    <cfRule type="cellIs" dxfId="801" priority="217" operator="equal">
      <formula>"yes"</formula>
    </cfRule>
  </conditionalFormatting>
  <conditionalFormatting sqref="AF157:BH157">
    <cfRule type="cellIs" dxfId="800" priority="218" operator="equal">
      <formula>"yes"</formula>
    </cfRule>
  </conditionalFormatting>
  <conditionalFormatting sqref="AF156:BH156">
    <cfRule type="cellIs" dxfId="799" priority="219" operator="equal">
      <formula>"yes"</formula>
    </cfRule>
  </conditionalFormatting>
  <conditionalFormatting sqref="AF155:BH155">
    <cfRule type="cellIs" dxfId="798" priority="220" operator="equal">
      <formula>"yes"</formula>
    </cfRule>
  </conditionalFormatting>
  <conditionalFormatting sqref="AF152:BH154">
    <cfRule type="cellIs" dxfId="797" priority="221" operator="equal">
      <formula>"yes"</formula>
    </cfRule>
  </conditionalFormatting>
  <conditionalFormatting sqref="AF151:BH151">
    <cfRule type="cellIs" dxfId="796" priority="222" operator="equal">
      <formula>"yes"</formula>
    </cfRule>
  </conditionalFormatting>
  <conditionalFormatting sqref="AF149:BH150">
    <cfRule type="cellIs" dxfId="795" priority="223" operator="equal">
      <formula>"yes"</formula>
    </cfRule>
  </conditionalFormatting>
  <conditionalFormatting sqref="AF147:BH148">
    <cfRule type="cellIs" dxfId="794" priority="224" operator="equal">
      <formula>"yes"</formula>
    </cfRule>
  </conditionalFormatting>
  <conditionalFormatting sqref="AF146:BH146">
    <cfRule type="cellIs" dxfId="793" priority="225" operator="equal">
      <formula>"yes"</formula>
    </cfRule>
  </conditionalFormatting>
  <conditionalFormatting sqref="AF144:BH145">
    <cfRule type="cellIs" dxfId="792" priority="226" operator="equal">
      <formula>"yes"</formula>
    </cfRule>
  </conditionalFormatting>
  <conditionalFormatting sqref="AF143:BH143">
    <cfRule type="cellIs" dxfId="791" priority="227" operator="equal">
      <formula>"yes"</formula>
    </cfRule>
  </conditionalFormatting>
  <conditionalFormatting sqref="AF142:BH142">
    <cfRule type="cellIs" dxfId="790" priority="228" operator="equal">
      <formula>"yes"</formula>
    </cfRule>
  </conditionalFormatting>
  <conditionalFormatting sqref="AF141:BH141">
    <cfRule type="cellIs" dxfId="789" priority="229" operator="equal">
      <formula>"yes"</formula>
    </cfRule>
  </conditionalFormatting>
  <conditionalFormatting sqref="AF140:BH140">
    <cfRule type="cellIs" dxfId="788" priority="230" operator="equal">
      <formula>"yes"</formula>
    </cfRule>
  </conditionalFormatting>
  <conditionalFormatting sqref="AF139:BH139">
    <cfRule type="cellIs" dxfId="787" priority="231" operator="equal">
      <formula>"yes"</formula>
    </cfRule>
  </conditionalFormatting>
  <conditionalFormatting sqref="AF138:BH138">
    <cfRule type="cellIs" dxfId="786" priority="232" operator="equal">
      <formula>"yes"</formula>
    </cfRule>
  </conditionalFormatting>
  <conditionalFormatting sqref="AF137:BH137">
    <cfRule type="cellIs" dxfId="785" priority="233" operator="equal">
      <formula>"yes"</formula>
    </cfRule>
  </conditionalFormatting>
  <conditionalFormatting sqref="AF135:BH136">
    <cfRule type="cellIs" dxfId="784" priority="234" operator="equal">
      <formula>"yes"</formula>
    </cfRule>
  </conditionalFormatting>
  <conditionalFormatting sqref="AF134:BH134">
    <cfRule type="cellIs" dxfId="783" priority="235" operator="equal">
      <formula>"yes"</formula>
    </cfRule>
  </conditionalFormatting>
  <conditionalFormatting sqref="AF133:BH133">
    <cfRule type="cellIs" dxfId="782" priority="236" operator="equal">
      <formula>"yes"</formula>
    </cfRule>
  </conditionalFormatting>
  <conditionalFormatting sqref="AF132:BH132">
    <cfRule type="cellIs" dxfId="781" priority="237" operator="equal">
      <formula>"yes"</formula>
    </cfRule>
  </conditionalFormatting>
  <conditionalFormatting sqref="AF131:BH131">
    <cfRule type="cellIs" dxfId="780" priority="238" operator="equal">
      <formula>"yes"</formula>
    </cfRule>
  </conditionalFormatting>
  <conditionalFormatting sqref="AF130:BH130">
    <cfRule type="cellIs" dxfId="779" priority="239" operator="equal">
      <formula>"yes"</formula>
    </cfRule>
  </conditionalFormatting>
  <conditionalFormatting sqref="AF128:BH129">
    <cfRule type="cellIs" dxfId="778" priority="240" operator="equal">
      <formula>"yes"</formula>
    </cfRule>
  </conditionalFormatting>
  <conditionalFormatting sqref="AF126:BH127">
    <cfRule type="cellIs" dxfId="777" priority="241" operator="equal">
      <formula>"yes"</formula>
    </cfRule>
  </conditionalFormatting>
  <conditionalFormatting sqref="AF125:BH125">
    <cfRule type="cellIs" dxfId="776" priority="242" operator="equal">
      <formula>"yes"</formula>
    </cfRule>
  </conditionalFormatting>
  <conditionalFormatting sqref="AF124:BH124">
    <cfRule type="cellIs" dxfId="775" priority="243" operator="equal">
      <formula>"yes"</formula>
    </cfRule>
  </conditionalFormatting>
  <conditionalFormatting sqref="AF123:BH123">
    <cfRule type="cellIs" dxfId="774" priority="244" operator="equal">
      <formula>"yes"</formula>
    </cfRule>
  </conditionalFormatting>
  <conditionalFormatting sqref="AF122:BH122">
    <cfRule type="cellIs" dxfId="773" priority="245" operator="equal">
      <formula>"yes"</formula>
    </cfRule>
  </conditionalFormatting>
  <conditionalFormatting sqref="AF121:BH121">
    <cfRule type="cellIs" dxfId="772" priority="246" operator="equal">
      <formula>"yes"</formula>
    </cfRule>
  </conditionalFormatting>
  <conditionalFormatting sqref="AF120:BH120">
    <cfRule type="cellIs" dxfId="771" priority="247" operator="equal">
      <formula>"yes"</formula>
    </cfRule>
  </conditionalFormatting>
  <conditionalFormatting sqref="AF119:BH119">
    <cfRule type="cellIs" dxfId="770" priority="248" operator="equal">
      <formula>"yes"</formula>
    </cfRule>
  </conditionalFormatting>
  <conditionalFormatting sqref="AF118:BH118">
    <cfRule type="cellIs" dxfId="769" priority="249" operator="equal">
      <formula>"yes"</formula>
    </cfRule>
  </conditionalFormatting>
  <conditionalFormatting sqref="AF117:BH117">
    <cfRule type="cellIs" dxfId="768" priority="250" operator="equal">
      <formula>"yes"</formula>
    </cfRule>
  </conditionalFormatting>
  <conditionalFormatting sqref="AF116:BH116">
    <cfRule type="cellIs" dxfId="767" priority="251" operator="equal">
      <formula>"yes"</formula>
    </cfRule>
  </conditionalFormatting>
  <conditionalFormatting sqref="AF113:BH115">
    <cfRule type="cellIs" dxfId="766" priority="252" operator="equal">
      <formula>"yes"</formula>
    </cfRule>
  </conditionalFormatting>
  <conditionalFormatting sqref="AF112:BH112">
    <cfRule type="cellIs" dxfId="765" priority="253" operator="equal">
      <formula>"yes"</formula>
    </cfRule>
  </conditionalFormatting>
  <conditionalFormatting sqref="AF111:BH111">
    <cfRule type="cellIs" dxfId="764" priority="254" operator="equal">
      <formula>"yes"</formula>
    </cfRule>
  </conditionalFormatting>
  <conditionalFormatting sqref="AF110:BH110">
    <cfRule type="cellIs" dxfId="763" priority="255" operator="equal">
      <formula>"yes"</formula>
    </cfRule>
  </conditionalFormatting>
  <conditionalFormatting sqref="AF109:BH109">
    <cfRule type="cellIs" dxfId="762" priority="256" operator="equal">
      <formula>"yes"</formula>
    </cfRule>
  </conditionalFormatting>
  <conditionalFormatting sqref="AF108:BH108">
    <cfRule type="cellIs" dxfId="761" priority="257" operator="equal">
      <formula>"yes"</formula>
    </cfRule>
  </conditionalFormatting>
  <conditionalFormatting sqref="AF103:BH107">
    <cfRule type="cellIs" dxfId="760" priority="258" operator="equal">
      <formula>"yes"</formula>
    </cfRule>
  </conditionalFormatting>
  <conditionalFormatting sqref="AF102:BH102">
    <cfRule type="cellIs" dxfId="759" priority="259" operator="equal">
      <formula>"yes"</formula>
    </cfRule>
  </conditionalFormatting>
  <conditionalFormatting sqref="AF101:BH101">
    <cfRule type="cellIs" dxfId="758" priority="260" operator="equal">
      <formula>"yes"</formula>
    </cfRule>
  </conditionalFormatting>
  <conditionalFormatting sqref="AF100:BH100">
    <cfRule type="cellIs" dxfId="757" priority="261" operator="equal">
      <formula>"yes"</formula>
    </cfRule>
  </conditionalFormatting>
  <conditionalFormatting sqref="AF98:BH99">
    <cfRule type="cellIs" dxfId="756" priority="262" operator="equal">
      <formula>"yes"</formula>
    </cfRule>
  </conditionalFormatting>
  <conditionalFormatting sqref="AF97:BH97">
    <cfRule type="cellIs" dxfId="755" priority="263" operator="equal">
      <formula>"yes"</formula>
    </cfRule>
  </conditionalFormatting>
  <conditionalFormatting sqref="AF96:BH96">
    <cfRule type="cellIs" dxfId="754" priority="264" operator="equal">
      <formula>"yes"</formula>
    </cfRule>
  </conditionalFormatting>
  <conditionalFormatting sqref="AF95:BH95">
    <cfRule type="cellIs" dxfId="753" priority="265" operator="equal">
      <formula>"yes"</formula>
    </cfRule>
  </conditionalFormatting>
  <conditionalFormatting sqref="AF93:BH94">
    <cfRule type="cellIs" dxfId="752" priority="266" operator="equal">
      <formula>"yes"</formula>
    </cfRule>
  </conditionalFormatting>
  <conditionalFormatting sqref="AF92:BH92">
    <cfRule type="cellIs" dxfId="751" priority="267" operator="equal">
      <formula>"yes"</formula>
    </cfRule>
  </conditionalFormatting>
  <conditionalFormatting sqref="AF91:BH91">
    <cfRule type="cellIs" dxfId="750" priority="268" operator="equal">
      <formula>"yes"</formula>
    </cfRule>
  </conditionalFormatting>
  <conditionalFormatting sqref="AF90:BH90">
    <cfRule type="cellIs" dxfId="749" priority="269" operator="equal">
      <formula>"yes"</formula>
    </cfRule>
  </conditionalFormatting>
  <conditionalFormatting sqref="AF89:BH89">
    <cfRule type="cellIs" dxfId="748" priority="270" operator="equal">
      <formula>"yes"</formula>
    </cfRule>
  </conditionalFormatting>
  <conditionalFormatting sqref="AF88:BH88">
    <cfRule type="cellIs" dxfId="747" priority="271" operator="equal">
      <formula>"yes"</formula>
    </cfRule>
  </conditionalFormatting>
  <conditionalFormatting sqref="AF86:BH87">
    <cfRule type="cellIs" dxfId="746" priority="272" operator="equal">
      <formula>"yes"</formula>
    </cfRule>
  </conditionalFormatting>
  <conditionalFormatting sqref="AF85:BH85">
    <cfRule type="cellIs" dxfId="745" priority="273" operator="equal">
      <formula>"yes"</formula>
    </cfRule>
  </conditionalFormatting>
  <conditionalFormatting sqref="AF84:BH84">
    <cfRule type="cellIs" dxfId="744" priority="274" operator="equal">
      <formula>"yes"</formula>
    </cfRule>
  </conditionalFormatting>
  <conditionalFormatting sqref="AF83:BH83">
    <cfRule type="cellIs" dxfId="743" priority="275" operator="equal">
      <formula>"yes"</formula>
    </cfRule>
  </conditionalFormatting>
  <conditionalFormatting sqref="AF81:BH82">
    <cfRule type="cellIs" dxfId="742" priority="276" operator="equal">
      <formula>"yes"</formula>
    </cfRule>
  </conditionalFormatting>
  <conditionalFormatting sqref="AF80:BH80">
    <cfRule type="cellIs" dxfId="741" priority="277" operator="equal">
      <formula>"yes"</formula>
    </cfRule>
  </conditionalFormatting>
  <conditionalFormatting sqref="AF79:BH79">
    <cfRule type="cellIs" dxfId="740" priority="278" operator="equal">
      <formula>"yes"</formula>
    </cfRule>
  </conditionalFormatting>
  <conditionalFormatting sqref="AF78:BH78">
    <cfRule type="cellIs" dxfId="739" priority="279" operator="equal">
      <formula>"yes"</formula>
    </cfRule>
  </conditionalFormatting>
  <conditionalFormatting sqref="AF77:BH77">
    <cfRule type="cellIs" dxfId="738" priority="280" operator="equal">
      <formula>"yes"</formula>
    </cfRule>
  </conditionalFormatting>
  <conditionalFormatting sqref="AF76:BH76">
    <cfRule type="cellIs" dxfId="737" priority="281" operator="equal">
      <formula>"yes"</formula>
    </cfRule>
  </conditionalFormatting>
  <conditionalFormatting sqref="AF74:BH75">
    <cfRule type="cellIs" dxfId="736" priority="282" operator="equal">
      <formula>"yes"</formula>
    </cfRule>
  </conditionalFormatting>
  <conditionalFormatting sqref="AF73:BH73">
    <cfRule type="cellIs" dxfId="735" priority="283" operator="equal">
      <formula>"yes"</formula>
    </cfRule>
  </conditionalFormatting>
  <conditionalFormatting sqref="AF72:BH72">
    <cfRule type="cellIs" dxfId="734" priority="284" operator="equal">
      <formula>"yes"</formula>
    </cfRule>
  </conditionalFormatting>
  <conditionalFormatting sqref="AF71:BH71">
    <cfRule type="cellIs" dxfId="733" priority="285" operator="equal">
      <formula>"yes"</formula>
    </cfRule>
  </conditionalFormatting>
  <conditionalFormatting sqref="AF70:BH70">
    <cfRule type="cellIs" dxfId="732" priority="286" operator="equal">
      <formula>"yes"</formula>
    </cfRule>
  </conditionalFormatting>
  <conditionalFormatting sqref="AF68:BH69">
    <cfRule type="cellIs" dxfId="731" priority="287" operator="equal">
      <formula>"yes"</formula>
    </cfRule>
  </conditionalFormatting>
  <conditionalFormatting sqref="AF67:BH67">
    <cfRule type="cellIs" dxfId="730" priority="288" operator="equal">
      <formula>"yes"</formula>
    </cfRule>
  </conditionalFormatting>
  <conditionalFormatting sqref="AF65:BH66">
    <cfRule type="cellIs" dxfId="729" priority="289" operator="equal">
      <formula>"yes"</formula>
    </cfRule>
  </conditionalFormatting>
  <conditionalFormatting sqref="AF64:BH64">
    <cfRule type="cellIs" dxfId="728" priority="290" operator="equal">
      <formula>"yes"</formula>
    </cfRule>
  </conditionalFormatting>
  <conditionalFormatting sqref="AF63:BH63">
    <cfRule type="cellIs" dxfId="727" priority="291" operator="equal">
      <formula>"yes"</formula>
    </cfRule>
  </conditionalFormatting>
  <conditionalFormatting sqref="AF62:BH62">
    <cfRule type="cellIs" dxfId="726" priority="292" operator="equal">
      <formula>"yes"</formula>
    </cfRule>
  </conditionalFormatting>
  <conditionalFormatting sqref="AF61:BH61">
    <cfRule type="cellIs" dxfId="725" priority="293" operator="equal">
      <formula>"yes"</formula>
    </cfRule>
  </conditionalFormatting>
  <conditionalFormatting sqref="AF60:BH60">
    <cfRule type="cellIs" dxfId="724" priority="294" operator="equal">
      <formula>"yes"</formula>
    </cfRule>
  </conditionalFormatting>
  <conditionalFormatting sqref="AF59:BH59">
    <cfRule type="cellIs" dxfId="723" priority="295" operator="equal">
      <formula>"yes"</formula>
    </cfRule>
  </conditionalFormatting>
  <conditionalFormatting sqref="AF58:BH58">
    <cfRule type="cellIs" dxfId="722" priority="296" operator="equal">
      <formula>"yes"</formula>
    </cfRule>
  </conditionalFormatting>
  <conditionalFormatting sqref="AF57:BH57">
    <cfRule type="cellIs" dxfId="721" priority="297" operator="equal">
      <formula>"yes"</formula>
    </cfRule>
  </conditionalFormatting>
  <conditionalFormatting sqref="AF56:BH56">
    <cfRule type="cellIs" dxfId="720" priority="298" operator="equal">
      <formula>"yes"</formula>
    </cfRule>
  </conditionalFormatting>
  <conditionalFormatting sqref="AF55:BH55">
    <cfRule type="cellIs" dxfId="719" priority="299" operator="equal">
      <formula>"yes"</formula>
    </cfRule>
  </conditionalFormatting>
  <conditionalFormatting sqref="AF54:BH54">
    <cfRule type="cellIs" dxfId="718" priority="300" operator="equal">
      <formula>"yes"</formula>
    </cfRule>
  </conditionalFormatting>
  <conditionalFormatting sqref="AF53:BH53">
    <cfRule type="cellIs" dxfId="717" priority="301" operator="equal">
      <formula>"yes"</formula>
    </cfRule>
  </conditionalFormatting>
  <conditionalFormatting sqref="AF52:BH52">
    <cfRule type="cellIs" dxfId="716" priority="302" operator="equal">
      <formula>"yes"</formula>
    </cfRule>
  </conditionalFormatting>
  <conditionalFormatting sqref="AF50:BH51">
    <cfRule type="cellIs" dxfId="715" priority="303" operator="equal">
      <formula>"yes"</formula>
    </cfRule>
  </conditionalFormatting>
  <conditionalFormatting sqref="AF49:BH49">
    <cfRule type="cellIs" dxfId="714" priority="304" operator="equal">
      <formula>"yes"</formula>
    </cfRule>
  </conditionalFormatting>
  <conditionalFormatting sqref="AF47:BH48">
    <cfRule type="cellIs" dxfId="713" priority="305" operator="equal">
      <formula>"yes"</formula>
    </cfRule>
  </conditionalFormatting>
  <conditionalFormatting sqref="AF45:BH46">
    <cfRule type="cellIs" dxfId="712" priority="306" operator="equal">
      <formula>"yes"</formula>
    </cfRule>
  </conditionalFormatting>
  <conditionalFormatting sqref="AF44:BH44">
    <cfRule type="cellIs" dxfId="711" priority="307" operator="equal">
      <formula>"yes"</formula>
    </cfRule>
  </conditionalFormatting>
  <conditionalFormatting sqref="AF43:BH43">
    <cfRule type="cellIs" dxfId="710" priority="308" operator="equal">
      <formula>"yes"</formula>
    </cfRule>
  </conditionalFormatting>
  <conditionalFormatting sqref="AF42:BH42">
    <cfRule type="cellIs" dxfId="709" priority="309" operator="equal">
      <formula>"yes"</formula>
    </cfRule>
  </conditionalFormatting>
  <conditionalFormatting sqref="AF41:BH41">
    <cfRule type="cellIs" dxfId="708" priority="310" operator="equal">
      <formula>"yes"</formula>
    </cfRule>
  </conditionalFormatting>
  <conditionalFormatting sqref="AF40:BH40">
    <cfRule type="cellIs" dxfId="707" priority="311" operator="equal">
      <formula>"yes"</formula>
    </cfRule>
  </conditionalFormatting>
  <conditionalFormatting sqref="AF39:BH39">
    <cfRule type="cellIs" dxfId="706" priority="312" operator="equal">
      <formula>"yes"</formula>
    </cfRule>
  </conditionalFormatting>
  <conditionalFormatting sqref="AF37:BH38">
    <cfRule type="cellIs" dxfId="705" priority="313" operator="equal">
      <formula>"yes"</formula>
    </cfRule>
  </conditionalFormatting>
  <conditionalFormatting sqref="AF36:BH36">
    <cfRule type="cellIs" dxfId="704" priority="314" operator="equal">
      <formula>"yes"</formula>
    </cfRule>
  </conditionalFormatting>
  <conditionalFormatting sqref="AF35:BH35">
    <cfRule type="cellIs" dxfId="703" priority="315" operator="equal">
      <formula>"yes"</formula>
    </cfRule>
  </conditionalFormatting>
  <conditionalFormatting sqref="AF33:BH34">
    <cfRule type="cellIs" dxfId="702" priority="316" operator="equal">
      <formula>"yes"</formula>
    </cfRule>
  </conditionalFormatting>
  <conditionalFormatting sqref="AF31:BH32">
    <cfRule type="cellIs" dxfId="701" priority="317" operator="equal">
      <formula>"yes"</formula>
    </cfRule>
  </conditionalFormatting>
  <conditionalFormatting sqref="AF30:BH30">
    <cfRule type="cellIs" dxfId="700" priority="318" operator="equal">
      <formula>"yes"</formula>
    </cfRule>
  </conditionalFormatting>
  <conditionalFormatting sqref="AF29:BH29">
    <cfRule type="cellIs" dxfId="699" priority="319" operator="equal">
      <formula>"yes"</formula>
    </cfRule>
  </conditionalFormatting>
  <conditionalFormatting sqref="AF28:BH28">
    <cfRule type="cellIs" dxfId="698" priority="320" operator="equal">
      <formula>"yes"</formula>
    </cfRule>
  </conditionalFormatting>
  <conditionalFormatting sqref="AF26:BH27">
    <cfRule type="cellIs" dxfId="697" priority="321" operator="equal">
      <formula>"yes"</formula>
    </cfRule>
  </conditionalFormatting>
  <conditionalFormatting sqref="AF23:BH25">
    <cfRule type="cellIs" dxfId="696" priority="322" operator="equal">
      <formula>"yes"</formula>
    </cfRule>
  </conditionalFormatting>
  <conditionalFormatting sqref="AF22:BH22">
    <cfRule type="cellIs" dxfId="695" priority="323" operator="equal">
      <formula>"yes"</formula>
    </cfRule>
  </conditionalFormatting>
  <conditionalFormatting sqref="AF21:BH21">
    <cfRule type="cellIs" dxfId="694" priority="324" operator="equal">
      <formula>"yes"</formula>
    </cfRule>
  </conditionalFormatting>
  <conditionalFormatting sqref="AF19:BH20">
    <cfRule type="cellIs" dxfId="693" priority="325" operator="equal">
      <formula>"yes"</formula>
    </cfRule>
  </conditionalFormatting>
  <conditionalFormatting sqref="AF17:BH18">
    <cfRule type="cellIs" dxfId="692" priority="326" operator="equal">
      <formula>"yes"</formula>
    </cfRule>
  </conditionalFormatting>
  <conditionalFormatting sqref="AF16:BH16">
    <cfRule type="cellIs" dxfId="691" priority="327" operator="equal">
      <formula>"yes"</formula>
    </cfRule>
  </conditionalFormatting>
  <conditionalFormatting sqref="AF15:BH15">
    <cfRule type="cellIs" dxfId="690" priority="328" operator="equal">
      <formula>"yes"</formula>
    </cfRule>
  </conditionalFormatting>
  <conditionalFormatting sqref="AF13:BH14">
    <cfRule type="cellIs" dxfId="689" priority="329" operator="equal">
      <formula>"yes"</formula>
    </cfRule>
  </conditionalFormatting>
  <conditionalFormatting sqref="AF12:BH12">
    <cfRule type="cellIs" dxfId="688" priority="330" operator="equal">
      <formula>"yes"</formula>
    </cfRule>
  </conditionalFormatting>
  <conditionalFormatting sqref="AF11:BH11">
    <cfRule type="cellIs" dxfId="687" priority="331" operator="equal">
      <formula>"yes"</formula>
    </cfRule>
  </conditionalFormatting>
  <conditionalFormatting sqref="AF9:BH10">
    <cfRule type="cellIs" dxfId="686" priority="332" operator="equal">
      <formula>"yes"</formula>
    </cfRule>
  </conditionalFormatting>
  <conditionalFormatting sqref="AF8:BH8">
    <cfRule type="cellIs" dxfId="685" priority="333" operator="equal">
      <formula>"yes"</formula>
    </cfRule>
  </conditionalFormatting>
  <conditionalFormatting sqref="AF7:BH7">
    <cfRule type="cellIs" dxfId="684" priority="334" operator="equal">
      <formula>"yes"</formula>
    </cfRule>
  </conditionalFormatting>
  <conditionalFormatting sqref="AF5:BH6">
    <cfRule type="cellIs" dxfId="683" priority="335" operator="equal">
      <formula>"yes"</formula>
    </cfRule>
  </conditionalFormatting>
  <conditionalFormatting sqref="AF4:BH4">
    <cfRule type="cellIs" dxfId="682" priority="336" operator="equal">
      <formula>"yes"</formula>
    </cfRule>
  </conditionalFormatting>
  <conditionalFormatting sqref="AF3:BH3">
    <cfRule type="cellIs" dxfId="681" priority="337" operator="equal">
      <formula>"yes"</formula>
    </cfRule>
  </conditionalFormatting>
  <conditionalFormatting sqref="AF1:BH2">
    <cfRule type="cellIs" dxfId="680" priority="338" operator="equal">
      <formula>"yes"</formula>
    </cfRule>
  </conditionalFormatting>
  <conditionalFormatting sqref="B421">
    <cfRule type="beginsWith" dxfId="679" priority="339" operator="beginsWith" text="yes">
      <formula>LEFT((B421),LEN("yes"))=("yes")</formula>
    </cfRule>
  </conditionalFormatting>
  <conditionalFormatting sqref="B421">
    <cfRule type="beginsWith" dxfId="678" priority="340" operator="beginsWith" text="unsure">
      <formula>LEFT((B421),LEN("unsure"))=("unsure")</formula>
    </cfRule>
  </conditionalFormatting>
  <conditionalFormatting sqref="B420">
    <cfRule type="beginsWith" dxfId="677" priority="341" operator="beginsWith" text="yes">
      <formula>LEFT((B420),LEN("yes"))=("yes")</formula>
    </cfRule>
  </conditionalFormatting>
  <conditionalFormatting sqref="B420">
    <cfRule type="beginsWith" dxfId="676" priority="342" operator="beginsWith" text="unsure">
      <formula>LEFT((B420),LEN("unsure"))=("unsure")</formula>
    </cfRule>
  </conditionalFormatting>
  <conditionalFormatting sqref="B418:B419">
    <cfRule type="beginsWith" dxfId="675" priority="343" operator="beginsWith" text="yes">
      <formula>LEFT((B418),LEN("yes"))=("yes")</formula>
    </cfRule>
  </conditionalFormatting>
  <conditionalFormatting sqref="B418:B419">
    <cfRule type="beginsWith" dxfId="674" priority="344" operator="beginsWith" text="unsure">
      <formula>LEFT((B418),LEN("unsure"))=("unsure")</formula>
    </cfRule>
  </conditionalFormatting>
  <conditionalFormatting sqref="B415:B417">
    <cfRule type="beginsWith" dxfId="673" priority="345" operator="beginsWith" text="yes">
      <formula>LEFT((B415),LEN("yes"))=("yes")</formula>
    </cfRule>
  </conditionalFormatting>
  <conditionalFormatting sqref="B415:B417">
    <cfRule type="beginsWith" dxfId="672" priority="346" operator="beginsWith" text="unsure">
      <formula>LEFT((B415),LEN("unsure"))=("unsure")</formula>
    </cfRule>
  </conditionalFormatting>
  <conditionalFormatting sqref="B414">
    <cfRule type="beginsWith" dxfId="671" priority="347" operator="beginsWith" text="yes">
      <formula>LEFT((B414),LEN("yes"))=("yes")</formula>
    </cfRule>
  </conditionalFormatting>
  <conditionalFormatting sqref="B414">
    <cfRule type="beginsWith" dxfId="670" priority="348" operator="beginsWith" text="unsure">
      <formula>LEFT((B414),LEN("unsure"))=("unsure")</formula>
    </cfRule>
  </conditionalFormatting>
  <conditionalFormatting sqref="B413">
    <cfRule type="beginsWith" dxfId="669" priority="349" operator="beginsWith" text="yes">
      <formula>LEFT((B413),LEN("yes"))=("yes")</formula>
    </cfRule>
  </conditionalFormatting>
  <conditionalFormatting sqref="B413">
    <cfRule type="beginsWith" dxfId="668" priority="350" operator="beginsWith" text="unsure">
      <formula>LEFT((B413),LEN("unsure"))=("unsure")</formula>
    </cfRule>
  </conditionalFormatting>
  <conditionalFormatting sqref="B412">
    <cfRule type="beginsWith" dxfId="667" priority="351" operator="beginsWith" text="yes">
      <formula>LEFT((B412),LEN("yes"))=("yes")</formula>
    </cfRule>
  </conditionalFormatting>
  <conditionalFormatting sqref="B412">
    <cfRule type="beginsWith" dxfId="666" priority="352" operator="beginsWith" text="unsure">
      <formula>LEFT((B412),LEN("unsure"))=("unsure")</formula>
    </cfRule>
  </conditionalFormatting>
  <conditionalFormatting sqref="B410:B411">
    <cfRule type="beginsWith" dxfId="665" priority="353" operator="beginsWith" text="yes">
      <formula>LEFT((B410),LEN("yes"))=("yes")</formula>
    </cfRule>
  </conditionalFormatting>
  <conditionalFormatting sqref="B410:B411">
    <cfRule type="beginsWith" dxfId="664" priority="354" operator="beginsWith" text="unsure">
      <formula>LEFT((B410),LEN("unsure"))=("unsure")</formula>
    </cfRule>
  </conditionalFormatting>
  <conditionalFormatting sqref="B408:B409">
    <cfRule type="beginsWith" dxfId="663" priority="355" operator="beginsWith" text="yes">
      <formula>LEFT((B408),LEN("yes"))=("yes")</formula>
    </cfRule>
  </conditionalFormatting>
  <conditionalFormatting sqref="B408:B409">
    <cfRule type="beginsWith" dxfId="662" priority="356" operator="beginsWith" text="unsure">
      <formula>LEFT((B408),LEN("unsure"))=("unsure")</formula>
    </cfRule>
  </conditionalFormatting>
  <conditionalFormatting sqref="B407">
    <cfRule type="beginsWith" dxfId="661" priority="357" operator="beginsWith" text="yes">
      <formula>LEFT((B407),LEN("yes"))=("yes")</formula>
    </cfRule>
  </conditionalFormatting>
  <conditionalFormatting sqref="B407">
    <cfRule type="beginsWith" dxfId="660" priority="358" operator="beginsWith" text="unsure">
      <formula>LEFT((B407),LEN("unsure"))=("unsure")</formula>
    </cfRule>
  </conditionalFormatting>
  <conditionalFormatting sqref="B405:B406">
    <cfRule type="beginsWith" dxfId="659" priority="359" operator="beginsWith" text="yes">
      <formula>LEFT((B405),LEN("yes"))=("yes")</formula>
    </cfRule>
  </conditionalFormatting>
  <conditionalFormatting sqref="B405:B406">
    <cfRule type="beginsWith" dxfId="658" priority="360" operator="beginsWith" text="unsure">
      <formula>LEFT((B405),LEN("unsure"))=("unsure")</formula>
    </cfRule>
  </conditionalFormatting>
  <conditionalFormatting sqref="B402:B404">
    <cfRule type="beginsWith" dxfId="657" priority="361" operator="beginsWith" text="yes">
      <formula>LEFT((B402),LEN("yes"))=("yes")</formula>
    </cfRule>
  </conditionalFormatting>
  <conditionalFormatting sqref="B402:B404">
    <cfRule type="beginsWith" dxfId="656" priority="362" operator="beginsWith" text="unsure">
      <formula>LEFT((B402),LEN("unsure"))=("unsure")</formula>
    </cfRule>
  </conditionalFormatting>
  <conditionalFormatting sqref="B401">
    <cfRule type="beginsWith" dxfId="655" priority="363" operator="beginsWith" text="yes">
      <formula>LEFT((B401),LEN("yes"))=("yes")</formula>
    </cfRule>
  </conditionalFormatting>
  <conditionalFormatting sqref="B401">
    <cfRule type="beginsWith" dxfId="654" priority="364" operator="beginsWith" text="unsure">
      <formula>LEFT((B401),LEN("unsure"))=("unsure")</formula>
    </cfRule>
  </conditionalFormatting>
  <conditionalFormatting sqref="B400">
    <cfRule type="beginsWith" dxfId="653" priority="365" operator="beginsWith" text="yes">
      <formula>LEFT((B400),LEN("yes"))=("yes")</formula>
    </cfRule>
  </conditionalFormatting>
  <conditionalFormatting sqref="B400">
    <cfRule type="beginsWith" dxfId="652" priority="366" operator="beginsWith" text="unsure">
      <formula>LEFT((B400),LEN("unsure"))=("unsure")</formula>
    </cfRule>
  </conditionalFormatting>
  <conditionalFormatting sqref="B399">
    <cfRule type="beginsWith" dxfId="651" priority="367" operator="beginsWith" text="yes">
      <formula>LEFT((B399),LEN("yes"))=("yes")</formula>
    </cfRule>
  </conditionalFormatting>
  <conditionalFormatting sqref="B399">
    <cfRule type="beginsWith" dxfId="650" priority="368" operator="beginsWith" text="unsure">
      <formula>LEFT((B399),LEN("unsure"))=("unsure")</formula>
    </cfRule>
  </conditionalFormatting>
  <conditionalFormatting sqref="B398">
    <cfRule type="beginsWith" dxfId="649" priority="369" operator="beginsWith" text="yes">
      <formula>LEFT((B398),LEN("yes"))=("yes")</formula>
    </cfRule>
  </conditionalFormatting>
  <conditionalFormatting sqref="B398">
    <cfRule type="beginsWith" dxfId="648" priority="370" operator="beginsWith" text="unsure">
      <formula>LEFT((B398),LEN("unsure"))=("unsure")</formula>
    </cfRule>
  </conditionalFormatting>
  <conditionalFormatting sqref="B397">
    <cfRule type="beginsWith" dxfId="647" priority="371" operator="beginsWith" text="yes">
      <formula>LEFT((B397),LEN("yes"))=("yes")</formula>
    </cfRule>
  </conditionalFormatting>
  <conditionalFormatting sqref="B397">
    <cfRule type="beginsWith" dxfId="646" priority="372" operator="beginsWith" text="unsure">
      <formula>LEFT((B397),LEN("unsure"))=("unsure")</formula>
    </cfRule>
  </conditionalFormatting>
  <conditionalFormatting sqref="B396">
    <cfRule type="beginsWith" dxfId="645" priority="373" operator="beginsWith" text="yes">
      <formula>LEFT((B396),LEN("yes"))=("yes")</formula>
    </cfRule>
  </conditionalFormatting>
  <conditionalFormatting sqref="B396">
    <cfRule type="beginsWith" dxfId="644" priority="374" operator="beginsWith" text="unsure">
      <formula>LEFT((B396),LEN("unsure"))=("unsure")</formula>
    </cfRule>
  </conditionalFormatting>
  <conditionalFormatting sqref="B395">
    <cfRule type="beginsWith" dxfId="643" priority="375" operator="beginsWith" text="yes">
      <formula>LEFT((B395),LEN("yes"))=("yes")</formula>
    </cfRule>
  </conditionalFormatting>
  <conditionalFormatting sqref="B395">
    <cfRule type="beginsWith" dxfId="642" priority="376" operator="beginsWith" text="unsure">
      <formula>LEFT((B395),LEN("unsure"))=("unsure")</formula>
    </cfRule>
  </conditionalFormatting>
  <conditionalFormatting sqref="B394">
    <cfRule type="beginsWith" dxfId="641" priority="377" operator="beginsWith" text="yes">
      <formula>LEFT((B394),LEN("yes"))=("yes")</formula>
    </cfRule>
  </conditionalFormatting>
  <conditionalFormatting sqref="B394">
    <cfRule type="beginsWith" dxfId="640" priority="378" operator="beginsWith" text="unsure">
      <formula>LEFT((B394),LEN("unsure"))=("unsure")</formula>
    </cfRule>
  </conditionalFormatting>
  <conditionalFormatting sqref="B392:B393">
    <cfRule type="beginsWith" dxfId="639" priority="379" operator="beginsWith" text="yes">
      <formula>LEFT((B392),LEN("yes"))=("yes")</formula>
    </cfRule>
  </conditionalFormatting>
  <conditionalFormatting sqref="B392:B393">
    <cfRule type="beginsWith" dxfId="638" priority="380" operator="beginsWith" text="unsure">
      <formula>LEFT((B392),LEN("unsure"))=("unsure")</formula>
    </cfRule>
  </conditionalFormatting>
  <conditionalFormatting sqref="B391">
    <cfRule type="beginsWith" dxfId="637" priority="381" operator="beginsWith" text="yes">
      <formula>LEFT((B391),LEN("yes"))=("yes")</formula>
    </cfRule>
  </conditionalFormatting>
  <conditionalFormatting sqref="B391">
    <cfRule type="beginsWith" dxfId="636" priority="382" operator="beginsWith" text="unsure">
      <formula>LEFT((B391),LEN("unsure"))=("unsure")</formula>
    </cfRule>
  </conditionalFormatting>
  <conditionalFormatting sqref="B390">
    <cfRule type="beginsWith" dxfId="635" priority="383" operator="beginsWith" text="yes">
      <formula>LEFT((B390),LEN("yes"))=("yes")</formula>
    </cfRule>
  </conditionalFormatting>
  <conditionalFormatting sqref="B390">
    <cfRule type="beginsWith" dxfId="634" priority="384" operator="beginsWith" text="unsure">
      <formula>LEFT((B390),LEN("unsure"))=("unsure")</formula>
    </cfRule>
  </conditionalFormatting>
  <conditionalFormatting sqref="B388:B389">
    <cfRule type="beginsWith" dxfId="633" priority="385" operator="beginsWith" text="yes">
      <formula>LEFT((B388),LEN("yes"))=("yes")</formula>
    </cfRule>
  </conditionalFormatting>
  <conditionalFormatting sqref="B388:B389">
    <cfRule type="beginsWith" dxfId="632" priority="386" operator="beginsWith" text="unsure">
      <formula>LEFT((B388),LEN("unsure"))=("unsure")</formula>
    </cfRule>
  </conditionalFormatting>
  <conditionalFormatting sqref="B386:B387">
    <cfRule type="beginsWith" dxfId="631" priority="387" operator="beginsWith" text="yes">
      <formula>LEFT((B386),LEN("yes"))=("yes")</formula>
    </cfRule>
  </conditionalFormatting>
  <conditionalFormatting sqref="B386:B387">
    <cfRule type="beginsWith" dxfId="630" priority="388" operator="beginsWith" text="unsure">
      <formula>LEFT((B386),LEN("unsure"))=("unsure")</formula>
    </cfRule>
  </conditionalFormatting>
  <conditionalFormatting sqref="B385">
    <cfRule type="beginsWith" dxfId="629" priority="389" operator="beginsWith" text="yes">
      <formula>LEFT((B385),LEN("yes"))=("yes")</formula>
    </cfRule>
  </conditionalFormatting>
  <conditionalFormatting sqref="B385">
    <cfRule type="beginsWith" dxfId="628" priority="390" operator="beginsWith" text="unsure">
      <formula>LEFT((B385),LEN("unsure"))=("unsure")</formula>
    </cfRule>
  </conditionalFormatting>
  <conditionalFormatting sqref="B384">
    <cfRule type="beginsWith" dxfId="627" priority="391" operator="beginsWith" text="yes">
      <formula>LEFT((B384),LEN("yes"))=("yes")</formula>
    </cfRule>
  </conditionalFormatting>
  <conditionalFormatting sqref="B384">
    <cfRule type="beginsWith" dxfId="626" priority="392" operator="beginsWith" text="unsure">
      <formula>LEFT((B384),LEN("unsure"))=("unsure")</formula>
    </cfRule>
  </conditionalFormatting>
  <conditionalFormatting sqref="B383">
    <cfRule type="beginsWith" dxfId="625" priority="393" operator="beginsWith" text="yes">
      <formula>LEFT((B383),LEN("yes"))=("yes")</formula>
    </cfRule>
  </conditionalFormatting>
  <conditionalFormatting sqref="B383">
    <cfRule type="beginsWith" dxfId="624" priority="394" operator="beginsWith" text="unsure">
      <formula>LEFT((B383),LEN("unsure"))=("unsure")</formula>
    </cfRule>
  </conditionalFormatting>
  <conditionalFormatting sqref="B382">
    <cfRule type="beginsWith" dxfId="623" priority="395" operator="beginsWith" text="yes">
      <formula>LEFT((B382),LEN("yes"))=("yes")</formula>
    </cfRule>
  </conditionalFormatting>
  <conditionalFormatting sqref="B382">
    <cfRule type="beginsWith" dxfId="622" priority="396" operator="beginsWith" text="unsure">
      <formula>LEFT((B382),LEN("unsure"))=("unsure")</formula>
    </cfRule>
  </conditionalFormatting>
  <conditionalFormatting sqref="B381">
    <cfRule type="beginsWith" dxfId="621" priority="397" operator="beginsWith" text="yes">
      <formula>LEFT((B381),LEN("yes"))=("yes")</formula>
    </cfRule>
  </conditionalFormatting>
  <conditionalFormatting sqref="B381">
    <cfRule type="beginsWith" dxfId="620" priority="398" operator="beginsWith" text="unsure">
      <formula>LEFT((B381),LEN("unsure"))=("unsure")</formula>
    </cfRule>
  </conditionalFormatting>
  <conditionalFormatting sqref="B379:B380">
    <cfRule type="beginsWith" dxfId="619" priority="399" operator="beginsWith" text="yes">
      <formula>LEFT((B379),LEN("yes"))=("yes")</formula>
    </cfRule>
  </conditionalFormatting>
  <conditionalFormatting sqref="B379:B380">
    <cfRule type="beginsWith" dxfId="618" priority="400" operator="beginsWith" text="unsure">
      <formula>LEFT((B379),LEN("unsure"))=("unsure")</formula>
    </cfRule>
  </conditionalFormatting>
  <conditionalFormatting sqref="B378">
    <cfRule type="beginsWith" dxfId="617" priority="401" operator="beginsWith" text="yes">
      <formula>LEFT((B378),LEN("yes"))=("yes")</formula>
    </cfRule>
  </conditionalFormatting>
  <conditionalFormatting sqref="B378">
    <cfRule type="beginsWith" dxfId="616" priority="402" operator="beginsWith" text="unsure">
      <formula>LEFT((B378),LEN("unsure"))=("unsure")</formula>
    </cfRule>
  </conditionalFormatting>
  <conditionalFormatting sqref="B377">
    <cfRule type="beginsWith" dxfId="615" priority="403" operator="beginsWith" text="yes">
      <formula>LEFT((B377),LEN("yes"))=("yes")</formula>
    </cfRule>
  </conditionalFormatting>
  <conditionalFormatting sqref="B377">
    <cfRule type="beginsWith" dxfId="614" priority="404" operator="beginsWith" text="unsure">
      <formula>LEFT((B377),LEN("unsure"))=("unsure")</formula>
    </cfRule>
  </conditionalFormatting>
  <conditionalFormatting sqref="B376">
    <cfRule type="beginsWith" dxfId="613" priority="405" operator="beginsWith" text="yes">
      <formula>LEFT((B376),LEN("yes"))=("yes")</formula>
    </cfRule>
  </conditionalFormatting>
  <conditionalFormatting sqref="B376">
    <cfRule type="beginsWith" dxfId="612" priority="406" operator="beginsWith" text="unsure">
      <formula>LEFT((B376),LEN("unsure"))=("unsure")</formula>
    </cfRule>
  </conditionalFormatting>
  <conditionalFormatting sqref="B375">
    <cfRule type="beginsWith" dxfId="611" priority="407" operator="beginsWith" text="yes">
      <formula>LEFT((B375),LEN("yes"))=("yes")</formula>
    </cfRule>
  </conditionalFormatting>
  <conditionalFormatting sqref="B375">
    <cfRule type="beginsWith" dxfId="610" priority="408" operator="beginsWith" text="unsure">
      <formula>LEFT((B375),LEN("unsure"))=("unsure")</formula>
    </cfRule>
  </conditionalFormatting>
  <conditionalFormatting sqref="B374">
    <cfRule type="beginsWith" dxfId="609" priority="409" operator="beginsWith" text="yes">
      <formula>LEFT((B374),LEN("yes"))=("yes")</formula>
    </cfRule>
  </conditionalFormatting>
  <conditionalFormatting sqref="B374">
    <cfRule type="beginsWith" dxfId="608" priority="410" operator="beginsWith" text="unsure">
      <formula>LEFT((B374),LEN("unsure"))=("unsure")</formula>
    </cfRule>
  </conditionalFormatting>
  <conditionalFormatting sqref="B372:B373">
    <cfRule type="beginsWith" dxfId="607" priority="411" operator="beginsWith" text="yes">
      <formula>LEFT((B372),LEN("yes"))=("yes")</formula>
    </cfRule>
  </conditionalFormatting>
  <conditionalFormatting sqref="B372:B373">
    <cfRule type="beginsWith" dxfId="606" priority="412" operator="beginsWith" text="unsure">
      <formula>LEFT((B372),LEN("unsure"))=("unsure")</formula>
    </cfRule>
  </conditionalFormatting>
  <conditionalFormatting sqref="B371">
    <cfRule type="beginsWith" dxfId="605" priority="413" operator="beginsWith" text="yes">
      <formula>LEFT((B371),LEN("yes"))=("yes")</formula>
    </cfRule>
  </conditionalFormatting>
  <conditionalFormatting sqref="B371">
    <cfRule type="beginsWith" dxfId="604" priority="414" operator="beginsWith" text="unsure">
      <formula>LEFT((B371),LEN("unsure"))=("unsure")</formula>
    </cfRule>
  </conditionalFormatting>
  <conditionalFormatting sqref="B370">
    <cfRule type="beginsWith" dxfId="603" priority="415" operator="beginsWith" text="yes">
      <formula>LEFT((B370),LEN("yes"))=("yes")</formula>
    </cfRule>
  </conditionalFormatting>
  <conditionalFormatting sqref="B370">
    <cfRule type="beginsWith" dxfId="602" priority="416" operator="beginsWith" text="unsure">
      <formula>LEFT((B370),LEN("unsure"))=("unsure")</formula>
    </cfRule>
  </conditionalFormatting>
  <conditionalFormatting sqref="B368:B369">
    <cfRule type="beginsWith" dxfId="601" priority="417" operator="beginsWith" text="yes">
      <formula>LEFT((B368),LEN("yes"))=("yes")</formula>
    </cfRule>
  </conditionalFormatting>
  <conditionalFormatting sqref="B368:B369">
    <cfRule type="beginsWith" dxfId="600" priority="418" operator="beginsWith" text="unsure">
      <formula>LEFT((B368),LEN("unsure"))=("unsure")</formula>
    </cfRule>
  </conditionalFormatting>
  <conditionalFormatting sqref="B365:B367">
    <cfRule type="beginsWith" dxfId="599" priority="419" operator="beginsWith" text="yes">
      <formula>LEFT((B365),LEN("yes"))=("yes")</formula>
    </cfRule>
  </conditionalFormatting>
  <conditionalFormatting sqref="B365:B367">
    <cfRule type="beginsWith" dxfId="598" priority="420" operator="beginsWith" text="unsure">
      <formula>LEFT((B365),LEN("unsure"))=("unsure")</formula>
    </cfRule>
  </conditionalFormatting>
  <conditionalFormatting sqref="B364">
    <cfRule type="beginsWith" dxfId="597" priority="421" operator="beginsWith" text="yes">
      <formula>LEFT((B364),LEN("yes"))=("yes")</formula>
    </cfRule>
  </conditionalFormatting>
  <conditionalFormatting sqref="B364">
    <cfRule type="beginsWith" dxfId="596" priority="422" operator="beginsWith" text="unsure">
      <formula>LEFT((B364),LEN("unsure"))=("unsure")</formula>
    </cfRule>
  </conditionalFormatting>
  <conditionalFormatting sqref="B361:B363">
    <cfRule type="beginsWith" dxfId="595" priority="423" operator="beginsWith" text="yes">
      <formula>LEFT((B361),LEN("yes"))=("yes")</formula>
    </cfRule>
  </conditionalFormatting>
  <conditionalFormatting sqref="B361:B363">
    <cfRule type="beginsWith" dxfId="594" priority="424" operator="beginsWith" text="unsure">
      <formula>LEFT((B361),LEN("unsure"))=("unsure")</formula>
    </cfRule>
  </conditionalFormatting>
  <conditionalFormatting sqref="B360">
    <cfRule type="beginsWith" dxfId="593" priority="425" operator="beginsWith" text="yes">
      <formula>LEFT((B360),LEN("yes"))=("yes")</formula>
    </cfRule>
  </conditionalFormatting>
  <conditionalFormatting sqref="B360">
    <cfRule type="beginsWith" dxfId="592" priority="426" operator="beginsWith" text="unsure">
      <formula>LEFT((B360),LEN("unsure"))=("unsure")</formula>
    </cfRule>
  </conditionalFormatting>
  <conditionalFormatting sqref="B359">
    <cfRule type="beginsWith" dxfId="591" priority="427" operator="beginsWith" text="yes">
      <formula>LEFT((B359),LEN("yes"))=("yes")</formula>
    </cfRule>
  </conditionalFormatting>
  <conditionalFormatting sqref="B359">
    <cfRule type="beginsWith" dxfId="590" priority="428" operator="beginsWith" text="unsure">
      <formula>LEFT((B359),LEN("unsure"))=("unsure")</formula>
    </cfRule>
  </conditionalFormatting>
  <conditionalFormatting sqref="B358">
    <cfRule type="beginsWith" dxfId="589" priority="429" operator="beginsWith" text="yes">
      <formula>LEFT((B358),LEN("yes"))=("yes")</formula>
    </cfRule>
  </conditionalFormatting>
  <conditionalFormatting sqref="B358">
    <cfRule type="beginsWith" dxfId="588" priority="430" operator="beginsWith" text="unsure">
      <formula>LEFT((B358),LEN("unsure"))=("unsure")</formula>
    </cfRule>
  </conditionalFormatting>
  <conditionalFormatting sqref="B357">
    <cfRule type="beginsWith" dxfId="587" priority="431" operator="beginsWith" text="yes">
      <formula>LEFT((B357),LEN("yes"))=("yes")</formula>
    </cfRule>
  </conditionalFormatting>
  <conditionalFormatting sqref="B357">
    <cfRule type="beginsWith" dxfId="586" priority="432" operator="beginsWith" text="unsure">
      <formula>LEFT((B357),LEN("unsure"))=("unsure")</formula>
    </cfRule>
  </conditionalFormatting>
  <conditionalFormatting sqref="B356">
    <cfRule type="beginsWith" dxfId="585" priority="433" operator="beginsWith" text="yes">
      <formula>LEFT((B356),LEN("yes"))=("yes")</formula>
    </cfRule>
  </conditionalFormatting>
  <conditionalFormatting sqref="B356">
    <cfRule type="beginsWith" dxfId="584" priority="434" operator="beginsWith" text="unsure">
      <formula>LEFT((B356),LEN("unsure"))=("unsure")</formula>
    </cfRule>
  </conditionalFormatting>
  <conditionalFormatting sqref="B355">
    <cfRule type="beginsWith" dxfId="583" priority="435" operator="beginsWith" text="yes">
      <formula>LEFT((B355),LEN("yes"))=("yes")</formula>
    </cfRule>
  </conditionalFormatting>
  <conditionalFormatting sqref="B355">
    <cfRule type="beginsWith" dxfId="582" priority="436" operator="beginsWith" text="unsure">
      <formula>LEFT((B355),LEN("unsure"))=("unsure")</formula>
    </cfRule>
  </conditionalFormatting>
  <conditionalFormatting sqref="B354">
    <cfRule type="beginsWith" dxfId="581" priority="437" operator="beginsWith" text="yes">
      <formula>LEFT((B354),LEN("yes"))=("yes")</formula>
    </cfRule>
  </conditionalFormatting>
  <conditionalFormatting sqref="B354">
    <cfRule type="beginsWith" dxfId="580" priority="438" operator="beginsWith" text="unsure">
      <formula>LEFT((B354),LEN("unsure"))=("unsure")</formula>
    </cfRule>
  </conditionalFormatting>
  <conditionalFormatting sqref="B353">
    <cfRule type="beginsWith" dxfId="579" priority="439" operator="beginsWith" text="yes">
      <formula>LEFT((B353),LEN("yes"))=("yes")</formula>
    </cfRule>
  </conditionalFormatting>
  <conditionalFormatting sqref="B353">
    <cfRule type="beginsWith" dxfId="578" priority="440" operator="beginsWith" text="unsure">
      <formula>LEFT((B353),LEN("unsure"))=("unsure")</formula>
    </cfRule>
  </conditionalFormatting>
  <conditionalFormatting sqref="B351:B352">
    <cfRule type="beginsWith" dxfId="577" priority="441" operator="beginsWith" text="yes">
      <formula>LEFT((B351),LEN("yes"))=("yes")</formula>
    </cfRule>
  </conditionalFormatting>
  <conditionalFormatting sqref="B351:B352">
    <cfRule type="beginsWith" dxfId="576" priority="442" operator="beginsWith" text="unsure">
      <formula>LEFT((B351),LEN("unsure"))=("unsure")</formula>
    </cfRule>
  </conditionalFormatting>
  <conditionalFormatting sqref="B350">
    <cfRule type="beginsWith" dxfId="575" priority="443" operator="beginsWith" text="yes">
      <formula>LEFT((B350),LEN("yes"))=("yes")</formula>
    </cfRule>
  </conditionalFormatting>
  <conditionalFormatting sqref="B350">
    <cfRule type="beginsWith" dxfId="574" priority="444" operator="beginsWith" text="unsure">
      <formula>LEFT((B350),LEN("unsure"))=("unsure")</formula>
    </cfRule>
  </conditionalFormatting>
  <conditionalFormatting sqref="B348:B349">
    <cfRule type="beginsWith" dxfId="573" priority="445" operator="beginsWith" text="yes">
      <formula>LEFT((B348),LEN("yes"))=("yes")</formula>
    </cfRule>
  </conditionalFormatting>
  <conditionalFormatting sqref="B348:B349">
    <cfRule type="beginsWith" dxfId="572" priority="446" operator="beginsWith" text="unsure">
      <formula>LEFT((B348),LEN("unsure"))=("unsure")</formula>
    </cfRule>
  </conditionalFormatting>
  <conditionalFormatting sqref="B347">
    <cfRule type="beginsWith" dxfId="571" priority="447" operator="beginsWith" text="yes">
      <formula>LEFT((B347),LEN("yes"))=("yes")</formula>
    </cfRule>
  </conditionalFormatting>
  <conditionalFormatting sqref="B347">
    <cfRule type="beginsWith" dxfId="570" priority="448" operator="beginsWith" text="unsure">
      <formula>LEFT((B347),LEN("unsure"))=("unsure")</formula>
    </cfRule>
  </conditionalFormatting>
  <conditionalFormatting sqref="B345:B346">
    <cfRule type="beginsWith" dxfId="569" priority="449" operator="beginsWith" text="yes">
      <formula>LEFT((B345),LEN("yes"))=("yes")</formula>
    </cfRule>
  </conditionalFormatting>
  <conditionalFormatting sqref="B345:B346">
    <cfRule type="beginsWith" dxfId="568" priority="450" operator="beginsWith" text="unsure">
      <formula>LEFT((B345),LEN("unsure"))=("unsure")</formula>
    </cfRule>
  </conditionalFormatting>
  <conditionalFormatting sqref="B343:B344">
    <cfRule type="beginsWith" dxfId="567" priority="451" operator="beginsWith" text="yes">
      <formula>LEFT((B343),LEN("yes"))=("yes")</formula>
    </cfRule>
  </conditionalFormatting>
  <conditionalFormatting sqref="B343:B344">
    <cfRule type="beginsWith" dxfId="566" priority="452" operator="beginsWith" text="unsure">
      <formula>LEFT((B343),LEN("unsure"))=("unsure")</formula>
    </cfRule>
  </conditionalFormatting>
  <conditionalFormatting sqref="B342">
    <cfRule type="beginsWith" dxfId="565" priority="453" operator="beginsWith" text="yes">
      <formula>LEFT((B342),LEN("yes"))=("yes")</formula>
    </cfRule>
  </conditionalFormatting>
  <conditionalFormatting sqref="B342">
    <cfRule type="beginsWith" dxfId="564" priority="454" operator="beginsWith" text="unsure">
      <formula>LEFT((B342),LEN("unsure"))=("unsure")</formula>
    </cfRule>
  </conditionalFormatting>
  <conditionalFormatting sqref="B340:B341">
    <cfRule type="beginsWith" dxfId="563" priority="455" operator="beginsWith" text="yes">
      <formula>LEFT((B340),LEN("yes"))=("yes")</formula>
    </cfRule>
  </conditionalFormatting>
  <conditionalFormatting sqref="B340:B341">
    <cfRule type="beginsWith" dxfId="562" priority="456" operator="beginsWith" text="unsure">
      <formula>LEFT((B340),LEN("unsure"))=("unsure")</formula>
    </cfRule>
  </conditionalFormatting>
  <conditionalFormatting sqref="B339">
    <cfRule type="beginsWith" dxfId="561" priority="457" operator="beginsWith" text="yes">
      <formula>LEFT((B339),LEN("yes"))=("yes")</formula>
    </cfRule>
  </conditionalFormatting>
  <conditionalFormatting sqref="B339">
    <cfRule type="beginsWith" dxfId="560" priority="458" operator="beginsWith" text="unsure">
      <formula>LEFT((B339),LEN("unsure"))=("unsure")</formula>
    </cfRule>
  </conditionalFormatting>
  <conditionalFormatting sqref="B337:B338">
    <cfRule type="beginsWith" dxfId="559" priority="459" operator="beginsWith" text="yes">
      <formula>LEFT((B337),LEN("yes"))=("yes")</formula>
    </cfRule>
  </conditionalFormatting>
  <conditionalFormatting sqref="B337:B338">
    <cfRule type="beginsWith" dxfId="558" priority="460" operator="beginsWith" text="unsure">
      <formula>LEFT((B337),LEN("unsure"))=("unsure")</formula>
    </cfRule>
  </conditionalFormatting>
  <conditionalFormatting sqref="B336">
    <cfRule type="beginsWith" dxfId="557" priority="461" operator="beginsWith" text="yes">
      <formula>LEFT((B336),LEN("yes"))=("yes")</formula>
    </cfRule>
  </conditionalFormatting>
  <conditionalFormatting sqref="B336">
    <cfRule type="beginsWith" dxfId="556" priority="462" operator="beginsWith" text="unsure">
      <formula>LEFT((B336),LEN("unsure"))=("unsure")</formula>
    </cfRule>
  </conditionalFormatting>
  <conditionalFormatting sqref="B335">
    <cfRule type="beginsWith" dxfId="555" priority="463" operator="beginsWith" text="yes">
      <formula>LEFT((B335),LEN("yes"))=("yes")</formula>
    </cfRule>
  </conditionalFormatting>
  <conditionalFormatting sqref="B335">
    <cfRule type="beginsWith" dxfId="554" priority="464" operator="beginsWith" text="unsure">
      <formula>LEFT((B335),LEN("unsure"))=("unsure")</formula>
    </cfRule>
  </conditionalFormatting>
  <conditionalFormatting sqref="B334">
    <cfRule type="beginsWith" dxfId="553" priority="465" operator="beginsWith" text="yes">
      <formula>LEFT((B334),LEN("yes"))=("yes")</formula>
    </cfRule>
  </conditionalFormatting>
  <conditionalFormatting sqref="B334">
    <cfRule type="beginsWith" dxfId="552" priority="466" operator="beginsWith" text="unsure">
      <formula>LEFT((B334),LEN("unsure"))=("unsure")</formula>
    </cfRule>
  </conditionalFormatting>
  <conditionalFormatting sqref="B333">
    <cfRule type="beginsWith" dxfId="551" priority="467" operator="beginsWith" text="yes">
      <formula>LEFT((B333),LEN("yes"))=("yes")</formula>
    </cfRule>
  </conditionalFormatting>
  <conditionalFormatting sqref="B333">
    <cfRule type="beginsWith" dxfId="550" priority="468" operator="beginsWith" text="unsure">
      <formula>LEFT((B333),LEN("unsure"))=("unsure")</formula>
    </cfRule>
  </conditionalFormatting>
  <conditionalFormatting sqref="B332">
    <cfRule type="beginsWith" dxfId="549" priority="469" operator="beginsWith" text="yes">
      <formula>LEFT((B332),LEN("yes"))=("yes")</formula>
    </cfRule>
  </conditionalFormatting>
  <conditionalFormatting sqref="B332">
    <cfRule type="beginsWith" dxfId="548" priority="470" operator="beginsWith" text="unsure">
      <formula>LEFT((B332),LEN("unsure"))=("unsure")</formula>
    </cfRule>
  </conditionalFormatting>
  <conditionalFormatting sqref="B331">
    <cfRule type="beginsWith" dxfId="547" priority="471" operator="beginsWith" text="yes">
      <formula>LEFT((B331),LEN("yes"))=("yes")</formula>
    </cfRule>
  </conditionalFormatting>
  <conditionalFormatting sqref="B331">
    <cfRule type="beginsWith" dxfId="546" priority="472" operator="beginsWith" text="unsure">
      <formula>LEFT((B331),LEN("unsure"))=("unsure")</formula>
    </cfRule>
  </conditionalFormatting>
  <conditionalFormatting sqref="B330">
    <cfRule type="beginsWith" dxfId="545" priority="473" operator="beginsWith" text="yes">
      <formula>LEFT((B330),LEN("yes"))=("yes")</formula>
    </cfRule>
  </conditionalFormatting>
  <conditionalFormatting sqref="B330">
    <cfRule type="beginsWith" dxfId="544" priority="474" operator="beginsWith" text="unsure">
      <formula>LEFT((B330),LEN("unsure"))=("unsure")</formula>
    </cfRule>
  </conditionalFormatting>
  <conditionalFormatting sqref="B329">
    <cfRule type="beginsWith" dxfId="543" priority="475" operator="beginsWith" text="yes">
      <formula>LEFT((B329),LEN("yes"))=("yes")</formula>
    </cfRule>
  </conditionalFormatting>
  <conditionalFormatting sqref="B329">
    <cfRule type="beginsWith" dxfId="542" priority="476" operator="beginsWith" text="unsure">
      <formula>LEFT((B329),LEN("unsure"))=("unsure")</formula>
    </cfRule>
  </conditionalFormatting>
  <conditionalFormatting sqref="B328">
    <cfRule type="beginsWith" dxfId="541" priority="477" operator="beginsWith" text="yes">
      <formula>LEFT((B328),LEN("yes"))=("yes")</formula>
    </cfRule>
  </conditionalFormatting>
  <conditionalFormatting sqref="B328">
    <cfRule type="beginsWith" dxfId="540" priority="478" operator="beginsWith" text="unsure">
      <formula>LEFT((B328),LEN("unsure"))=("unsure")</formula>
    </cfRule>
  </conditionalFormatting>
  <conditionalFormatting sqref="B326:B327">
    <cfRule type="beginsWith" dxfId="539" priority="479" operator="beginsWith" text="yes">
      <formula>LEFT((B326),LEN("yes"))=("yes")</formula>
    </cfRule>
  </conditionalFormatting>
  <conditionalFormatting sqref="B326:B327">
    <cfRule type="beginsWith" dxfId="538" priority="480" operator="beginsWith" text="unsure">
      <formula>LEFT((B326),LEN("unsure"))=("unsure")</formula>
    </cfRule>
  </conditionalFormatting>
  <conditionalFormatting sqref="B324:B325">
    <cfRule type="beginsWith" dxfId="537" priority="481" operator="beginsWith" text="yes">
      <formula>LEFT((B324),LEN("yes"))=("yes")</formula>
    </cfRule>
  </conditionalFormatting>
  <conditionalFormatting sqref="B324:B325">
    <cfRule type="beginsWith" dxfId="536" priority="482" operator="beginsWith" text="unsure">
      <formula>LEFT((B324),LEN("unsure"))=("unsure")</formula>
    </cfRule>
  </conditionalFormatting>
  <conditionalFormatting sqref="B323">
    <cfRule type="beginsWith" dxfId="535" priority="483" operator="beginsWith" text="yes">
      <formula>LEFT((B323),LEN("yes"))=("yes")</formula>
    </cfRule>
  </conditionalFormatting>
  <conditionalFormatting sqref="B323">
    <cfRule type="beginsWith" dxfId="534" priority="484" operator="beginsWith" text="unsure">
      <formula>LEFT((B323),LEN("unsure"))=("unsure")</formula>
    </cfRule>
  </conditionalFormatting>
  <conditionalFormatting sqref="B322">
    <cfRule type="beginsWith" dxfId="533" priority="485" operator="beginsWith" text="yes">
      <formula>LEFT((B322),LEN("yes"))=("yes")</formula>
    </cfRule>
  </conditionalFormatting>
  <conditionalFormatting sqref="B322">
    <cfRule type="beginsWith" dxfId="532" priority="486" operator="beginsWith" text="unsure">
      <formula>LEFT((B322),LEN("unsure"))=("unsure")</formula>
    </cfRule>
  </conditionalFormatting>
  <conditionalFormatting sqref="B320:B321">
    <cfRule type="beginsWith" dxfId="531" priority="487" operator="beginsWith" text="yes">
      <formula>LEFT((B320),LEN("yes"))=("yes")</formula>
    </cfRule>
  </conditionalFormatting>
  <conditionalFormatting sqref="B320:B321">
    <cfRule type="beginsWith" dxfId="530" priority="488" operator="beginsWith" text="unsure">
      <formula>LEFT((B320),LEN("unsure"))=("unsure")</formula>
    </cfRule>
  </conditionalFormatting>
  <conditionalFormatting sqref="B319">
    <cfRule type="beginsWith" dxfId="529" priority="489" operator="beginsWith" text="yes">
      <formula>LEFT((B319),LEN("yes"))=("yes")</formula>
    </cfRule>
  </conditionalFormatting>
  <conditionalFormatting sqref="B319">
    <cfRule type="beginsWith" dxfId="528" priority="490" operator="beginsWith" text="unsure">
      <formula>LEFT((B319),LEN("unsure"))=("unsure")</formula>
    </cfRule>
  </conditionalFormatting>
  <conditionalFormatting sqref="B318">
    <cfRule type="beginsWith" dxfId="527" priority="491" operator="beginsWith" text="yes">
      <formula>LEFT((B318),LEN("yes"))=("yes")</formula>
    </cfRule>
  </conditionalFormatting>
  <conditionalFormatting sqref="B318">
    <cfRule type="beginsWith" dxfId="526" priority="492" operator="beginsWith" text="unsure">
      <formula>LEFT((B318),LEN("unsure"))=("unsure")</formula>
    </cfRule>
  </conditionalFormatting>
  <conditionalFormatting sqref="B317">
    <cfRule type="beginsWith" dxfId="525" priority="493" operator="beginsWith" text="yes">
      <formula>LEFT((B317),LEN("yes"))=("yes")</formula>
    </cfRule>
  </conditionalFormatting>
  <conditionalFormatting sqref="B317">
    <cfRule type="beginsWith" dxfId="524" priority="494" operator="beginsWith" text="unsure">
      <formula>LEFT((B317),LEN("unsure"))=("unsure")</formula>
    </cfRule>
  </conditionalFormatting>
  <conditionalFormatting sqref="B315:B316">
    <cfRule type="beginsWith" dxfId="523" priority="495" operator="beginsWith" text="yes">
      <formula>LEFT((B315),LEN("yes"))=("yes")</formula>
    </cfRule>
  </conditionalFormatting>
  <conditionalFormatting sqref="B315:B316">
    <cfRule type="beginsWith" dxfId="522" priority="496" operator="beginsWith" text="unsure">
      <formula>LEFT((B315),LEN("unsure"))=("unsure")</formula>
    </cfRule>
  </conditionalFormatting>
  <conditionalFormatting sqref="B314">
    <cfRule type="beginsWith" dxfId="521" priority="497" operator="beginsWith" text="yes">
      <formula>LEFT((B314),LEN("yes"))=("yes")</formula>
    </cfRule>
  </conditionalFormatting>
  <conditionalFormatting sqref="B314">
    <cfRule type="beginsWith" dxfId="520" priority="498" operator="beginsWith" text="unsure">
      <formula>LEFT((B314),LEN("unsure"))=("unsure")</formula>
    </cfRule>
  </conditionalFormatting>
  <conditionalFormatting sqref="B313">
    <cfRule type="beginsWith" dxfId="519" priority="499" operator="beginsWith" text="yes">
      <formula>LEFT((B313),LEN("yes"))=("yes")</formula>
    </cfRule>
  </conditionalFormatting>
  <conditionalFormatting sqref="B313">
    <cfRule type="beginsWith" dxfId="518" priority="500" operator="beginsWith" text="unsure">
      <formula>LEFT((B313),LEN("unsure"))=("unsure")</formula>
    </cfRule>
  </conditionalFormatting>
  <conditionalFormatting sqref="B310:B312">
    <cfRule type="beginsWith" dxfId="517" priority="501" operator="beginsWith" text="yes">
      <formula>LEFT((B310),LEN("yes"))=("yes")</formula>
    </cfRule>
  </conditionalFormatting>
  <conditionalFormatting sqref="B310:B312">
    <cfRule type="beginsWith" dxfId="516" priority="502" operator="beginsWith" text="unsure">
      <formula>LEFT((B310),LEN("unsure"))=("unsure")</formula>
    </cfRule>
  </conditionalFormatting>
  <conditionalFormatting sqref="B309">
    <cfRule type="beginsWith" dxfId="515" priority="503" operator="beginsWith" text="yes">
      <formula>LEFT((B309),LEN("yes"))=("yes")</formula>
    </cfRule>
  </conditionalFormatting>
  <conditionalFormatting sqref="B309">
    <cfRule type="beginsWith" dxfId="514" priority="504" operator="beginsWith" text="unsure">
      <formula>LEFT((B309),LEN("unsure"))=("unsure")</formula>
    </cfRule>
  </conditionalFormatting>
  <conditionalFormatting sqref="B308">
    <cfRule type="beginsWith" dxfId="513" priority="505" operator="beginsWith" text="yes">
      <formula>LEFT((B308),LEN("yes"))=("yes")</formula>
    </cfRule>
  </conditionalFormatting>
  <conditionalFormatting sqref="B308">
    <cfRule type="beginsWith" dxfId="512" priority="506" operator="beginsWith" text="unsure">
      <formula>LEFT((B308),LEN("unsure"))=("unsure")</formula>
    </cfRule>
  </conditionalFormatting>
  <conditionalFormatting sqref="B307">
    <cfRule type="beginsWith" dxfId="511" priority="507" operator="beginsWith" text="yes">
      <formula>LEFT((B307),LEN("yes"))=("yes")</formula>
    </cfRule>
  </conditionalFormatting>
  <conditionalFormatting sqref="B307">
    <cfRule type="beginsWith" dxfId="510" priority="508" operator="beginsWith" text="unsure">
      <formula>LEFT((B307),LEN("unsure"))=("unsure")</formula>
    </cfRule>
  </conditionalFormatting>
  <conditionalFormatting sqref="B306">
    <cfRule type="beginsWith" dxfId="509" priority="509" operator="beginsWith" text="yes">
      <formula>LEFT((B306),LEN("yes"))=("yes")</formula>
    </cfRule>
  </conditionalFormatting>
  <conditionalFormatting sqref="B306">
    <cfRule type="beginsWith" dxfId="508" priority="510" operator="beginsWith" text="unsure">
      <formula>LEFT((B306),LEN("unsure"))=("unsure")</formula>
    </cfRule>
  </conditionalFormatting>
  <conditionalFormatting sqref="B305">
    <cfRule type="beginsWith" dxfId="507" priority="511" operator="beginsWith" text="yes">
      <formula>LEFT((B305),LEN("yes"))=("yes")</formula>
    </cfRule>
  </conditionalFormatting>
  <conditionalFormatting sqref="B305">
    <cfRule type="beginsWith" dxfId="506" priority="512" operator="beginsWith" text="unsure">
      <formula>LEFT((B305),LEN("unsure"))=("unsure")</formula>
    </cfRule>
  </conditionalFormatting>
  <conditionalFormatting sqref="B304">
    <cfRule type="beginsWith" dxfId="505" priority="513" operator="beginsWith" text="yes">
      <formula>LEFT((B304),LEN("yes"))=("yes")</formula>
    </cfRule>
  </conditionalFormatting>
  <conditionalFormatting sqref="B304">
    <cfRule type="beginsWith" dxfId="504" priority="514" operator="beginsWith" text="unsure">
      <formula>LEFT((B304),LEN("unsure"))=("unsure")</formula>
    </cfRule>
  </conditionalFormatting>
  <conditionalFormatting sqref="B302:B303">
    <cfRule type="beginsWith" dxfId="503" priority="515" operator="beginsWith" text="yes">
      <formula>LEFT((B302),LEN("yes"))=("yes")</formula>
    </cfRule>
  </conditionalFormatting>
  <conditionalFormatting sqref="B302:B303">
    <cfRule type="beginsWith" dxfId="502" priority="516" operator="beginsWith" text="unsure">
      <formula>LEFT((B302),LEN("unsure"))=("unsure")</formula>
    </cfRule>
  </conditionalFormatting>
  <conditionalFormatting sqref="B301">
    <cfRule type="beginsWith" dxfId="501" priority="517" operator="beginsWith" text="yes">
      <formula>LEFT((B301),LEN("yes"))=("yes")</formula>
    </cfRule>
  </conditionalFormatting>
  <conditionalFormatting sqref="B301">
    <cfRule type="beginsWith" dxfId="500" priority="518" operator="beginsWith" text="unsure">
      <formula>LEFT((B301),LEN("unsure"))=("unsure")</formula>
    </cfRule>
  </conditionalFormatting>
  <conditionalFormatting sqref="B300">
    <cfRule type="beginsWith" dxfId="499" priority="519" operator="beginsWith" text="yes">
      <formula>LEFT((B300),LEN("yes"))=("yes")</formula>
    </cfRule>
  </conditionalFormatting>
  <conditionalFormatting sqref="B300">
    <cfRule type="beginsWith" dxfId="498" priority="520" operator="beginsWith" text="unsure">
      <formula>LEFT((B300),LEN("unsure"))=("unsure")</formula>
    </cfRule>
  </conditionalFormatting>
  <conditionalFormatting sqref="B299">
    <cfRule type="beginsWith" dxfId="497" priority="521" operator="beginsWith" text="yes">
      <formula>LEFT((B299),LEN("yes"))=("yes")</formula>
    </cfRule>
  </conditionalFormatting>
  <conditionalFormatting sqref="B299">
    <cfRule type="beginsWith" dxfId="496" priority="522" operator="beginsWith" text="unsure">
      <formula>LEFT((B299),LEN("unsure"))=("unsure")</formula>
    </cfRule>
  </conditionalFormatting>
  <conditionalFormatting sqref="B298">
    <cfRule type="beginsWith" dxfId="495" priority="523" operator="beginsWith" text="yes">
      <formula>LEFT((B298),LEN("yes"))=("yes")</formula>
    </cfRule>
  </conditionalFormatting>
  <conditionalFormatting sqref="B298">
    <cfRule type="beginsWith" dxfId="494" priority="524" operator="beginsWith" text="unsure">
      <formula>LEFT((B298),LEN("unsure"))=("unsure")</formula>
    </cfRule>
  </conditionalFormatting>
  <conditionalFormatting sqref="B297">
    <cfRule type="beginsWith" dxfId="493" priority="525" operator="beginsWith" text="yes">
      <formula>LEFT((B297),LEN("yes"))=("yes")</formula>
    </cfRule>
  </conditionalFormatting>
  <conditionalFormatting sqref="B297">
    <cfRule type="beginsWith" dxfId="492" priority="526" operator="beginsWith" text="unsure">
      <formula>LEFT((B297),LEN("unsure"))=("unsure")</formula>
    </cfRule>
  </conditionalFormatting>
  <conditionalFormatting sqref="B296">
    <cfRule type="beginsWith" dxfId="491" priority="527" operator="beginsWith" text="yes">
      <formula>LEFT((B296),LEN("yes"))=("yes")</formula>
    </cfRule>
  </conditionalFormatting>
  <conditionalFormatting sqref="B296">
    <cfRule type="beginsWith" dxfId="490" priority="528" operator="beginsWith" text="unsure">
      <formula>LEFT((B296),LEN("unsure"))=("unsure")</formula>
    </cfRule>
  </conditionalFormatting>
  <conditionalFormatting sqref="B295">
    <cfRule type="beginsWith" dxfId="489" priority="529" operator="beginsWith" text="yes">
      <formula>LEFT((B295),LEN("yes"))=("yes")</formula>
    </cfRule>
  </conditionalFormatting>
  <conditionalFormatting sqref="B295">
    <cfRule type="beginsWith" dxfId="488" priority="530" operator="beginsWith" text="unsure">
      <formula>LEFT((B295),LEN("unsure"))=("unsure")</formula>
    </cfRule>
  </conditionalFormatting>
  <conditionalFormatting sqref="B294">
    <cfRule type="beginsWith" dxfId="487" priority="531" operator="beginsWith" text="yes">
      <formula>LEFT((B294),LEN("yes"))=("yes")</formula>
    </cfRule>
  </conditionalFormatting>
  <conditionalFormatting sqref="B294">
    <cfRule type="beginsWith" dxfId="486" priority="532" operator="beginsWith" text="unsure">
      <formula>LEFT((B294),LEN("unsure"))=("unsure")</formula>
    </cfRule>
  </conditionalFormatting>
  <conditionalFormatting sqref="B293">
    <cfRule type="beginsWith" dxfId="485" priority="533" operator="beginsWith" text="yes">
      <formula>LEFT((B293),LEN("yes"))=("yes")</formula>
    </cfRule>
  </conditionalFormatting>
  <conditionalFormatting sqref="B293">
    <cfRule type="beginsWith" dxfId="484" priority="534" operator="beginsWith" text="unsure">
      <formula>LEFT((B293),LEN("unsure"))=("unsure")</formula>
    </cfRule>
  </conditionalFormatting>
  <conditionalFormatting sqref="B292">
    <cfRule type="beginsWith" dxfId="483" priority="535" operator="beginsWith" text="yes">
      <formula>LEFT((B292),LEN("yes"))=("yes")</formula>
    </cfRule>
  </conditionalFormatting>
  <conditionalFormatting sqref="B292">
    <cfRule type="beginsWith" dxfId="482" priority="536" operator="beginsWith" text="unsure">
      <formula>LEFT((B292),LEN("unsure"))=("unsure")</formula>
    </cfRule>
  </conditionalFormatting>
  <conditionalFormatting sqref="B291">
    <cfRule type="beginsWith" dxfId="481" priority="537" operator="beginsWith" text="yes">
      <formula>LEFT((B291),LEN("yes"))=("yes")</formula>
    </cfRule>
  </conditionalFormatting>
  <conditionalFormatting sqref="B291">
    <cfRule type="beginsWith" dxfId="480" priority="538" operator="beginsWith" text="unsure">
      <formula>LEFT((B291),LEN("unsure"))=("unsure")</formula>
    </cfRule>
  </conditionalFormatting>
  <conditionalFormatting sqref="B290">
    <cfRule type="beginsWith" dxfId="479" priority="539" operator="beginsWith" text="yes">
      <formula>LEFT((B290),LEN("yes"))=("yes")</formula>
    </cfRule>
  </conditionalFormatting>
  <conditionalFormatting sqref="B290">
    <cfRule type="beginsWith" dxfId="478" priority="540" operator="beginsWith" text="unsure">
      <formula>LEFT((B290),LEN("unsure"))=("unsure")</formula>
    </cfRule>
  </conditionalFormatting>
  <conditionalFormatting sqref="B289">
    <cfRule type="beginsWith" dxfId="477" priority="541" operator="beginsWith" text="yes">
      <formula>LEFT((B289),LEN("yes"))=("yes")</formula>
    </cfRule>
  </conditionalFormatting>
  <conditionalFormatting sqref="B289">
    <cfRule type="beginsWith" dxfId="476" priority="542" operator="beginsWith" text="unsure">
      <formula>LEFT((B289),LEN("unsure"))=("unsure")</formula>
    </cfRule>
  </conditionalFormatting>
  <conditionalFormatting sqref="B288">
    <cfRule type="beginsWith" dxfId="475" priority="543" operator="beginsWith" text="yes">
      <formula>LEFT((B288),LEN("yes"))=("yes")</formula>
    </cfRule>
  </conditionalFormatting>
  <conditionalFormatting sqref="B288">
    <cfRule type="beginsWith" dxfId="474" priority="544" operator="beginsWith" text="unsure">
      <formula>LEFT((B288),LEN("unsure"))=("unsure")</formula>
    </cfRule>
  </conditionalFormatting>
  <conditionalFormatting sqref="B287">
    <cfRule type="beginsWith" dxfId="473" priority="545" operator="beginsWith" text="yes">
      <formula>LEFT((B287),LEN("yes"))=("yes")</formula>
    </cfRule>
  </conditionalFormatting>
  <conditionalFormatting sqref="B287">
    <cfRule type="beginsWith" dxfId="472" priority="546" operator="beginsWith" text="unsure">
      <formula>LEFT((B287),LEN("unsure"))=("unsure")</formula>
    </cfRule>
  </conditionalFormatting>
  <conditionalFormatting sqref="B286">
    <cfRule type="beginsWith" dxfId="471" priority="547" operator="beginsWith" text="yes">
      <formula>LEFT((B286),LEN("yes"))=("yes")</formula>
    </cfRule>
  </conditionalFormatting>
  <conditionalFormatting sqref="B286">
    <cfRule type="beginsWith" dxfId="470" priority="548" operator="beginsWith" text="unsure">
      <formula>LEFT((B286),LEN("unsure"))=("unsure")</formula>
    </cfRule>
  </conditionalFormatting>
  <conditionalFormatting sqref="B284:B285">
    <cfRule type="beginsWith" dxfId="469" priority="549" operator="beginsWith" text="yes">
      <formula>LEFT((B284),LEN("yes"))=("yes")</formula>
    </cfRule>
  </conditionalFormatting>
  <conditionalFormatting sqref="B284:B285">
    <cfRule type="beginsWith" dxfId="468" priority="550" operator="beginsWith" text="unsure">
      <formula>LEFT((B284),LEN("unsure"))=("unsure")</formula>
    </cfRule>
  </conditionalFormatting>
  <conditionalFormatting sqref="B283">
    <cfRule type="beginsWith" dxfId="467" priority="551" operator="beginsWith" text="yes">
      <formula>LEFT((B283),LEN("yes"))=("yes")</formula>
    </cfRule>
  </conditionalFormatting>
  <conditionalFormatting sqref="B283">
    <cfRule type="beginsWith" dxfId="466" priority="552" operator="beginsWith" text="unsure">
      <formula>LEFT((B283),LEN("unsure"))=("unsure")</formula>
    </cfRule>
  </conditionalFormatting>
  <conditionalFormatting sqref="B282">
    <cfRule type="beginsWith" dxfId="465" priority="553" operator="beginsWith" text="yes">
      <formula>LEFT((B282),LEN("yes"))=("yes")</formula>
    </cfRule>
  </conditionalFormatting>
  <conditionalFormatting sqref="B282">
    <cfRule type="beginsWith" dxfId="464" priority="554" operator="beginsWith" text="unsure">
      <formula>LEFT((B282),LEN("unsure"))=("unsure")</formula>
    </cfRule>
  </conditionalFormatting>
  <conditionalFormatting sqref="B281">
    <cfRule type="beginsWith" dxfId="463" priority="555" operator="beginsWith" text="yes">
      <formula>LEFT((B281),LEN("yes"))=("yes")</formula>
    </cfRule>
  </conditionalFormatting>
  <conditionalFormatting sqref="B281">
    <cfRule type="beginsWith" dxfId="462" priority="556" operator="beginsWith" text="unsure">
      <formula>LEFT((B281),LEN("unsure"))=("unsure")</formula>
    </cfRule>
  </conditionalFormatting>
  <conditionalFormatting sqref="B280">
    <cfRule type="beginsWith" dxfId="461" priority="557" operator="beginsWith" text="yes">
      <formula>LEFT((B280),LEN("yes"))=("yes")</formula>
    </cfRule>
  </conditionalFormatting>
  <conditionalFormatting sqref="B280">
    <cfRule type="beginsWith" dxfId="460" priority="558" operator="beginsWith" text="unsure">
      <formula>LEFT((B280),LEN("unsure"))=("unsure")</formula>
    </cfRule>
  </conditionalFormatting>
  <conditionalFormatting sqref="B279">
    <cfRule type="beginsWith" dxfId="459" priority="559" operator="beginsWith" text="yes">
      <formula>LEFT((B279),LEN("yes"))=("yes")</formula>
    </cfRule>
  </conditionalFormatting>
  <conditionalFormatting sqref="B279">
    <cfRule type="beginsWith" dxfId="458" priority="560" operator="beginsWith" text="unsure">
      <formula>LEFT((B279),LEN("unsure"))=("unsure")</formula>
    </cfRule>
  </conditionalFormatting>
  <conditionalFormatting sqref="B278">
    <cfRule type="beginsWith" dxfId="457" priority="561" operator="beginsWith" text="yes">
      <formula>LEFT((B278),LEN("yes"))=("yes")</formula>
    </cfRule>
  </conditionalFormatting>
  <conditionalFormatting sqref="B278">
    <cfRule type="beginsWith" dxfId="456" priority="562" operator="beginsWith" text="unsure">
      <formula>LEFT((B278),LEN("unsure"))=("unsure")</formula>
    </cfRule>
  </conditionalFormatting>
  <conditionalFormatting sqref="B277">
    <cfRule type="beginsWith" dxfId="455" priority="563" operator="beginsWith" text="yes">
      <formula>LEFT((B277),LEN("yes"))=("yes")</formula>
    </cfRule>
  </conditionalFormatting>
  <conditionalFormatting sqref="B277">
    <cfRule type="beginsWith" dxfId="454" priority="564" operator="beginsWith" text="unsure">
      <formula>LEFT((B277),LEN("unsure"))=("unsure")</formula>
    </cfRule>
  </conditionalFormatting>
  <conditionalFormatting sqref="B276">
    <cfRule type="beginsWith" dxfId="453" priority="565" operator="beginsWith" text="yes">
      <formula>LEFT((B276),LEN("yes"))=("yes")</formula>
    </cfRule>
  </conditionalFormatting>
  <conditionalFormatting sqref="B276">
    <cfRule type="beginsWith" dxfId="452" priority="566" operator="beginsWith" text="unsure">
      <formula>LEFT((B276),LEN("unsure"))=("unsure")</formula>
    </cfRule>
  </conditionalFormatting>
  <conditionalFormatting sqref="B275">
    <cfRule type="beginsWith" dxfId="451" priority="567" operator="beginsWith" text="yes">
      <formula>LEFT((B275),LEN("yes"))=("yes")</formula>
    </cfRule>
  </conditionalFormatting>
  <conditionalFormatting sqref="B275">
    <cfRule type="beginsWith" dxfId="450" priority="568" operator="beginsWith" text="unsure">
      <formula>LEFT((B275),LEN("unsure"))=("unsure")</formula>
    </cfRule>
  </conditionalFormatting>
  <conditionalFormatting sqref="B274">
    <cfRule type="beginsWith" dxfId="449" priority="569" operator="beginsWith" text="yes">
      <formula>LEFT((B274),LEN("yes"))=("yes")</formula>
    </cfRule>
  </conditionalFormatting>
  <conditionalFormatting sqref="B274">
    <cfRule type="beginsWith" dxfId="448" priority="570" operator="beginsWith" text="unsure">
      <formula>LEFT((B274),LEN("unsure"))=("unsure")</formula>
    </cfRule>
  </conditionalFormatting>
  <conditionalFormatting sqref="B273">
    <cfRule type="beginsWith" dxfId="447" priority="571" operator="beginsWith" text="yes">
      <formula>LEFT((B273),LEN("yes"))=("yes")</formula>
    </cfRule>
  </conditionalFormatting>
  <conditionalFormatting sqref="B273">
    <cfRule type="beginsWith" dxfId="446" priority="572" operator="beginsWith" text="unsure">
      <formula>LEFT((B273),LEN("unsure"))=("unsure")</formula>
    </cfRule>
  </conditionalFormatting>
  <conditionalFormatting sqref="B272">
    <cfRule type="beginsWith" dxfId="445" priority="573" operator="beginsWith" text="yes">
      <formula>LEFT((B272),LEN("yes"))=("yes")</formula>
    </cfRule>
  </conditionalFormatting>
  <conditionalFormatting sqref="B272">
    <cfRule type="beginsWith" dxfId="444" priority="574" operator="beginsWith" text="unsure">
      <formula>LEFT((B272),LEN("unsure"))=("unsure")</formula>
    </cfRule>
  </conditionalFormatting>
  <conditionalFormatting sqref="B271">
    <cfRule type="beginsWith" dxfId="443" priority="575" operator="beginsWith" text="yes">
      <formula>LEFT((B271),LEN("yes"))=("yes")</formula>
    </cfRule>
  </conditionalFormatting>
  <conditionalFormatting sqref="B271">
    <cfRule type="beginsWith" dxfId="442" priority="576" operator="beginsWith" text="unsure">
      <formula>LEFT((B271),LEN("unsure"))=("unsure")</formula>
    </cfRule>
  </conditionalFormatting>
  <conditionalFormatting sqref="B270">
    <cfRule type="beginsWith" dxfId="441" priority="577" operator="beginsWith" text="yes">
      <formula>LEFT((B270),LEN("yes"))=("yes")</formula>
    </cfRule>
  </conditionalFormatting>
  <conditionalFormatting sqref="B270">
    <cfRule type="beginsWith" dxfId="440" priority="578" operator="beginsWith" text="unsure">
      <formula>LEFT((B270),LEN("unsure"))=("unsure")</formula>
    </cfRule>
  </conditionalFormatting>
  <conditionalFormatting sqref="B269">
    <cfRule type="beginsWith" dxfId="439" priority="579" operator="beginsWith" text="yes">
      <formula>LEFT((B269),LEN("yes"))=("yes")</formula>
    </cfRule>
  </conditionalFormatting>
  <conditionalFormatting sqref="B269">
    <cfRule type="beginsWith" dxfId="438" priority="580" operator="beginsWith" text="unsure">
      <formula>LEFT((B269),LEN("unsure"))=("unsure")</formula>
    </cfRule>
  </conditionalFormatting>
  <conditionalFormatting sqref="B268">
    <cfRule type="beginsWith" dxfId="437" priority="581" operator="beginsWith" text="yes">
      <formula>LEFT((B268),LEN("yes"))=("yes")</formula>
    </cfRule>
  </conditionalFormatting>
  <conditionalFormatting sqref="B268">
    <cfRule type="beginsWith" dxfId="436" priority="582" operator="beginsWith" text="unsure">
      <formula>LEFT((B268),LEN("unsure"))=("unsure")</formula>
    </cfRule>
  </conditionalFormatting>
  <conditionalFormatting sqref="B267">
    <cfRule type="beginsWith" dxfId="435" priority="583" operator="beginsWith" text="yes">
      <formula>LEFT((B267),LEN("yes"))=("yes")</formula>
    </cfRule>
  </conditionalFormatting>
  <conditionalFormatting sqref="B267">
    <cfRule type="beginsWith" dxfId="434" priority="584" operator="beginsWith" text="unsure">
      <formula>LEFT((B267),LEN("unsure"))=("unsure")</formula>
    </cfRule>
  </conditionalFormatting>
  <conditionalFormatting sqref="B265:B266">
    <cfRule type="beginsWith" dxfId="433" priority="585" operator="beginsWith" text="yes">
      <formula>LEFT((B265),LEN("yes"))=("yes")</formula>
    </cfRule>
  </conditionalFormatting>
  <conditionalFormatting sqref="B265:B266">
    <cfRule type="beginsWith" dxfId="432" priority="586" operator="beginsWith" text="unsure">
      <formula>LEFT((B265),LEN("unsure"))=("unsure")</formula>
    </cfRule>
  </conditionalFormatting>
  <conditionalFormatting sqref="B264">
    <cfRule type="beginsWith" dxfId="431" priority="587" operator="beginsWith" text="yes">
      <formula>LEFT((B264),LEN("yes"))=("yes")</formula>
    </cfRule>
  </conditionalFormatting>
  <conditionalFormatting sqref="B264">
    <cfRule type="beginsWith" dxfId="430" priority="588" operator="beginsWith" text="unsure">
      <formula>LEFT((B264),LEN("unsure"))=("unsure")</formula>
    </cfRule>
  </conditionalFormatting>
  <conditionalFormatting sqref="B263">
    <cfRule type="beginsWith" dxfId="429" priority="589" operator="beginsWith" text="yes">
      <formula>LEFT((B263),LEN("yes"))=("yes")</formula>
    </cfRule>
  </conditionalFormatting>
  <conditionalFormatting sqref="B263">
    <cfRule type="beginsWith" dxfId="428" priority="590" operator="beginsWith" text="unsure">
      <formula>LEFT((B263),LEN("unsure"))=("unsure")</formula>
    </cfRule>
  </conditionalFormatting>
  <conditionalFormatting sqref="B262">
    <cfRule type="beginsWith" dxfId="427" priority="591" operator="beginsWith" text="yes">
      <formula>LEFT((B262),LEN("yes"))=("yes")</formula>
    </cfRule>
  </conditionalFormatting>
  <conditionalFormatting sqref="B262">
    <cfRule type="beginsWith" dxfId="426" priority="592" operator="beginsWith" text="unsure">
      <formula>LEFT((B262),LEN("unsure"))=("unsure")</formula>
    </cfRule>
  </conditionalFormatting>
  <conditionalFormatting sqref="B261">
    <cfRule type="beginsWith" dxfId="425" priority="593" operator="beginsWith" text="yes">
      <formula>LEFT((B261),LEN("yes"))=("yes")</formula>
    </cfRule>
  </conditionalFormatting>
  <conditionalFormatting sqref="B261">
    <cfRule type="beginsWith" dxfId="424" priority="594" operator="beginsWith" text="unsure">
      <formula>LEFT((B261),LEN("unsure"))=("unsure")</formula>
    </cfRule>
  </conditionalFormatting>
  <conditionalFormatting sqref="B260">
    <cfRule type="beginsWith" dxfId="423" priority="595" operator="beginsWith" text="yes">
      <formula>LEFT((B260),LEN("yes"))=("yes")</formula>
    </cfRule>
  </conditionalFormatting>
  <conditionalFormatting sqref="B260">
    <cfRule type="beginsWith" dxfId="422" priority="596" operator="beginsWith" text="unsure">
      <formula>LEFT((B260),LEN("unsure"))=("unsure")</formula>
    </cfRule>
  </conditionalFormatting>
  <conditionalFormatting sqref="B259">
    <cfRule type="beginsWith" dxfId="421" priority="597" operator="beginsWith" text="yes">
      <formula>LEFT((B259),LEN("yes"))=("yes")</formula>
    </cfRule>
  </conditionalFormatting>
  <conditionalFormatting sqref="B259">
    <cfRule type="beginsWith" dxfId="420" priority="598" operator="beginsWith" text="unsure">
      <formula>LEFT((B259),LEN("unsure"))=("unsure")</formula>
    </cfRule>
  </conditionalFormatting>
  <conditionalFormatting sqref="B258">
    <cfRule type="beginsWith" dxfId="419" priority="599" operator="beginsWith" text="yes">
      <formula>LEFT((B258),LEN("yes"))=("yes")</formula>
    </cfRule>
  </conditionalFormatting>
  <conditionalFormatting sqref="B258">
    <cfRule type="beginsWith" dxfId="418" priority="600" operator="beginsWith" text="unsure">
      <formula>LEFT((B258),LEN("unsure"))=("unsure")</formula>
    </cfRule>
  </conditionalFormatting>
  <conditionalFormatting sqref="B257">
    <cfRule type="beginsWith" dxfId="417" priority="601" operator="beginsWith" text="yes">
      <formula>LEFT((B257),LEN("yes"))=("yes")</formula>
    </cfRule>
  </conditionalFormatting>
  <conditionalFormatting sqref="B257">
    <cfRule type="beginsWith" dxfId="416" priority="602" operator="beginsWith" text="unsure">
      <formula>LEFT((B257),LEN("unsure"))=("unsure")</formula>
    </cfRule>
  </conditionalFormatting>
  <conditionalFormatting sqref="B256">
    <cfRule type="beginsWith" dxfId="415" priority="603" operator="beginsWith" text="yes">
      <formula>LEFT((B256),LEN("yes"))=("yes")</formula>
    </cfRule>
  </conditionalFormatting>
  <conditionalFormatting sqref="B256">
    <cfRule type="beginsWith" dxfId="414" priority="604" operator="beginsWith" text="unsure">
      <formula>LEFT((B256),LEN("unsure"))=("unsure")</formula>
    </cfRule>
  </conditionalFormatting>
  <conditionalFormatting sqref="B255">
    <cfRule type="beginsWith" dxfId="413" priority="605" operator="beginsWith" text="yes">
      <formula>LEFT((B255),LEN("yes"))=("yes")</formula>
    </cfRule>
  </conditionalFormatting>
  <conditionalFormatting sqref="B255">
    <cfRule type="beginsWith" dxfId="412" priority="606" operator="beginsWith" text="unsure">
      <formula>LEFT((B255),LEN("unsure"))=("unsure")</formula>
    </cfRule>
  </conditionalFormatting>
  <conditionalFormatting sqref="B254">
    <cfRule type="beginsWith" dxfId="411" priority="607" operator="beginsWith" text="yes">
      <formula>LEFT((B254),LEN("yes"))=("yes")</formula>
    </cfRule>
  </conditionalFormatting>
  <conditionalFormatting sqref="B254">
    <cfRule type="beginsWith" dxfId="410" priority="608" operator="beginsWith" text="unsure">
      <formula>LEFT((B254),LEN("unsure"))=("unsure")</formula>
    </cfRule>
  </conditionalFormatting>
  <conditionalFormatting sqref="B253">
    <cfRule type="beginsWith" dxfId="409" priority="609" operator="beginsWith" text="yes">
      <formula>LEFT((B253),LEN("yes"))=("yes")</formula>
    </cfRule>
  </conditionalFormatting>
  <conditionalFormatting sqref="B253">
    <cfRule type="beginsWith" dxfId="408" priority="610" operator="beginsWith" text="unsure">
      <formula>LEFT((B253),LEN("unsure"))=("unsure")</formula>
    </cfRule>
  </conditionalFormatting>
  <conditionalFormatting sqref="B251:B252">
    <cfRule type="beginsWith" dxfId="407" priority="611" operator="beginsWith" text="yes">
      <formula>LEFT((B251),LEN("yes"))=("yes")</formula>
    </cfRule>
  </conditionalFormatting>
  <conditionalFormatting sqref="B251:B252">
    <cfRule type="beginsWith" dxfId="406" priority="612" operator="beginsWith" text="unsure">
      <formula>LEFT((B251),LEN("unsure"))=("unsure")</formula>
    </cfRule>
  </conditionalFormatting>
  <conditionalFormatting sqref="B250">
    <cfRule type="beginsWith" dxfId="405" priority="613" operator="beginsWith" text="yes">
      <formula>LEFT((B250),LEN("yes"))=("yes")</formula>
    </cfRule>
  </conditionalFormatting>
  <conditionalFormatting sqref="B250">
    <cfRule type="beginsWith" dxfId="404" priority="614" operator="beginsWith" text="unsure">
      <formula>LEFT((B250),LEN("unsure"))=("unsure")</formula>
    </cfRule>
  </conditionalFormatting>
  <conditionalFormatting sqref="B249">
    <cfRule type="beginsWith" dxfId="403" priority="615" operator="beginsWith" text="yes">
      <formula>LEFT((B249),LEN("yes"))=("yes")</formula>
    </cfRule>
  </conditionalFormatting>
  <conditionalFormatting sqref="B249">
    <cfRule type="beginsWith" dxfId="402" priority="616" operator="beginsWith" text="unsure">
      <formula>LEFT((B249),LEN("unsure"))=("unsure")</formula>
    </cfRule>
  </conditionalFormatting>
  <conditionalFormatting sqref="B248">
    <cfRule type="beginsWith" dxfId="401" priority="617" operator="beginsWith" text="yes">
      <formula>LEFT((B248),LEN("yes"))=("yes")</formula>
    </cfRule>
  </conditionalFormatting>
  <conditionalFormatting sqref="B248">
    <cfRule type="beginsWith" dxfId="400" priority="618" operator="beginsWith" text="unsure">
      <formula>LEFT((B248),LEN("unsure"))=("unsure")</formula>
    </cfRule>
  </conditionalFormatting>
  <conditionalFormatting sqref="B247">
    <cfRule type="beginsWith" dxfId="399" priority="619" operator="beginsWith" text="yes">
      <formula>LEFT((B247),LEN("yes"))=("yes")</formula>
    </cfRule>
  </conditionalFormatting>
  <conditionalFormatting sqref="B247">
    <cfRule type="beginsWith" dxfId="398" priority="620" operator="beginsWith" text="unsure">
      <formula>LEFT((B247),LEN("unsure"))=("unsure")</formula>
    </cfRule>
  </conditionalFormatting>
  <conditionalFormatting sqref="B246">
    <cfRule type="beginsWith" dxfId="397" priority="621" operator="beginsWith" text="yes">
      <formula>LEFT((B246),LEN("yes"))=("yes")</formula>
    </cfRule>
  </conditionalFormatting>
  <conditionalFormatting sqref="B246">
    <cfRule type="beginsWith" dxfId="396" priority="622" operator="beginsWith" text="unsure">
      <formula>LEFT((B246),LEN("unsure"))=("unsure")</formula>
    </cfRule>
  </conditionalFormatting>
  <conditionalFormatting sqref="B245">
    <cfRule type="beginsWith" dxfId="395" priority="623" operator="beginsWith" text="yes">
      <formula>LEFT((B245),LEN("yes"))=("yes")</formula>
    </cfRule>
  </conditionalFormatting>
  <conditionalFormatting sqref="B245">
    <cfRule type="beginsWith" dxfId="394" priority="624" operator="beginsWith" text="unsure">
      <formula>LEFT((B245),LEN("unsure"))=("unsure")</formula>
    </cfRule>
  </conditionalFormatting>
  <conditionalFormatting sqref="B244">
    <cfRule type="beginsWith" dxfId="393" priority="625" operator="beginsWith" text="yes">
      <formula>LEFT((B244),LEN("yes"))=("yes")</formula>
    </cfRule>
  </conditionalFormatting>
  <conditionalFormatting sqref="B244">
    <cfRule type="beginsWith" dxfId="392" priority="626" operator="beginsWith" text="unsure">
      <formula>LEFT((B244),LEN("unsure"))=("unsure")</formula>
    </cfRule>
  </conditionalFormatting>
  <conditionalFormatting sqref="B243">
    <cfRule type="beginsWith" dxfId="391" priority="627" operator="beginsWith" text="yes">
      <formula>LEFT((B243),LEN("yes"))=("yes")</formula>
    </cfRule>
  </conditionalFormatting>
  <conditionalFormatting sqref="B243">
    <cfRule type="beginsWith" dxfId="390" priority="628" operator="beginsWith" text="unsure">
      <formula>LEFT((B243),LEN("unsure"))=("unsure")</formula>
    </cfRule>
  </conditionalFormatting>
  <conditionalFormatting sqref="B241:B242">
    <cfRule type="beginsWith" dxfId="389" priority="629" operator="beginsWith" text="yes">
      <formula>LEFT((B241),LEN("yes"))=("yes")</formula>
    </cfRule>
  </conditionalFormatting>
  <conditionalFormatting sqref="B241:B242">
    <cfRule type="beginsWith" dxfId="388" priority="630" operator="beginsWith" text="unsure">
      <formula>LEFT((B241),LEN("unsure"))=("unsure")</formula>
    </cfRule>
  </conditionalFormatting>
  <conditionalFormatting sqref="B240">
    <cfRule type="beginsWith" dxfId="387" priority="631" operator="beginsWith" text="yes">
      <formula>LEFT((B240),LEN("yes"))=("yes")</formula>
    </cfRule>
  </conditionalFormatting>
  <conditionalFormatting sqref="B240">
    <cfRule type="beginsWith" dxfId="386" priority="632" operator="beginsWith" text="unsure">
      <formula>LEFT((B240),LEN("unsure"))=("unsure")</formula>
    </cfRule>
  </conditionalFormatting>
  <conditionalFormatting sqref="B239">
    <cfRule type="beginsWith" dxfId="385" priority="633" operator="beginsWith" text="yes">
      <formula>LEFT((B239),LEN("yes"))=("yes")</formula>
    </cfRule>
  </conditionalFormatting>
  <conditionalFormatting sqref="B239">
    <cfRule type="beginsWith" dxfId="384" priority="634" operator="beginsWith" text="unsure">
      <formula>LEFT((B239),LEN("unsure"))=("unsure")</formula>
    </cfRule>
  </conditionalFormatting>
  <conditionalFormatting sqref="B238">
    <cfRule type="beginsWith" dxfId="383" priority="635" operator="beginsWith" text="yes">
      <formula>LEFT((B238),LEN("yes"))=("yes")</formula>
    </cfRule>
  </conditionalFormatting>
  <conditionalFormatting sqref="B238">
    <cfRule type="beginsWith" dxfId="382" priority="636" operator="beginsWith" text="unsure">
      <formula>LEFT((B238),LEN("unsure"))=("unsure")</formula>
    </cfRule>
  </conditionalFormatting>
  <conditionalFormatting sqref="B236:B237">
    <cfRule type="beginsWith" dxfId="381" priority="637" operator="beginsWith" text="yes">
      <formula>LEFT((B236),LEN("yes"))=("yes")</formula>
    </cfRule>
  </conditionalFormatting>
  <conditionalFormatting sqref="B236:B237">
    <cfRule type="beginsWith" dxfId="380" priority="638" operator="beginsWith" text="unsure">
      <formula>LEFT((B236),LEN("unsure"))=("unsure")</formula>
    </cfRule>
  </conditionalFormatting>
  <conditionalFormatting sqref="B233:B235">
    <cfRule type="beginsWith" dxfId="379" priority="639" operator="beginsWith" text="yes">
      <formula>LEFT((B233),LEN("yes"))=("yes")</formula>
    </cfRule>
  </conditionalFormatting>
  <conditionalFormatting sqref="B233:B235">
    <cfRule type="beginsWith" dxfId="378" priority="640" operator="beginsWith" text="unsure">
      <formula>LEFT((B233),LEN("unsure"))=("unsure")</formula>
    </cfRule>
  </conditionalFormatting>
  <conditionalFormatting sqref="B231:B232">
    <cfRule type="beginsWith" dxfId="377" priority="641" operator="beginsWith" text="yes">
      <formula>LEFT((B231),LEN("yes"))=("yes")</formula>
    </cfRule>
  </conditionalFormatting>
  <conditionalFormatting sqref="B231:B232">
    <cfRule type="beginsWith" dxfId="376" priority="642" operator="beginsWith" text="unsure">
      <formula>LEFT((B231),LEN("unsure"))=("unsure")</formula>
    </cfRule>
  </conditionalFormatting>
  <conditionalFormatting sqref="B230">
    <cfRule type="beginsWith" dxfId="375" priority="643" operator="beginsWith" text="yes">
      <formula>LEFT((B230),LEN("yes"))=("yes")</formula>
    </cfRule>
  </conditionalFormatting>
  <conditionalFormatting sqref="B230">
    <cfRule type="beginsWith" dxfId="374" priority="644" operator="beginsWith" text="unsure">
      <formula>LEFT((B230),LEN("unsure"))=("unsure")</formula>
    </cfRule>
  </conditionalFormatting>
  <conditionalFormatting sqref="B229">
    <cfRule type="beginsWith" dxfId="373" priority="645" operator="beginsWith" text="yes">
      <formula>LEFT((B229),LEN("yes"))=("yes")</formula>
    </cfRule>
  </conditionalFormatting>
  <conditionalFormatting sqref="B229">
    <cfRule type="beginsWith" dxfId="372" priority="646" operator="beginsWith" text="unsure">
      <formula>LEFT((B229),LEN("unsure"))=("unsure")</formula>
    </cfRule>
  </conditionalFormatting>
  <conditionalFormatting sqref="B228">
    <cfRule type="beginsWith" dxfId="371" priority="647" operator="beginsWith" text="yes">
      <formula>LEFT((B228),LEN("yes"))=("yes")</formula>
    </cfRule>
  </conditionalFormatting>
  <conditionalFormatting sqref="B228">
    <cfRule type="beginsWith" dxfId="370" priority="648" operator="beginsWith" text="unsure">
      <formula>LEFT((B228),LEN("unsure"))=("unsure")</formula>
    </cfRule>
  </conditionalFormatting>
  <conditionalFormatting sqref="B227">
    <cfRule type="beginsWith" dxfId="369" priority="649" operator="beginsWith" text="yes">
      <formula>LEFT((B227),LEN("yes"))=("yes")</formula>
    </cfRule>
  </conditionalFormatting>
  <conditionalFormatting sqref="B227">
    <cfRule type="beginsWith" dxfId="368" priority="650" operator="beginsWith" text="unsure">
      <formula>LEFT((B227),LEN("unsure"))=("unsure")</formula>
    </cfRule>
  </conditionalFormatting>
  <conditionalFormatting sqref="B226">
    <cfRule type="beginsWith" dxfId="367" priority="651" operator="beginsWith" text="yes">
      <formula>LEFT((B226),LEN("yes"))=("yes")</formula>
    </cfRule>
  </conditionalFormatting>
  <conditionalFormatting sqref="B226">
    <cfRule type="beginsWith" dxfId="366" priority="652" operator="beginsWith" text="unsure">
      <formula>LEFT((B226),LEN("unsure"))=("unsure")</formula>
    </cfRule>
  </conditionalFormatting>
  <conditionalFormatting sqref="B225">
    <cfRule type="beginsWith" dxfId="365" priority="653" operator="beginsWith" text="yes">
      <formula>LEFT((B225),LEN("yes"))=("yes")</formula>
    </cfRule>
  </conditionalFormatting>
  <conditionalFormatting sqref="B225">
    <cfRule type="beginsWith" dxfId="364" priority="654" operator="beginsWith" text="unsure">
      <formula>LEFT((B225),LEN("unsure"))=("unsure")</formula>
    </cfRule>
  </conditionalFormatting>
  <conditionalFormatting sqref="B224">
    <cfRule type="beginsWith" dxfId="363" priority="655" operator="beginsWith" text="yes">
      <formula>LEFT((B224),LEN("yes"))=("yes")</formula>
    </cfRule>
  </conditionalFormatting>
  <conditionalFormatting sqref="B224">
    <cfRule type="beginsWith" dxfId="362" priority="656" operator="beginsWith" text="unsure">
      <formula>LEFT((B224),LEN("unsure"))=("unsure")</formula>
    </cfRule>
  </conditionalFormatting>
  <conditionalFormatting sqref="B223">
    <cfRule type="beginsWith" dxfId="361" priority="657" operator="beginsWith" text="yes">
      <formula>LEFT((B223),LEN("yes"))=("yes")</formula>
    </cfRule>
  </conditionalFormatting>
  <conditionalFormatting sqref="B223">
    <cfRule type="beginsWith" dxfId="360" priority="658" operator="beginsWith" text="unsure">
      <formula>LEFT((B223),LEN("unsure"))=("unsure")</formula>
    </cfRule>
  </conditionalFormatting>
  <conditionalFormatting sqref="B222">
    <cfRule type="beginsWith" dxfId="359" priority="659" operator="beginsWith" text="yes">
      <formula>LEFT((B222),LEN("yes"))=("yes")</formula>
    </cfRule>
  </conditionalFormatting>
  <conditionalFormatting sqref="B222">
    <cfRule type="beginsWith" dxfId="358" priority="660" operator="beginsWith" text="unsure">
      <formula>LEFT((B222),LEN("unsure"))=("unsure")</formula>
    </cfRule>
  </conditionalFormatting>
  <conditionalFormatting sqref="B221">
    <cfRule type="beginsWith" dxfId="357" priority="661" operator="beginsWith" text="yes">
      <formula>LEFT((B221),LEN("yes"))=("yes")</formula>
    </cfRule>
  </conditionalFormatting>
  <conditionalFormatting sqref="B221">
    <cfRule type="beginsWith" dxfId="356" priority="662" operator="beginsWith" text="unsure">
      <formula>LEFT((B221),LEN("unsure"))=("unsure")</formula>
    </cfRule>
  </conditionalFormatting>
  <conditionalFormatting sqref="B220">
    <cfRule type="beginsWith" dxfId="355" priority="663" operator="beginsWith" text="yes">
      <formula>LEFT((B220),LEN("yes"))=("yes")</formula>
    </cfRule>
  </conditionalFormatting>
  <conditionalFormatting sqref="B220">
    <cfRule type="beginsWith" dxfId="354" priority="664" operator="beginsWith" text="unsure">
      <formula>LEFT((B220),LEN("unsure"))=("unsure")</formula>
    </cfRule>
  </conditionalFormatting>
  <conditionalFormatting sqref="B219">
    <cfRule type="beginsWith" dxfId="353" priority="665" operator="beginsWith" text="yes">
      <formula>LEFT((B219),LEN("yes"))=("yes")</formula>
    </cfRule>
  </conditionalFormatting>
  <conditionalFormatting sqref="B219">
    <cfRule type="beginsWith" dxfId="352" priority="666" operator="beginsWith" text="unsure">
      <formula>LEFT((B219),LEN("unsure"))=("unsure")</formula>
    </cfRule>
  </conditionalFormatting>
  <conditionalFormatting sqref="B218">
    <cfRule type="beginsWith" dxfId="351" priority="667" operator="beginsWith" text="yes">
      <formula>LEFT((B218),LEN("yes"))=("yes")</formula>
    </cfRule>
  </conditionalFormatting>
  <conditionalFormatting sqref="B218">
    <cfRule type="beginsWith" dxfId="350" priority="668" operator="beginsWith" text="unsure">
      <formula>LEFT((B218),LEN("unsure"))=("unsure")</formula>
    </cfRule>
  </conditionalFormatting>
  <conditionalFormatting sqref="B215:B217">
    <cfRule type="beginsWith" dxfId="349" priority="669" operator="beginsWith" text="yes">
      <formula>LEFT((B215),LEN("yes"))=("yes")</formula>
    </cfRule>
  </conditionalFormatting>
  <conditionalFormatting sqref="B215:B217">
    <cfRule type="beginsWith" dxfId="348" priority="670" operator="beginsWith" text="unsure">
      <formula>LEFT((B215),LEN("unsure"))=("unsure")</formula>
    </cfRule>
  </conditionalFormatting>
  <conditionalFormatting sqref="B214">
    <cfRule type="beginsWith" dxfId="347" priority="671" operator="beginsWith" text="yes">
      <formula>LEFT((B214),LEN("yes"))=("yes")</formula>
    </cfRule>
  </conditionalFormatting>
  <conditionalFormatting sqref="B214">
    <cfRule type="beginsWith" dxfId="346" priority="672" operator="beginsWith" text="unsure">
      <formula>LEFT((B214),LEN("unsure"))=("unsure")</formula>
    </cfRule>
  </conditionalFormatting>
  <conditionalFormatting sqref="B213">
    <cfRule type="beginsWith" dxfId="345" priority="673" operator="beginsWith" text="yes">
      <formula>LEFT((B213),LEN("yes"))=("yes")</formula>
    </cfRule>
  </conditionalFormatting>
  <conditionalFormatting sqref="B213">
    <cfRule type="beginsWith" dxfId="344" priority="674" operator="beginsWith" text="unsure">
      <formula>LEFT((B213),LEN("unsure"))=("unsure")</formula>
    </cfRule>
  </conditionalFormatting>
  <conditionalFormatting sqref="B212">
    <cfRule type="beginsWith" dxfId="343" priority="675" operator="beginsWith" text="yes">
      <formula>LEFT((B212),LEN("yes"))=("yes")</formula>
    </cfRule>
  </conditionalFormatting>
  <conditionalFormatting sqref="B212">
    <cfRule type="beginsWith" dxfId="342" priority="676" operator="beginsWith" text="unsure">
      <formula>LEFT((B212),LEN("unsure"))=("unsure")</formula>
    </cfRule>
  </conditionalFormatting>
  <conditionalFormatting sqref="B211">
    <cfRule type="beginsWith" dxfId="341" priority="677" operator="beginsWith" text="yes">
      <formula>LEFT((B211),LEN("yes"))=("yes")</formula>
    </cfRule>
  </conditionalFormatting>
  <conditionalFormatting sqref="B211">
    <cfRule type="beginsWith" dxfId="340" priority="678" operator="beginsWith" text="unsure">
      <formula>LEFT((B211),LEN("unsure"))=("unsure")</formula>
    </cfRule>
  </conditionalFormatting>
  <conditionalFormatting sqref="B210">
    <cfRule type="beginsWith" dxfId="339" priority="679" operator="beginsWith" text="yes">
      <formula>LEFT((B210),LEN("yes"))=("yes")</formula>
    </cfRule>
  </conditionalFormatting>
  <conditionalFormatting sqref="B210">
    <cfRule type="beginsWith" dxfId="338" priority="680" operator="beginsWith" text="unsure">
      <formula>LEFT((B210),LEN("unsure"))=("unsure")</formula>
    </cfRule>
  </conditionalFormatting>
  <conditionalFormatting sqref="B208:B209">
    <cfRule type="beginsWith" dxfId="337" priority="681" operator="beginsWith" text="yes">
      <formula>LEFT((B208),LEN("yes"))=("yes")</formula>
    </cfRule>
  </conditionalFormatting>
  <conditionalFormatting sqref="B208:B209">
    <cfRule type="beginsWith" dxfId="336" priority="682" operator="beginsWith" text="unsure">
      <formula>LEFT((B208),LEN("unsure"))=("unsure")</formula>
    </cfRule>
  </conditionalFormatting>
  <conditionalFormatting sqref="B207">
    <cfRule type="beginsWith" dxfId="335" priority="683" operator="beginsWith" text="yes">
      <formula>LEFT((B207),LEN("yes"))=("yes")</formula>
    </cfRule>
  </conditionalFormatting>
  <conditionalFormatting sqref="B207">
    <cfRule type="beginsWith" dxfId="334" priority="684" operator="beginsWith" text="unsure">
      <formula>LEFT((B207),LEN("unsure"))=("unsure")</formula>
    </cfRule>
  </conditionalFormatting>
  <conditionalFormatting sqref="B206">
    <cfRule type="beginsWith" dxfId="333" priority="685" operator="beginsWith" text="yes">
      <formula>LEFT((B206),LEN("yes"))=("yes")</formula>
    </cfRule>
  </conditionalFormatting>
  <conditionalFormatting sqref="B206">
    <cfRule type="beginsWith" dxfId="332" priority="686" operator="beginsWith" text="unsure">
      <formula>LEFT((B206),LEN("unsure"))=("unsure")</formula>
    </cfRule>
  </conditionalFormatting>
  <conditionalFormatting sqref="B205">
    <cfRule type="beginsWith" dxfId="331" priority="687" operator="beginsWith" text="yes">
      <formula>LEFT((B205),LEN("yes"))=("yes")</formula>
    </cfRule>
  </conditionalFormatting>
  <conditionalFormatting sqref="B205">
    <cfRule type="beginsWith" dxfId="330" priority="688" operator="beginsWith" text="unsure">
      <formula>LEFT((B205),LEN("unsure"))=("unsure")</formula>
    </cfRule>
  </conditionalFormatting>
  <conditionalFormatting sqref="B204">
    <cfRule type="beginsWith" dxfId="329" priority="689" operator="beginsWith" text="yes">
      <formula>LEFT((B204),LEN("yes"))=("yes")</formula>
    </cfRule>
  </conditionalFormatting>
  <conditionalFormatting sqref="B204">
    <cfRule type="beginsWith" dxfId="328" priority="690" operator="beginsWith" text="unsure">
      <formula>LEFT((B204),LEN("unsure"))=("unsure")</formula>
    </cfRule>
  </conditionalFormatting>
  <conditionalFormatting sqref="B203">
    <cfRule type="beginsWith" dxfId="327" priority="691" operator="beginsWith" text="yes">
      <formula>LEFT((B203),LEN("yes"))=("yes")</formula>
    </cfRule>
  </conditionalFormatting>
  <conditionalFormatting sqref="B203">
    <cfRule type="beginsWith" dxfId="326" priority="692" operator="beginsWith" text="unsure">
      <formula>LEFT((B203),LEN("unsure"))=("unsure")</formula>
    </cfRule>
  </conditionalFormatting>
  <conditionalFormatting sqref="B202">
    <cfRule type="beginsWith" dxfId="325" priority="693" operator="beginsWith" text="yes">
      <formula>LEFT((B202),LEN("yes"))=("yes")</formula>
    </cfRule>
  </conditionalFormatting>
  <conditionalFormatting sqref="B202">
    <cfRule type="beginsWith" dxfId="324" priority="694" operator="beginsWith" text="unsure">
      <formula>LEFT((B202),LEN("unsure"))=("unsure")</formula>
    </cfRule>
  </conditionalFormatting>
  <conditionalFormatting sqref="B201">
    <cfRule type="beginsWith" dxfId="323" priority="695" operator="beginsWith" text="yes">
      <formula>LEFT((B201),LEN("yes"))=("yes")</formula>
    </cfRule>
  </conditionalFormatting>
  <conditionalFormatting sqref="B201">
    <cfRule type="beginsWith" dxfId="322" priority="696" operator="beginsWith" text="unsure">
      <formula>LEFT((B201),LEN("unsure"))=("unsure")</formula>
    </cfRule>
  </conditionalFormatting>
  <conditionalFormatting sqref="B200">
    <cfRule type="beginsWith" dxfId="321" priority="697" operator="beginsWith" text="yes">
      <formula>LEFT((B200),LEN("yes"))=("yes")</formula>
    </cfRule>
  </conditionalFormatting>
  <conditionalFormatting sqref="B200">
    <cfRule type="beginsWith" dxfId="320" priority="698" operator="beginsWith" text="unsure">
      <formula>LEFT((B200),LEN("unsure"))=("unsure")</formula>
    </cfRule>
  </conditionalFormatting>
  <conditionalFormatting sqref="B198:B199">
    <cfRule type="beginsWith" dxfId="319" priority="699" operator="beginsWith" text="yes">
      <formula>LEFT((B198),LEN("yes"))=("yes")</formula>
    </cfRule>
  </conditionalFormatting>
  <conditionalFormatting sqref="B198:B199">
    <cfRule type="beginsWith" dxfId="318" priority="700" operator="beginsWith" text="unsure">
      <formula>LEFT((B198),LEN("unsure"))=("unsure")</formula>
    </cfRule>
  </conditionalFormatting>
  <conditionalFormatting sqref="B196:B197">
    <cfRule type="beginsWith" dxfId="317" priority="701" operator="beginsWith" text="yes">
      <formula>LEFT((B196),LEN("yes"))=("yes")</formula>
    </cfRule>
  </conditionalFormatting>
  <conditionalFormatting sqref="B196:B197">
    <cfRule type="beginsWith" dxfId="316" priority="702" operator="beginsWith" text="unsure">
      <formula>LEFT((B196),LEN("unsure"))=("unsure")</formula>
    </cfRule>
  </conditionalFormatting>
  <conditionalFormatting sqref="B195">
    <cfRule type="beginsWith" dxfId="315" priority="703" operator="beginsWith" text="yes">
      <formula>LEFT((B195),LEN("yes"))=("yes")</formula>
    </cfRule>
  </conditionalFormatting>
  <conditionalFormatting sqref="B195">
    <cfRule type="beginsWith" dxfId="314" priority="704" operator="beginsWith" text="unsure">
      <formula>LEFT((B195),LEN("unsure"))=("unsure")</formula>
    </cfRule>
  </conditionalFormatting>
  <conditionalFormatting sqref="B194">
    <cfRule type="beginsWith" dxfId="313" priority="705" operator="beginsWith" text="yes">
      <formula>LEFT((B194),LEN("yes"))=("yes")</formula>
    </cfRule>
  </conditionalFormatting>
  <conditionalFormatting sqref="B194">
    <cfRule type="beginsWith" dxfId="312" priority="706" operator="beginsWith" text="unsure">
      <formula>LEFT((B194),LEN("unsure"))=("unsure")</formula>
    </cfRule>
  </conditionalFormatting>
  <conditionalFormatting sqref="B193">
    <cfRule type="beginsWith" dxfId="311" priority="707" operator="beginsWith" text="yes">
      <formula>LEFT((B193),LEN("yes"))=("yes")</formula>
    </cfRule>
  </conditionalFormatting>
  <conditionalFormatting sqref="B193">
    <cfRule type="beginsWith" dxfId="310" priority="708" operator="beginsWith" text="unsure">
      <formula>LEFT((B193),LEN("unsure"))=("unsure")</formula>
    </cfRule>
  </conditionalFormatting>
  <conditionalFormatting sqref="B192">
    <cfRule type="beginsWith" dxfId="309" priority="709" operator="beginsWith" text="yes">
      <formula>LEFT((B192),LEN("yes"))=("yes")</formula>
    </cfRule>
  </conditionalFormatting>
  <conditionalFormatting sqref="B192">
    <cfRule type="beginsWith" dxfId="308" priority="710" operator="beginsWith" text="unsure">
      <formula>LEFT((B192),LEN("unsure"))=("unsure")</formula>
    </cfRule>
  </conditionalFormatting>
  <conditionalFormatting sqref="B191">
    <cfRule type="beginsWith" dxfId="307" priority="711" operator="beginsWith" text="yes">
      <formula>LEFT((B191),LEN("yes"))=("yes")</formula>
    </cfRule>
  </conditionalFormatting>
  <conditionalFormatting sqref="B191">
    <cfRule type="beginsWith" dxfId="306" priority="712" operator="beginsWith" text="unsure">
      <formula>LEFT((B191),LEN("unsure"))=("unsure")</formula>
    </cfRule>
  </conditionalFormatting>
  <conditionalFormatting sqref="B190">
    <cfRule type="beginsWith" dxfId="305" priority="713" operator="beginsWith" text="yes">
      <formula>LEFT((B190),LEN("yes"))=("yes")</formula>
    </cfRule>
  </conditionalFormatting>
  <conditionalFormatting sqref="B190">
    <cfRule type="beginsWith" dxfId="304" priority="714" operator="beginsWith" text="unsure">
      <formula>LEFT((B190),LEN("unsure"))=("unsure")</formula>
    </cfRule>
  </conditionalFormatting>
  <conditionalFormatting sqref="B189">
    <cfRule type="beginsWith" dxfId="303" priority="715" operator="beginsWith" text="yes">
      <formula>LEFT((B189),LEN("yes"))=("yes")</formula>
    </cfRule>
  </conditionalFormatting>
  <conditionalFormatting sqref="B189">
    <cfRule type="beginsWith" dxfId="302" priority="716" operator="beginsWith" text="unsure">
      <formula>LEFT((B189),LEN("unsure"))=("unsure")</formula>
    </cfRule>
  </conditionalFormatting>
  <conditionalFormatting sqref="B188">
    <cfRule type="beginsWith" dxfId="301" priority="717" operator="beginsWith" text="yes">
      <formula>LEFT((B188),LEN("yes"))=("yes")</formula>
    </cfRule>
  </conditionalFormatting>
  <conditionalFormatting sqref="B188">
    <cfRule type="beginsWith" dxfId="300" priority="718" operator="beginsWith" text="unsure">
      <formula>LEFT((B188),LEN("unsure"))=("unsure")</formula>
    </cfRule>
  </conditionalFormatting>
  <conditionalFormatting sqref="B187">
    <cfRule type="beginsWith" dxfId="299" priority="719" operator="beginsWith" text="yes">
      <formula>LEFT((B187),LEN("yes"))=("yes")</formula>
    </cfRule>
  </conditionalFormatting>
  <conditionalFormatting sqref="B187">
    <cfRule type="beginsWith" dxfId="298" priority="720" operator="beginsWith" text="unsure">
      <formula>LEFT((B187),LEN("unsure"))=("unsure")</formula>
    </cfRule>
  </conditionalFormatting>
  <conditionalFormatting sqref="B186">
    <cfRule type="beginsWith" dxfId="297" priority="721" operator="beginsWith" text="yes">
      <formula>LEFT((B186),LEN("yes"))=("yes")</formula>
    </cfRule>
  </conditionalFormatting>
  <conditionalFormatting sqref="B186">
    <cfRule type="beginsWith" dxfId="296" priority="722" operator="beginsWith" text="unsure">
      <formula>LEFT((B186),LEN("unsure"))=("unsure")</formula>
    </cfRule>
  </conditionalFormatting>
  <conditionalFormatting sqref="B185">
    <cfRule type="beginsWith" dxfId="295" priority="723" operator="beginsWith" text="yes">
      <formula>LEFT((B185),LEN("yes"))=("yes")</formula>
    </cfRule>
  </conditionalFormatting>
  <conditionalFormatting sqref="B185">
    <cfRule type="beginsWith" dxfId="294" priority="724" operator="beginsWith" text="unsure">
      <formula>LEFT((B185),LEN("unsure"))=("unsure")</formula>
    </cfRule>
  </conditionalFormatting>
  <conditionalFormatting sqref="B184">
    <cfRule type="beginsWith" dxfId="293" priority="725" operator="beginsWith" text="yes">
      <formula>LEFT((B184),LEN("yes"))=("yes")</formula>
    </cfRule>
  </conditionalFormatting>
  <conditionalFormatting sqref="B184">
    <cfRule type="beginsWith" dxfId="292" priority="726" operator="beginsWith" text="unsure">
      <formula>LEFT((B184),LEN("unsure"))=("unsure")</formula>
    </cfRule>
  </conditionalFormatting>
  <conditionalFormatting sqref="B183">
    <cfRule type="beginsWith" dxfId="291" priority="727" operator="beginsWith" text="yes">
      <formula>LEFT((B183),LEN("yes"))=("yes")</formula>
    </cfRule>
  </conditionalFormatting>
  <conditionalFormatting sqref="B183">
    <cfRule type="beginsWith" dxfId="290" priority="728" operator="beginsWith" text="unsure">
      <formula>LEFT((B183),LEN("unsure"))=("unsure")</formula>
    </cfRule>
  </conditionalFormatting>
  <conditionalFormatting sqref="B181:B182">
    <cfRule type="beginsWith" dxfId="289" priority="729" operator="beginsWith" text="yes">
      <formula>LEFT((B181),LEN("yes"))=("yes")</formula>
    </cfRule>
  </conditionalFormatting>
  <conditionalFormatting sqref="B181:B182">
    <cfRule type="beginsWith" dxfId="288" priority="730" operator="beginsWith" text="unsure">
      <formula>LEFT((B181),LEN("unsure"))=("unsure")</formula>
    </cfRule>
  </conditionalFormatting>
  <conditionalFormatting sqref="B180">
    <cfRule type="beginsWith" dxfId="287" priority="731" operator="beginsWith" text="yes">
      <formula>LEFT((B180),LEN("yes"))=("yes")</formula>
    </cfRule>
  </conditionalFormatting>
  <conditionalFormatting sqref="B180">
    <cfRule type="beginsWith" dxfId="286" priority="732" operator="beginsWith" text="unsure">
      <formula>LEFT((B180),LEN("unsure"))=("unsure")</formula>
    </cfRule>
  </conditionalFormatting>
  <conditionalFormatting sqref="B179">
    <cfRule type="beginsWith" dxfId="285" priority="733" operator="beginsWith" text="yes">
      <formula>LEFT((B179),LEN("yes"))=("yes")</formula>
    </cfRule>
  </conditionalFormatting>
  <conditionalFormatting sqref="B179">
    <cfRule type="beginsWith" dxfId="284" priority="734" operator="beginsWith" text="unsure">
      <formula>LEFT((B179),LEN("unsure"))=("unsure")</formula>
    </cfRule>
  </conditionalFormatting>
  <conditionalFormatting sqref="B178">
    <cfRule type="beginsWith" dxfId="283" priority="735" operator="beginsWith" text="yes">
      <formula>LEFT((B178),LEN("yes"))=("yes")</formula>
    </cfRule>
  </conditionalFormatting>
  <conditionalFormatting sqref="B178">
    <cfRule type="beginsWith" dxfId="282" priority="736" operator="beginsWith" text="unsure">
      <formula>LEFT((B178),LEN("unsure"))=("unsure")</formula>
    </cfRule>
  </conditionalFormatting>
  <conditionalFormatting sqref="B177">
    <cfRule type="beginsWith" dxfId="281" priority="737" operator="beginsWith" text="yes">
      <formula>LEFT((B177),LEN("yes"))=("yes")</formula>
    </cfRule>
  </conditionalFormatting>
  <conditionalFormatting sqref="B177">
    <cfRule type="beginsWith" dxfId="280" priority="738" operator="beginsWith" text="unsure">
      <formula>LEFT((B177),LEN("unsure"))=("unsure")</formula>
    </cfRule>
  </conditionalFormatting>
  <conditionalFormatting sqref="B176">
    <cfRule type="beginsWith" dxfId="279" priority="739" operator="beginsWith" text="yes">
      <formula>LEFT((B176),LEN("yes"))=("yes")</formula>
    </cfRule>
  </conditionalFormatting>
  <conditionalFormatting sqref="B176">
    <cfRule type="beginsWith" dxfId="278" priority="740" operator="beginsWith" text="unsure">
      <formula>LEFT((B176),LEN("unsure"))=("unsure")</formula>
    </cfRule>
  </conditionalFormatting>
  <conditionalFormatting sqref="B175">
    <cfRule type="beginsWith" dxfId="277" priority="741" operator="beginsWith" text="yes">
      <formula>LEFT((B175),LEN("yes"))=("yes")</formula>
    </cfRule>
  </conditionalFormatting>
  <conditionalFormatting sqref="B175">
    <cfRule type="beginsWith" dxfId="276" priority="742" operator="beginsWith" text="unsure">
      <formula>LEFT((B175),LEN("unsure"))=("unsure")</formula>
    </cfRule>
  </conditionalFormatting>
  <conditionalFormatting sqref="B174">
    <cfRule type="beginsWith" dxfId="275" priority="743" operator="beginsWith" text="yes">
      <formula>LEFT((B174),LEN("yes"))=("yes")</formula>
    </cfRule>
  </conditionalFormatting>
  <conditionalFormatting sqref="B174">
    <cfRule type="beginsWith" dxfId="274" priority="744" operator="beginsWith" text="unsure">
      <formula>LEFT((B174),LEN("unsure"))=("unsure")</formula>
    </cfRule>
  </conditionalFormatting>
  <conditionalFormatting sqref="B173">
    <cfRule type="beginsWith" dxfId="273" priority="745" operator="beginsWith" text="yes">
      <formula>LEFT((B173),LEN("yes"))=("yes")</formula>
    </cfRule>
  </conditionalFormatting>
  <conditionalFormatting sqref="B173">
    <cfRule type="beginsWith" dxfId="272" priority="746" operator="beginsWith" text="unsure">
      <formula>LEFT((B173),LEN("unsure"))=("unsure")</formula>
    </cfRule>
  </conditionalFormatting>
  <conditionalFormatting sqref="B171:B172">
    <cfRule type="beginsWith" dxfId="271" priority="747" operator="beginsWith" text="yes">
      <formula>LEFT((B171),LEN("yes"))=("yes")</formula>
    </cfRule>
  </conditionalFormatting>
  <conditionalFormatting sqref="B171:B172">
    <cfRule type="beginsWith" dxfId="270" priority="748" operator="beginsWith" text="unsure">
      <formula>LEFT((B171),LEN("unsure"))=("unsure")</formula>
    </cfRule>
  </conditionalFormatting>
  <conditionalFormatting sqref="B170">
    <cfRule type="beginsWith" dxfId="269" priority="749" operator="beginsWith" text="yes">
      <formula>LEFT((B170),LEN("yes"))=("yes")</formula>
    </cfRule>
  </conditionalFormatting>
  <conditionalFormatting sqref="B170">
    <cfRule type="beginsWith" dxfId="268" priority="750" operator="beginsWith" text="unsure">
      <formula>LEFT((B170),LEN("unsure"))=("unsure")</formula>
    </cfRule>
  </conditionalFormatting>
  <conditionalFormatting sqref="B169">
    <cfRule type="beginsWith" dxfId="267" priority="751" operator="beginsWith" text="yes">
      <formula>LEFT((B169),LEN("yes"))=("yes")</formula>
    </cfRule>
  </conditionalFormatting>
  <conditionalFormatting sqref="B169">
    <cfRule type="beginsWith" dxfId="266" priority="752" operator="beginsWith" text="unsure">
      <formula>LEFT((B169),LEN("unsure"))=("unsure")</formula>
    </cfRule>
  </conditionalFormatting>
  <conditionalFormatting sqref="B168">
    <cfRule type="beginsWith" dxfId="265" priority="753" operator="beginsWith" text="yes">
      <formula>LEFT((B168),LEN("yes"))=("yes")</formula>
    </cfRule>
  </conditionalFormatting>
  <conditionalFormatting sqref="B168">
    <cfRule type="beginsWith" dxfId="264" priority="754" operator="beginsWith" text="unsure">
      <formula>LEFT((B168),LEN("unsure"))=("unsure")</formula>
    </cfRule>
  </conditionalFormatting>
  <conditionalFormatting sqref="B167">
    <cfRule type="beginsWith" dxfId="263" priority="755" operator="beginsWith" text="yes">
      <formula>LEFT((B167),LEN("yes"))=("yes")</formula>
    </cfRule>
  </conditionalFormatting>
  <conditionalFormatting sqref="B167">
    <cfRule type="beginsWith" dxfId="262" priority="756" operator="beginsWith" text="unsure">
      <formula>LEFT((B167),LEN("unsure"))=("unsure")</formula>
    </cfRule>
  </conditionalFormatting>
  <conditionalFormatting sqref="B166">
    <cfRule type="beginsWith" dxfId="261" priority="757" operator="beginsWith" text="yes">
      <formula>LEFT((B166),LEN("yes"))=("yes")</formula>
    </cfRule>
  </conditionalFormatting>
  <conditionalFormatting sqref="B166">
    <cfRule type="beginsWith" dxfId="260" priority="758" operator="beginsWith" text="unsure">
      <formula>LEFT((B166),LEN("unsure"))=("unsure")</formula>
    </cfRule>
  </conditionalFormatting>
  <conditionalFormatting sqref="B164:B165">
    <cfRule type="beginsWith" dxfId="259" priority="759" operator="beginsWith" text="yes">
      <formula>LEFT((B164),LEN("yes"))=("yes")</formula>
    </cfRule>
  </conditionalFormatting>
  <conditionalFormatting sqref="B164:B165">
    <cfRule type="beginsWith" dxfId="258" priority="760" operator="beginsWith" text="unsure">
      <formula>LEFT((B164),LEN("unsure"))=("unsure")</formula>
    </cfRule>
  </conditionalFormatting>
  <conditionalFormatting sqref="B163">
    <cfRule type="beginsWith" dxfId="257" priority="761" operator="beginsWith" text="yes">
      <formula>LEFT((B163),LEN("yes"))=("yes")</formula>
    </cfRule>
  </conditionalFormatting>
  <conditionalFormatting sqref="B163">
    <cfRule type="beginsWith" dxfId="256" priority="762" operator="beginsWith" text="unsure">
      <formula>LEFT((B163),LEN("unsure"))=("unsure")</formula>
    </cfRule>
  </conditionalFormatting>
  <conditionalFormatting sqref="B162">
    <cfRule type="beginsWith" dxfId="255" priority="763" operator="beginsWith" text="yes">
      <formula>LEFT((B162),LEN("yes"))=("yes")</formula>
    </cfRule>
  </conditionalFormatting>
  <conditionalFormatting sqref="B162">
    <cfRule type="beginsWith" dxfId="254" priority="764" operator="beginsWith" text="unsure">
      <formula>LEFT((B162),LEN("unsure"))=("unsure")</formula>
    </cfRule>
  </conditionalFormatting>
  <conditionalFormatting sqref="B161">
    <cfRule type="beginsWith" dxfId="253" priority="765" operator="beginsWith" text="yes">
      <formula>LEFT((B161),LEN("yes"))=("yes")</formula>
    </cfRule>
  </conditionalFormatting>
  <conditionalFormatting sqref="B161">
    <cfRule type="beginsWith" dxfId="252" priority="766" operator="beginsWith" text="unsure">
      <formula>LEFT((B161),LEN("unsure"))=("unsure")</formula>
    </cfRule>
  </conditionalFormatting>
  <conditionalFormatting sqref="B160">
    <cfRule type="beginsWith" dxfId="251" priority="767" operator="beginsWith" text="yes">
      <formula>LEFT((B160),LEN("yes"))=("yes")</formula>
    </cfRule>
  </conditionalFormatting>
  <conditionalFormatting sqref="B160">
    <cfRule type="beginsWith" dxfId="250" priority="768" operator="beginsWith" text="unsure">
      <formula>LEFT((B160),LEN("unsure"))=("unsure")</formula>
    </cfRule>
  </conditionalFormatting>
  <conditionalFormatting sqref="B159">
    <cfRule type="beginsWith" dxfId="249" priority="769" operator="beginsWith" text="yes">
      <formula>LEFT((B159),LEN("yes"))=("yes")</formula>
    </cfRule>
  </conditionalFormatting>
  <conditionalFormatting sqref="B159">
    <cfRule type="beginsWith" dxfId="248" priority="770" operator="beginsWith" text="unsure">
      <formula>LEFT((B159),LEN("unsure"))=("unsure")</formula>
    </cfRule>
  </conditionalFormatting>
  <conditionalFormatting sqref="B158">
    <cfRule type="beginsWith" dxfId="247" priority="771" operator="beginsWith" text="yes">
      <formula>LEFT((B158),LEN("yes"))=("yes")</formula>
    </cfRule>
  </conditionalFormatting>
  <conditionalFormatting sqref="B158">
    <cfRule type="beginsWith" dxfId="246" priority="772" operator="beginsWith" text="unsure">
      <formula>LEFT((B158),LEN("unsure"))=("unsure")</formula>
    </cfRule>
  </conditionalFormatting>
  <conditionalFormatting sqref="B157">
    <cfRule type="beginsWith" dxfId="245" priority="773" operator="beginsWith" text="yes">
      <formula>LEFT((B157),LEN("yes"))=("yes")</formula>
    </cfRule>
  </conditionalFormatting>
  <conditionalFormatting sqref="B157">
    <cfRule type="beginsWith" dxfId="244" priority="774" operator="beginsWith" text="unsure">
      <formula>LEFT((B157),LEN("unsure"))=("unsure")</formula>
    </cfRule>
  </conditionalFormatting>
  <conditionalFormatting sqref="B156">
    <cfRule type="beginsWith" dxfId="243" priority="775" operator="beginsWith" text="yes">
      <formula>LEFT((B156),LEN("yes"))=("yes")</formula>
    </cfRule>
  </conditionalFormatting>
  <conditionalFormatting sqref="B156">
    <cfRule type="beginsWith" dxfId="242" priority="776" operator="beginsWith" text="unsure">
      <formula>LEFT((B156),LEN("unsure"))=("unsure")</formula>
    </cfRule>
  </conditionalFormatting>
  <conditionalFormatting sqref="B155">
    <cfRule type="beginsWith" dxfId="241" priority="777" operator="beginsWith" text="yes">
      <formula>LEFT((B155),LEN("yes"))=("yes")</formula>
    </cfRule>
  </conditionalFormatting>
  <conditionalFormatting sqref="B155">
    <cfRule type="beginsWith" dxfId="240" priority="778" operator="beginsWith" text="unsure">
      <formula>LEFT((B155),LEN("unsure"))=("unsure")</formula>
    </cfRule>
  </conditionalFormatting>
  <conditionalFormatting sqref="B152:B154">
    <cfRule type="beginsWith" dxfId="239" priority="779" operator="beginsWith" text="yes">
      <formula>LEFT((B152),LEN("yes"))=("yes")</formula>
    </cfRule>
  </conditionalFormatting>
  <conditionalFormatting sqref="B152:B154">
    <cfRule type="beginsWith" dxfId="238" priority="780" operator="beginsWith" text="unsure">
      <formula>LEFT((B152),LEN("unsure"))=("unsure")</formula>
    </cfRule>
  </conditionalFormatting>
  <conditionalFormatting sqref="B151">
    <cfRule type="beginsWith" dxfId="237" priority="781" operator="beginsWith" text="yes">
      <formula>LEFT((B151),LEN("yes"))=("yes")</formula>
    </cfRule>
  </conditionalFormatting>
  <conditionalFormatting sqref="B151">
    <cfRule type="beginsWith" dxfId="236" priority="782" operator="beginsWith" text="unsure">
      <formula>LEFT((B151),LEN("unsure"))=("unsure")</formula>
    </cfRule>
  </conditionalFormatting>
  <conditionalFormatting sqref="B149:B150">
    <cfRule type="beginsWith" dxfId="235" priority="783" operator="beginsWith" text="yes">
      <formula>LEFT((B149),LEN("yes"))=("yes")</formula>
    </cfRule>
  </conditionalFormatting>
  <conditionalFormatting sqref="B149:B150">
    <cfRule type="beginsWith" dxfId="234" priority="784" operator="beginsWith" text="unsure">
      <formula>LEFT((B149),LEN("unsure"))=("unsure")</formula>
    </cfRule>
  </conditionalFormatting>
  <conditionalFormatting sqref="B147:B148">
    <cfRule type="beginsWith" dxfId="233" priority="785" operator="beginsWith" text="yes">
      <formula>LEFT((B147),LEN("yes"))=("yes")</formula>
    </cfRule>
  </conditionalFormatting>
  <conditionalFormatting sqref="B147:B148">
    <cfRule type="beginsWith" dxfId="232" priority="786" operator="beginsWith" text="unsure">
      <formula>LEFT((B147),LEN("unsure"))=("unsure")</formula>
    </cfRule>
  </conditionalFormatting>
  <conditionalFormatting sqref="B146">
    <cfRule type="beginsWith" dxfId="231" priority="787" operator="beginsWith" text="yes">
      <formula>LEFT((B146),LEN("yes"))=("yes")</formula>
    </cfRule>
  </conditionalFormatting>
  <conditionalFormatting sqref="B146">
    <cfRule type="beginsWith" dxfId="230" priority="788" operator="beginsWith" text="unsure">
      <formula>LEFT((B146),LEN("unsure"))=("unsure")</formula>
    </cfRule>
  </conditionalFormatting>
  <conditionalFormatting sqref="B144:B145">
    <cfRule type="beginsWith" dxfId="229" priority="789" operator="beginsWith" text="yes">
      <formula>LEFT((B144),LEN("yes"))=("yes")</formula>
    </cfRule>
  </conditionalFormatting>
  <conditionalFormatting sqref="B144:B145">
    <cfRule type="beginsWith" dxfId="228" priority="790" operator="beginsWith" text="unsure">
      <formula>LEFT((B144),LEN("unsure"))=("unsure")</formula>
    </cfRule>
  </conditionalFormatting>
  <conditionalFormatting sqref="B143">
    <cfRule type="beginsWith" dxfId="227" priority="791" operator="beginsWith" text="yes">
      <formula>LEFT((B143),LEN("yes"))=("yes")</formula>
    </cfRule>
  </conditionalFormatting>
  <conditionalFormatting sqref="B143">
    <cfRule type="beginsWith" dxfId="226" priority="792" operator="beginsWith" text="unsure">
      <formula>LEFT((B143),LEN("unsure"))=("unsure")</formula>
    </cfRule>
  </conditionalFormatting>
  <conditionalFormatting sqref="B142">
    <cfRule type="beginsWith" dxfId="225" priority="793" operator="beginsWith" text="yes">
      <formula>LEFT((B142),LEN("yes"))=("yes")</formula>
    </cfRule>
  </conditionalFormatting>
  <conditionalFormatting sqref="B142">
    <cfRule type="beginsWith" dxfId="224" priority="794" operator="beginsWith" text="unsure">
      <formula>LEFT((B142),LEN("unsure"))=("unsure")</formula>
    </cfRule>
  </conditionalFormatting>
  <conditionalFormatting sqref="B141">
    <cfRule type="beginsWith" dxfId="223" priority="795" operator="beginsWith" text="yes">
      <formula>LEFT((B141),LEN("yes"))=("yes")</formula>
    </cfRule>
  </conditionalFormatting>
  <conditionalFormatting sqref="B141">
    <cfRule type="beginsWith" dxfId="222" priority="796" operator="beginsWith" text="unsure">
      <formula>LEFT((B141),LEN("unsure"))=("unsure")</formula>
    </cfRule>
  </conditionalFormatting>
  <conditionalFormatting sqref="B140">
    <cfRule type="beginsWith" dxfId="221" priority="797" operator="beginsWith" text="yes">
      <formula>LEFT((B140),LEN("yes"))=("yes")</formula>
    </cfRule>
  </conditionalFormatting>
  <conditionalFormatting sqref="B140">
    <cfRule type="beginsWith" dxfId="220" priority="798" operator="beginsWith" text="unsure">
      <formula>LEFT((B140),LEN("unsure"))=("unsure")</formula>
    </cfRule>
  </conditionalFormatting>
  <conditionalFormatting sqref="B139">
    <cfRule type="beginsWith" dxfId="219" priority="799" operator="beginsWith" text="yes">
      <formula>LEFT((B139),LEN("yes"))=("yes")</formula>
    </cfRule>
  </conditionalFormatting>
  <conditionalFormatting sqref="B139">
    <cfRule type="beginsWith" dxfId="218" priority="800" operator="beginsWith" text="unsure">
      <formula>LEFT((B139),LEN("unsure"))=("unsure")</formula>
    </cfRule>
  </conditionalFormatting>
  <conditionalFormatting sqref="B138">
    <cfRule type="beginsWith" dxfId="217" priority="801" operator="beginsWith" text="yes">
      <formula>LEFT((B138),LEN("yes"))=("yes")</formula>
    </cfRule>
  </conditionalFormatting>
  <conditionalFormatting sqref="B138">
    <cfRule type="beginsWith" dxfId="216" priority="802" operator="beginsWith" text="unsure">
      <formula>LEFT((B138),LEN("unsure"))=("unsure")</formula>
    </cfRule>
  </conditionalFormatting>
  <conditionalFormatting sqref="B137">
    <cfRule type="beginsWith" dxfId="215" priority="803" operator="beginsWith" text="yes">
      <formula>LEFT((B137),LEN("yes"))=("yes")</formula>
    </cfRule>
  </conditionalFormatting>
  <conditionalFormatting sqref="B137">
    <cfRule type="beginsWith" dxfId="214" priority="804" operator="beginsWith" text="unsure">
      <formula>LEFT((B137),LEN("unsure"))=("unsure")</formula>
    </cfRule>
  </conditionalFormatting>
  <conditionalFormatting sqref="B135:B136">
    <cfRule type="beginsWith" dxfId="213" priority="805" operator="beginsWith" text="yes">
      <formula>LEFT((B135),LEN("yes"))=("yes")</formula>
    </cfRule>
  </conditionalFormatting>
  <conditionalFormatting sqref="B135:B136">
    <cfRule type="beginsWith" dxfId="212" priority="806" operator="beginsWith" text="unsure">
      <formula>LEFT((B135),LEN("unsure"))=("unsure")</formula>
    </cfRule>
  </conditionalFormatting>
  <conditionalFormatting sqref="B134">
    <cfRule type="beginsWith" dxfId="211" priority="807" operator="beginsWith" text="yes">
      <formula>LEFT((B134),LEN("yes"))=("yes")</formula>
    </cfRule>
  </conditionalFormatting>
  <conditionalFormatting sqref="B134">
    <cfRule type="beginsWith" dxfId="210" priority="808" operator="beginsWith" text="unsure">
      <formula>LEFT((B134),LEN("unsure"))=("unsure")</formula>
    </cfRule>
  </conditionalFormatting>
  <conditionalFormatting sqref="B133">
    <cfRule type="beginsWith" dxfId="209" priority="809" operator="beginsWith" text="yes">
      <formula>LEFT((B133),LEN("yes"))=("yes")</formula>
    </cfRule>
  </conditionalFormatting>
  <conditionalFormatting sqref="B133">
    <cfRule type="beginsWith" dxfId="208" priority="810" operator="beginsWith" text="unsure">
      <formula>LEFT((B133),LEN("unsure"))=("unsure")</formula>
    </cfRule>
  </conditionalFormatting>
  <conditionalFormatting sqref="B132">
    <cfRule type="beginsWith" dxfId="207" priority="811" operator="beginsWith" text="yes">
      <formula>LEFT((B132),LEN("yes"))=("yes")</formula>
    </cfRule>
  </conditionalFormatting>
  <conditionalFormatting sqref="B132">
    <cfRule type="beginsWith" dxfId="206" priority="812" operator="beginsWith" text="unsure">
      <formula>LEFT((B132),LEN("unsure"))=("unsure")</formula>
    </cfRule>
  </conditionalFormatting>
  <conditionalFormatting sqref="B131">
    <cfRule type="beginsWith" dxfId="205" priority="813" operator="beginsWith" text="yes">
      <formula>LEFT((B131),LEN("yes"))=("yes")</formula>
    </cfRule>
  </conditionalFormatting>
  <conditionalFormatting sqref="B131">
    <cfRule type="beginsWith" dxfId="204" priority="814" operator="beginsWith" text="unsure">
      <formula>LEFT((B131),LEN("unsure"))=("unsure")</formula>
    </cfRule>
  </conditionalFormatting>
  <conditionalFormatting sqref="B130">
    <cfRule type="beginsWith" dxfId="203" priority="815" operator="beginsWith" text="yes">
      <formula>LEFT((B130),LEN("yes"))=("yes")</formula>
    </cfRule>
  </conditionalFormatting>
  <conditionalFormatting sqref="B130">
    <cfRule type="beginsWith" dxfId="202" priority="816" operator="beginsWith" text="unsure">
      <formula>LEFT((B130),LEN("unsure"))=("unsure")</formula>
    </cfRule>
  </conditionalFormatting>
  <conditionalFormatting sqref="B128:B129">
    <cfRule type="beginsWith" dxfId="201" priority="817" operator="beginsWith" text="yes">
      <formula>LEFT((B128),LEN("yes"))=("yes")</formula>
    </cfRule>
  </conditionalFormatting>
  <conditionalFormatting sqref="B128:B129">
    <cfRule type="beginsWith" dxfId="200" priority="818" operator="beginsWith" text="unsure">
      <formula>LEFT((B128),LEN("unsure"))=("unsure")</formula>
    </cfRule>
  </conditionalFormatting>
  <conditionalFormatting sqref="B126:B127">
    <cfRule type="beginsWith" dxfId="199" priority="819" operator="beginsWith" text="yes">
      <formula>LEFT((B126),LEN("yes"))=("yes")</formula>
    </cfRule>
  </conditionalFormatting>
  <conditionalFormatting sqref="B126:B127">
    <cfRule type="beginsWith" dxfId="198" priority="820" operator="beginsWith" text="unsure">
      <formula>LEFT((B126),LEN("unsure"))=("unsure")</formula>
    </cfRule>
  </conditionalFormatting>
  <conditionalFormatting sqref="B125">
    <cfRule type="beginsWith" dxfId="197" priority="821" operator="beginsWith" text="yes">
      <formula>LEFT((B125),LEN("yes"))=("yes")</formula>
    </cfRule>
  </conditionalFormatting>
  <conditionalFormatting sqref="B125">
    <cfRule type="beginsWith" dxfId="196" priority="822" operator="beginsWith" text="unsure">
      <formula>LEFT((B125),LEN("unsure"))=("unsure")</formula>
    </cfRule>
  </conditionalFormatting>
  <conditionalFormatting sqref="B124">
    <cfRule type="beginsWith" dxfId="195" priority="823" operator="beginsWith" text="yes">
      <formula>LEFT((B124),LEN("yes"))=("yes")</formula>
    </cfRule>
  </conditionalFormatting>
  <conditionalFormatting sqref="B124">
    <cfRule type="beginsWith" dxfId="194" priority="824" operator="beginsWith" text="unsure">
      <formula>LEFT((B124),LEN("unsure"))=("unsure")</formula>
    </cfRule>
  </conditionalFormatting>
  <conditionalFormatting sqref="B123">
    <cfRule type="beginsWith" dxfId="193" priority="825" operator="beginsWith" text="yes">
      <formula>LEFT((B123),LEN("yes"))=("yes")</formula>
    </cfRule>
  </conditionalFormatting>
  <conditionalFormatting sqref="B123">
    <cfRule type="beginsWith" dxfId="192" priority="826" operator="beginsWith" text="unsure">
      <formula>LEFT((B123),LEN("unsure"))=("unsure")</formula>
    </cfRule>
  </conditionalFormatting>
  <conditionalFormatting sqref="B122">
    <cfRule type="beginsWith" dxfId="191" priority="827" operator="beginsWith" text="yes">
      <formula>LEFT((B122),LEN("yes"))=("yes")</formula>
    </cfRule>
  </conditionalFormatting>
  <conditionalFormatting sqref="B122">
    <cfRule type="beginsWith" dxfId="190" priority="828" operator="beginsWith" text="unsure">
      <formula>LEFT((B122),LEN("unsure"))=("unsure")</formula>
    </cfRule>
  </conditionalFormatting>
  <conditionalFormatting sqref="B121">
    <cfRule type="beginsWith" dxfId="189" priority="829" operator="beginsWith" text="yes">
      <formula>LEFT((B121),LEN("yes"))=("yes")</formula>
    </cfRule>
  </conditionalFormatting>
  <conditionalFormatting sqref="B121">
    <cfRule type="beginsWith" dxfId="188" priority="830" operator="beginsWith" text="unsure">
      <formula>LEFT((B121),LEN("unsure"))=("unsure")</formula>
    </cfRule>
  </conditionalFormatting>
  <conditionalFormatting sqref="B120">
    <cfRule type="beginsWith" dxfId="187" priority="831" operator="beginsWith" text="yes">
      <formula>LEFT((B120),LEN("yes"))=("yes")</formula>
    </cfRule>
  </conditionalFormatting>
  <conditionalFormatting sqref="B120">
    <cfRule type="beginsWith" dxfId="186" priority="832" operator="beginsWith" text="unsure">
      <formula>LEFT((B120),LEN("unsure"))=("unsure")</formula>
    </cfRule>
  </conditionalFormatting>
  <conditionalFormatting sqref="B119">
    <cfRule type="beginsWith" dxfId="185" priority="833" operator="beginsWith" text="yes">
      <formula>LEFT((B119),LEN("yes"))=("yes")</formula>
    </cfRule>
  </conditionalFormatting>
  <conditionalFormatting sqref="B119">
    <cfRule type="beginsWith" dxfId="184" priority="834" operator="beginsWith" text="unsure">
      <formula>LEFT((B119),LEN("unsure"))=("unsure")</formula>
    </cfRule>
  </conditionalFormatting>
  <conditionalFormatting sqref="B118">
    <cfRule type="beginsWith" dxfId="183" priority="835" operator="beginsWith" text="yes">
      <formula>LEFT((B118),LEN("yes"))=("yes")</formula>
    </cfRule>
  </conditionalFormatting>
  <conditionalFormatting sqref="B118">
    <cfRule type="beginsWith" dxfId="182" priority="836" operator="beginsWith" text="unsure">
      <formula>LEFT((B118),LEN("unsure"))=("unsure")</formula>
    </cfRule>
  </conditionalFormatting>
  <conditionalFormatting sqref="B117">
    <cfRule type="beginsWith" dxfId="181" priority="837" operator="beginsWith" text="yes">
      <formula>LEFT((B117),LEN("yes"))=("yes")</formula>
    </cfRule>
  </conditionalFormatting>
  <conditionalFormatting sqref="B117">
    <cfRule type="beginsWith" dxfId="180" priority="838" operator="beginsWith" text="unsure">
      <formula>LEFT((B117),LEN("unsure"))=("unsure")</formula>
    </cfRule>
  </conditionalFormatting>
  <conditionalFormatting sqref="B116">
    <cfRule type="beginsWith" dxfId="179" priority="839" operator="beginsWith" text="yes">
      <formula>LEFT((B116),LEN("yes"))=("yes")</formula>
    </cfRule>
  </conditionalFormatting>
  <conditionalFormatting sqref="B116">
    <cfRule type="beginsWith" dxfId="178" priority="840" operator="beginsWith" text="unsure">
      <formula>LEFT((B116),LEN("unsure"))=("unsure")</formula>
    </cfRule>
  </conditionalFormatting>
  <conditionalFormatting sqref="B113:B115">
    <cfRule type="beginsWith" dxfId="177" priority="841" operator="beginsWith" text="yes">
      <formula>LEFT((B113),LEN("yes"))=("yes")</formula>
    </cfRule>
  </conditionalFormatting>
  <conditionalFormatting sqref="B113:B115">
    <cfRule type="beginsWith" dxfId="176" priority="842" operator="beginsWith" text="unsure">
      <formula>LEFT((B113),LEN("unsure"))=("unsure")</formula>
    </cfRule>
  </conditionalFormatting>
  <conditionalFormatting sqref="B112">
    <cfRule type="beginsWith" dxfId="175" priority="843" operator="beginsWith" text="yes">
      <formula>LEFT((B112),LEN("yes"))=("yes")</formula>
    </cfRule>
  </conditionalFormatting>
  <conditionalFormatting sqref="B112">
    <cfRule type="beginsWith" dxfId="174" priority="844" operator="beginsWith" text="unsure">
      <formula>LEFT((B112),LEN("unsure"))=("unsure")</formula>
    </cfRule>
  </conditionalFormatting>
  <conditionalFormatting sqref="B111">
    <cfRule type="beginsWith" dxfId="173" priority="845" operator="beginsWith" text="yes">
      <formula>LEFT((B111),LEN("yes"))=("yes")</formula>
    </cfRule>
  </conditionalFormatting>
  <conditionalFormatting sqref="B111">
    <cfRule type="beginsWith" dxfId="172" priority="846" operator="beginsWith" text="unsure">
      <formula>LEFT((B111),LEN("unsure"))=("unsure")</formula>
    </cfRule>
  </conditionalFormatting>
  <conditionalFormatting sqref="B110">
    <cfRule type="beginsWith" dxfId="171" priority="847" operator="beginsWith" text="yes">
      <formula>LEFT((B110),LEN("yes"))=("yes")</formula>
    </cfRule>
  </conditionalFormatting>
  <conditionalFormatting sqref="B110">
    <cfRule type="beginsWith" dxfId="170" priority="848" operator="beginsWith" text="unsure">
      <formula>LEFT((B110),LEN("unsure"))=("unsure")</formula>
    </cfRule>
  </conditionalFormatting>
  <conditionalFormatting sqref="B109">
    <cfRule type="beginsWith" dxfId="169" priority="849" operator="beginsWith" text="yes">
      <formula>LEFT((B109),LEN("yes"))=("yes")</formula>
    </cfRule>
  </conditionalFormatting>
  <conditionalFormatting sqref="B109">
    <cfRule type="beginsWith" dxfId="168" priority="850" operator="beginsWith" text="unsure">
      <formula>LEFT((B109),LEN("unsure"))=("unsure")</formula>
    </cfRule>
  </conditionalFormatting>
  <conditionalFormatting sqref="B108">
    <cfRule type="beginsWith" dxfId="167" priority="851" operator="beginsWith" text="yes">
      <formula>LEFT((B108),LEN("yes"))=("yes")</formula>
    </cfRule>
  </conditionalFormatting>
  <conditionalFormatting sqref="B108">
    <cfRule type="beginsWith" dxfId="166" priority="852" operator="beginsWith" text="unsure">
      <formula>LEFT((B108),LEN("unsure"))=("unsure")</formula>
    </cfRule>
  </conditionalFormatting>
  <conditionalFormatting sqref="B103:B107">
    <cfRule type="beginsWith" dxfId="165" priority="853" operator="beginsWith" text="yes">
      <formula>LEFT((B103),LEN("yes"))=("yes")</formula>
    </cfRule>
  </conditionalFormatting>
  <conditionalFormatting sqref="B103:B107">
    <cfRule type="beginsWith" dxfId="164" priority="854" operator="beginsWith" text="unsure">
      <formula>LEFT((B103),LEN("unsure"))=("unsure")</formula>
    </cfRule>
  </conditionalFormatting>
  <conditionalFormatting sqref="B102">
    <cfRule type="beginsWith" dxfId="163" priority="855" operator="beginsWith" text="yes">
      <formula>LEFT((B102),LEN("yes"))=("yes")</formula>
    </cfRule>
  </conditionalFormatting>
  <conditionalFormatting sqref="B102">
    <cfRule type="beginsWith" dxfId="162" priority="856" operator="beginsWith" text="unsure">
      <formula>LEFT((B102),LEN("unsure"))=("unsure")</formula>
    </cfRule>
  </conditionalFormatting>
  <conditionalFormatting sqref="B101">
    <cfRule type="beginsWith" dxfId="161" priority="857" operator="beginsWith" text="yes">
      <formula>LEFT((B101),LEN("yes"))=("yes")</formula>
    </cfRule>
  </conditionalFormatting>
  <conditionalFormatting sqref="B101">
    <cfRule type="beginsWith" dxfId="160" priority="858" operator="beginsWith" text="unsure">
      <formula>LEFT((B101),LEN("unsure"))=("unsure")</formula>
    </cfRule>
  </conditionalFormatting>
  <conditionalFormatting sqref="B100">
    <cfRule type="beginsWith" dxfId="159" priority="859" operator="beginsWith" text="yes">
      <formula>LEFT((B100),LEN("yes"))=("yes")</formula>
    </cfRule>
  </conditionalFormatting>
  <conditionalFormatting sqref="B100">
    <cfRule type="beginsWith" dxfId="158" priority="860" operator="beginsWith" text="unsure">
      <formula>LEFT((B100),LEN("unsure"))=("unsure")</formula>
    </cfRule>
  </conditionalFormatting>
  <conditionalFormatting sqref="B98:B99">
    <cfRule type="beginsWith" dxfId="157" priority="861" operator="beginsWith" text="yes">
      <formula>LEFT((B98),LEN("yes"))=("yes")</formula>
    </cfRule>
  </conditionalFormatting>
  <conditionalFormatting sqref="B98:B99">
    <cfRule type="beginsWith" dxfId="156" priority="862" operator="beginsWith" text="unsure">
      <formula>LEFT((B98),LEN("unsure"))=("unsure")</formula>
    </cfRule>
  </conditionalFormatting>
  <conditionalFormatting sqref="B97">
    <cfRule type="beginsWith" dxfId="155" priority="863" operator="beginsWith" text="yes">
      <formula>LEFT((B97),LEN("yes"))=("yes")</formula>
    </cfRule>
  </conditionalFormatting>
  <conditionalFormatting sqref="B97">
    <cfRule type="beginsWith" dxfId="154" priority="864" operator="beginsWith" text="unsure">
      <formula>LEFT((B97),LEN("unsure"))=("unsure")</formula>
    </cfRule>
  </conditionalFormatting>
  <conditionalFormatting sqref="B96">
    <cfRule type="beginsWith" dxfId="153" priority="865" operator="beginsWith" text="yes">
      <formula>LEFT((B96),LEN("yes"))=("yes")</formula>
    </cfRule>
  </conditionalFormatting>
  <conditionalFormatting sqref="B96">
    <cfRule type="beginsWith" dxfId="152" priority="866" operator="beginsWith" text="unsure">
      <formula>LEFT((B96),LEN("unsure"))=("unsure")</formula>
    </cfRule>
  </conditionalFormatting>
  <conditionalFormatting sqref="B95">
    <cfRule type="beginsWith" dxfId="151" priority="867" operator="beginsWith" text="yes">
      <formula>LEFT((B95),LEN("yes"))=("yes")</formula>
    </cfRule>
  </conditionalFormatting>
  <conditionalFormatting sqref="B95">
    <cfRule type="beginsWith" dxfId="150" priority="868" operator="beginsWith" text="unsure">
      <formula>LEFT((B95),LEN("unsure"))=("unsure")</formula>
    </cfRule>
  </conditionalFormatting>
  <conditionalFormatting sqref="B93:B94">
    <cfRule type="beginsWith" dxfId="149" priority="869" operator="beginsWith" text="yes">
      <formula>LEFT((B93),LEN("yes"))=("yes")</formula>
    </cfRule>
  </conditionalFormatting>
  <conditionalFormatting sqref="B93:B94">
    <cfRule type="beginsWith" dxfId="148" priority="870" operator="beginsWith" text="unsure">
      <formula>LEFT((B93),LEN("unsure"))=("unsure")</formula>
    </cfRule>
  </conditionalFormatting>
  <conditionalFormatting sqref="B92">
    <cfRule type="beginsWith" dxfId="147" priority="871" operator="beginsWith" text="yes">
      <formula>LEFT((B92),LEN("yes"))=("yes")</formula>
    </cfRule>
  </conditionalFormatting>
  <conditionalFormatting sqref="B92">
    <cfRule type="beginsWith" dxfId="146" priority="872" operator="beginsWith" text="unsure">
      <formula>LEFT((B92),LEN("unsure"))=("unsure")</formula>
    </cfRule>
  </conditionalFormatting>
  <conditionalFormatting sqref="B91">
    <cfRule type="beginsWith" dxfId="145" priority="873" operator="beginsWith" text="yes">
      <formula>LEFT((B91),LEN("yes"))=("yes")</formula>
    </cfRule>
  </conditionalFormatting>
  <conditionalFormatting sqref="B91">
    <cfRule type="beginsWith" dxfId="144" priority="874" operator="beginsWith" text="unsure">
      <formula>LEFT((B91),LEN("unsure"))=("unsure")</formula>
    </cfRule>
  </conditionalFormatting>
  <conditionalFormatting sqref="B90">
    <cfRule type="beginsWith" dxfId="143" priority="875" operator="beginsWith" text="yes">
      <formula>LEFT((B90),LEN("yes"))=("yes")</formula>
    </cfRule>
  </conditionalFormatting>
  <conditionalFormatting sqref="B90">
    <cfRule type="beginsWith" dxfId="142" priority="876" operator="beginsWith" text="unsure">
      <formula>LEFT((B90),LEN("unsure"))=("unsure")</formula>
    </cfRule>
  </conditionalFormatting>
  <conditionalFormatting sqref="B89">
    <cfRule type="beginsWith" dxfId="141" priority="877" operator="beginsWith" text="yes">
      <formula>LEFT((B89),LEN("yes"))=("yes")</formula>
    </cfRule>
  </conditionalFormatting>
  <conditionalFormatting sqref="B89">
    <cfRule type="beginsWith" dxfId="140" priority="878" operator="beginsWith" text="unsure">
      <formula>LEFT((B89),LEN("unsure"))=("unsure")</formula>
    </cfRule>
  </conditionalFormatting>
  <conditionalFormatting sqref="B88">
    <cfRule type="beginsWith" dxfId="139" priority="879" operator="beginsWith" text="yes">
      <formula>LEFT((B88),LEN("yes"))=("yes")</formula>
    </cfRule>
  </conditionalFormatting>
  <conditionalFormatting sqref="B88">
    <cfRule type="beginsWith" dxfId="138" priority="880" operator="beginsWith" text="unsure">
      <formula>LEFT((B88),LEN("unsure"))=("unsure")</formula>
    </cfRule>
  </conditionalFormatting>
  <conditionalFormatting sqref="B86:B87">
    <cfRule type="beginsWith" dxfId="137" priority="881" operator="beginsWith" text="yes">
      <formula>LEFT((B86),LEN("yes"))=("yes")</formula>
    </cfRule>
  </conditionalFormatting>
  <conditionalFormatting sqref="B86:B87">
    <cfRule type="beginsWith" dxfId="136" priority="882" operator="beginsWith" text="unsure">
      <formula>LEFT((B86),LEN("unsure"))=("unsure")</formula>
    </cfRule>
  </conditionalFormatting>
  <conditionalFormatting sqref="B85">
    <cfRule type="beginsWith" dxfId="135" priority="883" operator="beginsWith" text="yes">
      <formula>LEFT((B85),LEN("yes"))=("yes")</formula>
    </cfRule>
  </conditionalFormatting>
  <conditionalFormatting sqref="B85">
    <cfRule type="beginsWith" dxfId="134" priority="884" operator="beginsWith" text="unsure">
      <formula>LEFT((B85),LEN("unsure"))=("unsure")</formula>
    </cfRule>
  </conditionalFormatting>
  <conditionalFormatting sqref="B84">
    <cfRule type="beginsWith" dxfId="133" priority="885" operator="beginsWith" text="yes">
      <formula>LEFT((B84),LEN("yes"))=("yes")</formula>
    </cfRule>
  </conditionalFormatting>
  <conditionalFormatting sqref="B84">
    <cfRule type="beginsWith" dxfId="132" priority="886" operator="beginsWith" text="unsure">
      <formula>LEFT((B84),LEN("unsure"))=("unsure")</formula>
    </cfRule>
  </conditionalFormatting>
  <conditionalFormatting sqref="B83">
    <cfRule type="beginsWith" dxfId="131" priority="887" operator="beginsWith" text="yes">
      <formula>LEFT((B83),LEN("yes"))=("yes")</formula>
    </cfRule>
  </conditionalFormatting>
  <conditionalFormatting sqref="B83">
    <cfRule type="beginsWith" dxfId="130" priority="888" operator="beginsWith" text="unsure">
      <formula>LEFT((B83),LEN("unsure"))=("unsure")</formula>
    </cfRule>
  </conditionalFormatting>
  <conditionalFormatting sqref="B81:B82">
    <cfRule type="beginsWith" dxfId="129" priority="889" operator="beginsWith" text="yes">
      <formula>LEFT((B81),LEN("yes"))=("yes")</formula>
    </cfRule>
  </conditionalFormatting>
  <conditionalFormatting sqref="B81:B82">
    <cfRule type="beginsWith" dxfId="128" priority="890" operator="beginsWith" text="unsure">
      <formula>LEFT((B81),LEN("unsure"))=("unsure")</formula>
    </cfRule>
  </conditionalFormatting>
  <conditionalFormatting sqref="B80">
    <cfRule type="beginsWith" dxfId="127" priority="891" operator="beginsWith" text="yes">
      <formula>LEFT((B80),LEN("yes"))=("yes")</formula>
    </cfRule>
  </conditionalFormatting>
  <conditionalFormatting sqref="B80">
    <cfRule type="beginsWith" dxfId="126" priority="892" operator="beginsWith" text="unsure">
      <formula>LEFT((B80),LEN("unsure"))=("unsure")</formula>
    </cfRule>
  </conditionalFormatting>
  <conditionalFormatting sqref="B79">
    <cfRule type="beginsWith" dxfId="125" priority="893" operator="beginsWith" text="yes">
      <formula>LEFT((B79),LEN("yes"))=("yes")</formula>
    </cfRule>
  </conditionalFormatting>
  <conditionalFormatting sqref="B79">
    <cfRule type="beginsWith" dxfId="124" priority="894" operator="beginsWith" text="unsure">
      <formula>LEFT((B79),LEN("unsure"))=("unsure")</formula>
    </cfRule>
  </conditionalFormatting>
  <conditionalFormatting sqref="B78">
    <cfRule type="beginsWith" dxfId="123" priority="895" operator="beginsWith" text="yes">
      <formula>LEFT((B78),LEN("yes"))=("yes")</formula>
    </cfRule>
  </conditionalFormatting>
  <conditionalFormatting sqref="B78">
    <cfRule type="beginsWith" dxfId="122" priority="896" operator="beginsWith" text="unsure">
      <formula>LEFT((B78),LEN("unsure"))=("unsure")</formula>
    </cfRule>
  </conditionalFormatting>
  <conditionalFormatting sqref="B77">
    <cfRule type="beginsWith" dxfId="121" priority="897" operator="beginsWith" text="yes">
      <formula>LEFT((B77),LEN("yes"))=("yes")</formula>
    </cfRule>
  </conditionalFormatting>
  <conditionalFormatting sqref="B77">
    <cfRule type="beginsWith" dxfId="120" priority="898" operator="beginsWith" text="unsure">
      <formula>LEFT((B77),LEN("unsure"))=("unsure")</formula>
    </cfRule>
  </conditionalFormatting>
  <conditionalFormatting sqref="B76">
    <cfRule type="beginsWith" dxfId="119" priority="899" operator="beginsWith" text="yes">
      <formula>LEFT((B76),LEN("yes"))=("yes")</formula>
    </cfRule>
  </conditionalFormatting>
  <conditionalFormatting sqref="B76">
    <cfRule type="beginsWith" dxfId="118" priority="900" operator="beginsWith" text="unsure">
      <formula>LEFT((B76),LEN("unsure"))=("unsure")</formula>
    </cfRule>
  </conditionalFormatting>
  <conditionalFormatting sqref="B74:B75">
    <cfRule type="beginsWith" dxfId="117" priority="901" operator="beginsWith" text="yes">
      <formula>LEFT((B74),LEN("yes"))=("yes")</formula>
    </cfRule>
  </conditionalFormatting>
  <conditionalFormatting sqref="B74:B75">
    <cfRule type="beginsWith" dxfId="116" priority="902" operator="beginsWith" text="unsure">
      <formula>LEFT((B74),LEN("unsure"))=("unsure")</formula>
    </cfRule>
  </conditionalFormatting>
  <conditionalFormatting sqref="B73">
    <cfRule type="beginsWith" dxfId="115" priority="903" operator="beginsWith" text="yes">
      <formula>LEFT((B73),LEN("yes"))=("yes")</formula>
    </cfRule>
  </conditionalFormatting>
  <conditionalFormatting sqref="B73">
    <cfRule type="beginsWith" dxfId="114" priority="904" operator="beginsWith" text="unsure">
      <formula>LEFT((B73),LEN("unsure"))=("unsure")</formula>
    </cfRule>
  </conditionalFormatting>
  <conditionalFormatting sqref="B72">
    <cfRule type="beginsWith" dxfId="113" priority="905" operator="beginsWith" text="yes">
      <formula>LEFT((B72),LEN("yes"))=("yes")</formula>
    </cfRule>
  </conditionalFormatting>
  <conditionalFormatting sqref="B72">
    <cfRule type="beginsWith" dxfId="112" priority="906" operator="beginsWith" text="unsure">
      <formula>LEFT((B72),LEN("unsure"))=("unsure")</formula>
    </cfRule>
  </conditionalFormatting>
  <conditionalFormatting sqref="B71">
    <cfRule type="beginsWith" dxfId="111" priority="907" operator="beginsWith" text="yes">
      <formula>LEFT((B71),LEN("yes"))=("yes")</formula>
    </cfRule>
  </conditionalFormatting>
  <conditionalFormatting sqref="B71">
    <cfRule type="beginsWith" dxfId="110" priority="908" operator="beginsWith" text="unsure">
      <formula>LEFT((B71),LEN("unsure"))=("unsure")</formula>
    </cfRule>
  </conditionalFormatting>
  <conditionalFormatting sqref="B70">
    <cfRule type="beginsWith" dxfId="109" priority="909" operator="beginsWith" text="yes">
      <formula>LEFT((B70),LEN("yes"))=("yes")</formula>
    </cfRule>
  </conditionalFormatting>
  <conditionalFormatting sqref="B70">
    <cfRule type="beginsWith" dxfId="108" priority="910" operator="beginsWith" text="unsure">
      <formula>LEFT((B70),LEN("unsure"))=("unsure")</formula>
    </cfRule>
  </conditionalFormatting>
  <conditionalFormatting sqref="B68:B69">
    <cfRule type="beginsWith" dxfId="107" priority="911" operator="beginsWith" text="yes">
      <formula>LEFT((B68),LEN("yes"))=("yes")</formula>
    </cfRule>
  </conditionalFormatting>
  <conditionalFormatting sqref="B68:B69">
    <cfRule type="beginsWith" dxfId="106" priority="912" operator="beginsWith" text="unsure">
      <formula>LEFT((B68),LEN("unsure"))=("unsure")</formula>
    </cfRule>
  </conditionalFormatting>
  <conditionalFormatting sqref="B67">
    <cfRule type="beginsWith" dxfId="105" priority="913" operator="beginsWith" text="yes">
      <formula>LEFT((B67),LEN("yes"))=("yes")</formula>
    </cfRule>
  </conditionalFormatting>
  <conditionalFormatting sqref="B67">
    <cfRule type="beginsWith" dxfId="104" priority="914" operator="beginsWith" text="unsure">
      <formula>LEFT((B67),LEN("unsure"))=("unsure")</formula>
    </cfRule>
  </conditionalFormatting>
  <conditionalFormatting sqref="B65:B66">
    <cfRule type="beginsWith" dxfId="103" priority="915" operator="beginsWith" text="yes">
      <formula>LEFT((B65),LEN("yes"))=("yes")</formula>
    </cfRule>
  </conditionalFormatting>
  <conditionalFormatting sqref="B65:B66">
    <cfRule type="beginsWith" dxfId="102" priority="916" operator="beginsWith" text="unsure">
      <formula>LEFT((B65),LEN("unsure"))=("unsure")</formula>
    </cfRule>
  </conditionalFormatting>
  <conditionalFormatting sqref="B64">
    <cfRule type="beginsWith" dxfId="101" priority="917" operator="beginsWith" text="yes">
      <formula>LEFT((B64),LEN("yes"))=("yes")</formula>
    </cfRule>
  </conditionalFormatting>
  <conditionalFormatting sqref="B64">
    <cfRule type="beginsWith" dxfId="100" priority="918" operator="beginsWith" text="unsure">
      <formula>LEFT((B64),LEN("unsure"))=("unsure")</formula>
    </cfRule>
  </conditionalFormatting>
  <conditionalFormatting sqref="B63">
    <cfRule type="beginsWith" dxfId="99" priority="919" operator="beginsWith" text="yes">
      <formula>LEFT((B63),LEN("yes"))=("yes")</formula>
    </cfRule>
  </conditionalFormatting>
  <conditionalFormatting sqref="B63">
    <cfRule type="beginsWith" dxfId="98" priority="920" operator="beginsWith" text="unsure">
      <formula>LEFT((B63),LEN("unsure"))=("unsure")</formula>
    </cfRule>
  </conditionalFormatting>
  <conditionalFormatting sqref="B62">
    <cfRule type="beginsWith" dxfId="97" priority="921" operator="beginsWith" text="yes">
      <formula>LEFT((B62),LEN("yes"))=("yes")</formula>
    </cfRule>
  </conditionalFormatting>
  <conditionalFormatting sqref="B62">
    <cfRule type="beginsWith" dxfId="96" priority="922" operator="beginsWith" text="unsure">
      <formula>LEFT((B62),LEN("unsure"))=("unsure")</formula>
    </cfRule>
  </conditionalFormatting>
  <conditionalFormatting sqref="B61">
    <cfRule type="beginsWith" dxfId="95" priority="923" operator="beginsWith" text="yes">
      <formula>LEFT((B61),LEN("yes"))=("yes")</formula>
    </cfRule>
  </conditionalFormatting>
  <conditionalFormatting sqref="B61">
    <cfRule type="beginsWith" dxfId="94" priority="924" operator="beginsWith" text="unsure">
      <formula>LEFT((B61),LEN("unsure"))=("unsure")</formula>
    </cfRule>
  </conditionalFormatting>
  <conditionalFormatting sqref="B60">
    <cfRule type="beginsWith" dxfId="93" priority="925" operator="beginsWith" text="yes">
      <formula>LEFT((B60),LEN("yes"))=("yes")</formula>
    </cfRule>
  </conditionalFormatting>
  <conditionalFormatting sqref="B60">
    <cfRule type="beginsWith" dxfId="92" priority="926" operator="beginsWith" text="unsure">
      <formula>LEFT((B60),LEN("unsure"))=("unsure")</formula>
    </cfRule>
  </conditionalFormatting>
  <conditionalFormatting sqref="B59">
    <cfRule type="beginsWith" dxfId="91" priority="927" operator="beginsWith" text="yes">
      <formula>LEFT((B59),LEN("yes"))=("yes")</formula>
    </cfRule>
  </conditionalFormatting>
  <conditionalFormatting sqref="B59">
    <cfRule type="beginsWith" dxfId="90" priority="928" operator="beginsWith" text="unsure">
      <formula>LEFT((B59),LEN("unsure"))=("unsure")</formula>
    </cfRule>
  </conditionalFormatting>
  <conditionalFormatting sqref="B58">
    <cfRule type="beginsWith" dxfId="89" priority="929" operator="beginsWith" text="yes">
      <formula>LEFT((B58),LEN("yes"))=("yes")</formula>
    </cfRule>
  </conditionalFormatting>
  <conditionalFormatting sqref="B58">
    <cfRule type="beginsWith" dxfId="88" priority="930" operator="beginsWith" text="unsure">
      <formula>LEFT((B58),LEN("unsure"))=("unsure")</formula>
    </cfRule>
  </conditionalFormatting>
  <conditionalFormatting sqref="B57">
    <cfRule type="beginsWith" dxfId="87" priority="931" operator="beginsWith" text="yes">
      <formula>LEFT((B57),LEN("yes"))=("yes")</formula>
    </cfRule>
  </conditionalFormatting>
  <conditionalFormatting sqref="B57">
    <cfRule type="beginsWith" dxfId="86" priority="932" operator="beginsWith" text="unsure">
      <formula>LEFT((B57),LEN("unsure"))=("unsure")</formula>
    </cfRule>
  </conditionalFormatting>
  <conditionalFormatting sqref="B56">
    <cfRule type="beginsWith" dxfId="85" priority="933" operator="beginsWith" text="yes">
      <formula>LEFT((B56),LEN("yes"))=("yes")</formula>
    </cfRule>
  </conditionalFormatting>
  <conditionalFormatting sqref="B56">
    <cfRule type="beginsWith" dxfId="84" priority="934" operator="beginsWith" text="unsure">
      <formula>LEFT((B56),LEN("unsure"))=("unsure")</formula>
    </cfRule>
  </conditionalFormatting>
  <conditionalFormatting sqref="B55">
    <cfRule type="beginsWith" dxfId="83" priority="935" operator="beginsWith" text="yes">
      <formula>LEFT((B55),LEN("yes"))=("yes")</formula>
    </cfRule>
  </conditionalFormatting>
  <conditionalFormatting sqref="B55">
    <cfRule type="beginsWith" dxfId="82" priority="936" operator="beginsWith" text="unsure">
      <formula>LEFT((B55),LEN("unsure"))=("unsure")</formula>
    </cfRule>
  </conditionalFormatting>
  <conditionalFormatting sqref="B54">
    <cfRule type="beginsWith" dxfId="81" priority="937" operator="beginsWith" text="yes">
      <formula>LEFT((B54),LEN("yes"))=("yes")</formula>
    </cfRule>
  </conditionalFormatting>
  <conditionalFormatting sqref="B54">
    <cfRule type="beginsWith" dxfId="80" priority="938" operator="beginsWith" text="unsure">
      <formula>LEFT((B54),LEN("unsure"))=("unsure")</formula>
    </cfRule>
  </conditionalFormatting>
  <conditionalFormatting sqref="B53">
    <cfRule type="beginsWith" dxfId="79" priority="939" operator="beginsWith" text="yes">
      <formula>LEFT((B53),LEN("yes"))=("yes")</formula>
    </cfRule>
  </conditionalFormatting>
  <conditionalFormatting sqref="B53">
    <cfRule type="beginsWith" dxfId="78" priority="940" operator="beginsWith" text="unsure">
      <formula>LEFT((B53),LEN("unsure"))=("unsure")</formula>
    </cfRule>
  </conditionalFormatting>
  <conditionalFormatting sqref="B52">
    <cfRule type="beginsWith" dxfId="77" priority="941" operator="beginsWith" text="yes">
      <formula>LEFT((B52),LEN("yes"))=("yes")</formula>
    </cfRule>
  </conditionalFormatting>
  <conditionalFormatting sqref="B52">
    <cfRule type="beginsWith" dxfId="76" priority="942" operator="beginsWith" text="unsure">
      <formula>LEFT((B52),LEN("unsure"))=("unsure")</formula>
    </cfRule>
  </conditionalFormatting>
  <conditionalFormatting sqref="B50:B51">
    <cfRule type="beginsWith" dxfId="75" priority="943" operator="beginsWith" text="yes">
      <formula>LEFT((B50),LEN("yes"))=("yes")</formula>
    </cfRule>
  </conditionalFormatting>
  <conditionalFormatting sqref="B50:B51">
    <cfRule type="beginsWith" dxfId="74" priority="944" operator="beginsWith" text="unsure">
      <formula>LEFT((B50),LEN("unsure"))=("unsure")</formula>
    </cfRule>
  </conditionalFormatting>
  <conditionalFormatting sqref="B49">
    <cfRule type="beginsWith" dxfId="73" priority="945" operator="beginsWith" text="yes">
      <formula>LEFT((B49),LEN("yes"))=("yes")</formula>
    </cfRule>
  </conditionalFormatting>
  <conditionalFormatting sqref="B49">
    <cfRule type="beginsWith" dxfId="72" priority="946" operator="beginsWith" text="unsure">
      <formula>LEFT((B49),LEN("unsure"))=("unsure")</formula>
    </cfRule>
  </conditionalFormatting>
  <conditionalFormatting sqref="B47:B48">
    <cfRule type="beginsWith" dxfId="71" priority="947" operator="beginsWith" text="yes">
      <formula>LEFT((B47),LEN("yes"))=("yes")</formula>
    </cfRule>
  </conditionalFormatting>
  <conditionalFormatting sqref="B47:B48">
    <cfRule type="beginsWith" dxfId="70" priority="948" operator="beginsWith" text="unsure">
      <formula>LEFT((B47),LEN("unsure"))=("unsure")</formula>
    </cfRule>
  </conditionalFormatting>
  <conditionalFormatting sqref="B45:B46">
    <cfRule type="beginsWith" dxfId="69" priority="949" operator="beginsWith" text="yes">
      <formula>LEFT((B45),LEN("yes"))=("yes")</formula>
    </cfRule>
  </conditionalFormatting>
  <conditionalFormatting sqref="B45:B46">
    <cfRule type="beginsWith" dxfId="68" priority="950" operator="beginsWith" text="unsure">
      <formula>LEFT((B45),LEN("unsure"))=("unsure")</formula>
    </cfRule>
  </conditionalFormatting>
  <conditionalFormatting sqref="B44">
    <cfRule type="beginsWith" dxfId="67" priority="951" operator="beginsWith" text="yes">
      <formula>LEFT((B44),LEN("yes"))=("yes")</formula>
    </cfRule>
  </conditionalFormatting>
  <conditionalFormatting sqref="B44">
    <cfRule type="beginsWith" dxfId="66" priority="952" operator="beginsWith" text="unsure">
      <formula>LEFT((B44),LEN("unsure"))=("unsure")</formula>
    </cfRule>
  </conditionalFormatting>
  <conditionalFormatting sqref="B43">
    <cfRule type="beginsWith" dxfId="65" priority="953" operator="beginsWith" text="yes">
      <formula>LEFT((B43),LEN("yes"))=("yes")</formula>
    </cfRule>
  </conditionalFormatting>
  <conditionalFormatting sqref="B43">
    <cfRule type="beginsWith" dxfId="64" priority="954" operator="beginsWith" text="unsure">
      <formula>LEFT((B43),LEN("unsure"))=("unsure")</formula>
    </cfRule>
  </conditionalFormatting>
  <conditionalFormatting sqref="B42">
    <cfRule type="beginsWith" dxfId="63" priority="955" operator="beginsWith" text="yes">
      <formula>LEFT((B42),LEN("yes"))=("yes")</formula>
    </cfRule>
  </conditionalFormatting>
  <conditionalFormatting sqref="B42">
    <cfRule type="beginsWith" dxfId="62" priority="956" operator="beginsWith" text="unsure">
      <formula>LEFT((B42),LEN("unsure"))=("unsure")</formula>
    </cfRule>
  </conditionalFormatting>
  <conditionalFormatting sqref="B41">
    <cfRule type="beginsWith" dxfId="61" priority="957" operator="beginsWith" text="yes">
      <formula>LEFT((B41),LEN("yes"))=("yes")</formula>
    </cfRule>
  </conditionalFormatting>
  <conditionalFormatting sqref="B41">
    <cfRule type="beginsWith" dxfId="60" priority="958" operator="beginsWith" text="unsure">
      <formula>LEFT((B41),LEN("unsure"))=("unsure")</formula>
    </cfRule>
  </conditionalFormatting>
  <conditionalFormatting sqref="B40">
    <cfRule type="beginsWith" dxfId="59" priority="959" operator="beginsWith" text="yes">
      <formula>LEFT((B40),LEN("yes"))=("yes")</formula>
    </cfRule>
  </conditionalFormatting>
  <conditionalFormatting sqref="B40">
    <cfRule type="beginsWith" dxfId="58" priority="960" operator="beginsWith" text="unsure">
      <formula>LEFT((B40),LEN("unsure"))=("unsure")</formula>
    </cfRule>
  </conditionalFormatting>
  <conditionalFormatting sqref="B39">
    <cfRule type="beginsWith" dxfId="57" priority="961" operator="beginsWith" text="yes">
      <formula>LEFT((B39),LEN("yes"))=("yes")</formula>
    </cfRule>
  </conditionalFormatting>
  <conditionalFormatting sqref="B39">
    <cfRule type="beginsWith" dxfId="56" priority="962" operator="beginsWith" text="unsure">
      <formula>LEFT((B39),LEN("unsure"))=("unsure")</formula>
    </cfRule>
  </conditionalFormatting>
  <conditionalFormatting sqref="B37:B38">
    <cfRule type="beginsWith" dxfId="55" priority="963" operator="beginsWith" text="yes">
      <formula>LEFT((B37),LEN("yes"))=("yes")</formula>
    </cfRule>
  </conditionalFormatting>
  <conditionalFormatting sqref="B37:B38">
    <cfRule type="beginsWith" dxfId="54" priority="964" operator="beginsWith" text="unsure">
      <formula>LEFT((B37),LEN("unsure"))=("unsure")</formula>
    </cfRule>
  </conditionalFormatting>
  <conditionalFormatting sqref="B36">
    <cfRule type="beginsWith" dxfId="53" priority="965" operator="beginsWith" text="yes">
      <formula>LEFT((B36),LEN("yes"))=("yes")</formula>
    </cfRule>
  </conditionalFormatting>
  <conditionalFormatting sqref="B36">
    <cfRule type="beginsWith" dxfId="52" priority="966" operator="beginsWith" text="unsure">
      <formula>LEFT((B36),LEN("unsure"))=("unsure")</formula>
    </cfRule>
  </conditionalFormatting>
  <conditionalFormatting sqref="B35">
    <cfRule type="beginsWith" dxfId="51" priority="967" operator="beginsWith" text="yes">
      <formula>LEFT((B35),LEN("yes"))=("yes")</formula>
    </cfRule>
  </conditionalFormatting>
  <conditionalFormatting sqref="B35">
    <cfRule type="beginsWith" dxfId="50" priority="968" operator="beginsWith" text="unsure">
      <formula>LEFT((B35),LEN("unsure"))=("unsure")</formula>
    </cfRule>
  </conditionalFormatting>
  <conditionalFormatting sqref="B33:B34">
    <cfRule type="beginsWith" dxfId="49" priority="969" operator="beginsWith" text="yes">
      <formula>LEFT((B33),LEN("yes"))=("yes")</formula>
    </cfRule>
  </conditionalFormatting>
  <conditionalFormatting sqref="B33:B34">
    <cfRule type="beginsWith" dxfId="48" priority="970" operator="beginsWith" text="unsure">
      <formula>LEFT((B33),LEN("unsure"))=("unsure")</formula>
    </cfRule>
  </conditionalFormatting>
  <conditionalFormatting sqref="B31:B32">
    <cfRule type="beginsWith" dxfId="47" priority="971" operator="beginsWith" text="yes">
      <formula>LEFT((B31),LEN("yes"))=("yes")</formula>
    </cfRule>
  </conditionalFormatting>
  <conditionalFormatting sqref="B31:B32">
    <cfRule type="beginsWith" dxfId="46" priority="972" operator="beginsWith" text="unsure">
      <formula>LEFT((B31),LEN("unsure"))=("unsure")</formula>
    </cfRule>
  </conditionalFormatting>
  <conditionalFormatting sqref="B30">
    <cfRule type="beginsWith" dxfId="45" priority="973" operator="beginsWith" text="yes">
      <formula>LEFT((B30),LEN("yes"))=("yes")</formula>
    </cfRule>
  </conditionalFormatting>
  <conditionalFormatting sqref="B30">
    <cfRule type="beginsWith" dxfId="44" priority="974" operator="beginsWith" text="unsure">
      <formula>LEFT((B30),LEN("unsure"))=("unsure")</formula>
    </cfRule>
  </conditionalFormatting>
  <conditionalFormatting sqref="B29">
    <cfRule type="beginsWith" dxfId="43" priority="975" operator="beginsWith" text="yes">
      <formula>LEFT((B29),LEN("yes"))=("yes")</formula>
    </cfRule>
  </conditionalFormatting>
  <conditionalFormatting sqref="B29">
    <cfRule type="beginsWith" dxfId="42" priority="976" operator="beginsWith" text="unsure">
      <formula>LEFT((B29),LEN("unsure"))=("unsure")</formula>
    </cfRule>
  </conditionalFormatting>
  <conditionalFormatting sqref="B28">
    <cfRule type="beginsWith" dxfId="41" priority="977" operator="beginsWith" text="yes">
      <formula>LEFT((B28),LEN("yes"))=("yes")</formula>
    </cfRule>
  </conditionalFormatting>
  <conditionalFormatting sqref="B28">
    <cfRule type="beginsWith" dxfId="40" priority="978" operator="beginsWith" text="unsure">
      <formula>LEFT((B28),LEN("unsure"))=("unsure")</formula>
    </cfRule>
  </conditionalFormatting>
  <conditionalFormatting sqref="B26:B27">
    <cfRule type="beginsWith" dxfId="39" priority="979" operator="beginsWith" text="yes">
      <formula>LEFT((B26),LEN("yes"))=("yes")</formula>
    </cfRule>
  </conditionalFormatting>
  <conditionalFormatting sqref="B26:B27">
    <cfRule type="beginsWith" dxfId="38" priority="980" operator="beginsWith" text="unsure">
      <formula>LEFT((B26),LEN("unsure"))=("unsure")</formula>
    </cfRule>
  </conditionalFormatting>
  <conditionalFormatting sqref="B23:B25">
    <cfRule type="beginsWith" dxfId="37" priority="981" operator="beginsWith" text="yes">
      <formula>LEFT((B23),LEN("yes"))=("yes")</formula>
    </cfRule>
  </conditionalFormatting>
  <conditionalFormatting sqref="B23:B25">
    <cfRule type="beginsWith" dxfId="36" priority="982" operator="beginsWith" text="unsure">
      <formula>LEFT((B23),LEN("unsure"))=("unsure")</formula>
    </cfRule>
  </conditionalFormatting>
  <conditionalFormatting sqref="B22">
    <cfRule type="beginsWith" dxfId="35" priority="983" operator="beginsWith" text="yes">
      <formula>LEFT((B22),LEN("yes"))=("yes")</formula>
    </cfRule>
  </conditionalFormatting>
  <conditionalFormatting sqref="B22">
    <cfRule type="beginsWith" dxfId="34" priority="984" operator="beginsWith" text="unsure">
      <formula>LEFT((B22),LEN("unsure"))=("unsure")</formula>
    </cfRule>
  </conditionalFormatting>
  <conditionalFormatting sqref="B21">
    <cfRule type="beginsWith" dxfId="33" priority="985" operator="beginsWith" text="yes">
      <formula>LEFT((B21),LEN("yes"))=("yes")</formula>
    </cfRule>
  </conditionalFormatting>
  <conditionalFormatting sqref="B21">
    <cfRule type="beginsWith" dxfId="32" priority="986" operator="beginsWith" text="unsure">
      <formula>LEFT((B21),LEN("unsure"))=("unsure")</formula>
    </cfRule>
  </conditionalFormatting>
  <conditionalFormatting sqref="B19:B20">
    <cfRule type="beginsWith" dxfId="31" priority="987" operator="beginsWith" text="yes">
      <formula>LEFT((B19),LEN("yes"))=("yes")</formula>
    </cfRule>
  </conditionalFormatting>
  <conditionalFormatting sqref="B19:B20">
    <cfRule type="beginsWith" dxfId="30" priority="988" operator="beginsWith" text="unsure">
      <formula>LEFT((B19),LEN("unsure"))=("unsure")</formula>
    </cfRule>
  </conditionalFormatting>
  <conditionalFormatting sqref="B17:B18">
    <cfRule type="beginsWith" dxfId="29" priority="989" operator="beginsWith" text="yes">
      <formula>LEFT((B17),LEN("yes"))=("yes")</formula>
    </cfRule>
  </conditionalFormatting>
  <conditionalFormatting sqref="B17:B18">
    <cfRule type="beginsWith" dxfId="28" priority="990" operator="beginsWith" text="unsure">
      <formula>LEFT((B17),LEN("unsure"))=("unsure")</formula>
    </cfRule>
  </conditionalFormatting>
  <conditionalFormatting sqref="B16">
    <cfRule type="beginsWith" dxfId="27" priority="991" operator="beginsWith" text="yes">
      <formula>LEFT((B16),LEN("yes"))=("yes")</formula>
    </cfRule>
  </conditionalFormatting>
  <conditionalFormatting sqref="B16">
    <cfRule type="beginsWith" dxfId="26" priority="992" operator="beginsWith" text="unsure">
      <formula>LEFT((B16),LEN("unsure"))=("unsure")</formula>
    </cfRule>
  </conditionalFormatting>
  <conditionalFormatting sqref="B15">
    <cfRule type="beginsWith" dxfId="25" priority="993" operator="beginsWith" text="yes">
      <formula>LEFT((B15),LEN("yes"))=("yes")</formula>
    </cfRule>
  </conditionalFormatting>
  <conditionalFormatting sqref="B15">
    <cfRule type="beginsWith" dxfId="24" priority="994" operator="beginsWith" text="unsure">
      <formula>LEFT((B15),LEN("unsure"))=("unsure")</formula>
    </cfRule>
  </conditionalFormatting>
  <conditionalFormatting sqref="B13:B14">
    <cfRule type="beginsWith" dxfId="23" priority="995" operator="beginsWith" text="yes">
      <formula>LEFT((B13),LEN("yes"))=("yes")</formula>
    </cfRule>
  </conditionalFormatting>
  <conditionalFormatting sqref="B13:B14">
    <cfRule type="beginsWith" dxfId="22" priority="996" operator="beginsWith" text="unsure">
      <formula>LEFT((B13),LEN("unsure"))=("unsure")</formula>
    </cfRule>
  </conditionalFormatting>
  <conditionalFormatting sqref="B12">
    <cfRule type="beginsWith" dxfId="21" priority="997" operator="beginsWith" text="yes">
      <formula>LEFT((B12),LEN("yes"))=("yes")</formula>
    </cfRule>
  </conditionalFormatting>
  <conditionalFormatting sqref="B12">
    <cfRule type="beginsWith" dxfId="20" priority="998" operator="beginsWith" text="unsure">
      <formula>LEFT((B12),LEN("unsure"))=("unsure")</formula>
    </cfRule>
  </conditionalFormatting>
  <conditionalFormatting sqref="B11">
    <cfRule type="beginsWith" dxfId="19" priority="999" operator="beginsWith" text="yes">
      <formula>LEFT((B11),LEN("yes"))=("yes")</formula>
    </cfRule>
  </conditionalFormatting>
  <conditionalFormatting sqref="B11">
    <cfRule type="beginsWith" dxfId="18" priority="1000" operator="beginsWith" text="unsure">
      <formula>LEFT((B11),LEN("unsure"))=("unsure")</formula>
    </cfRule>
  </conditionalFormatting>
  <conditionalFormatting sqref="B9:B10">
    <cfRule type="beginsWith" dxfId="17" priority="1001" operator="beginsWith" text="yes">
      <formula>LEFT((B9),LEN("yes"))=("yes")</formula>
    </cfRule>
  </conditionalFormatting>
  <conditionalFormatting sqref="B9:B10">
    <cfRule type="beginsWith" dxfId="16" priority="1002" operator="beginsWith" text="unsure">
      <formula>LEFT((B9),LEN("unsure"))=("unsure")</formula>
    </cfRule>
  </conditionalFormatting>
  <conditionalFormatting sqref="B8">
    <cfRule type="beginsWith" dxfId="15" priority="1003" operator="beginsWith" text="yes">
      <formula>LEFT((B8),LEN("yes"))=("yes")</formula>
    </cfRule>
  </conditionalFormatting>
  <conditionalFormatting sqref="B8">
    <cfRule type="beginsWith" dxfId="14" priority="1004" operator="beginsWith" text="unsure">
      <formula>LEFT((B8),LEN("unsure"))=("unsure")</formula>
    </cfRule>
  </conditionalFormatting>
  <conditionalFormatting sqref="B7">
    <cfRule type="beginsWith" dxfId="13" priority="1005" operator="beginsWith" text="yes">
      <formula>LEFT((B7),LEN("yes"))=("yes")</formula>
    </cfRule>
  </conditionalFormatting>
  <conditionalFormatting sqref="B7">
    <cfRule type="beginsWith" dxfId="12" priority="1006" operator="beginsWith" text="unsure">
      <formula>LEFT((B7),LEN("unsure"))=("unsure")</formula>
    </cfRule>
  </conditionalFormatting>
  <conditionalFormatting sqref="B5:B6">
    <cfRule type="beginsWith" dxfId="11" priority="1007" operator="beginsWith" text="yes">
      <formula>LEFT((B5),LEN("yes"))=("yes")</formula>
    </cfRule>
  </conditionalFormatting>
  <conditionalFormatting sqref="B5:B6">
    <cfRule type="beginsWith" dxfId="10" priority="1008" operator="beginsWith" text="unsure">
      <formula>LEFT((B5),LEN("unsure"))=("unsure")</formula>
    </cfRule>
  </conditionalFormatting>
  <conditionalFormatting sqref="B4">
    <cfRule type="beginsWith" dxfId="9" priority="1009" operator="beginsWith" text="yes">
      <formula>LEFT((B4),LEN("yes"))=("yes")</formula>
    </cfRule>
  </conditionalFormatting>
  <conditionalFormatting sqref="B4">
    <cfRule type="beginsWith" dxfId="8" priority="1010" operator="beginsWith" text="unsure">
      <formula>LEFT((B4),LEN("unsure"))=("unsure")</formula>
    </cfRule>
  </conditionalFormatting>
  <conditionalFormatting sqref="B3">
    <cfRule type="beginsWith" dxfId="7" priority="1011" operator="beginsWith" text="yes">
      <formula>LEFT((B3),LEN("yes"))=("yes")</formula>
    </cfRule>
  </conditionalFormatting>
  <conditionalFormatting sqref="B3">
    <cfRule type="beginsWith" dxfId="6" priority="1012" operator="beginsWith" text="unsure">
      <formula>LEFT((B3),LEN("unsure"))=("unsure")</formula>
    </cfRule>
  </conditionalFormatting>
  <conditionalFormatting sqref="B1:B2">
    <cfRule type="beginsWith" dxfId="5" priority="1013" operator="beginsWith" text="yes">
      <formula>LEFT((B1),LEN("yes"))=("yes")</formula>
    </cfRule>
  </conditionalFormatting>
  <conditionalFormatting sqref="B1:B2">
    <cfRule type="beginsWith" dxfId="4" priority="1014" operator="beginsWith" text="unsure">
      <formula>LEFT((B1),LEN("unsure"))=("unsure")</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H282"/>
  <sheetViews>
    <sheetView workbookViewId="0"/>
  </sheetViews>
  <sheetFormatPr defaultColWidth="11.25" defaultRowHeight="15" customHeight="1"/>
  <sheetData>
    <row r="1" spans="1:60">
      <c r="A1" s="4" t="s">
        <v>10130</v>
      </c>
      <c r="B1" s="6" t="s">
        <v>10131</v>
      </c>
      <c r="C1" s="4" t="s">
        <v>29</v>
      </c>
      <c r="D1" s="5" t="s">
        <v>30</v>
      </c>
      <c r="E1" s="4" t="s">
        <v>31</v>
      </c>
      <c r="F1" s="4" t="s">
        <v>32</v>
      </c>
      <c r="G1" s="4" t="s">
        <v>33</v>
      </c>
      <c r="H1" s="4" t="s">
        <v>34</v>
      </c>
      <c r="I1" s="4" t="s">
        <v>35</v>
      </c>
      <c r="J1" s="4" t="s">
        <v>36</v>
      </c>
      <c r="K1" s="4" t="s">
        <v>37</v>
      </c>
      <c r="L1" s="4" t="s">
        <v>38</v>
      </c>
      <c r="M1" s="4" t="s">
        <v>39</v>
      </c>
      <c r="N1" s="4" t="s">
        <v>40</v>
      </c>
      <c r="O1" s="4" t="s">
        <v>41</v>
      </c>
      <c r="P1" s="4" t="s">
        <v>42</v>
      </c>
      <c r="Q1" s="4" t="s">
        <v>43</v>
      </c>
      <c r="R1" s="4" t="s">
        <v>44</v>
      </c>
      <c r="S1" s="4" t="s">
        <v>45</v>
      </c>
      <c r="T1" s="4" t="s">
        <v>46</v>
      </c>
      <c r="U1" s="4" t="s">
        <v>47</v>
      </c>
      <c r="V1" s="4" t="s">
        <v>48</v>
      </c>
      <c r="W1" s="4" t="s">
        <v>49</v>
      </c>
      <c r="X1" s="4" t="s">
        <v>50</v>
      </c>
      <c r="Y1" s="4" t="s">
        <v>51</v>
      </c>
      <c r="Z1" s="4" t="s">
        <v>52</v>
      </c>
      <c r="AA1" s="4" t="s">
        <v>53</v>
      </c>
      <c r="AB1" s="4" t="s">
        <v>54</v>
      </c>
      <c r="AC1" s="4" t="s">
        <v>55</v>
      </c>
      <c r="AD1" s="4" t="s">
        <v>56</v>
      </c>
      <c r="AE1" s="4" t="s">
        <v>57</v>
      </c>
      <c r="AF1" s="4" t="s">
        <v>58</v>
      </c>
      <c r="AG1" s="4" t="s">
        <v>59</v>
      </c>
      <c r="AH1" s="4" t="s">
        <v>60</v>
      </c>
      <c r="AI1" s="4" t="s">
        <v>61</v>
      </c>
      <c r="AJ1" s="4" t="s">
        <v>62</v>
      </c>
      <c r="AK1" s="4" t="s">
        <v>63</v>
      </c>
      <c r="AL1" s="4" t="s">
        <v>64</v>
      </c>
      <c r="AM1" s="4" t="s">
        <v>65</v>
      </c>
      <c r="AN1" s="4" t="s">
        <v>66</v>
      </c>
      <c r="AO1" s="4" t="s">
        <v>67</v>
      </c>
      <c r="AP1" s="4" t="s">
        <v>68</v>
      </c>
      <c r="AQ1" s="4" t="s">
        <v>69</v>
      </c>
      <c r="AR1" s="4" t="s">
        <v>70</v>
      </c>
      <c r="AS1" s="4" t="s">
        <v>71</v>
      </c>
      <c r="AT1" s="4" t="s">
        <v>72</v>
      </c>
      <c r="AU1" s="4" t="s">
        <v>73</v>
      </c>
      <c r="AV1" s="4" t="s">
        <v>74</v>
      </c>
      <c r="AW1" s="4" t="s">
        <v>75</v>
      </c>
      <c r="AX1" s="4" t="s">
        <v>76</v>
      </c>
      <c r="AY1" s="4" t="s">
        <v>77</v>
      </c>
      <c r="AZ1" s="4" t="s">
        <v>78</v>
      </c>
      <c r="BA1" s="4" t="s">
        <v>79</v>
      </c>
      <c r="BB1" s="4" t="s">
        <v>80</v>
      </c>
      <c r="BC1" s="4" t="s">
        <v>81</v>
      </c>
      <c r="BD1" s="4" t="s">
        <v>82</v>
      </c>
      <c r="BE1" s="4" t="s">
        <v>83</v>
      </c>
      <c r="BF1" s="4" t="s">
        <v>84</v>
      </c>
      <c r="BG1" s="4" t="s">
        <v>85</v>
      </c>
      <c r="BH1" s="4" t="s">
        <v>86</v>
      </c>
    </row>
    <row r="2" spans="1:60">
      <c r="A2" s="10">
        <v>1</v>
      </c>
      <c r="B2" s="25" t="s">
        <v>490</v>
      </c>
      <c r="C2" s="10" t="s">
        <v>7429</v>
      </c>
      <c r="D2" s="12">
        <v>3</v>
      </c>
      <c r="E2" s="10" t="s">
        <v>7430</v>
      </c>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v>1</v>
      </c>
      <c r="AS2" s="10"/>
      <c r="AT2" s="10"/>
      <c r="AU2" s="10"/>
      <c r="AV2" s="10"/>
      <c r="AW2" s="10"/>
      <c r="AX2" s="10">
        <v>1</v>
      </c>
      <c r="AY2" s="10"/>
      <c r="AZ2" s="10"/>
      <c r="BA2" s="10"/>
      <c r="BB2" s="10"/>
      <c r="BC2" s="10">
        <v>1</v>
      </c>
      <c r="BD2" s="10"/>
      <c r="BE2" s="10"/>
      <c r="BF2" s="10"/>
      <c r="BG2" s="10"/>
      <c r="BH2" s="10"/>
    </row>
    <row r="3" spans="1:60">
      <c r="A3" s="10">
        <v>1</v>
      </c>
      <c r="B3" s="25" t="s">
        <v>490</v>
      </c>
      <c r="C3" s="10" t="s">
        <v>5580</v>
      </c>
      <c r="D3" s="12">
        <v>1</v>
      </c>
      <c r="E3" s="10" t="s">
        <v>85</v>
      </c>
      <c r="F3" s="9"/>
      <c r="G3" s="9"/>
      <c r="H3" s="9"/>
      <c r="I3" s="9"/>
      <c r="J3" s="9"/>
      <c r="K3" s="9"/>
      <c r="L3" s="9"/>
      <c r="M3" s="9"/>
      <c r="N3" s="9"/>
      <c r="O3" s="9"/>
      <c r="P3" s="9"/>
      <c r="Q3" s="9"/>
      <c r="R3" s="9"/>
      <c r="S3" s="9"/>
      <c r="T3" s="9"/>
      <c r="U3" s="9"/>
      <c r="V3" s="9"/>
      <c r="W3" s="9"/>
      <c r="X3" s="9"/>
      <c r="Y3" s="9"/>
      <c r="Z3" s="9"/>
      <c r="AA3" s="9"/>
      <c r="AB3" s="9"/>
      <c r="AC3" s="9"/>
      <c r="AD3" s="9"/>
      <c r="AE3" s="9"/>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v>1</v>
      </c>
      <c r="BH3" s="10"/>
    </row>
    <row r="4" spans="1:60">
      <c r="A4" s="10">
        <v>1</v>
      </c>
      <c r="B4" s="81" t="s">
        <v>490</v>
      </c>
      <c r="C4" s="10" t="s">
        <v>6894</v>
      </c>
      <c r="D4" s="26">
        <v>1</v>
      </c>
      <c r="E4" s="80" t="s">
        <v>595</v>
      </c>
      <c r="F4" s="79"/>
      <c r="G4" s="79"/>
      <c r="H4" s="79"/>
      <c r="I4" s="79"/>
      <c r="J4" s="79"/>
      <c r="K4" s="79"/>
      <c r="L4" s="79"/>
      <c r="M4" s="79"/>
      <c r="N4" s="79"/>
      <c r="O4" s="79"/>
      <c r="P4" s="79"/>
      <c r="Q4" s="79"/>
      <c r="R4" s="79"/>
      <c r="S4" s="79"/>
      <c r="T4" s="79"/>
      <c r="U4" s="79"/>
      <c r="V4" s="79"/>
      <c r="W4" s="79"/>
      <c r="X4" s="79"/>
      <c r="Y4" s="79"/>
      <c r="Z4" s="79"/>
      <c r="AA4" s="79"/>
      <c r="AB4" s="79"/>
      <c r="AC4" s="79"/>
      <c r="AD4" s="79"/>
      <c r="AE4" s="79"/>
      <c r="AF4" s="78"/>
      <c r="AG4" s="78"/>
      <c r="AH4" s="54">
        <v>1</v>
      </c>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row>
    <row r="5" spans="1:60">
      <c r="A5" s="10">
        <v>1</v>
      </c>
      <c r="B5" s="129" t="s">
        <v>490</v>
      </c>
      <c r="C5" s="10" t="s">
        <v>1308</v>
      </c>
      <c r="D5" s="12">
        <v>1</v>
      </c>
      <c r="E5" s="37" t="s">
        <v>1309</v>
      </c>
      <c r="F5" s="36"/>
      <c r="G5" s="36"/>
      <c r="H5" s="36"/>
      <c r="I5" s="36"/>
      <c r="J5" s="36"/>
      <c r="K5" s="36"/>
      <c r="L5" s="36"/>
      <c r="M5" s="36"/>
      <c r="N5" s="36"/>
      <c r="O5" s="36"/>
      <c r="P5" s="36"/>
      <c r="Q5" s="36"/>
      <c r="R5" s="36"/>
      <c r="S5" s="36"/>
      <c r="T5" s="36"/>
      <c r="U5" s="36"/>
      <c r="V5" s="36"/>
      <c r="W5" s="36"/>
      <c r="X5" s="36"/>
      <c r="Y5" s="36"/>
      <c r="Z5" s="36"/>
      <c r="AA5" s="36"/>
      <c r="AB5" s="36"/>
      <c r="AC5" s="36"/>
      <c r="AD5" s="36"/>
      <c r="AE5" s="36"/>
      <c r="AF5" s="10"/>
      <c r="AG5" s="10"/>
      <c r="AH5" s="10"/>
      <c r="AI5" s="10"/>
      <c r="AJ5" s="10"/>
      <c r="AK5" s="10"/>
      <c r="AL5" s="10"/>
      <c r="AM5" s="10"/>
      <c r="AN5" s="10"/>
      <c r="AO5" s="10"/>
      <c r="AP5" s="10"/>
      <c r="AQ5" s="10"/>
      <c r="AR5" s="10"/>
      <c r="AS5" s="10"/>
      <c r="AT5" s="10">
        <v>1</v>
      </c>
      <c r="AU5" s="10"/>
      <c r="AV5" s="10"/>
      <c r="AW5" s="10"/>
      <c r="AX5" s="10"/>
      <c r="AY5" s="10"/>
      <c r="AZ5" s="10"/>
      <c r="BA5" s="10"/>
      <c r="BB5" s="10"/>
      <c r="BC5" s="10"/>
      <c r="BD5" s="10"/>
      <c r="BE5" s="10"/>
      <c r="BF5" s="10"/>
      <c r="BG5" s="10"/>
      <c r="BH5" s="10"/>
    </row>
    <row r="6" spans="1:60">
      <c r="A6" s="10">
        <v>1</v>
      </c>
      <c r="B6" s="25" t="s">
        <v>490</v>
      </c>
      <c r="C6" s="10" t="s">
        <v>1163</v>
      </c>
      <c r="D6" s="12">
        <v>1</v>
      </c>
      <c r="E6" s="10" t="s">
        <v>1163</v>
      </c>
      <c r="F6" s="10"/>
      <c r="G6" s="10"/>
      <c r="H6" s="10"/>
      <c r="I6" s="10">
        <v>1</v>
      </c>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row>
    <row r="7" spans="1:60">
      <c r="A7" s="10">
        <v>1</v>
      </c>
      <c r="B7" s="25" t="s">
        <v>490</v>
      </c>
      <c r="C7" s="10" t="s">
        <v>1380</v>
      </c>
      <c r="D7" s="12">
        <v>1</v>
      </c>
      <c r="E7" s="10" t="s">
        <v>1380</v>
      </c>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v>1</v>
      </c>
      <c r="BB7" s="10"/>
      <c r="BC7" s="10"/>
      <c r="BD7" s="10"/>
      <c r="BE7" s="10"/>
      <c r="BF7" s="10"/>
      <c r="BG7" s="10"/>
      <c r="BH7" s="10"/>
    </row>
    <row r="8" spans="1:60">
      <c r="A8" s="10">
        <v>1</v>
      </c>
      <c r="B8" s="10" t="s">
        <v>490</v>
      </c>
      <c r="C8" s="10" t="s">
        <v>9087</v>
      </c>
      <c r="D8" s="12">
        <v>3</v>
      </c>
      <c r="E8" s="10" t="s">
        <v>9088</v>
      </c>
      <c r="F8" s="10"/>
      <c r="G8" s="10"/>
      <c r="H8" s="10"/>
      <c r="I8" s="10"/>
      <c r="J8" s="10"/>
      <c r="K8" s="10"/>
      <c r="L8" s="10"/>
      <c r="M8" s="10"/>
      <c r="N8" s="10">
        <v>1</v>
      </c>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v>2</v>
      </c>
      <c r="BH8" s="10"/>
    </row>
    <row r="9" spans="1:60">
      <c r="A9" s="43">
        <v>1</v>
      </c>
      <c r="B9" s="25" t="s">
        <v>490</v>
      </c>
      <c r="C9" s="42" t="s">
        <v>801</v>
      </c>
      <c r="D9" s="12">
        <v>1</v>
      </c>
      <c r="E9" s="10" t="s">
        <v>70</v>
      </c>
      <c r="F9" s="9"/>
      <c r="G9" s="9"/>
      <c r="H9" s="9"/>
      <c r="I9" s="9"/>
      <c r="J9" s="9"/>
      <c r="K9" s="9"/>
      <c r="L9" s="9"/>
      <c r="M9" s="9"/>
      <c r="N9" s="9"/>
      <c r="O9" s="9"/>
      <c r="P9" s="9"/>
      <c r="Q9" s="9"/>
      <c r="R9" s="9"/>
      <c r="S9" s="9"/>
      <c r="T9" s="9"/>
      <c r="U9" s="9"/>
      <c r="V9" s="9"/>
      <c r="W9" s="9"/>
      <c r="X9" s="9"/>
      <c r="Y9" s="9"/>
      <c r="Z9" s="9"/>
      <c r="AA9" s="9"/>
      <c r="AB9" s="9"/>
      <c r="AC9" s="9"/>
      <c r="AD9" s="9"/>
      <c r="AE9" s="9"/>
      <c r="AF9" s="10"/>
      <c r="AG9" s="10"/>
      <c r="AH9" s="10"/>
      <c r="AI9" s="10"/>
      <c r="AJ9" s="10"/>
      <c r="AK9" s="10"/>
      <c r="AL9" s="10"/>
      <c r="AM9" s="10"/>
      <c r="AN9" s="10"/>
      <c r="AO9" s="10"/>
      <c r="AP9" s="10"/>
      <c r="AQ9" s="10"/>
      <c r="AR9" s="10">
        <v>1</v>
      </c>
      <c r="AS9" s="10"/>
      <c r="AT9" s="10"/>
      <c r="AU9" s="10"/>
      <c r="AV9" s="10"/>
      <c r="AW9" s="10"/>
      <c r="AX9" s="10"/>
      <c r="AY9" s="10"/>
      <c r="AZ9" s="10"/>
      <c r="BA9" s="10"/>
      <c r="BB9" s="10"/>
      <c r="BC9" s="10"/>
      <c r="BD9" s="10"/>
      <c r="BE9" s="10"/>
      <c r="BF9" s="10"/>
      <c r="BG9" s="10"/>
      <c r="BH9" s="10"/>
    </row>
    <row r="10" spans="1:60">
      <c r="A10" s="10">
        <v>1</v>
      </c>
      <c r="B10" s="25" t="s">
        <v>490</v>
      </c>
      <c r="C10" s="10" t="s">
        <v>2274</v>
      </c>
      <c r="D10" s="12">
        <v>2</v>
      </c>
      <c r="E10" s="10" t="s">
        <v>2275</v>
      </c>
      <c r="F10" s="9"/>
      <c r="G10" s="9"/>
      <c r="H10" s="9"/>
      <c r="I10" s="9"/>
      <c r="J10" s="9"/>
      <c r="K10" s="9"/>
      <c r="L10" s="9"/>
      <c r="M10" s="9"/>
      <c r="N10" s="9"/>
      <c r="O10" s="9"/>
      <c r="P10" s="9"/>
      <c r="Q10" s="9"/>
      <c r="R10" s="9"/>
      <c r="S10" s="9"/>
      <c r="T10" s="9"/>
      <c r="U10" s="9"/>
      <c r="V10" s="9"/>
      <c r="W10" s="9"/>
      <c r="X10" s="9"/>
      <c r="Y10" s="9"/>
      <c r="Z10" s="9"/>
      <c r="AA10" s="9"/>
      <c r="AB10" s="9"/>
      <c r="AC10" s="9"/>
      <c r="AD10" s="10">
        <v>1</v>
      </c>
      <c r="AE10" s="9"/>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v>1</v>
      </c>
    </row>
    <row r="11" spans="1:60">
      <c r="A11" s="10">
        <v>1</v>
      </c>
      <c r="B11" s="25" t="s">
        <v>490</v>
      </c>
      <c r="C11" s="10" t="s">
        <v>10022</v>
      </c>
      <c r="D11" s="12">
        <v>1</v>
      </c>
      <c r="E11" s="10" t="s">
        <v>581</v>
      </c>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v>1</v>
      </c>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row>
    <row r="12" spans="1:60">
      <c r="A12" s="43">
        <v>1</v>
      </c>
      <c r="B12" s="25" t="s">
        <v>490</v>
      </c>
      <c r="C12" s="35" t="s">
        <v>3375</v>
      </c>
      <c r="D12" s="12">
        <v>2</v>
      </c>
      <c r="E12" s="10" t="s">
        <v>3376</v>
      </c>
      <c r="F12" s="10"/>
      <c r="G12" s="10"/>
      <c r="H12" s="10"/>
      <c r="I12" s="10">
        <v>1</v>
      </c>
      <c r="J12" s="10"/>
      <c r="K12" s="10"/>
      <c r="L12" s="10"/>
      <c r="M12" s="10"/>
      <c r="N12" s="10"/>
      <c r="O12" s="10"/>
      <c r="P12" s="10"/>
      <c r="Q12" s="10"/>
      <c r="R12" s="10"/>
      <c r="S12" s="10"/>
      <c r="T12" s="10"/>
      <c r="U12" s="10"/>
      <c r="V12" s="10"/>
      <c r="W12" s="10"/>
      <c r="X12" s="10"/>
      <c r="Y12" s="10"/>
      <c r="Z12" s="10">
        <v>1</v>
      </c>
      <c r="AA12" s="10"/>
      <c r="AB12" s="10"/>
      <c r="AC12" s="10"/>
      <c r="AD12" s="10"/>
      <c r="AE12" s="10"/>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row>
    <row r="13" spans="1:60">
      <c r="A13" s="10">
        <v>1</v>
      </c>
      <c r="B13" s="10" t="s">
        <v>490</v>
      </c>
      <c r="C13" s="10" t="s">
        <v>9212</v>
      </c>
      <c r="D13" s="12">
        <v>2</v>
      </c>
      <c r="E13" s="10" t="s">
        <v>9213</v>
      </c>
      <c r="F13" s="10"/>
      <c r="G13" s="10"/>
      <c r="H13" s="10"/>
      <c r="I13" s="10"/>
      <c r="J13" s="10"/>
      <c r="K13" s="10"/>
      <c r="L13" s="10"/>
      <c r="M13" s="10"/>
      <c r="N13" s="10"/>
      <c r="O13" s="10"/>
      <c r="P13" s="10"/>
      <c r="Q13" s="10"/>
      <c r="R13" s="10"/>
      <c r="S13" s="10"/>
      <c r="T13" s="10"/>
      <c r="U13" s="10"/>
      <c r="V13" s="10"/>
      <c r="W13" s="10"/>
      <c r="X13" s="10"/>
      <c r="Y13" s="10"/>
      <c r="Z13" s="10"/>
      <c r="AA13" s="10"/>
      <c r="AB13" s="10"/>
      <c r="AC13" s="10">
        <v>1</v>
      </c>
      <c r="AD13" s="10"/>
      <c r="AE13" s="10"/>
      <c r="AF13" s="10"/>
      <c r="AG13" s="10"/>
      <c r="AH13" s="10">
        <v>1</v>
      </c>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row>
    <row r="14" spans="1:60">
      <c r="A14" s="10">
        <v>1</v>
      </c>
      <c r="B14" s="10" t="s">
        <v>490</v>
      </c>
      <c r="C14" s="10" t="s">
        <v>9212</v>
      </c>
      <c r="D14" s="12">
        <v>2</v>
      </c>
      <c r="E14" s="10" t="s">
        <v>9213</v>
      </c>
      <c r="F14" s="10"/>
      <c r="G14" s="10"/>
      <c r="H14" s="10"/>
      <c r="I14" s="10"/>
      <c r="J14" s="10"/>
      <c r="K14" s="10"/>
      <c r="L14" s="10"/>
      <c r="M14" s="10"/>
      <c r="N14" s="10"/>
      <c r="O14" s="10"/>
      <c r="P14" s="10"/>
      <c r="Q14" s="10"/>
      <c r="R14" s="10"/>
      <c r="S14" s="10"/>
      <c r="T14" s="10"/>
      <c r="U14" s="10"/>
      <c r="V14" s="10"/>
      <c r="W14" s="10"/>
      <c r="X14" s="10"/>
      <c r="Y14" s="10"/>
      <c r="Z14" s="10"/>
      <c r="AA14" s="10"/>
      <c r="AB14" s="10"/>
      <c r="AC14" s="10">
        <v>1</v>
      </c>
      <c r="AD14" s="10"/>
      <c r="AE14" s="10"/>
      <c r="AF14" s="10"/>
      <c r="AG14" s="10"/>
      <c r="AH14" s="10">
        <v>1</v>
      </c>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row>
    <row r="15" spans="1:60">
      <c r="A15" s="10">
        <v>1</v>
      </c>
      <c r="B15" s="25" t="s">
        <v>490</v>
      </c>
      <c r="C15" s="10" t="s">
        <v>8707</v>
      </c>
      <c r="D15" s="12">
        <v>1</v>
      </c>
      <c r="E15" s="10" t="s">
        <v>86</v>
      </c>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v>1</v>
      </c>
    </row>
    <row r="16" spans="1:60">
      <c r="A16" s="10">
        <v>1</v>
      </c>
      <c r="B16" s="25" t="s">
        <v>490</v>
      </c>
      <c r="C16" s="10" t="s">
        <v>8721</v>
      </c>
      <c r="D16" s="12">
        <v>2</v>
      </c>
      <c r="E16" s="10" t="s">
        <v>328</v>
      </c>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v>2</v>
      </c>
      <c r="AN16" s="10"/>
      <c r="AO16" s="10"/>
      <c r="AP16" s="10"/>
      <c r="AQ16" s="10"/>
      <c r="AR16" s="10"/>
      <c r="AS16" s="10"/>
      <c r="AT16" s="10"/>
      <c r="AU16" s="10"/>
      <c r="AV16" s="10"/>
      <c r="AW16" s="10"/>
      <c r="AX16" s="10"/>
      <c r="AY16" s="10"/>
      <c r="AZ16" s="10"/>
      <c r="BA16" s="10"/>
      <c r="BB16" s="10"/>
      <c r="BC16" s="10"/>
      <c r="BD16" s="10"/>
      <c r="BE16" s="10"/>
      <c r="BF16" s="10"/>
      <c r="BG16" s="10"/>
      <c r="BH16" s="10"/>
    </row>
    <row r="17" spans="1:60">
      <c r="A17" s="43">
        <v>1</v>
      </c>
      <c r="B17" s="25" t="s">
        <v>490</v>
      </c>
      <c r="C17" s="42" t="s">
        <v>363</v>
      </c>
      <c r="D17" s="12">
        <v>1</v>
      </c>
      <c r="E17" s="10" t="s">
        <v>609</v>
      </c>
      <c r="F17" s="9"/>
      <c r="G17" s="9"/>
      <c r="H17" s="9"/>
      <c r="I17" s="9"/>
      <c r="J17" s="9"/>
      <c r="K17" s="9"/>
      <c r="L17" s="9"/>
      <c r="M17" s="9"/>
      <c r="N17" s="9"/>
      <c r="O17" s="9"/>
      <c r="P17" s="9"/>
      <c r="Q17" s="9"/>
      <c r="R17" s="9"/>
      <c r="S17" s="9"/>
      <c r="T17" s="9"/>
      <c r="U17" s="9"/>
      <c r="V17" s="9"/>
      <c r="W17" s="9"/>
      <c r="X17" s="9"/>
      <c r="Y17" s="9"/>
      <c r="Z17" s="9"/>
      <c r="AA17" s="9"/>
      <c r="AB17" s="9"/>
      <c r="AC17" s="9"/>
      <c r="AD17" s="9"/>
      <c r="AE17" s="9"/>
      <c r="AF17" s="42"/>
      <c r="AG17" s="42"/>
      <c r="AH17" s="42"/>
      <c r="AI17" s="42"/>
      <c r="AJ17" s="42"/>
      <c r="AK17" s="42"/>
      <c r="AL17" s="42"/>
      <c r="AM17" s="42"/>
      <c r="AN17" s="42"/>
      <c r="AO17" s="42"/>
      <c r="AP17" s="42"/>
      <c r="AQ17" s="42"/>
      <c r="AR17" s="42"/>
      <c r="AS17" s="42"/>
      <c r="AT17" s="42"/>
      <c r="AU17" s="42"/>
      <c r="AV17" s="35">
        <v>1</v>
      </c>
      <c r="AW17" s="42"/>
      <c r="AX17" s="42"/>
      <c r="AY17" s="42"/>
      <c r="AZ17" s="42"/>
      <c r="BA17" s="42"/>
      <c r="BB17" s="42"/>
      <c r="BC17" s="42"/>
      <c r="BD17" s="42"/>
      <c r="BE17" s="42"/>
      <c r="BF17" s="42"/>
      <c r="BG17" s="42"/>
      <c r="BH17" s="42"/>
    </row>
    <row r="18" spans="1:60">
      <c r="A18" s="10">
        <v>1</v>
      </c>
      <c r="B18" s="25" t="s">
        <v>490</v>
      </c>
      <c r="C18" s="10" t="s">
        <v>8049</v>
      </c>
      <c r="D18" s="12">
        <v>1</v>
      </c>
      <c r="E18" s="10" t="s">
        <v>489</v>
      </c>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v>1</v>
      </c>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row>
    <row r="19" spans="1:60">
      <c r="A19" s="43">
        <v>1</v>
      </c>
      <c r="B19" s="25" t="s">
        <v>490</v>
      </c>
      <c r="C19" s="42" t="s">
        <v>4021</v>
      </c>
      <c r="D19" s="12">
        <v>1</v>
      </c>
      <c r="E19" s="10" t="s">
        <v>4022</v>
      </c>
      <c r="F19" s="9"/>
      <c r="G19" s="9"/>
      <c r="H19" s="9"/>
      <c r="I19" s="9"/>
      <c r="J19" s="9"/>
      <c r="K19" s="9"/>
      <c r="L19" s="9"/>
      <c r="M19" s="9"/>
      <c r="N19" s="9"/>
      <c r="O19" s="9"/>
      <c r="P19" s="9"/>
      <c r="Q19" s="9"/>
      <c r="R19" s="10">
        <v>1</v>
      </c>
      <c r="S19" s="9"/>
      <c r="T19" s="9"/>
      <c r="U19" s="9"/>
      <c r="V19" s="9"/>
      <c r="W19" s="9"/>
      <c r="X19" s="9"/>
      <c r="Y19" s="9"/>
      <c r="Z19" s="9"/>
      <c r="AA19" s="9"/>
      <c r="AB19" s="9"/>
      <c r="AC19" s="9"/>
      <c r="AD19" s="9"/>
      <c r="AE19" s="9"/>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row>
    <row r="20" spans="1:60">
      <c r="A20" s="10">
        <v>1</v>
      </c>
      <c r="B20" s="25" t="s">
        <v>490</v>
      </c>
      <c r="C20" s="10" t="s">
        <v>4315</v>
      </c>
      <c r="D20" s="12">
        <v>1</v>
      </c>
      <c r="E20" s="10" t="s">
        <v>1259</v>
      </c>
      <c r="F20" s="10"/>
      <c r="G20" s="10"/>
      <c r="H20" s="10"/>
      <c r="I20" s="10"/>
      <c r="J20" s="10"/>
      <c r="K20" s="10">
        <v>1</v>
      </c>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row>
    <row r="21" spans="1:60">
      <c r="A21" s="10">
        <v>1</v>
      </c>
      <c r="B21" s="25" t="s">
        <v>490</v>
      </c>
      <c r="C21" s="10" t="s">
        <v>801</v>
      </c>
      <c r="D21" s="12">
        <v>1</v>
      </c>
      <c r="E21" s="10" t="s">
        <v>70</v>
      </c>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v>1</v>
      </c>
      <c r="AS21" s="10"/>
      <c r="AT21" s="10"/>
      <c r="AU21" s="10"/>
      <c r="AV21" s="10"/>
      <c r="AW21" s="10"/>
      <c r="AX21" s="10"/>
      <c r="AY21" s="10"/>
      <c r="AZ21" s="10"/>
      <c r="BA21" s="10"/>
      <c r="BB21" s="10"/>
      <c r="BC21" s="10"/>
      <c r="BD21" s="10"/>
      <c r="BE21" s="10"/>
      <c r="BF21" s="10"/>
      <c r="BG21" s="10"/>
      <c r="BH21" s="10"/>
    </row>
    <row r="22" spans="1:60">
      <c r="A22" s="10">
        <v>1</v>
      </c>
      <c r="B22" s="25" t="s">
        <v>490</v>
      </c>
      <c r="C22" s="10" t="s">
        <v>5055</v>
      </c>
      <c r="D22" s="12">
        <v>1</v>
      </c>
      <c r="E22" s="10" t="s">
        <v>4022</v>
      </c>
      <c r="F22" s="9"/>
      <c r="G22" s="9"/>
      <c r="H22" s="9"/>
      <c r="I22" s="9"/>
      <c r="J22" s="9"/>
      <c r="K22" s="9"/>
      <c r="L22" s="9"/>
      <c r="M22" s="9"/>
      <c r="N22" s="9"/>
      <c r="O22" s="9"/>
      <c r="P22" s="9"/>
      <c r="Q22" s="9"/>
      <c r="R22" s="10">
        <v>1</v>
      </c>
      <c r="S22" s="9"/>
      <c r="T22" s="9"/>
      <c r="U22" s="9"/>
      <c r="V22" s="9"/>
      <c r="W22" s="9"/>
      <c r="X22" s="9"/>
      <c r="Y22" s="9"/>
      <c r="Z22" s="9"/>
      <c r="AA22" s="9"/>
      <c r="AB22" s="9"/>
      <c r="AC22" s="9"/>
      <c r="AD22" s="9"/>
      <c r="AE22" s="9"/>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row>
    <row r="23" spans="1:60">
      <c r="A23" s="10">
        <v>1</v>
      </c>
      <c r="B23" s="25" t="s">
        <v>490</v>
      </c>
      <c r="C23" s="10" t="s">
        <v>1216</v>
      </c>
      <c r="D23" s="12">
        <v>4</v>
      </c>
      <c r="E23" s="10" t="s">
        <v>1217</v>
      </c>
      <c r="F23" s="10">
        <v>2</v>
      </c>
      <c r="G23" s="10"/>
      <c r="H23" s="10"/>
      <c r="I23" s="10"/>
      <c r="J23" s="10">
        <v>1</v>
      </c>
      <c r="K23" s="10"/>
      <c r="L23" s="10"/>
      <c r="M23" s="10"/>
      <c r="N23" s="10"/>
      <c r="O23" s="10"/>
      <c r="P23" s="10"/>
      <c r="Q23" s="10"/>
      <c r="R23" s="10"/>
      <c r="S23" s="10">
        <v>1</v>
      </c>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row>
    <row r="24" spans="1:60">
      <c r="A24" s="43">
        <v>1</v>
      </c>
      <c r="B24" s="25" t="s">
        <v>490</v>
      </c>
      <c r="C24" s="42" t="s">
        <v>561</v>
      </c>
      <c r="D24" s="12">
        <v>1</v>
      </c>
      <c r="E24" s="10" t="s">
        <v>562</v>
      </c>
      <c r="F24" s="9"/>
      <c r="G24" s="9"/>
      <c r="H24" s="9"/>
      <c r="I24" s="9"/>
      <c r="J24" s="9"/>
      <c r="K24" s="9"/>
      <c r="L24" s="9"/>
      <c r="M24" s="9"/>
      <c r="N24" s="9"/>
      <c r="O24" s="9"/>
      <c r="P24" s="9"/>
      <c r="Q24" s="9"/>
      <c r="R24" s="9"/>
      <c r="S24" s="9"/>
      <c r="T24" s="9"/>
      <c r="U24" s="9"/>
      <c r="V24" s="9"/>
      <c r="W24" s="9"/>
      <c r="X24" s="9"/>
      <c r="Y24" s="9"/>
      <c r="Z24" s="9"/>
      <c r="AA24" s="9"/>
      <c r="AB24" s="9"/>
      <c r="AC24" s="9"/>
      <c r="AD24" s="9"/>
      <c r="AE24" s="9"/>
      <c r="AF24" s="42"/>
      <c r="AG24" s="42"/>
      <c r="AH24" s="42"/>
      <c r="AI24" s="42"/>
      <c r="AJ24" s="42"/>
      <c r="AK24" s="42"/>
      <c r="AL24" s="42"/>
      <c r="AM24" s="42"/>
      <c r="AN24" s="42"/>
      <c r="AO24" s="42"/>
      <c r="AP24" s="42"/>
      <c r="AQ24" s="42"/>
      <c r="AR24" s="42"/>
      <c r="AS24" s="42"/>
      <c r="AT24" s="42"/>
      <c r="AU24" s="35">
        <v>1</v>
      </c>
      <c r="AV24" s="42"/>
      <c r="AW24" s="42"/>
      <c r="AX24" s="42"/>
      <c r="AY24" s="42"/>
      <c r="AZ24" s="42"/>
      <c r="BA24" s="42"/>
      <c r="BB24" s="42"/>
      <c r="BC24" s="42"/>
      <c r="BD24" s="42"/>
      <c r="BE24" s="42"/>
      <c r="BF24" s="42"/>
      <c r="BG24" s="42"/>
      <c r="BH24" s="42"/>
    </row>
    <row r="25" spans="1:60">
      <c r="A25" s="10">
        <v>1</v>
      </c>
      <c r="B25" s="25" t="s">
        <v>490</v>
      </c>
      <c r="C25" s="10" t="s">
        <v>7193</v>
      </c>
      <c r="D25" s="12">
        <v>8</v>
      </c>
      <c r="E25" s="10" t="s">
        <v>7194</v>
      </c>
      <c r="F25" s="10"/>
      <c r="G25" s="10"/>
      <c r="H25" s="10"/>
      <c r="I25" s="10">
        <v>2</v>
      </c>
      <c r="J25" s="10"/>
      <c r="K25" s="10"/>
      <c r="L25" s="10"/>
      <c r="M25" s="10"/>
      <c r="N25" s="10"/>
      <c r="O25" s="10"/>
      <c r="P25" s="10"/>
      <c r="Q25" s="10"/>
      <c r="R25" s="10"/>
      <c r="S25" s="10"/>
      <c r="T25" s="10"/>
      <c r="U25" s="10"/>
      <c r="V25" s="10"/>
      <c r="W25" s="10"/>
      <c r="X25" s="10"/>
      <c r="Y25" s="10"/>
      <c r="Z25" s="10"/>
      <c r="AA25" s="10"/>
      <c r="AB25" s="10"/>
      <c r="AC25" s="10">
        <v>1</v>
      </c>
      <c r="AD25" s="10"/>
      <c r="AE25" s="10">
        <v>2</v>
      </c>
      <c r="AF25" s="10"/>
      <c r="AG25" s="10"/>
      <c r="AH25" s="10"/>
      <c r="AI25" s="10">
        <v>1</v>
      </c>
      <c r="AJ25" s="10"/>
      <c r="AK25" s="10"/>
      <c r="AL25" s="10"/>
      <c r="AM25" s="10"/>
      <c r="AN25" s="10"/>
      <c r="AO25" s="10"/>
      <c r="AP25" s="10"/>
      <c r="AQ25" s="10"/>
      <c r="AR25" s="10">
        <v>2</v>
      </c>
      <c r="AS25" s="10"/>
      <c r="AT25" s="10"/>
      <c r="AU25" s="10"/>
      <c r="AV25" s="10"/>
      <c r="AW25" s="10"/>
      <c r="AX25" s="10"/>
      <c r="AY25" s="10"/>
      <c r="AZ25" s="10"/>
      <c r="BA25" s="10"/>
      <c r="BB25" s="10"/>
      <c r="BC25" s="10"/>
      <c r="BD25" s="10"/>
      <c r="BE25" s="10"/>
      <c r="BF25" s="10"/>
      <c r="BG25" s="10"/>
      <c r="BH25" s="10"/>
    </row>
    <row r="26" spans="1:60">
      <c r="A26" s="10">
        <v>1</v>
      </c>
      <c r="B26" s="25" t="s">
        <v>490</v>
      </c>
      <c r="C26" s="10" t="s">
        <v>8026</v>
      </c>
      <c r="D26" s="12">
        <v>1</v>
      </c>
      <c r="E26" s="10" t="s">
        <v>45</v>
      </c>
      <c r="F26" s="10"/>
      <c r="G26" s="10"/>
      <c r="H26" s="10"/>
      <c r="I26" s="10"/>
      <c r="J26" s="10"/>
      <c r="K26" s="10"/>
      <c r="L26" s="10"/>
      <c r="M26" s="10"/>
      <c r="N26" s="10"/>
      <c r="O26" s="10"/>
      <c r="P26" s="10"/>
      <c r="Q26" s="10"/>
      <c r="R26" s="10"/>
      <c r="S26" s="10">
        <v>1</v>
      </c>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row>
    <row r="27" spans="1:60">
      <c r="A27" s="35">
        <v>1</v>
      </c>
      <c r="B27" s="25" t="s">
        <v>490</v>
      </c>
      <c r="C27" s="35" t="s">
        <v>2435</v>
      </c>
      <c r="D27" s="12">
        <v>1</v>
      </c>
      <c r="E27" s="10" t="s">
        <v>562</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35"/>
      <c r="AG27" s="35"/>
      <c r="AH27" s="35"/>
      <c r="AI27" s="35"/>
      <c r="AJ27" s="35"/>
      <c r="AK27" s="35"/>
      <c r="AL27" s="35"/>
      <c r="AM27" s="35"/>
      <c r="AN27" s="35"/>
      <c r="AO27" s="35"/>
      <c r="AP27" s="35"/>
      <c r="AQ27" s="35"/>
      <c r="AR27" s="35"/>
      <c r="AS27" s="35"/>
      <c r="AT27" s="35"/>
      <c r="AU27" s="35">
        <v>1</v>
      </c>
      <c r="AV27" s="35"/>
      <c r="AW27" s="35"/>
      <c r="AX27" s="35"/>
      <c r="AY27" s="35"/>
      <c r="AZ27" s="35"/>
      <c r="BA27" s="35"/>
      <c r="BB27" s="35"/>
      <c r="BC27" s="35"/>
      <c r="BD27" s="35"/>
      <c r="BE27" s="35"/>
      <c r="BF27" s="35"/>
      <c r="BG27" s="35"/>
      <c r="BH27" s="35"/>
    </row>
    <row r="28" spans="1:60">
      <c r="A28" s="10">
        <v>1</v>
      </c>
      <c r="B28" s="25" t="s">
        <v>490</v>
      </c>
      <c r="C28" s="10" t="s">
        <v>788</v>
      </c>
      <c r="D28" s="12">
        <v>1</v>
      </c>
      <c r="E28" s="10" t="s">
        <v>86</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v>1</v>
      </c>
    </row>
    <row r="29" spans="1:60">
      <c r="A29" s="10">
        <v>1</v>
      </c>
      <c r="B29" s="25" t="s">
        <v>490</v>
      </c>
      <c r="C29" s="10" t="s">
        <v>918</v>
      </c>
      <c r="D29" s="12">
        <v>1</v>
      </c>
      <c r="E29" s="10" t="s">
        <v>769</v>
      </c>
      <c r="F29" s="9"/>
      <c r="G29" s="9"/>
      <c r="H29" s="9"/>
      <c r="I29" s="9"/>
      <c r="J29" s="9"/>
      <c r="K29" s="9"/>
      <c r="L29" s="9"/>
      <c r="M29" s="9"/>
      <c r="N29" s="9"/>
      <c r="O29" s="9"/>
      <c r="P29" s="9"/>
      <c r="Q29" s="9"/>
      <c r="R29" s="9"/>
      <c r="S29" s="9"/>
      <c r="T29" s="9"/>
      <c r="U29" s="9"/>
      <c r="V29" s="9"/>
      <c r="W29" s="9"/>
      <c r="X29" s="9"/>
      <c r="Y29" s="9"/>
      <c r="Z29" s="9"/>
      <c r="AA29" s="9"/>
      <c r="AB29" s="9"/>
      <c r="AC29" s="9"/>
      <c r="AD29" s="9"/>
      <c r="AE29" s="9"/>
      <c r="AF29" s="10">
        <v>1</v>
      </c>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row>
    <row r="30" spans="1:60">
      <c r="A30" s="10">
        <v>1</v>
      </c>
      <c r="B30" s="25" t="s">
        <v>490</v>
      </c>
      <c r="C30" s="10" t="s">
        <v>5846</v>
      </c>
      <c r="D30" s="12">
        <v>1</v>
      </c>
      <c r="E30" s="10" t="s">
        <v>2326</v>
      </c>
      <c r="F30" s="9"/>
      <c r="G30" s="9"/>
      <c r="H30" s="9"/>
      <c r="I30" s="9"/>
      <c r="J30" s="9"/>
      <c r="K30" s="9"/>
      <c r="L30" s="9"/>
      <c r="M30" s="9"/>
      <c r="N30" s="9"/>
      <c r="O30" s="9"/>
      <c r="P30" s="9"/>
      <c r="Q30" s="9"/>
      <c r="R30" s="9"/>
      <c r="S30" s="9"/>
      <c r="T30" s="9"/>
      <c r="U30" s="9"/>
      <c r="V30" s="9"/>
      <c r="W30" s="9"/>
      <c r="X30" s="9"/>
      <c r="Y30" s="9"/>
      <c r="Z30" s="9"/>
      <c r="AA30" s="9"/>
      <c r="AB30" s="9"/>
      <c r="AC30" s="9"/>
      <c r="AD30" s="9"/>
      <c r="AE30" s="9"/>
      <c r="AF30" s="10"/>
      <c r="AG30" s="10"/>
      <c r="AH30" s="10"/>
      <c r="AI30" s="10"/>
      <c r="AJ30" s="10"/>
      <c r="AK30" s="10"/>
      <c r="AL30" s="10"/>
      <c r="AM30" s="10"/>
      <c r="AN30" s="10"/>
      <c r="AO30" s="10"/>
      <c r="AP30" s="10"/>
      <c r="AQ30" s="10"/>
      <c r="AR30" s="10"/>
      <c r="AS30" s="10">
        <v>1</v>
      </c>
      <c r="AT30" s="10"/>
      <c r="AU30" s="10"/>
      <c r="AV30" s="10"/>
      <c r="AW30" s="10"/>
      <c r="AX30" s="10"/>
      <c r="AY30" s="10"/>
      <c r="AZ30" s="10"/>
      <c r="BA30" s="10"/>
      <c r="BB30" s="10"/>
      <c r="BC30" s="10"/>
      <c r="BD30" s="10"/>
      <c r="BE30" s="10"/>
      <c r="BF30" s="10"/>
      <c r="BG30" s="10"/>
      <c r="BH30" s="10"/>
    </row>
    <row r="31" spans="1:60">
      <c r="A31" s="10">
        <v>1</v>
      </c>
      <c r="B31" s="25" t="s">
        <v>490</v>
      </c>
      <c r="C31" s="10" t="s">
        <v>4032</v>
      </c>
      <c r="D31" s="12">
        <v>1</v>
      </c>
      <c r="E31" s="10" t="s">
        <v>581</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v>1</v>
      </c>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row>
    <row r="32" spans="1:60">
      <c r="A32" s="13">
        <v>1</v>
      </c>
      <c r="B32" s="25" t="s">
        <v>490</v>
      </c>
      <c r="C32" s="13" t="s">
        <v>9279</v>
      </c>
      <c r="D32" s="13">
        <v>3</v>
      </c>
      <c r="E32" s="13" t="s">
        <v>9280</v>
      </c>
      <c r="AR32" s="13">
        <v>3</v>
      </c>
    </row>
    <row r="33" spans="1:60">
      <c r="A33" s="43">
        <v>1</v>
      </c>
      <c r="B33" s="25" t="s">
        <v>490</v>
      </c>
      <c r="C33" s="42" t="s">
        <v>4205</v>
      </c>
      <c r="D33" s="12">
        <v>1</v>
      </c>
      <c r="E33" s="10" t="s">
        <v>70</v>
      </c>
      <c r="F33" s="9"/>
      <c r="G33" s="9"/>
      <c r="H33" s="9"/>
      <c r="I33" s="9"/>
      <c r="J33" s="9"/>
      <c r="K33" s="9"/>
      <c r="L33" s="9"/>
      <c r="M33" s="9"/>
      <c r="N33" s="9"/>
      <c r="O33" s="9"/>
      <c r="P33" s="9"/>
      <c r="Q33" s="9"/>
      <c r="R33" s="9"/>
      <c r="S33" s="9"/>
      <c r="T33" s="9"/>
      <c r="U33" s="9"/>
      <c r="V33" s="9"/>
      <c r="W33" s="9"/>
      <c r="X33" s="9"/>
      <c r="Y33" s="9"/>
      <c r="Z33" s="9"/>
      <c r="AA33" s="9"/>
      <c r="AB33" s="9"/>
      <c r="AC33" s="9"/>
      <c r="AD33" s="9"/>
      <c r="AE33" s="9"/>
      <c r="AF33" s="10"/>
      <c r="AG33" s="10"/>
      <c r="AH33" s="10"/>
      <c r="AI33" s="10"/>
      <c r="AJ33" s="10"/>
      <c r="AK33" s="10"/>
      <c r="AL33" s="10"/>
      <c r="AM33" s="10"/>
      <c r="AN33" s="10"/>
      <c r="AO33" s="10"/>
      <c r="AP33" s="10"/>
      <c r="AQ33" s="10"/>
      <c r="AR33" s="10">
        <v>1</v>
      </c>
      <c r="AS33" s="10"/>
      <c r="AT33" s="10"/>
      <c r="AU33" s="10"/>
      <c r="AV33" s="10"/>
      <c r="AW33" s="10"/>
      <c r="AX33" s="10"/>
      <c r="AY33" s="10"/>
      <c r="AZ33" s="10"/>
      <c r="BA33" s="10"/>
      <c r="BB33" s="10"/>
      <c r="BC33" s="10"/>
      <c r="BD33" s="10"/>
      <c r="BE33" s="10"/>
      <c r="BF33" s="10"/>
      <c r="BG33" s="10"/>
      <c r="BH33" s="10"/>
    </row>
    <row r="34" spans="1:60">
      <c r="A34" s="10">
        <v>1</v>
      </c>
      <c r="B34" s="25" t="s">
        <v>490</v>
      </c>
      <c r="C34" s="10" t="s">
        <v>8896</v>
      </c>
      <c r="D34" s="12">
        <v>1</v>
      </c>
      <c r="E34" s="10" t="s">
        <v>8897</v>
      </c>
      <c r="F34" s="10"/>
      <c r="G34" s="10"/>
      <c r="H34" s="10"/>
      <c r="I34" s="10"/>
      <c r="J34" s="10"/>
      <c r="K34" s="10"/>
      <c r="L34" s="10"/>
      <c r="M34" s="10"/>
      <c r="N34" s="10"/>
      <c r="O34" s="10"/>
      <c r="P34" s="10"/>
      <c r="Q34" s="10"/>
      <c r="R34" s="10"/>
      <c r="S34" s="10"/>
      <c r="T34" s="10"/>
      <c r="U34" s="10">
        <v>1</v>
      </c>
      <c r="V34" s="10"/>
      <c r="W34" s="10"/>
      <c r="X34" s="10"/>
      <c r="Y34" s="10"/>
      <c r="Z34" s="10"/>
      <c r="AA34" s="10"/>
      <c r="AB34" s="10">
        <v>1</v>
      </c>
      <c r="AC34" s="10"/>
      <c r="AD34" s="10"/>
      <c r="AE34" s="10"/>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row>
    <row r="35" spans="1:60">
      <c r="A35" s="10">
        <v>1</v>
      </c>
      <c r="B35" s="25" t="s">
        <v>490</v>
      </c>
      <c r="C35" s="10" t="s">
        <v>50</v>
      </c>
      <c r="D35" s="12">
        <v>1</v>
      </c>
      <c r="E35" s="10" t="s">
        <v>50</v>
      </c>
      <c r="F35" s="10"/>
      <c r="G35" s="10"/>
      <c r="H35" s="10"/>
      <c r="I35" s="10"/>
      <c r="J35" s="10"/>
      <c r="K35" s="10"/>
      <c r="L35" s="10"/>
      <c r="M35" s="10"/>
      <c r="N35" s="10"/>
      <c r="O35" s="10"/>
      <c r="P35" s="10"/>
      <c r="Q35" s="10"/>
      <c r="R35" s="10"/>
      <c r="S35" s="10"/>
      <c r="T35" s="10"/>
      <c r="U35" s="10"/>
      <c r="V35" s="10"/>
      <c r="W35" s="10"/>
      <c r="X35" s="10">
        <v>1</v>
      </c>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row>
    <row r="36" spans="1:60">
      <c r="A36" s="10">
        <v>1</v>
      </c>
      <c r="B36" s="25" t="s">
        <v>490</v>
      </c>
      <c r="C36" s="78" t="s">
        <v>77</v>
      </c>
      <c r="D36" s="12">
        <v>1</v>
      </c>
      <c r="E36" s="10" t="s">
        <v>77</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78"/>
      <c r="AG36" s="78"/>
      <c r="AH36" s="78"/>
      <c r="AI36" s="78"/>
      <c r="AJ36" s="78"/>
      <c r="AK36" s="78"/>
      <c r="AL36" s="78"/>
      <c r="AM36" s="78"/>
      <c r="AN36" s="78"/>
      <c r="AO36" s="78"/>
      <c r="AP36" s="78"/>
      <c r="AQ36" s="78"/>
      <c r="AR36" s="78"/>
      <c r="AS36" s="78"/>
      <c r="AT36" s="78"/>
      <c r="AU36" s="78"/>
      <c r="AV36" s="78"/>
      <c r="AW36" s="78"/>
      <c r="AX36" s="78"/>
      <c r="AY36" s="54">
        <v>1</v>
      </c>
      <c r="AZ36" s="54"/>
      <c r="BA36" s="78"/>
      <c r="BB36" s="78"/>
      <c r="BC36" s="78"/>
      <c r="BD36" s="78"/>
      <c r="BE36" s="78"/>
      <c r="BF36" s="78"/>
      <c r="BG36" s="78"/>
      <c r="BH36" s="78"/>
    </row>
    <row r="37" spans="1:60">
      <c r="A37" s="10">
        <v>1</v>
      </c>
      <c r="B37" s="25" t="s">
        <v>490</v>
      </c>
      <c r="C37" s="10" t="s">
        <v>8656</v>
      </c>
      <c r="D37" s="12">
        <v>2</v>
      </c>
      <c r="E37" s="10" t="s">
        <v>950</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v>2</v>
      </c>
      <c r="AS37" s="10"/>
      <c r="AT37" s="10"/>
      <c r="AU37" s="10"/>
      <c r="AV37" s="10"/>
      <c r="AW37" s="10"/>
      <c r="AX37" s="10"/>
      <c r="AY37" s="10"/>
      <c r="AZ37" s="10"/>
      <c r="BA37" s="10"/>
      <c r="BB37" s="10"/>
      <c r="BC37" s="10"/>
      <c r="BD37" s="10"/>
      <c r="BE37" s="10"/>
      <c r="BF37" s="10"/>
      <c r="BG37" s="10"/>
      <c r="BH37" s="10"/>
    </row>
    <row r="38" spans="1:60">
      <c r="A38" s="10">
        <v>1</v>
      </c>
      <c r="B38" s="25" t="s">
        <v>490</v>
      </c>
      <c r="C38" s="10" t="s">
        <v>6393</v>
      </c>
      <c r="D38" s="12">
        <v>3</v>
      </c>
      <c r="E38" s="10" t="s">
        <v>6394</v>
      </c>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v>1</v>
      </c>
      <c r="AF38" s="10">
        <v>2</v>
      </c>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row>
    <row r="39" spans="1:60">
      <c r="A39" s="43">
        <v>1</v>
      </c>
      <c r="B39" s="25" t="s">
        <v>490</v>
      </c>
      <c r="C39" s="42" t="s">
        <v>3585</v>
      </c>
      <c r="D39" s="12">
        <v>1</v>
      </c>
      <c r="E39" s="10" t="s">
        <v>3586</v>
      </c>
      <c r="F39" s="9"/>
      <c r="G39" s="9"/>
      <c r="H39" s="9"/>
      <c r="I39" s="9"/>
      <c r="J39" s="9"/>
      <c r="K39" s="9"/>
      <c r="L39" s="9"/>
      <c r="M39" s="9"/>
      <c r="N39" s="9"/>
      <c r="O39" s="9"/>
      <c r="P39" s="9"/>
      <c r="Q39" s="9"/>
      <c r="R39" s="9"/>
      <c r="S39" s="9"/>
      <c r="T39" s="9"/>
      <c r="U39" s="9"/>
      <c r="V39" s="9"/>
      <c r="W39" s="9"/>
      <c r="X39" s="9"/>
      <c r="Y39" s="9"/>
      <c r="Z39" s="9"/>
      <c r="AA39" s="9"/>
      <c r="AB39" s="9"/>
      <c r="AC39" s="9"/>
      <c r="AD39" s="9"/>
      <c r="AE39" s="9"/>
      <c r="AF39" s="42"/>
      <c r="AG39" s="42"/>
      <c r="AH39" s="42"/>
      <c r="AI39" s="42"/>
      <c r="AJ39" s="42"/>
      <c r="AK39" s="42"/>
      <c r="AL39" s="42"/>
      <c r="AM39" s="42"/>
      <c r="AN39" s="42"/>
      <c r="AO39" s="42"/>
      <c r="AP39" s="42"/>
      <c r="AQ39" s="42"/>
      <c r="AR39" s="42"/>
      <c r="AS39" s="42"/>
      <c r="AT39" s="42"/>
      <c r="AU39" s="42"/>
      <c r="AV39" s="42"/>
      <c r="AW39" s="35">
        <v>1</v>
      </c>
      <c r="AX39" s="42"/>
      <c r="AY39" s="42"/>
      <c r="AZ39" s="42"/>
      <c r="BA39" s="42"/>
      <c r="BB39" s="42"/>
      <c r="BC39" s="42"/>
      <c r="BD39" s="42"/>
      <c r="BE39" s="42"/>
      <c r="BF39" s="42"/>
      <c r="BG39" s="42"/>
      <c r="BH39" s="42"/>
    </row>
    <row r="40" spans="1:60">
      <c r="A40" s="10">
        <v>1</v>
      </c>
      <c r="B40" s="25" t="s">
        <v>490</v>
      </c>
      <c r="C40" s="10" t="s">
        <v>8688</v>
      </c>
      <c r="D40" s="12">
        <v>3</v>
      </c>
      <c r="E40" s="10" t="s">
        <v>8689</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v>3</v>
      </c>
      <c r="AW40" s="10"/>
      <c r="AX40" s="10"/>
      <c r="AY40" s="10"/>
      <c r="AZ40" s="10"/>
      <c r="BA40" s="10"/>
      <c r="BB40" s="10"/>
      <c r="BC40" s="10"/>
      <c r="BD40" s="10"/>
      <c r="BE40" s="10"/>
      <c r="BF40" s="10"/>
      <c r="BG40" s="10"/>
      <c r="BH40" s="10"/>
    </row>
    <row r="41" spans="1:60">
      <c r="A41" s="10">
        <v>1</v>
      </c>
      <c r="B41" s="25" t="s">
        <v>490</v>
      </c>
      <c r="C41" s="10" t="s">
        <v>8599</v>
      </c>
      <c r="D41" s="12">
        <v>1</v>
      </c>
      <c r="E41" s="10" t="s">
        <v>86</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v>1</v>
      </c>
    </row>
    <row r="42" spans="1:60">
      <c r="A42" s="43">
        <v>1</v>
      </c>
      <c r="B42" s="25" t="s">
        <v>490</v>
      </c>
      <c r="C42" s="35" t="s">
        <v>3359</v>
      </c>
      <c r="D42" s="12">
        <v>2</v>
      </c>
      <c r="E42" s="10" t="s">
        <v>3360</v>
      </c>
      <c r="F42" s="9"/>
      <c r="G42" s="9"/>
      <c r="H42" s="9"/>
      <c r="I42" s="9"/>
      <c r="J42" s="9"/>
      <c r="K42" s="9"/>
      <c r="L42" s="9"/>
      <c r="M42" s="9"/>
      <c r="N42" s="9"/>
      <c r="O42" s="9"/>
      <c r="P42" s="9"/>
      <c r="Q42" s="9"/>
      <c r="R42" s="9"/>
      <c r="S42" s="9"/>
      <c r="T42" s="9"/>
      <c r="U42" s="9"/>
      <c r="V42" s="9"/>
      <c r="W42" s="9"/>
      <c r="X42" s="9"/>
      <c r="Y42" s="9"/>
      <c r="Z42" s="9"/>
      <c r="AA42" s="9"/>
      <c r="AB42" s="9"/>
      <c r="AC42" s="9"/>
      <c r="AD42" s="9"/>
      <c r="AE42" s="9"/>
      <c r="AF42" s="42"/>
      <c r="AG42" s="42"/>
      <c r="AH42" s="35">
        <v>1</v>
      </c>
      <c r="AI42" s="42"/>
      <c r="AJ42" s="42"/>
      <c r="AK42" s="42"/>
      <c r="AL42" s="42"/>
      <c r="AM42" s="42"/>
      <c r="AN42" s="42"/>
      <c r="AO42" s="42"/>
      <c r="AP42" s="42"/>
      <c r="AQ42" s="35">
        <v>1</v>
      </c>
      <c r="AR42" s="42"/>
      <c r="AS42" s="42"/>
      <c r="AT42" s="42"/>
      <c r="AU42" s="42"/>
      <c r="AV42" s="42"/>
      <c r="AW42" s="42"/>
      <c r="AX42" s="42"/>
      <c r="AY42" s="42"/>
      <c r="AZ42" s="42"/>
      <c r="BA42" s="42"/>
      <c r="BB42" s="42"/>
      <c r="BC42" s="42"/>
      <c r="BD42" s="42"/>
      <c r="BE42" s="42"/>
      <c r="BF42" s="42"/>
      <c r="BG42" s="42"/>
      <c r="BH42" s="42"/>
    </row>
    <row r="43" spans="1:60">
      <c r="A43" s="10">
        <v>1</v>
      </c>
      <c r="B43" s="25" t="s">
        <v>490</v>
      </c>
      <c r="C43" s="10" t="s">
        <v>8263</v>
      </c>
      <c r="D43" s="12">
        <v>5</v>
      </c>
      <c r="E43" s="10" t="s">
        <v>8264</v>
      </c>
      <c r="F43" s="10"/>
      <c r="G43" s="10"/>
      <c r="H43" s="10"/>
      <c r="I43" s="10"/>
      <c r="J43" s="10"/>
      <c r="K43" s="10"/>
      <c r="L43" s="10"/>
      <c r="M43" s="10"/>
      <c r="N43" s="10"/>
      <c r="O43" s="10">
        <v>1</v>
      </c>
      <c r="P43" s="10"/>
      <c r="Q43" s="10"/>
      <c r="R43" s="10"/>
      <c r="S43" s="10"/>
      <c r="T43" s="10"/>
      <c r="U43" s="10"/>
      <c r="V43" s="10"/>
      <c r="W43" s="10"/>
      <c r="X43" s="10"/>
      <c r="Y43" s="10"/>
      <c r="Z43" s="10"/>
      <c r="AA43" s="10"/>
      <c r="AB43" s="10"/>
      <c r="AC43" s="10"/>
      <c r="AD43" s="10"/>
      <c r="AE43" s="10">
        <v>1</v>
      </c>
      <c r="AF43" s="10">
        <v>1</v>
      </c>
      <c r="AG43" s="10"/>
      <c r="AH43" s="10"/>
      <c r="AI43" s="10"/>
      <c r="AJ43" s="10"/>
      <c r="AK43" s="10"/>
      <c r="AL43" s="10"/>
      <c r="AM43" s="10"/>
      <c r="AN43" s="10"/>
      <c r="AO43" s="10"/>
      <c r="AP43" s="10"/>
      <c r="AQ43" s="10"/>
      <c r="AR43" s="10"/>
      <c r="AS43" s="10">
        <v>1</v>
      </c>
      <c r="AT43" s="10"/>
      <c r="AU43" s="10"/>
      <c r="AV43" s="10"/>
      <c r="AW43" s="10"/>
      <c r="AX43" s="10"/>
      <c r="AY43" s="10">
        <v>1</v>
      </c>
      <c r="AZ43" s="10"/>
      <c r="BA43" s="10"/>
      <c r="BB43" s="10"/>
      <c r="BC43" s="10"/>
      <c r="BD43" s="10"/>
      <c r="BE43" s="10"/>
      <c r="BF43" s="10"/>
      <c r="BG43" s="10"/>
      <c r="BH43" s="10"/>
    </row>
    <row r="44" spans="1:60">
      <c r="A44" s="10">
        <v>1</v>
      </c>
      <c r="B44" s="25" t="s">
        <v>490</v>
      </c>
      <c r="C44" s="10" t="s">
        <v>1258</v>
      </c>
      <c r="D44" s="12">
        <v>1</v>
      </c>
      <c r="E44" s="10" t="s">
        <v>1259</v>
      </c>
      <c r="F44" s="10"/>
      <c r="G44" s="10"/>
      <c r="H44" s="10"/>
      <c r="I44" s="10"/>
      <c r="J44" s="10"/>
      <c r="K44" s="10">
        <v>1</v>
      </c>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row>
    <row r="45" spans="1:60">
      <c r="A45" s="10">
        <v>1</v>
      </c>
      <c r="B45" s="25" t="s">
        <v>490</v>
      </c>
      <c r="C45" s="10" t="s">
        <v>1474</v>
      </c>
      <c r="D45" s="12">
        <v>1</v>
      </c>
      <c r="E45" s="10" t="s">
        <v>581</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v>1</v>
      </c>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row>
    <row r="46" spans="1:60">
      <c r="A46" s="10">
        <v>1</v>
      </c>
      <c r="B46" s="25" t="s">
        <v>490</v>
      </c>
      <c r="C46" s="10" t="s">
        <v>1379</v>
      </c>
      <c r="D46" s="12">
        <v>1</v>
      </c>
      <c r="E46" s="10" t="s">
        <v>1380</v>
      </c>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v>1</v>
      </c>
      <c r="BB46" s="10"/>
      <c r="BC46" s="10"/>
      <c r="BD46" s="10"/>
      <c r="BE46" s="10"/>
      <c r="BF46" s="10"/>
      <c r="BG46" s="10"/>
      <c r="BH46" s="10"/>
    </row>
    <row r="47" spans="1:60">
      <c r="A47" s="10">
        <v>1</v>
      </c>
      <c r="B47" s="25" t="s">
        <v>490</v>
      </c>
      <c r="C47" s="10" t="s">
        <v>4205</v>
      </c>
      <c r="D47" s="12">
        <v>1</v>
      </c>
      <c r="E47" s="10" t="s">
        <v>70</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v>1</v>
      </c>
      <c r="AS47" s="10"/>
      <c r="AT47" s="10"/>
      <c r="AU47" s="10"/>
      <c r="AV47" s="10"/>
      <c r="AW47" s="10"/>
      <c r="AX47" s="10"/>
      <c r="AY47" s="10"/>
      <c r="AZ47" s="10"/>
      <c r="BA47" s="10"/>
      <c r="BB47" s="10"/>
      <c r="BC47" s="10"/>
      <c r="BD47" s="10"/>
      <c r="BE47" s="10"/>
      <c r="BF47" s="10"/>
      <c r="BG47" s="10"/>
      <c r="BH47" s="10"/>
    </row>
    <row r="48" spans="1:60">
      <c r="A48" s="43">
        <v>1</v>
      </c>
      <c r="B48" s="25" t="s">
        <v>490</v>
      </c>
      <c r="C48" s="42" t="s">
        <v>1245</v>
      </c>
      <c r="D48" s="12">
        <v>1</v>
      </c>
      <c r="E48" s="10" t="s">
        <v>70</v>
      </c>
      <c r="F48" s="9"/>
      <c r="G48" s="9"/>
      <c r="H48" s="9"/>
      <c r="I48" s="9"/>
      <c r="J48" s="9"/>
      <c r="K48" s="9"/>
      <c r="L48" s="9"/>
      <c r="M48" s="9"/>
      <c r="N48" s="9"/>
      <c r="O48" s="9"/>
      <c r="P48" s="9"/>
      <c r="Q48" s="9"/>
      <c r="R48" s="9"/>
      <c r="S48" s="9"/>
      <c r="T48" s="9"/>
      <c r="U48" s="9"/>
      <c r="V48" s="9"/>
      <c r="W48" s="9"/>
      <c r="X48" s="9"/>
      <c r="Y48" s="9"/>
      <c r="Z48" s="9"/>
      <c r="AA48" s="9"/>
      <c r="AB48" s="9"/>
      <c r="AC48" s="9"/>
      <c r="AD48" s="9"/>
      <c r="AE48" s="9"/>
      <c r="AF48" s="10"/>
      <c r="AG48" s="10"/>
      <c r="AH48" s="10"/>
      <c r="AI48" s="10"/>
      <c r="AJ48" s="10"/>
      <c r="AK48" s="10"/>
      <c r="AL48" s="10"/>
      <c r="AM48" s="10"/>
      <c r="AN48" s="10"/>
      <c r="AO48" s="10"/>
      <c r="AP48" s="10"/>
      <c r="AQ48" s="10"/>
      <c r="AR48" s="10">
        <v>1</v>
      </c>
      <c r="AS48" s="10"/>
      <c r="AT48" s="10"/>
      <c r="AU48" s="10"/>
      <c r="AV48" s="10"/>
      <c r="AW48" s="10"/>
      <c r="AX48" s="10"/>
      <c r="AY48" s="10"/>
      <c r="AZ48" s="10"/>
      <c r="BA48" s="10"/>
      <c r="BB48" s="10"/>
      <c r="BC48" s="10"/>
      <c r="BD48" s="10"/>
      <c r="BE48" s="10"/>
      <c r="BF48" s="10"/>
      <c r="BG48" s="10"/>
      <c r="BH48" s="10"/>
    </row>
    <row r="49" spans="1:60">
      <c r="A49" s="10">
        <v>1</v>
      </c>
      <c r="B49" s="25" t="s">
        <v>490</v>
      </c>
      <c r="C49" s="10" t="s">
        <v>860</v>
      </c>
      <c r="D49" s="12">
        <v>1</v>
      </c>
      <c r="E49" s="10" t="s">
        <v>595</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v>1</v>
      </c>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row>
    <row r="50" spans="1:60">
      <c r="A50" s="10">
        <v>1</v>
      </c>
      <c r="B50" s="25" t="s">
        <v>490</v>
      </c>
      <c r="C50" s="10" t="s">
        <v>7932</v>
      </c>
      <c r="D50" s="12">
        <v>2</v>
      </c>
      <c r="E50" s="10" t="s">
        <v>7933</v>
      </c>
      <c r="F50" s="10"/>
      <c r="G50" s="10"/>
      <c r="H50" s="10"/>
      <c r="I50" s="10"/>
      <c r="J50" s="10"/>
      <c r="K50" s="10"/>
      <c r="L50" s="10"/>
      <c r="M50" s="10"/>
      <c r="N50" s="10"/>
      <c r="O50" s="10"/>
      <c r="P50" s="10">
        <v>1</v>
      </c>
      <c r="Q50" s="10"/>
      <c r="R50" s="10"/>
      <c r="S50" s="10"/>
      <c r="T50" s="10"/>
      <c r="U50" s="10"/>
      <c r="V50" s="10"/>
      <c r="W50" s="10"/>
      <c r="X50" s="10"/>
      <c r="Y50" s="10"/>
      <c r="Z50" s="10"/>
      <c r="AA50" s="10"/>
      <c r="AB50" s="10"/>
      <c r="AC50" s="10"/>
      <c r="AD50" s="10"/>
      <c r="AE50" s="10">
        <v>1</v>
      </c>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row>
    <row r="51" spans="1:60">
      <c r="A51" s="10">
        <v>1</v>
      </c>
      <c r="B51" s="25" t="s">
        <v>490</v>
      </c>
      <c r="C51" s="10" t="s">
        <v>1105</v>
      </c>
      <c r="D51" s="12">
        <v>2</v>
      </c>
      <c r="E51" s="10" t="s">
        <v>1106</v>
      </c>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v>1</v>
      </c>
      <c r="AS51" s="10"/>
      <c r="AT51" s="10"/>
      <c r="AU51" s="10"/>
      <c r="AV51" s="10"/>
      <c r="AW51" s="10"/>
      <c r="AX51" s="10"/>
      <c r="AY51" s="10"/>
      <c r="AZ51" s="10"/>
      <c r="BA51" s="10"/>
      <c r="BB51" s="10"/>
      <c r="BC51" s="10"/>
      <c r="BD51" s="10"/>
      <c r="BE51" s="10"/>
      <c r="BF51" s="10"/>
      <c r="BG51" s="10"/>
      <c r="BH51" s="10">
        <v>1</v>
      </c>
    </row>
    <row r="52" spans="1:60">
      <c r="A52" s="10">
        <v>1</v>
      </c>
      <c r="B52" s="25" t="s">
        <v>490</v>
      </c>
      <c r="C52" s="10" t="s">
        <v>5972</v>
      </c>
      <c r="D52" s="12">
        <v>3</v>
      </c>
      <c r="E52" s="10" t="s">
        <v>5973</v>
      </c>
      <c r="F52" s="10"/>
      <c r="G52" s="10"/>
      <c r="H52" s="10"/>
      <c r="I52" s="10"/>
      <c r="J52" s="10"/>
      <c r="K52" s="10"/>
      <c r="L52" s="10"/>
      <c r="M52" s="10"/>
      <c r="N52" s="10"/>
      <c r="O52" s="10"/>
      <c r="P52" s="10"/>
      <c r="Q52" s="10"/>
      <c r="R52" s="10"/>
      <c r="S52" s="10"/>
      <c r="T52" s="10"/>
      <c r="U52" s="10"/>
      <c r="V52" s="10"/>
      <c r="W52" s="10"/>
      <c r="X52" s="10"/>
      <c r="Y52" s="10"/>
      <c r="Z52" s="10"/>
      <c r="AA52" s="10"/>
      <c r="AB52" s="10"/>
      <c r="AC52" s="10">
        <v>1</v>
      </c>
      <c r="AD52" s="10"/>
      <c r="AE52" s="10">
        <v>1</v>
      </c>
      <c r="AF52" s="10">
        <v>1</v>
      </c>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row>
    <row r="53" spans="1:60">
      <c r="A53" s="10">
        <v>1</v>
      </c>
      <c r="B53" s="25" t="s">
        <v>490</v>
      </c>
      <c r="C53" s="10" t="s">
        <v>993</v>
      </c>
      <c r="D53" s="12">
        <v>1</v>
      </c>
      <c r="E53" s="10" t="s">
        <v>70</v>
      </c>
      <c r="F53" s="9"/>
      <c r="G53" s="9"/>
      <c r="H53" s="9"/>
      <c r="I53" s="9"/>
      <c r="J53" s="9"/>
      <c r="K53" s="9"/>
      <c r="L53" s="9"/>
      <c r="M53" s="9"/>
      <c r="N53" s="9"/>
      <c r="O53" s="9"/>
      <c r="P53" s="9"/>
      <c r="Q53" s="9"/>
      <c r="R53" s="9"/>
      <c r="S53" s="9"/>
      <c r="T53" s="9"/>
      <c r="U53" s="9"/>
      <c r="V53" s="9"/>
      <c r="W53" s="9"/>
      <c r="X53" s="9"/>
      <c r="Y53" s="9"/>
      <c r="Z53" s="9"/>
      <c r="AA53" s="9"/>
      <c r="AB53" s="9"/>
      <c r="AC53" s="9"/>
      <c r="AD53" s="9"/>
      <c r="AE53" s="9"/>
      <c r="AF53" s="10"/>
      <c r="AG53" s="10"/>
      <c r="AH53" s="10"/>
      <c r="AI53" s="10"/>
      <c r="AJ53" s="10"/>
      <c r="AK53" s="10"/>
      <c r="AL53" s="10"/>
      <c r="AM53" s="10"/>
      <c r="AN53" s="10"/>
      <c r="AO53" s="10"/>
      <c r="AP53" s="10"/>
      <c r="AQ53" s="10"/>
      <c r="AR53" s="10">
        <v>1</v>
      </c>
      <c r="AS53" s="10"/>
      <c r="AT53" s="10"/>
      <c r="AU53" s="10"/>
      <c r="AV53" s="10"/>
      <c r="AW53" s="10"/>
      <c r="AX53" s="10"/>
      <c r="AY53" s="10"/>
      <c r="AZ53" s="10"/>
      <c r="BA53" s="10"/>
      <c r="BB53" s="10"/>
      <c r="BC53" s="10"/>
      <c r="BD53" s="10"/>
      <c r="BE53" s="10"/>
      <c r="BF53" s="10"/>
      <c r="BG53" s="10"/>
      <c r="BH53" s="10"/>
    </row>
    <row r="54" spans="1:60">
      <c r="A54" s="10">
        <v>1</v>
      </c>
      <c r="B54" s="25" t="s">
        <v>490</v>
      </c>
      <c r="C54" s="10" t="s">
        <v>8468</v>
      </c>
      <c r="D54" s="12">
        <v>1</v>
      </c>
      <c r="E54" s="10" t="s">
        <v>4473</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v>1</v>
      </c>
      <c r="AI54" s="10"/>
      <c r="AJ54" s="10"/>
      <c r="AK54" s="10"/>
      <c r="AL54" s="10"/>
      <c r="AM54" s="10"/>
      <c r="AN54" s="10"/>
      <c r="AO54" s="10"/>
      <c r="AP54" s="10"/>
      <c r="AQ54" s="10"/>
      <c r="AR54" s="10">
        <v>1</v>
      </c>
      <c r="AS54" s="10"/>
      <c r="AT54" s="10"/>
      <c r="AU54" s="10"/>
      <c r="AV54" s="10"/>
      <c r="AW54" s="10"/>
      <c r="AX54" s="10"/>
      <c r="AY54" s="10"/>
      <c r="AZ54" s="10"/>
      <c r="BA54" s="10"/>
      <c r="BB54" s="10"/>
      <c r="BC54" s="10"/>
      <c r="BD54" s="10"/>
      <c r="BE54" s="10"/>
      <c r="BF54" s="10"/>
      <c r="BG54" s="10"/>
      <c r="BH54" s="10"/>
    </row>
    <row r="55" spans="1:60">
      <c r="A55" s="10">
        <v>1</v>
      </c>
      <c r="B55" s="25" t="s">
        <v>490</v>
      </c>
      <c r="C55" s="10" t="s">
        <v>8456</v>
      </c>
      <c r="D55" s="12">
        <v>1</v>
      </c>
      <c r="E55" s="10" t="s">
        <v>8457</v>
      </c>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v>1</v>
      </c>
      <c r="AR55" s="10"/>
      <c r="AS55" s="10"/>
      <c r="AT55" s="10"/>
      <c r="AU55" s="10"/>
      <c r="AV55" s="10"/>
      <c r="AW55" s="10"/>
      <c r="AX55" s="10"/>
      <c r="AY55" s="10"/>
      <c r="AZ55" s="10"/>
      <c r="BA55" s="10"/>
      <c r="BB55" s="10"/>
      <c r="BC55" s="10"/>
      <c r="BD55" s="10"/>
      <c r="BE55" s="10"/>
      <c r="BF55" s="10"/>
      <c r="BG55" s="10"/>
      <c r="BH55" s="10">
        <v>1</v>
      </c>
    </row>
    <row r="56" spans="1:60">
      <c r="A56" s="10">
        <v>1</v>
      </c>
      <c r="B56" s="25" t="s">
        <v>490</v>
      </c>
      <c r="C56" s="10" t="s">
        <v>1203</v>
      </c>
      <c r="D56" s="12">
        <v>1</v>
      </c>
      <c r="E56" s="10" t="s">
        <v>86</v>
      </c>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row>
    <row r="57" spans="1:60">
      <c r="A57" s="10">
        <v>1</v>
      </c>
      <c r="B57" s="130" t="s">
        <v>490</v>
      </c>
      <c r="C57" s="69" t="s">
        <v>6549</v>
      </c>
      <c r="D57" s="70">
        <v>1</v>
      </c>
      <c r="E57" s="66" t="s">
        <v>86</v>
      </c>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v>1</v>
      </c>
    </row>
    <row r="58" spans="1:60">
      <c r="A58" s="10">
        <v>1</v>
      </c>
      <c r="B58" s="25" t="s">
        <v>490</v>
      </c>
      <c r="C58" s="10" t="s">
        <v>8111</v>
      </c>
      <c r="D58" s="12">
        <v>1</v>
      </c>
      <c r="E58" s="10" t="s">
        <v>1309</v>
      </c>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v>1</v>
      </c>
      <c r="AU58" s="10"/>
      <c r="AV58" s="10"/>
      <c r="AW58" s="10"/>
      <c r="AX58" s="10"/>
      <c r="AY58" s="10"/>
      <c r="AZ58" s="10"/>
      <c r="BA58" s="10"/>
      <c r="BB58" s="10"/>
      <c r="BC58" s="10"/>
      <c r="BD58" s="10"/>
      <c r="BE58" s="10"/>
      <c r="BF58" s="10"/>
      <c r="BG58" s="10"/>
      <c r="BH58" s="10"/>
    </row>
    <row r="59" spans="1:60">
      <c r="A59" s="13">
        <v>1</v>
      </c>
      <c r="B59" s="25" t="s">
        <v>490</v>
      </c>
      <c r="C59" s="13" t="s">
        <v>77</v>
      </c>
      <c r="D59" s="13">
        <v>1</v>
      </c>
      <c r="E59" s="13" t="s">
        <v>77</v>
      </c>
      <c r="AY59" s="13">
        <v>1</v>
      </c>
    </row>
    <row r="60" spans="1:60">
      <c r="A60" s="10">
        <v>1</v>
      </c>
      <c r="B60" s="25" t="s">
        <v>490</v>
      </c>
      <c r="C60" s="10" t="s">
        <v>6293</v>
      </c>
      <c r="D60" s="12">
        <v>2</v>
      </c>
      <c r="E60" s="10" t="s">
        <v>6294</v>
      </c>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v>1</v>
      </c>
      <c r="BB60" s="10"/>
      <c r="BC60" s="10">
        <v>1</v>
      </c>
      <c r="BD60" s="10"/>
      <c r="BE60" s="10"/>
      <c r="BF60" s="10"/>
      <c r="BG60" s="10"/>
      <c r="BH60" s="10"/>
    </row>
    <row r="61" spans="1:60">
      <c r="A61" s="10">
        <v>1</v>
      </c>
      <c r="B61" s="25" t="s">
        <v>490</v>
      </c>
      <c r="C61" s="10" t="s">
        <v>993</v>
      </c>
      <c r="D61" s="12">
        <v>1</v>
      </c>
      <c r="E61" s="10" t="s">
        <v>70</v>
      </c>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v>1</v>
      </c>
      <c r="AS61" s="10"/>
      <c r="AT61" s="10"/>
      <c r="AU61" s="10"/>
      <c r="AV61" s="10"/>
      <c r="AW61" s="10"/>
      <c r="AX61" s="10"/>
      <c r="AY61" s="10"/>
      <c r="AZ61" s="10"/>
      <c r="BA61" s="10"/>
      <c r="BB61" s="10"/>
      <c r="BC61" s="10"/>
      <c r="BD61" s="10"/>
      <c r="BE61" s="10"/>
      <c r="BF61" s="10"/>
      <c r="BG61" s="10"/>
      <c r="BH61" s="10"/>
    </row>
    <row r="62" spans="1:60">
      <c r="A62" s="10">
        <v>1</v>
      </c>
      <c r="B62" s="25" t="s">
        <v>490</v>
      </c>
      <c r="C62" s="10" t="s">
        <v>1729</v>
      </c>
      <c r="D62" s="12">
        <v>5</v>
      </c>
      <c r="E62" s="10" t="s">
        <v>1730</v>
      </c>
      <c r="F62" s="10"/>
      <c r="G62" s="10"/>
      <c r="H62" s="10"/>
      <c r="I62" s="10"/>
      <c r="J62" s="10"/>
      <c r="K62" s="10"/>
      <c r="L62" s="10"/>
      <c r="M62" s="10"/>
      <c r="N62" s="10"/>
      <c r="O62" s="10"/>
      <c r="P62" s="10"/>
      <c r="Q62" s="10"/>
      <c r="R62" s="10"/>
      <c r="S62" s="10"/>
      <c r="T62" s="10"/>
      <c r="U62" s="10"/>
      <c r="V62" s="10"/>
      <c r="W62" s="10"/>
      <c r="X62" s="10"/>
      <c r="Y62" s="10"/>
      <c r="Z62" s="10"/>
      <c r="AA62" s="10"/>
      <c r="AB62" s="10"/>
      <c r="AC62" s="10">
        <v>3</v>
      </c>
      <c r="AD62" s="10"/>
      <c r="AE62" s="10">
        <v>1</v>
      </c>
      <c r="AF62" s="10">
        <v>1</v>
      </c>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row>
    <row r="63" spans="1:60">
      <c r="A63" s="43">
        <v>1</v>
      </c>
      <c r="B63" s="25" t="s">
        <v>490</v>
      </c>
      <c r="C63" s="35" t="s">
        <v>2967</v>
      </c>
      <c r="D63" s="12">
        <v>2</v>
      </c>
      <c r="E63" s="10" t="s">
        <v>2968</v>
      </c>
      <c r="F63" s="9"/>
      <c r="G63" s="9"/>
      <c r="H63" s="9"/>
      <c r="I63" s="9"/>
      <c r="J63" s="9"/>
      <c r="K63" s="9"/>
      <c r="L63" s="9"/>
      <c r="M63" s="9"/>
      <c r="N63" s="9"/>
      <c r="O63" s="9"/>
      <c r="P63" s="9"/>
      <c r="Q63" s="9"/>
      <c r="R63" s="9"/>
      <c r="S63" s="9"/>
      <c r="T63" s="9"/>
      <c r="U63" s="9"/>
      <c r="V63" s="9"/>
      <c r="W63" s="9"/>
      <c r="X63" s="9"/>
      <c r="Y63" s="9"/>
      <c r="Z63" s="9"/>
      <c r="AA63" s="9"/>
      <c r="AB63" s="9"/>
      <c r="AC63" s="9"/>
      <c r="AD63" s="9"/>
      <c r="AE63" s="9"/>
      <c r="AF63" s="42"/>
      <c r="AG63" s="42"/>
      <c r="AH63" s="42"/>
      <c r="AI63" s="42"/>
      <c r="AJ63" s="42"/>
      <c r="AK63" s="42"/>
      <c r="AL63" s="42"/>
      <c r="AM63" s="42"/>
      <c r="AN63" s="42"/>
      <c r="AO63" s="42"/>
      <c r="AP63" s="35">
        <v>1</v>
      </c>
      <c r="AQ63" s="35">
        <v>1</v>
      </c>
      <c r="AR63" s="42"/>
      <c r="AS63" s="42"/>
      <c r="AT63" s="42"/>
      <c r="AU63" s="42"/>
      <c r="AV63" s="42"/>
      <c r="AW63" s="42"/>
      <c r="AX63" s="42"/>
      <c r="AY63" s="42"/>
      <c r="AZ63" s="42"/>
      <c r="BA63" s="42"/>
      <c r="BB63" s="42"/>
      <c r="BC63" s="42"/>
      <c r="BD63" s="42"/>
      <c r="BE63" s="42"/>
      <c r="BF63" s="42"/>
      <c r="BG63" s="42"/>
      <c r="BH63" s="42"/>
    </row>
    <row r="64" spans="1:60">
      <c r="A64" s="43">
        <v>1</v>
      </c>
      <c r="B64" s="25" t="s">
        <v>490</v>
      </c>
      <c r="C64" s="42" t="s">
        <v>4644</v>
      </c>
      <c r="D64" s="12">
        <v>1</v>
      </c>
      <c r="E64" s="10" t="s">
        <v>55</v>
      </c>
      <c r="F64" s="11"/>
      <c r="G64" s="11"/>
      <c r="H64" s="11"/>
      <c r="I64" s="11"/>
      <c r="J64" s="11"/>
      <c r="K64" s="11"/>
      <c r="L64" s="11"/>
      <c r="M64" s="11"/>
      <c r="N64" s="11"/>
      <c r="O64" s="11"/>
      <c r="P64" s="11"/>
      <c r="Q64" s="11"/>
      <c r="R64" s="11"/>
      <c r="S64" s="11"/>
      <c r="T64" s="11"/>
      <c r="U64" s="11"/>
      <c r="V64" s="11"/>
      <c r="W64" s="11"/>
      <c r="X64" s="11"/>
      <c r="Y64" s="11"/>
      <c r="Z64" s="11"/>
      <c r="AA64" s="11"/>
      <c r="AB64" s="11"/>
      <c r="AC64" s="10">
        <v>1</v>
      </c>
      <c r="AD64" s="11"/>
      <c r="AE64" s="11"/>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row>
    <row r="65" spans="1:60">
      <c r="A65" s="43">
        <v>1</v>
      </c>
      <c r="B65" s="25" t="s">
        <v>490</v>
      </c>
      <c r="C65" s="42" t="s">
        <v>4273</v>
      </c>
      <c r="D65" s="12">
        <v>1</v>
      </c>
      <c r="E65" s="10" t="s">
        <v>86</v>
      </c>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v>1</v>
      </c>
    </row>
    <row r="66" spans="1:60">
      <c r="A66" s="43">
        <v>1</v>
      </c>
      <c r="B66" s="25" t="s">
        <v>490</v>
      </c>
      <c r="C66" s="42" t="s">
        <v>4315</v>
      </c>
      <c r="D66" s="12">
        <v>1</v>
      </c>
      <c r="E66" s="10" t="s">
        <v>4316</v>
      </c>
      <c r="F66" s="9"/>
      <c r="G66" s="9"/>
      <c r="H66" s="9"/>
      <c r="I66" s="9"/>
      <c r="J66" s="9"/>
      <c r="K66" s="10">
        <v>1</v>
      </c>
      <c r="L66" s="9"/>
      <c r="M66" s="9"/>
      <c r="N66" s="9"/>
      <c r="O66" s="9"/>
      <c r="P66" s="9"/>
      <c r="Q66" s="9"/>
      <c r="R66" s="9"/>
      <c r="S66" s="9"/>
      <c r="T66" s="9"/>
      <c r="U66" s="9"/>
      <c r="V66" s="9"/>
      <c r="W66" s="9"/>
      <c r="X66" s="9"/>
      <c r="Y66" s="9"/>
      <c r="Z66" s="9"/>
      <c r="AA66" s="9"/>
      <c r="AB66" s="9"/>
      <c r="AC66" s="9"/>
      <c r="AD66" s="9"/>
      <c r="AE66" s="9"/>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row>
    <row r="67" spans="1:60">
      <c r="A67" s="10">
        <v>1</v>
      </c>
      <c r="B67" s="25" t="s">
        <v>490</v>
      </c>
      <c r="C67" s="10" t="s">
        <v>801</v>
      </c>
      <c r="D67" s="12">
        <v>1</v>
      </c>
      <c r="E67" s="10" t="s">
        <v>70</v>
      </c>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v>1</v>
      </c>
      <c r="AS67" s="10"/>
      <c r="AT67" s="10"/>
      <c r="AU67" s="10"/>
      <c r="AV67" s="10"/>
      <c r="AW67" s="10"/>
      <c r="AX67" s="10"/>
      <c r="AY67" s="10"/>
      <c r="AZ67" s="10"/>
      <c r="BA67" s="10"/>
      <c r="BB67" s="10"/>
      <c r="BC67" s="10"/>
      <c r="BD67" s="10"/>
      <c r="BE67" s="10"/>
      <c r="BF67" s="10"/>
      <c r="BG67" s="10"/>
      <c r="BH67" s="10"/>
    </row>
    <row r="68" spans="1:60">
      <c r="A68" s="10">
        <v>1</v>
      </c>
      <c r="B68" s="25" t="s">
        <v>490</v>
      </c>
      <c r="C68" s="10" t="s">
        <v>1153</v>
      </c>
      <c r="D68" s="12">
        <v>1</v>
      </c>
      <c r="E68" s="10" t="s">
        <v>581</v>
      </c>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v>1</v>
      </c>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row>
    <row r="69" spans="1:60">
      <c r="A69" s="43">
        <v>1</v>
      </c>
      <c r="B69" s="25" t="s">
        <v>490</v>
      </c>
      <c r="C69" s="35" t="s">
        <v>4514</v>
      </c>
      <c r="D69" s="12">
        <v>2</v>
      </c>
      <c r="E69" s="10" t="s">
        <v>4515</v>
      </c>
      <c r="F69" s="9"/>
      <c r="G69" s="9"/>
      <c r="H69" s="9"/>
      <c r="I69" s="10">
        <v>1</v>
      </c>
      <c r="J69" s="10"/>
      <c r="K69" s="9"/>
      <c r="L69" s="9"/>
      <c r="M69" s="9"/>
      <c r="N69" s="9"/>
      <c r="O69" s="9"/>
      <c r="P69" s="9"/>
      <c r="Q69" s="9"/>
      <c r="R69" s="9"/>
      <c r="S69" s="9"/>
      <c r="T69" s="9"/>
      <c r="U69" s="9"/>
      <c r="V69" s="9"/>
      <c r="W69" s="9"/>
      <c r="X69" s="9"/>
      <c r="Y69" s="9"/>
      <c r="Z69" s="9"/>
      <c r="AA69" s="9"/>
      <c r="AB69" s="9"/>
      <c r="AC69" s="9"/>
      <c r="AD69" s="9"/>
      <c r="AE69" s="9"/>
      <c r="AF69" s="42"/>
      <c r="AG69" s="42"/>
      <c r="AH69" s="42"/>
      <c r="AI69" s="42"/>
      <c r="AJ69" s="42"/>
      <c r="AK69" s="42"/>
      <c r="AL69" s="42"/>
      <c r="AM69" s="42"/>
      <c r="AN69" s="42"/>
      <c r="AO69" s="42"/>
      <c r="AP69" s="42"/>
      <c r="AQ69" s="35">
        <v>1</v>
      </c>
      <c r="AR69" s="42"/>
      <c r="AS69" s="42"/>
      <c r="AT69" s="42"/>
      <c r="AU69" s="42"/>
      <c r="AV69" s="42"/>
      <c r="AW69" s="42"/>
      <c r="AX69" s="42"/>
      <c r="AY69" s="42"/>
      <c r="AZ69" s="42"/>
      <c r="BA69" s="42"/>
      <c r="BB69" s="42"/>
      <c r="BC69" s="42"/>
      <c r="BD69" s="42"/>
      <c r="BE69" s="42"/>
      <c r="BF69" s="42"/>
      <c r="BG69" s="42"/>
      <c r="BH69" s="42"/>
    </row>
    <row r="70" spans="1:60">
      <c r="A70" s="43">
        <v>1</v>
      </c>
      <c r="B70" s="25" t="s">
        <v>490</v>
      </c>
      <c r="C70" s="35" t="s">
        <v>2699</v>
      </c>
      <c r="D70" s="12">
        <v>2</v>
      </c>
      <c r="E70" s="10" t="s">
        <v>2700</v>
      </c>
      <c r="F70" s="9"/>
      <c r="G70" s="9"/>
      <c r="H70" s="9"/>
      <c r="I70" s="9"/>
      <c r="J70" s="9"/>
      <c r="K70" s="9"/>
      <c r="L70" s="9"/>
      <c r="M70" s="9"/>
      <c r="N70" s="9"/>
      <c r="O70" s="9"/>
      <c r="P70" s="9"/>
      <c r="Q70" s="9"/>
      <c r="R70" s="9"/>
      <c r="S70" s="9"/>
      <c r="T70" s="9"/>
      <c r="U70" s="9"/>
      <c r="V70" s="9"/>
      <c r="W70" s="9"/>
      <c r="X70" s="9"/>
      <c r="Y70" s="9"/>
      <c r="Z70" s="9"/>
      <c r="AA70" s="9"/>
      <c r="AB70" s="9"/>
      <c r="AC70" s="10">
        <v>1</v>
      </c>
      <c r="AD70" s="9"/>
      <c r="AE70" s="9"/>
      <c r="AF70" s="42"/>
      <c r="AG70" s="42"/>
      <c r="AH70" s="42"/>
      <c r="AI70" s="42"/>
      <c r="AJ70" s="42"/>
      <c r="AK70" s="42"/>
      <c r="AL70" s="42"/>
      <c r="AM70" s="42"/>
      <c r="AN70" s="42"/>
      <c r="AO70" s="42"/>
      <c r="AP70" s="42"/>
      <c r="AQ70" s="42"/>
      <c r="AR70" s="42"/>
      <c r="AS70" s="42"/>
      <c r="AT70" s="42"/>
      <c r="AU70" s="42"/>
      <c r="AV70" s="42"/>
      <c r="AW70" s="42"/>
      <c r="AX70" s="42"/>
      <c r="AY70" s="35">
        <v>1</v>
      </c>
      <c r="AZ70" s="35"/>
      <c r="BA70" s="42"/>
      <c r="BB70" s="42"/>
      <c r="BC70" s="42"/>
      <c r="BD70" s="42"/>
      <c r="BE70" s="42"/>
      <c r="BF70" s="42"/>
      <c r="BG70" s="42"/>
      <c r="BH70" s="42"/>
    </row>
    <row r="71" spans="1:60">
      <c r="A71" s="10">
        <v>1</v>
      </c>
      <c r="B71" s="22" t="s">
        <v>490</v>
      </c>
      <c r="C71" s="10" t="s">
        <v>1122</v>
      </c>
      <c r="D71" s="26">
        <v>3</v>
      </c>
      <c r="E71" s="22" t="s">
        <v>1123</v>
      </c>
      <c r="F71" s="29" t="s">
        <v>1124</v>
      </c>
      <c r="G71" s="29"/>
      <c r="H71" s="31"/>
      <c r="I71" s="31"/>
      <c r="J71" s="31"/>
      <c r="K71" s="31"/>
      <c r="L71" s="31"/>
      <c r="M71" s="31"/>
      <c r="N71" s="31"/>
      <c r="O71" s="31"/>
      <c r="P71" s="31"/>
      <c r="Q71" s="31"/>
      <c r="R71" s="31"/>
      <c r="S71" s="31"/>
      <c r="T71" s="31"/>
      <c r="U71" s="31"/>
      <c r="V71" s="31"/>
      <c r="W71" s="31"/>
      <c r="X71" s="31"/>
      <c r="Y71" s="31"/>
      <c r="Z71" s="31"/>
      <c r="AA71" s="31"/>
      <c r="AB71" s="31"/>
      <c r="AC71" s="31"/>
      <c r="AD71" s="31"/>
      <c r="AE71" s="31"/>
      <c r="AF71" s="10"/>
      <c r="AG71" s="10"/>
      <c r="AH71" s="10"/>
      <c r="AI71" s="10">
        <v>3</v>
      </c>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row>
    <row r="72" spans="1:60">
      <c r="A72" s="10">
        <v>1</v>
      </c>
      <c r="B72" s="25" t="s">
        <v>490</v>
      </c>
      <c r="C72" s="10" t="s">
        <v>7399</v>
      </c>
      <c r="D72" s="12">
        <v>4</v>
      </c>
      <c r="E72" s="10" t="s">
        <v>7400</v>
      </c>
      <c r="F72" s="10"/>
      <c r="G72" s="10"/>
      <c r="H72" s="10"/>
      <c r="I72" s="10"/>
      <c r="J72" s="10"/>
      <c r="K72" s="10"/>
      <c r="L72" s="10"/>
      <c r="M72" s="10"/>
      <c r="N72" s="10"/>
      <c r="O72" s="10"/>
      <c r="P72" s="10"/>
      <c r="Q72" s="10"/>
      <c r="R72" s="10"/>
      <c r="S72" s="10"/>
      <c r="T72" s="10"/>
      <c r="U72" s="10"/>
      <c r="V72" s="10"/>
      <c r="W72" s="10"/>
      <c r="X72" s="10"/>
      <c r="Y72" s="10"/>
      <c r="Z72" s="10"/>
      <c r="AA72" s="10"/>
      <c r="AB72" s="10"/>
      <c r="AC72" s="10">
        <v>2</v>
      </c>
      <c r="AD72" s="10"/>
      <c r="AE72" s="10"/>
      <c r="AF72" s="10"/>
      <c r="AG72" s="10"/>
      <c r="AH72" s="10"/>
      <c r="AI72" s="10"/>
      <c r="AJ72" s="10"/>
      <c r="AK72" s="10"/>
      <c r="AL72" s="10"/>
      <c r="AM72" s="10"/>
      <c r="AN72" s="10"/>
      <c r="AO72" s="10"/>
      <c r="AP72" s="10"/>
      <c r="AQ72" s="10"/>
      <c r="AR72" s="10">
        <v>1</v>
      </c>
      <c r="AS72" s="10"/>
      <c r="AT72" s="10"/>
      <c r="AU72" s="10"/>
      <c r="AV72" s="10"/>
      <c r="AW72" s="10"/>
      <c r="AX72" s="10"/>
      <c r="AY72" s="10">
        <v>1</v>
      </c>
      <c r="AZ72" s="10"/>
      <c r="BA72" s="10"/>
      <c r="BB72" s="10"/>
      <c r="BC72" s="10"/>
      <c r="BD72" s="10"/>
      <c r="BE72" s="10"/>
      <c r="BF72" s="10"/>
      <c r="BG72" s="10"/>
      <c r="BH72" s="10"/>
    </row>
    <row r="73" spans="1:60">
      <c r="A73" s="10">
        <v>1</v>
      </c>
      <c r="B73" s="25" t="s">
        <v>490</v>
      </c>
      <c r="C73" s="10" t="s">
        <v>993</v>
      </c>
      <c r="D73" s="12">
        <v>1</v>
      </c>
      <c r="E73" s="10" t="s">
        <v>70</v>
      </c>
      <c r="F73" s="9"/>
      <c r="G73" s="9"/>
      <c r="H73" s="9"/>
      <c r="I73" s="9"/>
      <c r="J73" s="9"/>
      <c r="K73" s="9"/>
      <c r="L73" s="9"/>
      <c r="M73" s="9"/>
      <c r="N73" s="9"/>
      <c r="O73" s="9"/>
      <c r="P73" s="9"/>
      <c r="Q73" s="9"/>
      <c r="R73" s="9"/>
      <c r="S73" s="9"/>
      <c r="T73" s="9"/>
      <c r="U73" s="9"/>
      <c r="V73" s="9"/>
      <c r="W73" s="9"/>
      <c r="X73" s="9"/>
      <c r="Y73" s="9"/>
      <c r="Z73" s="9"/>
      <c r="AA73" s="9"/>
      <c r="AB73" s="9"/>
      <c r="AC73" s="9"/>
      <c r="AD73" s="9"/>
      <c r="AE73" s="9"/>
      <c r="AF73" s="10"/>
      <c r="AG73" s="10"/>
      <c r="AH73" s="10"/>
      <c r="AI73" s="10"/>
      <c r="AJ73" s="10"/>
      <c r="AK73" s="10"/>
      <c r="AL73" s="10"/>
      <c r="AM73" s="10"/>
      <c r="AN73" s="10"/>
      <c r="AO73" s="10"/>
      <c r="AP73" s="10"/>
      <c r="AQ73" s="10"/>
      <c r="AR73" s="10">
        <v>1</v>
      </c>
      <c r="AS73" s="10"/>
      <c r="AT73" s="10"/>
      <c r="AU73" s="10"/>
      <c r="AV73" s="10"/>
      <c r="AW73" s="10"/>
      <c r="AX73" s="10"/>
      <c r="AY73" s="10"/>
      <c r="AZ73" s="10"/>
      <c r="BA73" s="10"/>
      <c r="BB73" s="10"/>
      <c r="BC73" s="10"/>
      <c r="BD73" s="10"/>
      <c r="BE73" s="10"/>
      <c r="BF73" s="10"/>
      <c r="BG73" s="10"/>
      <c r="BH73" s="10"/>
    </row>
    <row r="74" spans="1:60">
      <c r="A74" s="10">
        <v>1</v>
      </c>
      <c r="B74" s="25" t="s">
        <v>490</v>
      </c>
      <c r="C74" s="10" t="s">
        <v>8810</v>
      </c>
      <c r="D74" s="12">
        <v>3</v>
      </c>
      <c r="E74" s="10" t="s">
        <v>8811</v>
      </c>
      <c r="F74" s="10"/>
      <c r="G74" s="10"/>
      <c r="H74" s="10"/>
      <c r="I74" s="10"/>
      <c r="J74" s="10"/>
      <c r="K74" s="10">
        <v>1</v>
      </c>
      <c r="L74" s="10"/>
      <c r="M74" s="10"/>
      <c r="N74" s="10"/>
      <c r="O74" s="10"/>
      <c r="P74" s="10"/>
      <c r="Q74" s="10"/>
      <c r="R74" s="10"/>
      <c r="S74" s="10"/>
      <c r="T74" s="10"/>
      <c r="U74" s="10"/>
      <c r="V74" s="10"/>
      <c r="W74" s="10"/>
      <c r="X74" s="10"/>
      <c r="Y74" s="10"/>
      <c r="Z74" s="10"/>
      <c r="AA74" s="10"/>
      <c r="AB74" s="10"/>
      <c r="AC74" s="10"/>
      <c r="AD74" s="10">
        <v>1</v>
      </c>
      <c r="AE74" s="10"/>
      <c r="AF74" s="55"/>
      <c r="AG74" s="55"/>
      <c r="AH74" s="55"/>
      <c r="AI74" s="55"/>
      <c r="AJ74" s="55"/>
      <c r="AK74" s="55"/>
      <c r="AL74" s="55"/>
      <c r="AM74" s="55"/>
      <c r="AN74" s="55"/>
      <c r="AO74" s="55"/>
      <c r="AP74" s="55"/>
      <c r="AQ74" s="55"/>
      <c r="AR74" s="35">
        <v>1</v>
      </c>
      <c r="AS74" s="55"/>
      <c r="AT74" s="55"/>
      <c r="AU74" s="55"/>
      <c r="AV74" s="55"/>
      <c r="AW74" s="55"/>
      <c r="AX74" s="55"/>
      <c r="AY74" s="55"/>
      <c r="AZ74" s="55"/>
      <c r="BA74" s="55"/>
      <c r="BB74" s="55"/>
      <c r="BC74" s="55"/>
      <c r="BD74" s="55"/>
      <c r="BE74" s="55"/>
      <c r="BF74" s="55"/>
      <c r="BG74" s="55"/>
      <c r="BH74" s="55"/>
    </row>
    <row r="75" spans="1:60">
      <c r="A75" s="10">
        <v>1</v>
      </c>
      <c r="B75" s="25" t="s">
        <v>490</v>
      </c>
      <c r="C75" s="10" t="s">
        <v>2647</v>
      </c>
      <c r="D75" s="12">
        <v>1</v>
      </c>
      <c r="E75" s="10" t="s">
        <v>1163</v>
      </c>
      <c r="F75" s="10"/>
      <c r="G75" s="10"/>
      <c r="H75" s="10"/>
      <c r="I75" s="10">
        <v>1</v>
      </c>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row>
    <row r="76" spans="1:60">
      <c r="A76" s="43">
        <v>1</v>
      </c>
      <c r="B76" s="25" t="s">
        <v>490</v>
      </c>
      <c r="C76" s="35" t="s">
        <v>3963</v>
      </c>
      <c r="D76" s="12">
        <v>1</v>
      </c>
      <c r="E76" s="10" t="s">
        <v>70</v>
      </c>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0"/>
      <c r="AG76" s="10"/>
      <c r="AH76" s="10"/>
      <c r="AI76" s="10"/>
      <c r="AJ76" s="10"/>
      <c r="AK76" s="10"/>
      <c r="AL76" s="10"/>
      <c r="AM76" s="10"/>
      <c r="AN76" s="10"/>
      <c r="AO76" s="10"/>
      <c r="AP76" s="10"/>
      <c r="AQ76" s="10"/>
      <c r="AR76" s="10">
        <v>1</v>
      </c>
      <c r="AS76" s="10"/>
      <c r="AT76" s="10"/>
      <c r="AU76" s="10"/>
      <c r="AV76" s="10"/>
      <c r="AW76" s="10"/>
      <c r="AX76" s="10"/>
      <c r="AY76" s="10"/>
      <c r="AZ76" s="10"/>
      <c r="BA76" s="10"/>
      <c r="BB76" s="10"/>
      <c r="BC76" s="10"/>
      <c r="BD76" s="10"/>
      <c r="BE76" s="10"/>
      <c r="BF76" s="10"/>
      <c r="BG76" s="10"/>
      <c r="BH76" s="10"/>
    </row>
    <row r="77" spans="1:60">
      <c r="A77" s="10">
        <v>1</v>
      </c>
      <c r="B77" s="25" t="s">
        <v>490</v>
      </c>
      <c r="C77" s="10" t="s">
        <v>1527</v>
      </c>
      <c r="D77" s="12">
        <v>2</v>
      </c>
      <c r="E77" s="10" t="s">
        <v>1528</v>
      </c>
      <c r="F77" s="10"/>
      <c r="G77" s="10"/>
      <c r="H77" s="10"/>
      <c r="I77" s="10"/>
      <c r="J77" s="10"/>
      <c r="K77" s="10"/>
      <c r="L77" s="10"/>
      <c r="M77" s="10"/>
      <c r="N77" s="10"/>
      <c r="O77" s="10"/>
      <c r="P77" s="10"/>
      <c r="Q77" s="10"/>
      <c r="R77" s="10"/>
      <c r="S77" s="10"/>
      <c r="T77" s="10"/>
      <c r="U77" s="10"/>
      <c r="V77" s="10"/>
      <c r="W77" s="10"/>
      <c r="X77" s="10"/>
      <c r="Y77" s="10"/>
      <c r="Z77" s="10"/>
      <c r="AA77" s="10"/>
      <c r="AB77" s="10"/>
      <c r="AC77" s="10">
        <v>1</v>
      </c>
      <c r="AD77" s="10"/>
      <c r="AE77" s="10"/>
      <c r="AF77" s="10"/>
      <c r="AG77" s="10"/>
      <c r="AH77" s="10"/>
      <c r="AI77" s="10"/>
      <c r="AJ77" s="10"/>
      <c r="AK77" s="10"/>
      <c r="AL77" s="10"/>
      <c r="AM77" s="10"/>
      <c r="AN77" s="10"/>
      <c r="AO77" s="10"/>
      <c r="AP77" s="10"/>
      <c r="AQ77" s="10"/>
      <c r="AR77" s="10">
        <v>1</v>
      </c>
      <c r="AS77" s="10"/>
      <c r="AT77" s="10"/>
      <c r="AU77" s="10"/>
      <c r="AV77" s="10"/>
      <c r="AW77" s="10"/>
      <c r="AX77" s="10"/>
      <c r="AY77" s="10"/>
      <c r="AZ77" s="10"/>
      <c r="BA77" s="10"/>
      <c r="BB77" s="10"/>
      <c r="BC77" s="10"/>
      <c r="BD77" s="10"/>
      <c r="BE77" s="10"/>
      <c r="BF77" s="10"/>
      <c r="BG77" s="10"/>
      <c r="BH77" s="10"/>
    </row>
    <row r="78" spans="1:60">
      <c r="A78" s="10">
        <v>1</v>
      </c>
      <c r="B78" s="25" t="s">
        <v>490</v>
      </c>
      <c r="C78" s="10" t="s">
        <v>1540</v>
      </c>
      <c r="D78" s="12">
        <v>1</v>
      </c>
      <c r="E78" s="10" t="s">
        <v>86</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v>1</v>
      </c>
    </row>
    <row r="79" spans="1:60">
      <c r="A79" s="10">
        <v>1</v>
      </c>
      <c r="B79" s="25" t="s">
        <v>490</v>
      </c>
      <c r="C79" s="10" t="s">
        <v>5496</v>
      </c>
      <c r="D79" s="12">
        <v>1</v>
      </c>
      <c r="E79" s="10" t="s">
        <v>67</v>
      </c>
      <c r="F79" s="9"/>
      <c r="G79" s="9"/>
      <c r="H79" s="9"/>
      <c r="I79" s="9"/>
      <c r="J79" s="9"/>
      <c r="K79" s="9"/>
      <c r="L79" s="9"/>
      <c r="M79" s="9"/>
      <c r="N79" s="9"/>
      <c r="O79" s="9"/>
      <c r="P79" s="9"/>
      <c r="Q79" s="9"/>
      <c r="R79" s="9"/>
      <c r="S79" s="9"/>
      <c r="T79" s="9"/>
      <c r="U79" s="9"/>
      <c r="V79" s="9"/>
      <c r="W79" s="9"/>
      <c r="X79" s="9"/>
      <c r="Y79" s="9"/>
      <c r="Z79" s="9"/>
      <c r="AA79" s="9"/>
      <c r="AB79" s="9"/>
      <c r="AC79" s="9"/>
      <c r="AD79" s="9"/>
      <c r="AE79" s="9"/>
      <c r="AF79" s="10"/>
      <c r="AG79" s="10"/>
      <c r="AH79" s="10"/>
      <c r="AI79" s="10"/>
      <c r="AJ79" s="10"/>
      <c r="AK79" s="10"/>
      <c r="AL79" s="10"/>
      <c r="AM79" s="10"/>
      <c r="AN79" s="10"/>
      <c r="AO79" s="10">
        <v>1</v>
      </c>
      <c r="AP79" s="10"/>
      <c r="AQ79" s="10"/>
      <c r="AR79" s="10"/>
      <c r="AS79" s="10"/>
      <c r="AT79" s="10"/>
      <c r="AU79" s="10"/>
      <c r="AV79" s="10"/>
      <c r="AW79" s="10"/>
      <c r="AX79" s="10"/>
      <c r="AY79" s="10"/>
      <c r="AZ79" s="10"/>
      <c r="BA79" s="10"/>
      <c r="BB79" s="10"/>
      <c r="BC79" s="10"/>
      <c r="BD79" s="10"/>
      <c r="BE79" s="10"/>
      <c r="BF79" s="10"/>
      <c r="BG79" s="10"/>
      <c r="BH79" s="10"/>
    </row>
    <row r="80" spans="1:60">
      <c r="A80" s="10">
        <v>1</v>
      </c>
      <c r="B80" s="25" t="s">
        <v>490</v>
      </c>
      <c r="C80" s="10" t="s">
        <v>6806</v>
      </c>
      <c r="D80" s="12">
        <v>1</v>
      </c>
      <c r="E80" s="10" t="s">
        <v>70</v>
      </c>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v>1</v>
      </c>
      <c r="AS80" s="10"/>
      <c r="AT80" s="10"/>
      <c r="AU80" s="10"/>
      <c r="AV80" s="10"/>
      <c r="AW80" s="10"/>
      <c r="AX80" s="10"/>
      <c r="AY80" s="10"/>
      <c r="AZ80" s="10"/>
      <c r="BA80" s="10"/>
      <c r="BB80" s="10"/>
      <c r="BC80" s="10"/>
      <c r="BD80" s="10"/>
      <c r="BE80" s="10"/>
      <c r="BF80" s="10"/>
      <c r="BG80" s="10"/>
      <c r="BH80" s="10"/>
    </row>
    <row r="81" spans="1:60">
      <c r="A81" s="10">
        <v>1</v>
      </c>
      <c r="B81" s="25" t="s">
        <v>490</v>
      </c>
      <c r="C81" s="10" t="s">
        <v>5358</v>
      </c>
      <c r="D81" s="12">
        <v>1</v>
      </c>
      <c r="E81" s="10" t="s">
        <v>55</v>
      </c>
      <c r="F81" s="9"/>
      <c r="G81" s="9"/>
      <c r="H81" s="9"/>
      <c r="I81" s="9"/>
      <c r="J81" s="9"/>
      <c r="K81" s="9"/>
      <c r="L81" s="9"/>
      <c r="M81" s="9"/>
      <c r="N81" s="9"/>
      <c r="O81" s="9"/>
      <c r="P81" s="9"/>
      <c r="Q81" s="9"/>
      <c r="R81" s="9"/>
      <c r="S81" s="9"/>
      <c r="T81" s="9"/>
      <c r="U81" s="9"/>
      <c r="V81" s="9"/>
      <c r="W81" s="9"/>
      <c r="X81" s="9"/>
      <c r="Y81" s="9"/>
      <c r="Z81" s="9"/>
      <c r="AA81" s="9"/>
      <c r="AB81" s="9"/>
      <c r="AC81" s="10">
        <v>1</v>
      </c>
      <c r="AD81" s="9"/>
      <c r="AE81" s="9"/>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row>
    <row r="82" spans="1:60">
      <c r="A82" s="10">
        <v>1</v>
      </c>
      <c r="B82" s="25" t="s">
        <v>490</v>
      </c>
      <c r="C82" s="10" t="s">
        <v>721</v>
      </c>
      <c r="D82" s="12">
        <v>3</v>
      </c>
      <c r="E82" s="10" t="s">
        <v>722</v>
      </c>
      <c r="F82" s="10"/>
      <c r="G82" s="10"/>
      <c r="H82" s="10"/>
      <c r="I82" s="10"/>
      <c r="J82" s="10"/>
      <c r="K82" s="10">
        <v>1</v>
      </c>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v>2</v>
      </c>
      <c r="AS82" s="10"/>
      <c r="AT82" s="10"/>
      <c r="AU82" s="10"/>
      <c r="AV82" s="10"/>
      <c r="AW82" s="10"/>
      <c r="AX82" s="10"/>
      <c r="AY82" s="10"/>
      <c r="AZ82" s="10"/>
      <c r="BA82" s="10"/>
      <c r="BB82" s="10"/>
      <c r="BC82" s="10"/>
      <c r="BD82" s="10"/>
      <c r="BE82" s="10"/>
      <c r="BF82" s="10"/>
      <c r="BG82" s="10"/>
      <c r="BH82" s="10"/>
    </row>
    <row r="83" spans="1:60">
      <c r="A83" s="13">
        <v>1</v>
      </c>
      <c r="B83" s="25" t="s">
        <v>490</v>
      </c>
      <c r="C83" s="13" t="s">
        <v>619</v>
      </c>
      <c r="D83" s="13">
        <v>1</v>
      </c>
      <c r="E83" s="13" t="s">
        <v>70</v>
      </c>
      <c r="AR83" s="13">
        <v>1</v>
      </c>
    </row>
    <row r="84" spans="1:60">
      <c r="A84" s="10">
        <v>1</v>
      </c>
      <c r="B84" s="10" t="s">
        <v>490</v>
      </c>
      <c r="C84" s="10" t="s">
        <v>801</v>
      </c>
      <c r="D84" s="12">
        <v>1</v>
      </c>
      <c r="E84" s="10" t="s">
        <v>70</v>
      </c>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v>1</v>
      </c>
      <c r="AS84" s="10"/>
      <c r="AT84" s="10"/>
      <c r="AU84" s="10"/>
      <c r="AV84" s="10"/>
      <c r="AW84" s="10"/>
      <c r="AX84" s="10"/>
      <c r="AY84" s="10"/>
      <c r="AZ84" s="10"/>
      <c r="BA84" s="10"/>
      <c r="BB84" s="10"/>
      <c r="BC84" s="10"/>
      <c r="BD84" s="10"/>
      <c r="BE84" s="10"/>
      <c r="BF84" s="10"/>
      <c r="BG84" s="10"/>
      <c r="BH84" s="10"/>
    </row>
    <row r="85" spans="1:60">
      <c r="A85" s="13">
        <v>1</v>
      </c>
      <c r="B85" s="25" t="s">
        <v>490</v>
      </c>
      <c r="C85" s="13" t="s">
        <v>9018</v>
      </c>
      <c r="D85" s="13">
        <v>1</v>
      </c>
      <c r="E85" s="13" t="s">
        <v>70</v>
      </c>
      <c r="AR85" s="13">
        <v>1</v>
      </c>
    </row>
    <row r="86" spans="1:60">
      <c r="A86" s="10">
        <v>1</v>
      </c>
      <c r="B86" s="25" t="s">
        <v>490</v>
      </c>
      <c r="C86" s="10" t="s">
        <v>8430</v>
      </c>
      <c r="D86" s="12">
        <v>1</v>
      </c>
      <c r="E86" s="10" t="s">
        <v>86</v>
      </c>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v>1</v>
      </c>
    </row>
    <row r="87" spans="1:60">
      <c r="A87" s="43">
        <v>1</v>
      </c>
      <c r="B87" s="25" t="s">
        <v>490</v>
      </c>
      <c r="C87" s="42" t="s">
        <v>1905</v>
      </c>
      <c r="D87" s="12">
        <v>1</v>
      </c>
      <c r="E87" s="10" t="s">
        <v>1906</v>
      </c>
      <c r="F87" s="9"/>
      <c r="G87" s="9"/>
      <c r="H87" s="9"/>
      <c r="I87" s="9"/>
      <c r="J87" s="9"/>
      <c r="K87" s="9"/>
      <c r="L87" s="9"/>
      <c r="M87" s="9"/>
      <c r="N87" s="9"/>
      <c r="O87" s="9"/>
      <c r="P87" s="9"/>
      <c r="Q87" s="9"/>
      <c r="R87" s="9"/>
      <c r="S87" s="9"/>
      <c r="T87" s="9"/>
      <c r="U87" s="9"/>
      <c r="V87" s="9"/>
      <c r="W87" s="9"/>
      <c r="X87" s="9"/>
      <c r="Y87" s="9"/>
      <c r="Z87" s="9"/>
      <c r="AA87" s="9"/>
      <c r="AB87" s="9"/>
      <c r="AC87" s="9"/>
      <c r="AD87" s="9"/>
      <c r="AE87" s="9"/>
      <c r="AF87" s="42"/>
      <c r="AG87" s="42"/>
      <c r="AH87" s="42"/>
      <c r="AI87" s="42"/>
      <c r="AJ87" s="42"/>
      <c r="AK87" s="42"/>
      <c r="AL87" s="42"/>
      <c r="AM87" s="42"/>
      <c r="AN87" s="42"/>
      <c r="AO87" s="42"/>
      <c r="AP87" s="42"/>
      <c r="AQ87" s="35">
        <v>1</v>
      </c>
      <c r="AR87" s="42"/>
      <c r="AS87" s="42"/>
      <c r="AT87" s="42"/>
      <c r="AU87" s="42"/>
      <c r="AV87" s="42"/>
      <c r="AW87" s="42"/>
      <c r="AX87" s="42"/>
      <c r="AY87" s="42"/>
      <c r="AZ87" s="42"/>
      <c r="BA87" s="42"/>
      <c r="BB87" s="42"/>
      <c r="BC87" s="42"/>
      <c r="BD87" s="42"/>
      <c r="BE87" s="42"/>
      <c r="BF87" s="42"/>
      <c r="BG87" s="42"/>
      <c r="BH87" s="42"/>
    </row>
    <row r="88" spans="1:60">
      <c r="A88" s="10">
        <v>1</v>
      </c>
      <c r="B88" s="25" t="s">
        <v>490</v>
      </c>
      <c r="C88" s="10" t="s">
        <v>874</v>
      </c>
      <c r="D88" s="12">
        <v>1</v>
      </c>
      <c r="E88" s="10" t="s">
        <v>875</v>
      </c>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v>1</v>
      </c>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row>
    <row r="89" spans="1:60">
      <c r="A89" s="10">
        <v>1</v>
      </c>
      <c r="B89" s="25" t="s">
        <v>490</v>
      </c>
      <c r="C89" s="10" t="s">
        <v>1826</v>
      </c>
      <c r="D89" s="12">
        <v>1</v>
      </c>
      <c r="E89" s="10" t="s">
        <v>769</v>
      </c>
      <c r="F89" s="9"/>
      <c r="G89" s="9"/>
      <c r="H89" s="9"/>
      <c r="I89" s="9"/>
      <c r="J89" s="9"/>
      <c r="K89" s="9"/>
      <c r="L89" s="9"/>
      <c r="M89" s="9"/>
      <c r="N89" s="9"/>
      <c r="O89" s="9"/>
      <c r="P89" s="9"/>
      <c r="Q89" s="9"/>
      <c r="R89" s="9"/>
      <c r="S89" s="9"/>
      <c r="T89" s="9"/>
      <c r="U89" s="9"/>
      <c r="V89" s="9"/>
      <c r="W89" s="9"/>
      <c r="X89" s="9"/>
      <c r="Y89" s="9"/>
      <c r="Z89" s="9"/>
      <c r="AA89" s="9"/>
      <c r="AB89" s="9"/>
      <c r="AC89" s="9"/>
      <c r="AD89" s="9"/>
      <c r="AE89" s="9"/>
      <c r="AF89" s="10">
        <v>1</v>
      </c>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row>
    <row r="90" spans="1:60">
      <c r="A90" s="43">
        <v>1</v>
      </c>
      <c r="B90" s="25" t="s">
        <v>490</v>
      </c>
      <c r="C90" s="42" t="s">
        <v>3765</v>
      </c>
      <c r="D90" s="12">
        <v>1</v>
      </c>
      <c r="E90" s="10" t="s">
        <v>36</v>
      </c>
      <c r="F90" s="9"/>
      <c r="G90" s="9"/>
      <c r="H90" s="9"/>
      <c r="I90" s="9"/>
      <c r="J90" s="10">
        <v>1</v>
      </c>
      <c r="K90" s="9"/>
      <c r="L90" s="9"/>
      <c r="M90" s="9"/>
      <c r="N90" s="9"/>
      <c r="O90" s="9"/>
      <c r="P90" s="9"/>
      <c r="Q90" s="9"/>
      <c r="R90" s="9"/>
      <c r="S90" s="9"/>
      <c r="T90" s="9"/>
      <c r="U90" s="9"/>
      <c r="V90" s="9"/>
      <c r="W90" s="9"/>
      <c r="X90" s="9"/>
      <c r="Y90" s="9"/>
      <c r="Z90" s="9"/>
      <c r="AA90" s="9"/>
      <c r="AB90" s="9"/>
      <c r="AC90" s="9"/>
      <c r="AD90" s="9"/>
      <c r="AE90" s="9"/>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row>
    <row r="91" spans="1:60">
      <c r="A91" s="13">
        <v>1</v>
      </c>
      <c r="B91" s="25" t="s">
        <v>490</v>
      </c>
      <c r="C91" s="13" t="s">
        <v>9852</v>
      </c>
      <c r="D91" s="13">
        <v>3</v>
      </c>
      <c r="E91" s="13" t="s">
        <v>9853</v>
      </c>
      <c r="AC91" s="13">
        <v>2</v>
      </c>
      <c r="AW91" s="13">
        <v>1</v>
      </c>
    </row>
    <row r="92" spans="1:60">
      <c r="A92" s="10">
        <v>1</v>
      </c>
      <c r="B92" s="25" t="s">
        <v>490</v>
      </c>
      <c r="C92" s="10" t="s">
        <v>5185</v>
      </c>
      <c r="D92" s="12">
        <v>4</v>
      </c>
      <c r="E92" s="10" t="s">
        <v>5186</v>
      </c>
      <c r="F92" s="9"/>
      <c r="G92" s="9"/>
      <c r="H92" s="9"/>
      <c r="I92" s="9"/>
      <c r="J92" s="9"/>
      <c r="K92" s="9"/>
      <c r="L92" s="9"/>
      <c r="M92" s="9"/>
      <c r="N92" s="9"/>
      <c r="O92" s="9"/>
      <c r="P92" s="9"/>
      <c r="Q92" s="9"/>
      <c r="R92" s="9"/>
      <c r="S92" s="9"/>
      <c r="T92" s="9"/>
      <c r="U92" s="9"/>
      <c r="V92" s="9"/>
      <c r="W92" s="9"/>
      <c r="X92" s="9"/>
      <c r="Y92" s="9"/>
      <c r="Z92" s="9"/>
      <c r="AA92" s="9"/>
      <c r="AB92" s="9"/>
      <c r="AC92" s="10">
        <v>1</v>
      </c>
      <c r="AD92" s="9"/>
      <c r="AE92" s="10">
        <v>2</v>
      </c>
      <c r="AF92" s="10"/>
      <c r="AG92" s="10"/>
      <c r="AH92" s="10"/>
      <c r="AI92" s="10"/>
      <c r="AJ92" s="10"/>
      <c r="AK92" s="10"/>
      <c r="AL92" s="10"/>
      <c r="AM92" s="10"/>
      <c r="AN92" s="10"/>
      <c r="AO92" s="10"/>
      <c r="AP92" s="10"/>
      <c r="AQ92" s="10"/>
      <c r="AR92" s="10">
        <v>1</v>
      </c>
      <c r="AS92" s="10"/>
      <c r="AT92" s="10"/>
      <c r="AU92" s="10"/>
      <c r="AV92" s="10"/>
      <c r="AW92" s="10"/>
      <c r="AX92" s="10"/>
      <c r="AY92" s="10"/>
      <c r="AZ92" s="10"/>
      <c r="BA92" s="10"/>
      <c r="BB92" s="10"/>
      <c r="BC92" s="10"/>
      <c r="BD92" s="10"/>
      <c r="BE92" s="10"/>
      <c r="BF92" s="10"/>
      <c r="BG92" s="10"/>
      <c r="BH92" s="10"/>
    </row>
    <row r="93" spans="1:60">
      <c r="A93" s="43">
        <v>1</v>
      </c>
      <c r="B93" s="25" t="s">
        <v>490</v>
      </c>
      <c r="C93" s="35" t="s">
        <v>3334</v>
      </c>
      <c r="D93" s="12">
        <v>5</v>
      </c>
      <c r="E93" s="10" t="s">
        <v>3335</v>
      </c>
      <c r="F93" s="9"/>
      <c r="G93" s="9"/>
      <c r="H93" s="9"/>
      <c r="I93" s="9"/>
      <c r="J93" s="9"/>
      <c r="K93" s="9"/>
      <c r="L93" s="9"/>
      <c r="M93" s="9"/>
      <c r="N93" s="9"/>
      <c r="O93" s="9"/>
      <c r="P93" s="9"/>
      <c r="Q93" s="9"/>
      <c r="R93" s="9"/>
      <c r="S93" s="9"/>
      <c r="T93" s="9"/>
      <c r="U93" s="9"/>
      <c r="V93" s="9"/>
      <c r="W93" s="9"/>
      <c r="X93" s="9"/>
      <c r="Y93" s="9"/>
      <c r="Z93" s="9"/>
      <c r="AA93" s="9"/>
      <c r="AB93" s="9"/>
      <c r="AC93" s="9"/>
      <c r="AD93" s="9"/>
      <c r="AE93" s="10">
        <v>1</v>
      </c>
      <c r="AF93" s="10"/>
      <c r="AG93" s="10"/>
      <c r="AH93" s="10">
        <v>1</v>
      </c>
      <c r="AI93" s="10"/>
      <c r="AJ93" s="10"/>
      <c r="AK93" s="10"/>
      <c r="AL93" s="10"/>
      <c r="AM93" s="10"/>
      <c r="AN93" s="10"/>
      <c r="AO93" s="10"/>
      <c r="AP93" s="10"/>
      <c r="AQ93" s="10"/>
      <c r="AR93" s="10">
        <v>3</v>
      </c>
      <c r="AS93" s="10"/>
      <c r="AT93" s="10"/>
      <c r="AU93" s="10"/>
      <c r="AV93" s="10"/>
      <c r="AW93" s="10"/>
      <c r="AX93" s="10"/>
      <c r="AY93" s="10"/>
      <c r="AZ93" s="10"/>
      <c r="BA93" s="10"/>
      <c r="BB93" s="10"/>
      <c r="BC93" s="10"/>
      <c r="BD93" s="10"/>
      <c r="BE93" s="10"/>
      <c r="BF93" s="10"/>
      <c r="BG93" s="10"/>
      <c r="BH93" s="10"/>
    </row>
    <row r="94" spans="1:60">
      <c r="A94" s="10">
        <v>1</v>
      </c>
      <c r="B94" s="25" t="s">
        <v>490</v>
      </c>
      <c r="C94" s="10" t="s">
        <v>1268</v>
      </c>
      <c r="D94" s="12">
        <v>1</v>
      </c>
      <c r="E94" s="10" t="s">
        <v>70</v>
      </c>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v>1</v>
      </c>
      <c r="AS94" s="10"/>
      <c r="AT94" s="10"/>
      <c r="AU94" s="10"/>
      <c r="AV94" s="10"/>
      <c r="AW94" s="10"/>
      <c r="AX94" s="10"/>
      <c r="AY94" s="10"/>
      <c r="AZ94" s="10"/>
      <c r="BA94" s="10"/>
      <c r="BB94" s="10"/>
      <c r="BC94" s="10"/>
      <c r="BD94" s="10"/>
      <c r="BE94" s="10"/>
      <c r="BF94" s="10"/>
      <c r="BG94" s="10"/>
      <c r="BH94" s="10"/>
    </row>
    <row r="95" spans="1:60">
      <c r="A95" s="10">
        <v>1</v>
      </c>
      <c r="B95" s="25" t="s">
        <v>490</v>
      </c>
      <c r="C95" s="10" t="s">
        <v>1905</v>
      </c>
      <c r="D95" s="12">
        <v>1</v>
      </c>
      <c r="E95" s="10" t="s">
        <v>1906</v>
      </c>
      <c r="F95" s="9"/>
      <c r="G95" s="9"/>
      <c r="H95" s="9"/>
      <c r="I95" s="9"/>
      <c r="J95" s="9"/>
      <c r="K95" s="9"/>
      <c r="L95" s="9"/>
      <c r="M95" s="9"/>
      <c r="N95" s="9"/>
      <c r="O95" s="9"/>
      <c r="P95" s="9"/>
      <c r="Q95" s="9"/>
      <c r="R95" s="9"/>
      <c r="S95" s="9"/>
      <c r="T95" s="9"/>
      <c r="U95" s="9"/>
      <c r="V95" s="9"/>
      <c r="W95" s="9"/>
      <c r="X95" s="9"/>
      <c r="Y95" s="9"/>
      <c r="Z95" s="9"/>
      <c r="AA95" s="9"/>
      <c r="AB95" s="9"/>
      <c r="AC95" s="9"/>
      <c r="AD95" s="9"/>
      <c r="AE95" s="9"/>
      <c r="AF95" s="10"/>
      <c r="AG95" s="10"/>
      <c r="AH95" s="10"/>
      <c r="AI95" s="10"/>
      <c r="AJ95" s="10"/>
      <c r="AK95" s="10"/>
      <c r="AL95" s="10"/>
      <c r="AM95" s="10"/>
      <c r="AN95" s="10"/>
      <c r="AO95" s="10"/>
      <c r="AP95" s="10"/>
      <c r="AQ95" s="10">
        <v>1</v>
      </c>
      <c r="AR95" s="10"/>
      <c r="AS95" s="10"/>
      <c r="AT95" s="10"/>
      <c r="AU95" s="10"/>
      <c r="AV95" s="10"/>
      <c r="AW95" s="10"/>
      <c r="AX95" s="10"/>
      <c r="AY95" s="10"/>
      <c r="AZ95" s="10"/>
      <c r="BA95" s="10"/>
      <c r="BB95" s="10"/>
      <c r="BC95" s="10"/>
      <c r="BD95" s="10"/>
      <c r="BE95" s="10"/>
      <c r="BF95" s="10"/>
      <c r="BG95" s="10"/>
      <c r="BH95" s="10"/>
    </row>
    <row r="96" spans="1:60">
      <c r="A96" s="10">
        <v>1</v>
      </c>
      <c r="B96" s="25" t="s">
        <v>490</v>
      </c>
      <c r="C96" s="10" t="s">
        <v>1922</v>
      </c>
      <c r="D96" s="12">
        <v>2</v>
      </c>
      <c r="E96" s="10" t="s">
        <v>1528</v>
      </c>
      <c r="F96" s="9"/>
      <c r="G96" s="9"/>
      <c r="H96" s="9"/>
      <c r="I96" s="9"/>
      <c r="J96" s="9"/>
      <c r="K96" s="9"/>
      <c r="L96" s="9"/>
      <c r="M96" s="9"/>
      <c r="N96" s="9"/>
      <c r="O96" s="9"/>
      <c r="P96" s="9"/>
      <c r="Q96" s="9"/>
      <c r="R96" s="9"/>
      <c r="S96" s="9"/>
      <c r="T96" s="9"/>
      <c r="U96" s="9"/>
      <c r="V96" s="9"/>
      <c r="W96" s="9"/>
      <c r="X96" s="9"/>
      <c r="Y96" s="9"/>
      <c r="Z96" s="9"/>
      <c r="AA96" s="9"/>
      <c r="AB96" s="9"/>
      <c r="AC96" s="10">
        <v>1</v>
      </c>
      <c r="AD96" s="10"/>
      <c r="AE96" s="9"/>
      <c r="AF96" s="10"/>
      <c r="AG96" s="10"/>
      <c r="AH96" s="10"/>
      <c r="AI96" s="10"/>
      <c r="AJ96" s="10"/>
      <c r="AK96" s="10"/>
      <c r="AL96" s="10"/>
      <c r="AM96" s="10"/>
      <c r="AN96" s="10"/>
      <c r="AO96" s="10"/>
      <c r="AP96" s="10"/>
      <c r="AQ96" s="10"/>
      <c r="AR96" s="10">
        <v>1</v>
      </c>
      <c r="AS96" s="10"/>
      <c r="AT96" s="10"/>
      <c r="AU96" s="10"/>
      <c r="AV96" s="10"/>
      <c r="AW96" s="10"/>
      <c r="AX96" s="10"/>
      <c r="AY96" s="10"/>
      <c r="AZ96" s="10"/>
      <c r="BA96" s="10"/>
      <c r="BB96" s="10"/>
      <c r="BC96" s="10"/>
      <c r="BD96" s="10"/>
      <c r="BE96" s="10"/>
      <c r="BF96" s="10"/>
      <c r="BG96" s="10"/>
      <c r="BH96" s="10"/>
    </row>
    <row r="97" spans="1:60">
      <c r="A97" s="10">
        <v>1</v>
      </c>
      <c r="B97" s="25" t="s">
        <v>490</v>
      </c>
      <c r="C97" s="10" t="s">
        <v>1905</v>
      </c>
      <c r="D97" s="12">
        <v>1</v>
      </c>
      <c r="E97" s="10" t="s">
        <v>1906</v>
      </c>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v>1</v>
      </c>
      <c r="AR97" s="10"/>
      <c r="AS97" s="10"/>
      <c r="AT97" s="10"/>
      <c r="AU97" s="10"/>
      <c r="AV97" s="10"/>
      <c r="AW97" s="10"/>
      <c r="AX97" s="10"/>
      <c r="AY97" s="10"/>
      <c r="AZ97" s="10"/>
      <c r="BA97" s="10"/>
      <c r="BB97" s="10"/>
      <c r="BC97" s="10"/>
      <c r="BD97" s="10"/>
      <c r="BE97" s="10"/>
      <c r="BF97" s="10"/>
      <c r="BG97" s="10"/>
      <c r="BH97" s="10"/>
    </row>
    <row r="98" spans="1:60">
      <c r="A98" s="10">
        <v>1</v>
      </c>
      <c r="B98" s="25" t="s">
        <v>490</v>
      </c>
      <c r="C98" s="10" t="s">
        <v>507</v>
      </c>
      <c r="D98" s="12">
        <v>4</v>
      </c>
      <c r="E98" s="10" t="s">
        <v>508</v>
      </c>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v>1</v>
      </c>
      <c r="AF98" s="10"/>
      <c r="AG98" s="10"/>
      <c r="AH98" s="10"/>
      <c r="AI98" s="10"/>
      <c r="AJ98" s="10"/>
      <c r="AK98" s="10"/>
      <c r="AL98" s="10"/>
      <c r="AM98" s="10"/>
      <c r="AN98" s="10"/>
      <c r="AO98" s="10"/>
      <c r="AP98" s="10"/>
      <c r="AQ98" s="10"/>
      <c r="AR98" s="10">
        <v>2</v>
      </c>
      <c r="AS98" s="10"/>
      <c r="AT98" s="10"/>
      <c r="AU98" s="10"/>
      <c r="AV98" s="10"/>
      <c r="AW98" s="10"/>
      <c r="AX98" s="10"/>
      <c r="AY98" s="10">
        <v>1</v>
      </c>
      <c r="AZ98" s="10"/>
      <c r="BA98" s="10"/>
      <c r="BB98" s="10"/>
      <c r="BC98" s="10"/>
      <c r="BD98" s="10"/>
      <c r="BE98" s="10"/>
      <c r="BF98" s="10"/>
      <c r="BG98" s="10"/>
      <c r="BH98" s="10"/>
    </row>
    <row r="99" spans="1:60">
      <c r="A99" s="13">
        <v>1</v>
      </c>
      <c r="B99" s="25" t="s">
        <v>490</v>
      </c>
      <c r="C99" s="13" t="s">
        <v>1905</v>
      </c>
      <c r="D99" s="13">
        <v>1</v>
      </c>
      <c r="E99" s="13" t="s">
        <v>1906</v>
      </c>
      <c r="AQ99" s="13">
        <v>1</v>
      </c>
    </row>
    <row r="100" spans="1:60">
      <c r="A100" s="43">
        <v>1</v>
      </c>
      <c r="B100" s="25" t="s">
        <v>490</v>
      </c>
      <c r="C100" s="35" t="s">
        <v>2834</v>
      </c>
      <c r="D100" s="12">
        <v>2</v>
      </c>
      <c r="E100" s="10" t="s">
        <v>769</v>
      </c>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10">
        <v>1</v>
      </c>
      <c r="AG100" s="10"/>
      <c r="AH100" s="10"/>
      <c r="AI100" s="10"/>
      <c r="AJ100" s="10"/>
      <c r="AK100" s="10"/>
      <c r="AL100" s="10"/>
      <c r="AM100" s="10"/>
      <c r="AN100" s="10"/>
      <c r="AO100" s="10"/>
      <c r="AP100" s="10"/>
      <c r="AQ100" s="10"/>
      <c r="AR100" s="10">
        <v>1</v>
      </c>
      <c r="AS100" s="10"/>
      <c r="AT100" s="10"/>
      <c r="AU100" s="10"/>
      <c r="AV100" s="10"/>
      <c r="AW100" s="10"/>
      <c r="AX100" s="10"/>
      <c r="AY100" s="10"/>
      <c r="AZ100" s="10"/>
      <c r="BA100" s="10"/>
      <c r="BB100" s="10"/>
      <c r="BC100" s="10"/>
      <c r="BD100" s="10"/>
      <c r="BE100" s="10"/>
      <c r="BF100" s="10"/>
      <c r="BG100" s="10"/>
      <c r="BH100" s="10"/>
    </row>
    <row r="101" spans="1:60">
      <c r="A101" s="10">
        <v>1</v>
      </c>
      <c r="B101" s="25" t="s">
        <v>490</v>
      </c>
      <c r="C101" s="10" t="s">
        <v>7118</v>
      </c>
      <c r="D101" s="12">
        <v>1</v>
      </c>
      <c r="E101" s="10" t="s">
        <v>86</v>
      </c>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v>1</v>
      </c>
    </row>
    <row r="102" spans="1:60">
      <c r="A102" s="43">
        <v>1</v>
      </c>
      <c r="B102" s="25" t="s">
        <v>490</v>
      </c>
      <c r="C102" s="42" t="s">
        <v>1826</v>
      </c>
      <c r="D102" s="12">
        <v>1</v>
      </c>
      <c r="E102" s="10" t="s">
        <v>769</v>
      </c>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35">
        <v>1</v>
      </c>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row>
    <row r="103" spans="1:60">
      <c r="A103" s="43">
        <v>1</v>
      </c>
      <c r="B103" s="25" t="s">
        <v>490</v>
      </c>
      <c r="C103" s="35" t="s">
        <v>2790</v>
      </c>
      <c r="D103" s="12">
        <v>2</v>
      </c>
      <c r="E103" s="10" t="s">
        <v>2791</v>
      </c>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10">
        <v>2</v>
      </c>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row>
    <row r="104" spans="1:60">
      <c r="A104" s="10">
        <v>1</v>
      </c>
      <c r="B104" s="25" t="s">
        <v>490</v>
      </c>
      <c r="C104" s="10" t="s">
        <v>5774</v>
      </c>
      <c r="D104" s="12">
        <v>1</v>
      </c>
      <c r="E104" s="10" t="s">
        <v>70</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v>1</v>
      </c>
      <c r="AS104" s="10"/>
      <c r="AT104" s="10"/>
      <c r="AU104" s="10"/>
      <c r="AV104" s="10"/>
      <c r="AW104" s="10"/>
      <c r="AX104" s="10"/>
      <c r="AY104" s="10"/>
      <c r="AZ104" s="10"/>
      <c r="BA104" s="10"/>
      <c r="BB104" s="10"/>
      <c r="BC104" s="10"/>
      <c r="BD104" s="10"/>
      <c r="BE104" s="10"/>
      <c r="BF104" s="10"/>
      <c r="BG104" s="10"/>
      <c r="BH104" s="10"/>
    </row>
    <row r="105" spans="1:60">
      <c r="A105" s="43">
        <v>1</v>
      </c>
      <c r="B105" s="25" t="s">
        <v>490</v>
      </c>
      <c r="C105" s="35" t="s">
        <v>4447</v>
      </c>
      <c r="D105" s="12">
        <v>2</v>
      </c>
      <c r="E105" s="10" t="s">
        <v>1425</v>
      </c>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10">
        <v>1</v>
      </c>
      <c r="AF105" s="10"/>
      <c r="AG105" s="10"/>
      <c r="AH105" s="10"/>
      <c r="AI105" s="10"/>
      <c r="AJ105" s="10"/>
      <c r="AK105" s="10"/>
      <c r="AL105" s="10"/>
      <c r="AM105" s="10"/>
      <c r="AN105" s="10"/>
      <c r="AO105" s="10"/>
      <c r="AP105" s="10"/>
      <c r="AQ105" s="10"/>
      <c r="AR105" s="10">
        <v>1</v>
      </c>
      <c r="AS105" s="10"/>
      <c r="AT105" s="10"/>
      <c r="AU105" s="10"/>
      <c r="AV105" s="10"/>
      <c r="AW105" s="10"/>
      <c r="AX105" s="10"/>
      <c r="AY105" s="10"/>
      <c r="AZ105" s="10"/>
      <c r="BA105" s="10"/>
      <c r="BB105" s="10"/>
      <c r="BC105" s="10"/>
      <c r="BD105" s="10"/>
      <c r="BE105" s="10"/>
      <c r="BF105" s="10"/>
      <c r="BG105" s="10"/>
      <c r="BH105" s="10"/>
    </row>
    <row r="106" spans="1:60">
      <c r="A106" s="10">
        <v>1</v>
      </c>
      <c r="B106" s="25" t="s">
        <v>490</v>
      </c>
      <c r="C106" s="10" t="s">
        <v>594</v>
      </c>
      <c r="D106" s="12">
        <v>1</v>
      </c>
      <c r="E106" s="10" t="s">
        <v>595</v>
      </c>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v>1</v>
      </c>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row>
    <row r="107" spans="1:60">
      <c r="A107" s="10">
        <v>1</v>
      </c>
      <c r="B107" s="25" t="s">
        <v>490</v>
      </c>
      <c r="C107" s="10" t="s">
        <v>86</v>
      </c>
      <c r="D107" s="12">
        <v>1</v>
      </c>
      <c r="E107" s="10" t="s">
        <v>86</v>
      </c>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v>1</v>
      </c>
    </row>
    <row r="108" spans="1:60">
      <c r="A108" s="10">
        <v>1</v>
      </c>
      <c r="B108" s="25" t="s">
        <v>490</v>
      </c>
      <c r="C108" s="10" t="s">
        <v>8837</v>
      </c>
      <c r="D108" s="12">
        <v>2</v>
      </c>
      <c r="E108" s="10" t="s">
        <v>8838</v>
      </c>
      <c r="F108" s="10"/>
      <c r="G108" s="10"/>
      <c r="H108" s="10"/>
      <c r="I108" s="10"/>
      <c r="J108" s="10"/>
      <c r="K108" s="10"/>
      <c r="L108" s="10"/>
      <c r="M108" s="10"/>
      <c r="N108" s="10"/>
      <c r="O108" s="10"/>
      <c r="P108" s="10"/>
      <c r="Q108" s="10"/>
      <c r="R108" s="10"/>
      <c r="S108" s="10">
        <v>1</v>
      </c>
      <c r="T108" s="10"/>
      <c r="U108" s="10"/>
      <c r="V108" s="10"/>
      <c r="W108" s="10"/>
      <c r="X108" s="10"/>
      <c r="Y108" s="10"/>
      <c r="Z108" s="10"/>
      <c r="AA108" s="10"/>
      <c r="AB108" s="10"/>
      <c r="AC108" s="10"/>
      <c r="AD108" s="10"/>
      <c r="AE108" s="10">
        <v>1</v>
      </c>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row>
    <row r="109" spans="1:60">
      <c r="A109" s="13">
        <v>1</v>
      </c>
      <c r="B109" s="25" t="s">
        <v>490</v>
      </c>
      <c r="C109" s="13" t="s">
        <v>9290</v>
      </c>
      <c r="D109" s="13">
        <v>2</v>
      </c>
      <c r="E109" s="13" t="s">
        <v>9291</v>
      </c>
      <c r="AR109" s="13">
        <v>1</v>
      </c>
      <c r="BH109" s="13">
        <v>1</v>
      </c>
    </row>
    <row r="110" spans="1:60">
      <c r="A110" s="10">
        <v>1</v>
      </c>
      <c r="B110" s="25" t="s">
        <v>490</v>
      </c>
      <c r="C110" s="10" t="s">
        <v>1188</v>
      </c>
      <c r="D110" s="12">
        <v>4</v>
      </c>
      <c r="E110" s="10" t="s">
        <v>1189</v>
      </c>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v>1</v>
      </c>
      <c r="AD110" s="10"/>
      <c r="AE110" s="10">
        <v>1</v>
      </c>
      <c r="AF110" s="10"/>
      <c r="AG110" s="10"/>
      <c r="AH110" s="10">
        <v>1</v>
      </c>
      <c r="AI110" s="10"/>
      <c r="AJ110" s="10"/>
      <c r="AK110" s="10"/>
      <c r="AL110" s="10"/>
      <c r="AM110" s="10"/>
      <c r="AN110" s="10"/>
      <c r="AO110" s="10"/>
      <c r="AP110" s="10"/>
      <c r="AQ110" s="10"/>
      <c r="AR110" s="10">
        <v>1</v>
      </c>
      <c r="AS110" s="10"/>
      <c r="AT110" s="10"/>
      <c r="AU110" s="10"/>
      <c r="AV110" s="10"/>
      <c r="AW110" s="10"/>
      <c r="AX110" s="10"/>
      <c r="AY110" s="10"/>
      <c r="AZ110" s="10"/>
      <c r="BA110" s="10"/>
      <c r="BB110" s="10"/>
      <c r="BC110" s="10"/>
      <c r="BD110" s="10"/>
      <c r="BE110" s="10"/>
      <c r="BF110" s="10"/>
      <c r="BG110" s="10"/>
      <c r="BH110" s="10"/>
    </row>
    <row r="111" spans="1:60">
      <c r="A111" s="10">
        <v>1</v>
      </c>
      <c r="B111" s="25" t="s">
        <v>490</v>
      </c>
      <c r="C111" s="10" t="s">
        <v>5029</v>
      </c>
      <c r="D111" s="12">
        <v>2</v>
      </c>
      <c r="E111" s="10" t="s">
        <v>546</v>
      </c>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10"/>
      <c r="AG111" s="10"/>
      <c r="AH111" s="10"/>
      <c r="AI111" s="10"/>
      <c r="AJ111" s="10"/>
      <c r="AK111" s="10"/>
      <c r="AL111" s="10"/>
      <c r="AM111" s="10"/>
      <c r="AN111" s="10"/>
      <c r="AO111" s="10"/>
      <c r="AP111" s="10"/>
      <c r="AQ111" s="10"/>
      <c r="AR111" s="10">
        <v>1</v>
      </c>
      <c r="AS111" s="10"/>
      <c r="AT111" s="10"/>
      <c r="AU111" s="10"/>
      <c r="AV111" s="10"/>
      <c r="AW111" s="10"/>
      <c r="AX111" s="10"/>
      <c r="AY111" s="10"/>
      <c r="AZ111" s="10"/>
      <c r="BA111" s="10"/>
      <c r="BB111" s="10"/>
      <c r="BC111" s="10"/>
      <c r="BD111" s="10"/>
      <c r="BE111" s="10"/>
      <c r="BF111" s="10"/>
      <c r="BG111" s="10"/>
      <c r="BH111" s="10">
        <v>1</v>
      </c>
    </row>
    <row r="112" spans="1:60">
      <c r="A112" s="10">
        <v>1</v>
      </c>
      <c r="B112" s="25" t="s">
        <v>490</v>
      </c>
      <c r="C112" s="54" t="s">
        <v>6736</v>
      </c>
      <c r="D112" s="12">
        <v>3</v>
      </c>
      <c r="E112" s="10" t="s">
        <v>6737</v>
      </c>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54"/>
      <c r="AG112" s="78"/>
      <c r="AH112" s="54">
        <v>1</v>
      </c>
      <c r="AI112" s="78"/>
      <c r="AJ112" s="78"/>
      <c r="AK112" s="78"/>
      <c r="AL112" s="78"/>
      <c r="AM112" s="78"/>
      <c r="AN112" s="78"/>
      <c r="AO112" s="78"/>
      <c r="AP112" s="78"/>
      <c r="AQ112" s="78"/>
      <c r="AR112" s="54">
        <v>2</v>
      </c>
      <c r="AS112" s="78"/>
      <c r="AT112" s="78"/>
      <c r="AU112" s="78"/>
      <c r="AV112" s="78"/>
      <c r="AW112" s="78"/>
      <c r="AX112" s="78"/>
      <c r="AY112" s="78"/>
      <c r="AZ112" s="78"/>
      <c r="BA112" s="78"/>
      <c r="BB112" s="78"/>
      <c r="BC112" s="78"/>
      <c r="BD112" s="78"/>
      <c r="BE112" s="78"/>
      <c r="BF112" s="78"/>
      <c r="BG112" s="78"/>
      <c r="BH112" s="78"/>
    </row>
    <row r="113" spans="1:60">
      <c r="A113" s="13">
        <v>1</v>
      </c>
      <c r="B113" s="25" t="s">
        <v>490</v>
      </c>
      <c r="C113" s="13" t="s">
        <v>1268</v>
      </c>
      <c r="D113" s="13">
        <v>1</v>
      </c>
      <c r="E113" s="13" t="s">
        <v>70</v>
      </c>
      <c r="AR113" s="13">
        <v>1</v>
      </c>
    </row>
    <row r="114" spans="1:60">
      <c r="A114" s="43">
        <v>1</v>
      </c>
      <c r="B114" s="25" t="s">
        <v>490</v>
      </c>
      <c r="C114" s="35" t="s">
        <v>2603</v>
      </c>
      <c r="D114" s="12">
        <v>2</v>
      </c>
      <c r="E114" s="10" t="s">
        <v>2604</v>
      </c>
      <c r="F114" s="9"/>
      <c r="G114" s="9"/>
      <c r="H114" s="9"/>
      <c r="I114" s="9"/>
      <c r="J114" s="9"/>
      <c r="K114" s="9"/>
      <c r="L114" s="10">
        <v>2</v>
      </c>
      <c r="M114" s="9"/>
      <c r="N114" s="9"/>
      <c r="O114" s="9"/>
      <c r="P114" s="9"/>
      <c r="Q114" s="9"/>
      <c r="R114" s="9"/>
      <c r="S114" s="9"/>
      <c r="T114" s="9"/>
      <c r="U114" s="9"/>
      <c r="V114" s="9"/>
      <c r="W114" s="9"/>
      <c r="X114" s="9"/>
      <c r="Y114" s="9"/>
      <c r="Z114" s="9"/>
      <c r="AA114" s="9"/>
      <c r="AB114" s="9"/>
      <c r="AC114" s="9"/>
      <c r="AD114" s="9"/>
      <c r="AE114" s="9"/>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row>
    <row r="115" spans="1:60">
      <c r="A115" s="13">
        <v>1</v>
      </c>
      <c r="B115" s="25" t="s">
        <v>490</v>
      </c>
      <c r="C115" s="13" t="s">
        <v>3813</v>
      </c>
      <c r="D115" s="13">
        <v>1</v>
      </c>
      <c r="E115" s="13" t="s">
        <v>489</v>
      </c>
      <c r="AI115" s="13">
        <v>1</v>
      </c>
    </row>
    <row r="116" spans="1:60">
      <c r="A116" s="10">
        <v>1</v>
      </c>
      <c r="B116" s="25" t="s">
        <v>490</v>
      </c>
      <c r="C116" s="10" t="s">
        <v>5405</v>
      </c>
      <c r="D116" s="12">
        <v>1</v>
      </c>
      <c r="E116" s="10" t="s">
        <v>489</v>
      </c>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10"/>
      <c r="AG116" s="10"/>
      <c r="AH116" s="10"/>
      <c r="AI116" s="10">
        <v>1</v>
      </c>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row>
    <row r="117" spans="1:60">
      <c r="A117" s="10">
        <v>1</v>
      </c>
      <c r="B117" s="25" t="s">
        <v>490</v>
      </c>
      <c r="C117" s="10" t="s">
        <v>4957</v>
      </c>
      <c r="D117" s="12">
        <v>1</v>
      </c>
      <c r="E117" s="10" t="s">
        <v>4958</v>
      </c>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10"/>
      <c r="AG117" s="10">
        <v>1</v>
      </c>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row>
    <row r="118" spans="1:60">
      <c r="A118" s="54">
        <v>1</v>
      </c>
      <c r="B118" s="128" t="s">
        <v>490</v>
      </c>
      <c r="C118" s="54" t="s">
        <v>50</v>
      </c>
      <c r="D118" s="85">
        <v>1</v>
      </c>
      <c r="E118" s="54" t="s">
        <v>50</v>
      </c>
      <c r="F118" s="54"/>
      <c r="G118" s="54"/>
      <c r="H118" s="54"/>
      <c r="I118" s="54"/>
      <c r="J118" s="54"/>
      <c r="K118" s="54"/>
      <c r="L118" s="54"/>
      <c r="M118" s="54"/>
      <c r="N118" s="54"/>
      <c r="O118" s="54"/>
      <c r="P118" s="54"/>
      <c r="Q118" s="54"/>
      <c r="R118" s="54"/>
      <c r="S118" s="54"/>
      <c r="T118" s="54"/>
      <c r="U118" s="54"/>
      <c r="V118" s="54"/>
      <c r="W118" s="54"/>
      <c r="X118" s="54">
        <v>1</v>
      </c>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row>
    <row r="119" spans="1:60">
      <c r="A119" s="10">
        <v>1</v>
      </c>
      <c r="B119" s="25" t="s">
        <v>490</v>
      </c>
      <c r="C119" s="10" t="s">
        <v>8852</v>
      </c>
      <c r="D119" s="12">
        <v>2</v>
      </c>
      <c r="E119" s="10" t="s">
        <v>8853</v>
      </c>
      <c r="F119" s="10"/>
      <c r="G119" s="10"/>
      <c r="H119" s="10"/>
      <c r="I119" s="10"/>
      <c r="J119" s="10"/>
      <c r="K119" s="10"/>
      <c r="L119" s="10"/>
      <c r="M119" s="10"/>
      <c r="N119" s="10"/>
      <c r="O119" s="10"/>
      <c r="P119" s="10"/>
      <c r="Q119" s="10"/>
      <c r="R119" s="10"/>
      <c r="S119" s="10"/>
      <c r="T119" s="10"/>
      <c r="U119" s="10">
        <v>1</v>
      </c>
      <c r="V119" s="10"/>
      <c r="W119" s="10"/>
      <c r="X119" s="10"/>
      <c r="Y119" s="10"/>
      <c r="Z119" s="10"/>
      <c r="AA119" s="10"/>
      <c r="AB119" s="10"/>
      <c r="AC119" s="10"/>
      <c r="AD119" s="10"/>
      <c r="AE119" s="10"/>
      <c r="AF119" s="10"/>
      <c r="AG119" s="10"/>
      <c r="AH119" s="10"/>
      <c r="AI119" s="10">
        <v>1</v>
      </c>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row>
    <row r="120" spans="1:60">
      <c r="A120" s="10">
        <v>1</v>
      </c>
      <c r="B120" s="131" t="s">
        <v>490</v>
      </c>
      <c r="C120" s="10" t="s">
        <v>6277</v>
      </c>
      <c r="D120" s="12">
        <v>2</v>
      </c>
      <c r="E120" s="10" t="s">
        <v>1425</v>
      </c>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v>1</v>
      </c>
      <c r="AF120" s="10"/>
      <c r="AG120" s="10"/>
      <c r="AH120" s="10"/>
      <c r="AI120" s="10"/>
      <c r="AJ120" s="10"/>
      <c r="AK120" s="10"/>
      <c r="AL120" s="10"/>
      <c r="AM120" s="10"/>
      <c r="AN120" s="10"/>
      <c r="AO120" s="10"/>
      <c r="AP120" s="10"/>
      <c r="AQ120" s="10"/>
      <c r="AR120" s="10">
        <v>1</v>
      </c>
      <c r="AS120" s="10"/>
      <c r="AT120" s="10"/>
      <c r="AU120" s="10"/>
      <c r="AV120" s="10"/>
      <c r="AW120" s="10"/>
      <c r="AX120" s="10"/>
      <c r="AY120" s="10"/>
      <c r="AZ120" s="10"/>
      <c r="BA120" s="10"/>
      <c r="BB120" s="10"/>
      <c r="BC120" s="10"/>
      <c r="BD120" s="10"/>
      <c r="BE120" s="10"/>
      <c r="BF120" s="10"/>
      <c r="BG120" s="10"/>
      <c r="BH120" s="10"/>
    </row>
    <row r="121" spans="1:60">
      <c r="A121" s="13">
        <v>1</v>
      </c>
      <c r="B121" s="25" t="s">
        <v>490</v>
      </c>
      <c r="C121" s="13" t="s">
        <v>4885</v>
      </c>
      <c r="D121" s="13">
        <v>1</v>
      </c>
      <c r="E121" s="13" t="s">
        <v>86</v>
      </c>
      <c r="BH121" s="13">
        <v>1</v>
      </c>
    </row>
    <row r="122" spans="1:60">
      <c r="A122" s="10">
        <v>1</v>
      </c>
      <c r="B122" s="25" t="s">
        <v>490</v>
      </c>
      <c r="C122" s="10" t="s">
        <v>2101</v>
      </c>
      <c r="D122" s="12">
        <v>1</v>
      </c>
      <c r="E122" s="10" t="s">
        <v>2102</v>
      </c>
      <c r="F122" s="10"/>
      <c r="G122" s="10"/>
      <c r="H122" s="10">
        <v>1</v>
      </c>
      <c r="I122" s="9"/>
      <c r="J122" s="9"/>
      <c r="K122" s="9"/>
      <c r="L122" s="9"/>
      <c r="M122" s="9"/>
      <c r="N122" s="9"/>
      <c r="O122" s="9"/>
      <c r="P122" s="9"/>
      <c r="Q122" s="9"/>
      <c r="R122" s="9"/>
      <c r="S122" s="9"/>
      <c r="T122" s="9"/>
      <c r="U122" s="9"/>
      <c r="V122" s="9"/>
      <c r="W122" s="9"/>
      <c r="X122" s="9"/>
      <c r="Y122" s="9"/>
      <c r="Z122" s="9"/>
      <c r="AA122" s="9"/>
      <c r="AB122" s="9"/>
      <c r="AC122" s="9"/>
      <c r="AD122" s="9"/>
      <c r="AE122" s="9"/>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row>
    <row r="123" spans="1:60">
      <c r="A123" s="10">
        <v>1</v>
      </c>
      <c r="B123" s="25" t="s">
        <v>490</v>
      </c>
      <c r="C123" s="10" t="s">
        <v>5552</v>
      </c>
      <c r="D123" s="12">
        <v>4</v>
      </c>
      <c r="E123" s="10" t="s">
        <v>5553</v>
      </c>
      <c r="F123" s="9"/>
      <c r="G123" s="9"/>
      <c r="H123" s="9"/>
      <c r="I123" s="10">
        <v>1</v>
      </c>
      <c r="J123" s="9"/>
      <c r="K123" s="9"/>
      <c r="L123" s="9"/>
      <c r="M123" s="9"/>
      <c r="N123" s="9"/>
      <c r="O123" s="9"/>
      <c r="P123" s="9"/>
      <c r="Q123" s="9"/>
      <c r="R123" s="9"/>
      <c r="S123" s="9"/>
      <c r="T123" s="9"/>
      <c r="U123" s="9"/>
      <c r="V123" s="9"/>
      <c r="W123" s="9"/>
      <c r="X123" s="9"/>
      <c r="Y123" s="9"/>
      <c r="Z123" s="9"/>
      <c r="AA123" s="9"/>
      <c r="AB123" s="9"/>
      <c r="AC123" s="9"/>
      <c r="AD123" s="9"/>
      <c r="AE123" s="10">
        <v>1</v>
      </c>
      <c r="AF123" s="10"/>
      <c r="AG123" s="10"/>
      <c r="AH123" s="10">
        <v>1</v>
      </c>
      <c r="AI123" s="10"/>
      <c r="AJ123" s="10"/>
      <c r="AK123" s="10"/>
      <c r="AL123" s="10"/>
      <c r="AM123" s="10"/>
      <c r="AN123" s="10"/>
      <c r="AO123" s="10"/>
      <c r="AP123" s="10"/>
      <c r="AQ123" s="10"/>
      <c r="AR123" s="10">
        <v>1</v>
      </c>
      <c r="AS123" s="10"/>
      <c r="AT123" s="10"/>
      <c r="AU123" s="10"/>
      <c r="AV123" s="10"/>
      <c r="AW123" s="10"/>
      <c r="AX123" s="10"/>
      <c r="AY123" s="10"/>
      <c r="AZ123" s="10"/>
      <c r="BA123" s="10"/>
      <c r="BB123" s="10"/>
      <c r="BC123" s="10"/>
      <c r="BD123" s="10"/>
      <c r="BE123" s="10"/>
      <c r="BF123" s="10"/>
      <c r="BG123" s="10"/>
      <c r="BH123" s="10"/>
    </row>
    <row r="124" spans="1:60">
      <c r="A124" s="10">
        <v>1</v>
      </c>
      <c r="B124" s="25" t="s">
        <v>490</v>
      </c>
      <c r="C124" s="78" t="s">
        <v>6849</v>
      </c>
      <c r="D124" s="12">
        <v>3</v>
      </c>
      <c r="E124" s="10" t="s">
        <v>6850</v>
      </c>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v>1</v>
      </c>
      <c r="AD124" s="10"/>
      <c r="AE124" s="10"/>
      <c r="AF124" s="54">
        <v>1</v>
      </c>
      <c r="AG124" s="78"/>
      <c r="AH124" s="78"/>
      <c r="AI124" s="78"/>
      <c r="AJ124" s="78"/>
      <c r="AK124" s="78"/>
      <c r="AL124" s="78"/>
      <c r="AM124" s="78"/>
      <c r="AN124" s="78"/>
      <c r="AO124" s="78"/>
      <c r="AP124" s="78"/>
      <c r="AQ124" s="78"/>
      <c r="AR124" s="78"/>
      <c r="AS124" s="54">
        <v>1</v>
      </c>
      <c r="AT124" s="78"/>
      <c r="AU124" s="78"/>
      <c r="AV124" s="54"/>
      <c r="AW124" s="78"/>
      <c r="AX124" s="78"/>
      <c r="AY124" s="78"/>
      <c r="AZ124" s="78"/>
      <c r="BA124" s="78"/>
      <c r="BB124" s="78"/>
      <c r="BC124" s="78"/>
      <c r="BD124" s="78"/>
      <c r="BE124" s="78"/>
      <c r="BF124" s="78"/>
      <c r="BG124" s="78"/>
      <c r="BH124" s="78"/>
    </row>
    <row r="125" spans="1:60">
      <c r="A125" s="43">
        <v>1</v>
      </c>
      <c r="B125" s="25" t="s">
        <v>490</v>
      </c>
      <c r="C125" s="42" t="s">
        <v>993</v>
      </c>
      <c r="D125" s="12">
        <v>1</v>
      </c>
      <c r="E125" s="10" t="s">
        <v>70</v>
      </c>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10"/>
      <c r="AG125" s="10"/>
      <c r="AH125" s="10"/>
      <c r="AI125" s="10"/>
      <c r="AJ125" s="10"/>
      <c r="AK125" s="10"/>
      <c r="AL125" s="10"/>
      <c r="AM125" s="10"/>
      <c r="AN125" s="10"/>
      <c r="AO125" s="10"/>
      <c r="AP125" s="10"/>
      <c r="AQ125" s="10"/>
      <c r="AR125" s="10">
        <v>1</v>
      </c>
      <c r="AS125" s="10"/>
      <c r="AT125" s="10"/>
      <c r="AU125" s="10"/>
      <c r="AV125" s="10"/>
      <c r="AW125" s="10"/>
      <c r="AX125" s="10"/>
      <c r="AY125" s="10"/>
      <c r="AZ125" s="10"/>
      <c r="BA125" s="10"/>
      <c r="BB125" s="10"/>
      <c r="BC125" s="10"/>
      <c r="BD125" s="10"/>
      <c r="BE125" s="10"/>
      <c r="BF125" s="10"/>
      <c r="BG125" s="10"/>
      <c r="BH125" s="10"/>
    </row>
    <row r="126" spans="1:60">
      <c r="A126" s="10">
        <v>1</v>
      </c>
      <c r="B126" s="25" t="s">
        <v>490</v>
      </c>
      <c r="C126" s="10" t="s">
        <v>7211</v>
      </c>
      <c r="D126" s="12">
        <v>3</v>
      </c>
      <c r="E126" s="10" t="s">
        <v>7212</v>
      </c>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v>1</v>
      </c>
      <c r="AD126" s="10"/>
      <c r="AE126" s="10">
        <v>1</v>
      </c>
      <c r="AF126" s="10"/>
      <c r="AG126" s="10"/>
      <c r="AH126" s="10"/>
      <c r="AI126" s="10"/>
      <c r="AJ126" s="10"/>
      <c r="AK126" s="10"/>
      <c r="AL126" s="10"/>
      <c r="AM126" s="10"/>
      <c r="AN126" s="10"/>
      <c r="AO126" s="10"/>
      <c r="AP126" s="10"/>
      <c r="AQ126" s="10"/>
      <c r="AR126" s="10">
        <v>1</v>
      </c>
      <c r="AS126" s="10"/>
      <c r="AT126" s="10"/>
      <c r="AU126" s="10"/>
      <c r="AV126" s="10"/>
      <c r="AW126" s="10"/>
      <c r="AX126" s="10"/>
      <c r="AY126" s="10"/>
      <c r="AZ126" s="10"/>
      <c r="BA126" s="10"/>
      <c r="BB126" s="10"/>
      <c r="BC126" s="10"/>
      <c r="BD126" s="10"/>
      <c r="BE126" s="10"/>
      <c r="BF126" s="10"/>
      <c r="BG126" s="10"/>
      <c r="BH126" s="10"/>
    </row>
    <row r="127" spans="1:60">
      <c r="A127" s="10">
        <v>1</v>
      </c>
      <c r="B127" s="25" t="s">
        <v>490</v>
      </c>
      <c r="C127" s="10" t="s">
        <v>50</v>
      </c>
      <c r="D127" s="12">
        <v>1</v>
      </c>
      <c r="E127" s="10" t="s">
        <v>50</v>
      </c>
      <c r="F127" s="10"/>
      <c r="G127" s="10"/>
      <c r="H127" s="10"/>
      <c r="I127" s="10"/>
      <c r="J127" s="10"/>
      <c r="K127" s="10"/>
      <c r="L127" s="10"/>
      <c r="M127" s="10"/>
      <c r="N127" s="10"/>
      <c r="O127" s="10"/>
      <c r="P127" s="10"/>
      <c r="Q127" s="10"/>
      <c r="R127" s="10"/>
      <c r="S127" s="10"/>
      <c r="T127" s="10"/>
      <c r="U127" s="10"/>
      <c r="V127" s="10"/>
      <c r="W127" s="10"/>
      <c r="X127" s="10">
        <v>1</v>
      </c>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row>
    <row r="128" spans="1:60">
      <c r="A128" s="10">
        <v>1</v>
      </c>
      <c r="B128" s="10" t="s">
        <v>490</v>
      </c>
      <c r="C128" s="10" t="s">
        <v>9254</v>
      </c>
      <c r="D128" s="12">
        <v>1</v>
      </c>
      <c r="E128" s="10" t="s">
        <v>86</v>
      </c>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v>1</v>
      </c>
    </row>
    <row r="129" spans="1:60">
      <c r="A129" s="10">
        <v>1</v>
      </c>
      <c r="B129" s="25" t="s">
        <v>490</v>
      </c>
      <c r="C129" s="10" t="s">
        <v>685</v>
      </c>
      <c r="D129" s="12">
        <v>1</v>
      </c>
      <c r="E129" s="10" t="s">
        <v>347</v>
      </c>
      <c r="F129" s="10">
        <v>1</v>
      </c>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row>
    <row r="130" spans="1:60">
      <c r="A130" s="10">
        <v>1</v>
      </c>
      <c r="B130" s="25" t="s">
        <v>490</v>
      </c>
      <c r="C130" s="10" t="s">
        <v>2231</v>
      </c>
      <c r="D130" s="12">
        <v>2</v>
      </c>
      <c r="E130" s="10" t="s">
        <v>2232</v>
      </c>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10">
        <v>1</v>
      </c>
      <c r="AF130" s="10"/>
      <c r="AG130" s="10"/>
      <c r="AH130" s="10"/>
      <c r="AI130" s="10"/>
      <c r="AJ130" s="10"/>
      <c r="AK130" s="10"/>
      <c r="AL130" s="10"/>
      <c r="AM130" s="10"/>
      <c r="AN130" s="10"/>
      <c r="AO130" s="10"/>
      <c r="AP130" s="10"/>
      <c r="AQ130" s="10"/>
      <c r="AR130" s="10"/>
      <c r="AS130" s="10"/>
      <c r="AT130" s="10"/>
      <c r="AU130" s="10">
        <v>1</v>
      </c>
      <c r="AV130" s="10"/>
      <c r="AW130" s="10"/>
      <c r="AX130" s="10"/>
      <c r="AY130" s="10"/>
      <c r="AZ130" s="10"/>
      <c r="BA130" s="10"/>
      <c r="BB130" s="10"/>
      <c r="BC130" s="10"/>
      <c r="BD130" s="10"/>
      <c r="BE130" s="10"/>
      <c r="BF130" s="10"/>
      <c r="BG130" s="10"/>
      <c r="BH130" s="10"/>
    </row>
    <row r="131" spans="1:60">
      <c r="A131" s="10">
        <v>1</v>
      </c>
      <c r="B131" s="25" t="s">
        <v>490</v>
      </c>
      <c r="C131" s="10" t="s">
        <v>1757</v>
      </c>
      <c r="D131" s="12">
        <v>3</v>
      </c>
      <c r="E131" s="10" t="s">
        <v>1758</v>
      </c>
      <c r="F131" s="9"/>
      <c r="G131" s="9"/>
      <c r="H131" s="9"/>
      <c r="I131" s="9"/>
      <c r="J131" s="9"/>
      <c r="K131" s="9"/>
      <c r="L131" s="9"/>
      <c r="M131" s="9"/>
      <c r="N131" s="9"/>
      <c r="O131" s="10">
        <v>1</v>
      </c>
      <c r="P131" s="9"/>
      <c r="Q131" s="9"/>
      <c r="R131" s="9"/>
      <c r="S131" s="9"/>
      <c r="T131" s="9"/>
      <c r="U131" s="9"/>
      <c r="V131" s="9"/>
      <c r="W131" s="9"/>
      <c r="X131" s="9"/>
      <c r="Y131" s="9"/>
      <c r="Z131" s="9"/>
      <c r="AA131" s="9"/>
      <c r="AB131" s="9"/>
      <c r="AC131" s="9"/>
      <c r="AD131" s="9"/>
      <c r="AE131" s="10">
        <v>2</v>
      </c>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row>
    <row r="132" spans="1:60">
      <c r="A132" s="43">
        <v>1</v>
      </c>
      <c r="B132" s="25" t="s">
        <v>490</v>
      </c>
      <c r="C132" s="42" t="s">
        <v>918</v>
      </c>
      <c r="D132" s="12">
        <v>1</v>
      </c>
      <c r="E132" s="10" t="s">
        <v>769</v>
      </c>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35">
        <v>1</v>
      </c>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row>
    <row r="133" spans="1:60">
      <c r="A133" s="25">
        <v>1</v>
      </c>
      <c r="B133" s="22" t="s">
        <v>490</v>
      </c>
      <c r="C133" s="25" t="s">
        <v>488</v>
      </c>
      <c r="D133" s="26">
        <v>1</v>
      </c>
      <c r="E133" s="22" t="s">
        <v>489</v>
      </c>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5"/>
      <c r="AG133" s="25"/>
      <c r="AH133" s="25"/>
      <c r="AI133" s="25">
        <v>1</v>
      </c>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row>
    <row r="134" spans="1:60">
      <c r="A134" s="10">
        <v>1</v>
      </c>
      <c r="B134" s="25" t="s">
        <v>490</v>
      </c>
      <c r="C134" s="10" t="s">
        <v>284</v>
      </c>
      <c r="D134" s="12">
        <v>1</v>
      </c>
      <c r="E134" s="10" t="s">
        <v>285</v>
      </c>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v>1</v>
      </c>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row>
    <row r="135" spans="1:60">
      <c r="A135" s="43">
        <v>1</v>
      </c>
      <c r="B135" s="25" t="s">
        <v>490</v>
      </c>
      <c r="C135" s="35" t="s">
        <v>4558</v>
      </c>
      <c r="D135" s="12">
        <v>2</v>
      </c>
      <c r="E135" s="10" t="s">
        <v>4559</v>
      </c>
      <c r="F135" s="9"/>
      <c r="G135" s="9"/>
      <c r="H135" s="9"/>
      <c r="I135" s="9"/>
      <c r="J135" s="9"/>
      <c r="K135" s="9"/>
      <c r="L135" s="9"/>
      <c r="M135" s="9"/>
      <c r="N135" s="9"/>
      <c r="O135" s="9"/>
      <c r="P135" s="9"/>
      <c r="Q135" s="9"/>
      <c r="R135" s="9"/>
      <c r="S135" s="9"/>
      <c r="T135" s="10">
        <v>1</v>
      </c>
      <c r="U135" s="9"/>
      <c r="V135" s="9"/>
      <c r="W135" s="9"/>
      <c r="X135" s="9"/>
      <c r="Y135" s="9"/>
      <c r="Z135" s="9"/>
      <c r="AA135" s="9"/>
      <c r="AB135" s="9"/>
      <c r="AC135" s="9"/>
      <c r="AD135" s="9"/>
      <c r="AE135" s="9"/>
      <c r="AF135" s="42"/>
      <c r="AG135" s="42"/>
      <c r="AH135" s="42"/>
      <c r="AI135" s="35">
        <v>1</v>
      </c>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row>
    <row r="136" spans="1:60">
      <c r="A136" s="43">
        <v>1</v>
      </c>
      <c r="B136" s="25" t="s">
        <v>490</v>
      </c>
      <c r="C136" s="42" t="s">
        <v>1905</v>
      </c>
      <c r="D136" s="12">
        <v>1</v>
      </c>
      <c r="E136" s="10" t="s">
        <v>1906</v>
      </c>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42"/>
      <c r="AG136" s="42"/>
      <c r="AH136" s="42"/>
      <c r="AI136" s="42"/>
      <c r="AJ136" s="42"/>
      <c r="AK136" s="42"/>
      <c r="AL136" s="42"/>
      <c r="AM136" s="42"/>
      <c r="AN136" s="42"/>
      <c r="AO136" s="42"/>
      <c r="AP136" s="42"/>
      <c r="AQ136" s="35">
        <v>1</v>
      </c>
      <c r="AR136" s="42"/>
      <c r="AS136" s="42"/>
      <c r="AT136" s="42"/>
      <c r="AU136" s="42"/>
      <c r="AV136" s="42"/>
      <c r="AW136" s="42"/>
      <c r="AX136" s="42"/>
      <c r="AY136" s="42"/>
      <c r="AZ136" s="42"/>
      <c r="BA136" s="42"/>
      <c r="BB136" s="42"/>
      <c r="BC136" s="42"/>
      <c r="BD136" s="42"/>
      <c r="BE136" s="42"/>
      <c r="BF136" s="42"/>
      <c r="BG136" s="42"/>
      <c r="BH136" s="42"/>
    </row>
    <row r="137" spans="1:60">
      <c r="A137" s="10">
        <v>1</v>
      </c>
      <c r="B137" s="25" t="s">
        <v>490</v>
      </c>
      <c r="C137" s="10" t="s">
        <v>1905</v>
      </c>
      <c r="D137" s="12">
        <v>1</v>
      </c>
      <c r="E137" s="10" t="s">
        <v>1906</v>
      </c>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10"/>
      <c r="AG137" s="10"/>
      <c r="AH137" s="10"/>
      <c r="AI137" s="10"/>
      <c r="AJ137" s="10"/>
      <c r="AK137" s="10"/>
      <c r="AL137" s="10"/>
      <c r="AM137" s="10"/>
      <c r="AN137" s="10"/>
      <c r="AO137" s="10"/>
      <c r="AP137" s="10"/>
      <c r="AQ137" s="10">
        <v>1</v>
      </c>
      <c r="AR137" s="10"/>
      <c r="AS137" s="10"/>
      <c r="AT137" s="10"/>
      <c r="AU137" s="10"/>
      <c r="AV137" s="10"/>
      <c r="AW137" s="10"/>
      <c r="AX137" s="10"/>
      <c r="AY137" s="10"/>
      <c r="AZ137" s="10"/>
      <c r="BA137" s="10"/>
      <c r="BB137" s="10"/>
      <c r="BC137" s="10"/>
      <c r="BD137" s="10"/>
      <c r="BE137" s="10"/>
      <c r="BF137" s="10"/>
      <c r="BG137" s="10"/>
      <c r="BH137" s="10"/>
    </row>
    <row r="138" spans="1:60">
      <c r="A138" s="43">
        <v>1</v>
      </c>
      <c r="B138" s="25" t="s">
        <v>490</v>
      </c>
      <c r="C138" s="42" t="s">
        <v>2647</v>
      </c>
      <c r="D138" s="12">
        <v>1</v>
      </c>
      <c r="E138" s="10" t="s">
        <v>1163</v>
      </c>
      <c r="F138" s="9"/>
      <c r="G138" s="9"/>
      <c r="H138" s="9"/>
      <c r="I138" s="10">
        <v>1</v>
      </c>
      <c r="J138" s="9"/>
      <c r="K138" s="9"/>
      <c r="L138" s="9"/>
      <c r="M138" s="9"/>
      <c r="N138" s="9"/>
      <c r="O138" s="9"/>
      <c r="P138" s="9"/>
      <c r="Q138" s="9"/>
      <c r="R138" s="9"/>
      <c r="S138" s="9"/>
      <c r="T138" s="9"/>
      <c r="U138" s="9"/>
      <c r="V138" s="9"/>
      <c r="W138" s="9"/>
      <c r="X138" s="9"/>
      <c r="Y138" s="9"/>
      <c r="Z138" s="9"/>
      <c r="AA138" s="9"/>
      <c r="AB138" s="9"/>
      <c r="AC138" s="9"/>
      <c r="AD138" s="9"/>
      <c r="AE138" s="9"/>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row>
    <row r="139" spans="1:60">
      <c r="A139" s="13">
        <v>1</v>
      </c>
      <c r="B139" s="25" t="s">
        <v>490</v>
      </c>
      <c r="C139" s="13" t="s">
        <v>9911</v>
      </c>
      <c r="D139" s="13">
        <v>2</v>
      </c>
      <c r="E139" s="13" t="s">
        <v>9911</v>
      </c>
      <c r="BH139" s="13">
        <v>2</v>
      </c>
    </row>
    <row r="140" spans="1:60">
      <c r="A140" s="13">
        <v>1</v>
      </c>
      <c r="B140" s="25" t="s">
        <v>490</v>
      </c>
      <c r="C140" s="13" t="s">
        <v>9672</v>
      </c>
      <c r="D140" s="13">
        <v>1</v>
      </c>
      <c r="E140" s="13" t="s">
        <v>489</v>
      </c>
      <c r="AI140" s="13">
        <v>1</v>
      </c>
    </row>
    <row r="141" spans="1:60">
      <c r="A141" s="43">
        <v>1</v>
      </c>
      <c r="B141" s="25" t="s">
        <v>490</v>
      </c>
      <c r="C141" s="42" t="s">
        <v>1034</v>
      </c>
      <c r="D141" s="12">
        <v>1</v>
      </c>
      <c r="E141" s="10" t="s">
        <v>489</v>
      </c>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42"/>
      <c r="AG141" s="42"/>
      <c r="AH141" s="42"/>
      <c r="AI141" s="35">
        <v>1</v>
      </c>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row>
    <row r="142" spans="1:60">
      <c r="A142" s="10">
        <v>1</v>
      </c>
      <c r="B142" s="25" t="s">
        <v>490</v>
      </c>
      <c r="C142" s="10" t="s">
        <v>1975</v>
      </c>
      <c r="D142" s="12">
        <v>2</v>
      </c>
      <c r="E142" s="10" t="s">
        <v>1976</v>
      </c>
      <c r="F142" s="9"/>
      <c r="G142" s="9"/>
      <c r="H142" s="9"/>
      <c r="I142" s="9"/>
      <c r="J142" s="9"/>
      <c r="K142" s="9"/>
      <c r="L142" s="9"/>
      <c r="M142" s="9"/>
      <c r="N142" s="9"/>
      <c r="O142" s="9"/>
      <c r="P142" s="9"/>
      <c r="Q142" s="9"/>
      <c r="R142" s="9"/>
      <c r="S142" s="9"/>
      <c r="T142" s="9"/>
      <c r="U142" s="9"/>
      <c r="V142" s="9"/>
      <c r="W142" s="9"/>
      <c r="X142" s="9"/>
      <c r="Y142" s="9"/>
      <c r="Z142" s="9"/>
      <c r="AA142" s="9"/>
      <c r="AB142" s="9"/>
      <c r="AC142" s="10">
        <v>1</v>
      </c>
      <c r="AD142" s="9"/>
      <c r="AE142" s="9"/>
      <c r="AF142" s="10"/>
      <c r="AG142" s="10"/>
      <c r="AH142" s="10"/>
      <c r="AI142" s="10"/>
      <c r="AJ142" s="10"/>
      <c r="AK142" s="10"/>
      <c r="AL142" s="10"/>
      <c r="AM142" s="10"/>
      <c r="AN142" s="10"/>
      <c r="AO142" s="10"/>
      <c r="AP142" s="10"/>
      <c r="AQ142" s="10">
        <v>1</v>
      </c>
      <c r="AR142" s="10"/>
      <c r="AS142" s="10"/>
      <c r="AT142" s="10"/>
      <c r="AU142" s="10"/>
      <c r="AV142" s="10"/>
      <c r="AW142" s="10"/>
      <c r="AX142" s="10"/>
      <c r="AY142" s="10"/>
      <c r="AZ142" s="10"/>
      <c r="BA142" s="10"/>
      <c r="BB142" s="10"/>
      <c r="BC142" s="10"/>
      <c r="BD142" s="10"/>
      <c r="BE142" s="10"/>
      <c r="BF142" s="10"/>
      <c r="BG142" s="10"/>
      <c r="BH142" s="10"/>
    </row>
    <row r="143" spans="1:60">
      <c r="A143" s="10">
        <v>1</v>
      </c>
      <c r="B143" s="25" t="s">
        <v>490</v>
      </c>
      <c r="C143" s="10" t="s">
        <v>801</v>
      </c>
      <c r="D143" s="12">
        <v>1</v>
      </c>
      <c r="E143" s="10" t="s">
        <v>70</v>
      </c>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v>1</v>
      </c>
      <c r="AS143" s="10"/>
      <c r="AT143" s="10"/>
      <c r="AU143" s="10"/>
      <c r="AV143" s="10"/>
      <c r="AW143" s="10"/>
      <c r="AX143" s="10"/>
      <c r="AY143" s="10"/>
      <c r="AZ143" s="10"/>
      <c r="BA143" s="10"/>
      <c r="BB143" s="10"/>
      <c r="BC143" s="10"/>
      <c r="BD143" s="10"/>
      <c r="BE143" s="10"/>
      <c r="BF143" s="10"/>
      <c r="BG143" s="10"/>
      <c r="BH143" s="10"/>
    </row>
    <row r="144" spans="1:60">
      <c r="A144" s="10">
        <v>1</v>
      </c>
      <c r="B144" s="25" t="s">
        <v>490</v>
      </c>
      <c r="C144" s="10" t="s">
        <v>5157</v>
      </c>
      <c r="D144" s="12">
        <v>1</v>
      </c>
      <c r="E144" s="10" t="s">
        <v>50</v>
      </c>
      <c r="F144" s="9"/>
      <c r="G144" s="9"/>
      <c r="H144" s="9"/>
      <c r="I144" s="9"/>
      <c r="J144" s="9"/>
      <c r="K144" s="9"/>
      <c r="L144" s="9"/>
      <c r="M144" s="9"/>
      <c r="N144" s="9"/>
      <c r="O144" s="9"/>
      <c r="P144" s="9"/>
      <c r="Q144" s="9"/>
      <c r="R144" s="9"/>
      <c r="S144" s="9"/>
      <c r="T144" s="9"/>
      <c r="U144" s="9"/>
      <c r="V144" s="9"/>
      <c r="W144" s="10"/>
      <c r="X144" s="10">
        <v>1</v>
      </c>
      <c r="Y144" s="9"/>
      <c r="Z144" s="9"/>
      <c r="AA144" s="9"/>
      <c r="AB144" s="9"/>
      <c r="AC144" s="9"/>
      <c r="AD144" s="9"/>
      <c r="AE144" s="9"/>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row>
    <row r="145" spans="1:60">
      <c r="A145" s="10">
        <v>1</v>
      </c>
      <c r="B145" s="25" t="s">
        <v>490</v>
      </c>
      <c r="C145" s="10" t="s">
        <v>801</v>
      </c>
      <c r="D145" s="12">
        <v>1</v>
      </c>
      <c r="E145" s="10" t="s">
        <v>70</v>
      </c>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v>1</v>
      </c>
      <c r="AS145" s="10"/>
      <c r="AT145" s="10"/>
      <c r="AU145" s="10"/>
      <c r="AV145" s="10"/>
      <c r="AW145" s="10"/>
      <c r="AX145" s="10"/>
      <c r="AY145" s="10"/>
      <c r="AZ145" s="10"/>
      <c r="BA145" s="10"/>
      <c r="BB145" s="10"/>
      <c r="BC145" s="10"/>
      <c r="BD145" s="10"/>
      <c r="BE145" s="10"/>
      <c r="BF145" s="10"/>
      <c r="BG145" s="10"/>
      <c r="BH145" s="10"/>
    </row>
    <row r="146" spans="1:60">
      <c r="A146" s="10">
        <v>1</v>
      </c>
      <c r="B146" s="25" t="s">
        <v>490</v>
      </c>
      <c r="C146" s="10" t="s">
        <v>7345</v>
      </c>
      <c r="D146" s="12">
        <v>1</v>
      </c>
      <c r="E146" s="10" t="s">
        <v>347</v>
      </c>
      <c r="F146" s="10">
        <v>1</v>
      </c>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row>
    <row r="147" spans="1:60">
      <c r="A147" s="10">
        <v>1</v>
      </c>
      <c r="B147" s="25" t="s">
        <v>490</v>
      </c>
      <c r="C147" s="10" t="s">
        <v>801</v>
      </c>
      <c r="D147" s="12">
        <v>1</v>
      </c>
      <c r="E147" s="10" t="s">
        <v>70</v>
      </c>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v>1</v>
      </c>
      <c r="AS147" s="10"/>
      <c r="AT147" s="10"/>
      <c r="AU147" s="10"/>
      <c r="AV147" s="10"/>
      <c r="AW147" s="10"/>
      <c r="AX147" s="10"/>
      <c r="AY147" s="10"/>
      <c r="AZ147" s="10"/>
      <c r="BA147" s="10"/>
      <c r="BB147" s="10"/>
      <c r="BC147" s="10"/>
      <c r="BD147" s="10"/>
      <c r="BE147" s="10"/>
      <c r="BF147" s="10"/>
      <c r="BG147" s="10"/>
      <c r="BH147" s="10"/>
    </row>
    <row r="148" spans="1:60">
      <c r="A148" s="10">
        <v>1</v>
      </c>
      <c r="B148" s="25" t="s">
        <v>490</v>
      </c>
      <c r="C148" s="10" t="s">
        <v>685</v>
      </c>
      <c r="D148" s="12">
        <v>1</v>
      </c>
      <c r="E148" s="10" t="s">
        <v>347</v>
      </c>
      <c r="F148" s="10">
        <v>1</v>
      </c>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row>
    <row r="149" spans="1:60">
      <c r="A149" s="43">
        <v>1</v>
      </c>
      <c r="B149" s="25" t="s">
        <v>490</v>
      </c>
      <c r="C149" s="42" t="s">
        <v>1905</v>
      </c>
      <c r="D149" s="12">
        <v>1</v>
      </c>
      <c r="E149" s="10" t="s">
        <v>1906</v>
      </c>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42"/>
      <c r="AG149" s="42"/>
      <c r="AH149" s="42"/>
      <c r="AI149" s="42"/>
      <c r="AJ149" s="42"/>
      <c r="AK149" s="42"/>
      <c r="AL149" s="42"/>
      <c r="AM149" s="42"/>
      <c r="AN149" s="42"/>
      <c r="AO149" s="42"/>
      <c r="AP149" s="42"/>
      <c r="AQ149" s="35">
        <v>1</v>
      </c>
      <c r="AR149" s="42"/>
      <c r="AS149" s="42"/>
      <c r="AT149" s="42"/>
      <c r="AU149" s="42"/>
      <c r="AV149" s="42"/>
      <c r="AW149" s="42"/>
      <c r="AX149" s="42"/>
      <c r="AY149" s="42"/>
      <c r="AZ149" s="42"/>
      <c r="BA149" s="42"/>
      <c r="BB149" s="42"/>
      <c r="BC149" s="42"/>
      <c r="BD149" s="42"/>
      <c r="BE149" s="42"/>
      <c r="BF149" s="42"/>
      <c r="BG149" s="42"/>
      <c r="BH149" s="42"/>
    </row>
    <row r="150" spans="1:60">
      <c r="A150" s="43">
        <v>1</v>
      </c>
      <c r="B150" s="25" t="s">
        <v>490</v>
      </c>
      <c r="C150" s="35" t="s">
        <v>4678</v>
      </c>
      <c r="D150" s="12">
        <v>1</v>
      </c>
      <c r="E150" s="10" t="s">
        <v>48</v>
      </c>
      <c r="F150" s="11"/>
      <c r="G150" s="11"/>
      <c r="H150" s="11"/>
      <c r="I150" s="11"/>
      <c r="J150" s="11"/>
      <c r="K150" s="11"/>
      <c r="L150" s="11"/>
      <c r="M150" s="11"/>
      <c r="N150" s="11"/>
      <c r="O150" s="11"/>
      <c r="P150" s="11"/>
      <c r="Q150" s="11"/>
      <c r="R150" s="11"/>
      <c r="S150" s="11"/>
      <c r="T150" s="11"/>
      <c r="U150" s="11"/>
      <c r="V150" s="10">
        <v>1</v>
      </c>
      <c r="W150" s="11"/>
      <c r="X150" s="11"/>
      <c r="Y150" s="11"/>
      <c r="Z150" s="11"/>
      <c r="AA150" s="11"/>
      <c r="AB150" s="11"/>
      <c r="AC150" s="11"/>
      <c r="AD150" s="11"/>
      <c r="AE150" s="11"/>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row>
    <row r="151" spans="1:60">
      <c r="A151" s="43">
        <v>1</v>
      </c>
      <c r="B151" s="25" t="s">
        <v>490</v>
      </c>
      <c r="C151" s="35" t="s">
        <v>3183</v>
      </c>
      <c r="D151" s="12">
        <v>1</v>
      </c>
      <c r="E151" s="10" t="s">
        <v>70</v>
      </c>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v>1</v>
      </c>
      <c r="AS151" s="10"/>
      <c r="AT151" s="10"/>
      <c r="AU151" s="10"/>
      <c r="AV151" s="10"/>
      <c r="AW151" s="10"/>
      <c r="AX151" s="10"/>
      <c r="AY151" s="10"/>
      <c r="AZ151" s="10"/>
      <c r="BA151" s="10"/>
      <c r="BB151" s="10"/>
      <c r="BC151" s="10"/>
      <c r="BD151" s="10"/>
      <c r="BE151" s="10"/>
      <c r="BF151" s="10"/>
      <c r="BG151" s="10"/>
      <c r="BH151" s="10"/>
    </row>
    <row r="152" spans="1:60">
      <c r="A152" s="10">
        <v>1</v>
      </c>
      <c r="B152" s="25" t="s">
        <v>490</v>
      </c>
      <c r="C152" s="10" t="s">
        <v>801</v>
      </c>
      <c r="D152" s="12">
        <v>1</v>
      </c>
      <c r="E152" s="10" t="s">
        <v>70</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v>1</v>
      </c>
      <c r="AS152" s="10"/>
      <c r="AT152" s="10"/>
      <c r="AU152" s="10"/>
      <c r="AV152" s="10"/>
      <c r="AW152" s="10"/>
      <c r="AX152" s="10"/>
      <c r="AY152" s="10"/>
      <c r="AZ152" s="10"/>
      <c r="BA152" s="10"/>
      <c r="BB152" s="10"/>
      <c r="BC152" s="10"/>
      <c r="BD152" s="10"/>
      <c r="BE152" s="10"/>
      <c r="BF152" s="10"/>
      <c r="BG152" s="10"/>
      <c r="BH152" s="10"/>
    </row>
    <row r="153" spans="1:60">
      <c r="A153" s="10">
        <v>1</v>
      </c>
      <c r="B153" s="25" t="s">
        <v>490</v>
      </c>
      <c r="C153" s="10" t="s">
        <v>7143</v>
      </c>
      <c r="D153" s="12">
        <v>1</v>
      </c>
      <c r="E153" s="10" t="s">
        <v>48</v>
      </c>
      <c r="F153" s="10"/>
      <c r="G153" s="10"/>
      <c r="H153" s="10"/>
      <c r="I153" s="10"/>
      <c r="J153" s="10"/>
      <c r="K153" s="10"/>
      <c r="L153" s="10"/>
      <c r="M153" s="10"/>
      <c r="N153" s="10"/>
      <c r="O153" s="10"/>
      <c r="P153" s="10"/>
      <c r="Q153" s="10"/>
      <c r="R153" s="10"/>
      <c r="S153" s="10"/>
      <c r="T153" s="10"/>
      <c r="U153" s="10"/>
      <c r="V153" s="10">
        <v>1</v>
      </c>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row>
    <row r="154" spans="1:60">
      <c r="A154" s="10">
        <v>1</v>
      </c>
      <c r="B154" s="25" t="s">
        <v>490</v>
      </c>
      <c r="C154" s="10" t="s">
        <v>8213</v>
      </c>
      <c r="D154" s="12">
        <v>2</v>
      </c>
      <c r="E154" s="10" t="s">
        <v>5744</v>
      </c>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v>1</v>
      </c>
      <c r="AD154" s="10"/>
      <c r="AE154" s="10"/>
      <c r="AF154" s="10"/>
      <c r="AG154" s="10"/>
      <c r="AH154" s="10"/>
      <c r="AI154" s="10"/>
      <c r="AJ154" s="10"/>
      <c r="AK154" s="10"/>
      <c r="AL154" s="10"/>
      <c r="AM154" s="10"/>
      <c r="AN154" s="10"/>
      <c r="AO154" s="10"/>
      <c r="AP154" s="10"/>
      <c r="AQ154" s="10"/>
      <c r="AR154" s="10">
        <v>1</v>
      </c>
      <c r="AS154" s="10"/>
      <c r="AT154" s="10"/>
      <c r="AU154" s="10"/>
      <c r="AV154" s="10"/>
      <c r="AW154" s="10"/>
      <c r="AX154" s="10"/>
      <c r="AY154" s="10"/>
      <c r="AZ154" s="10"/>
      <c r="BA154" s="10"/>
      <c r="BB154" s="10"/>
      <c r="BC154" s="10"/>
      <c r="BD154" s="10"/>
      <c r="BE154" s="10"/>
      <c r="BF154" s="10"/>
      <c r="BG154" s="10"/>
      <c r="BH154" s="10"/>
    </row>
    <row r="155" spans="1:60">
      <c r="A155" s="13">
        <v>1</v>
      </c>
      <c r="B155" s="25" t="s">
        <v>490</v>
      </c>
      <c r="C155" s="13" t="s">
        <v>70</v>
      </c>
      <c r="D155" s="13">
        <v>1</v>
      </c>
      <c r="E155" s="13" t="s">
        <v>70</v>
      </c>
      <c r="AR155" s="13">
        <v>1</v>
      </c>
    </row>
    <row r="156" spans="1:60">
      <c r="A156" s="10">
        <v>1</v>
      </c>
      <c r="B156" s="25" t="s">
        <v>490</v>
      </c>
      <c r="C156" s="10" t="s">
        <v>7645</v>
      </c>
      <c r="D156" s="12">
        <v>4</v>
      </c>
      <c r="E156" s="10" t="s">
        <v>7646</v>
      </c>
      <c r="F156" s="10"/>
      <c r="G156" s="10"/>
      <c r="H156" s="10"/>
      <c r="I156" s="10"/>
      <c r="J156" s="10"/>
      <c r="K156" s="10">
        <v>1</v>
      </c>
      <c r="L156" s="10">
        <v>1</v>
      </c>
      <c r="M156" s="10"/>
      <c r="N156" s="10"/>
      <c r="O156" s="10"/>
      <c r="P156" s="10"/>
      <c r="Q156" s="10"/>
      <c r="R156" s="10"/>
      <c r="S156" s="10"/>
      <c r="T156" s="10"/>
      <c r="U156" s="10"/>
      <c r="V156" s="10"/>
      <c r="W156" s="10"/>
      <c r="X156" s="10"/>
      <c r="Y156" s="10"/>
      <c r="Z156" s="10"/>
      <c r="AA156" s="10"/>
      <c r="AB156" s="10"/>
      <c r="AC156" s="10"/>
      <c r="AD156" s="10"/>
      <c r="AE156" s="10">
        <v>2</v>
      </c>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row>
    <row r="157" spans="1:60">
      <c r="A157" s="10">
        <v>1</v>
      </c>
      <c r="B157" s="25" t="s">
        <v>490</v>
      </c>
      <c r="C157" s="10" t="s">
        <v>1424</v>
      </c>
      <c r="D157" s="12">
        <v>2</v>
      </c>
      <c r="E157" s="10" t="s">
        <v>1425</v>
      </c>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v>1</v>
      </c>
      <c r="AF157" s="10"/>
      <c r="AG157" s="10"/>
      <c r="AH157" s="10"/>
      <c r="AI157" s="10"/>
      <c r="AJ157" s="10"/>
      <c r="AK157" s="10"/>
      <c r="AL157" s="10"/>
      <c r="AM157" s="10"/>
      <c r="AN157" s="10"/>
      <c r="AO157" s="10"/>
      <c r="AP157" s="10"/>
      <c r="AQ157" s="10"/>
      <c r="AR157" s="10">
        <v>1</v>
      </c>
      <c r="AS157" s="10"/>
      <c r="AT157" s="10"/>
      <c r="AU157" s="10"/>
      <c r="AV157" s="10"/>
      <c r="AW157" s="10"/>
      <c r="AX157" s="10"/>
      <c r="AY157" s="10"/>
      <c r="AZ157" s="10"/>
      <c r="BA157" s="10"/>
      <c r="BB157" s="10"/>
      <c r="BC157" s="10"/>
      <c r="BD157" s="10"/>
      <c r="BE157" s="10"/>
      <c r="BF157" s="10"/>
      <c r="BG157" s="10"/>
      <c r="BH157" s="10"/>
    </row>
    <row r="158" spans="1:60">
      <c r="A158" s="54">
        <v>1</v>
      </c>
      <c r="B158" s="128" t="s">
        <v>490</v>
      </c>
      <c r="C158" s="54" t="s">
        <v>2928</v>
      </c>
      <c r="D158" s="85">
        <v>1</v>
      </c>
      <c r="E158" s="54" t="s">
        <v>55</v>
      </c>
      <c r="F158" s="54"/>
      <c r="G158" s="54"/>
      <c r="H158" s="54"/>
      <c r="I158" s="54"/>
      <c r="J158" s="54"/>
      <c r="K158" s="54"/>
      <c r="L158" s="54"/>
      <c r="M158" s="54"/>
      <c r="N158" s="54"/>
      <c r="O158" s="54"/>
      <c r="P158" s="54"/>
      <c r="Q158" s="54"/>
      <c r="R158" s="54"/>
      <c r="S158" s="54"/>
      <c r="T158" s="54"/>
      <c r="U158" s="54">
        <v>1</v>
      </c>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row>
    <row r="159" spans="1:60">
      <c r="A159" s="10">
        <v>1</v>
      </c>
      <c r="B159" s="25" t="s">
        <v>490</v>
      </c>
      <c r="C159" s="17" t="s">
        <v>346</v>
      </c>
      <c r="D159" s="12">
        <v>1</v>
      </c>
      <c r="E159" s="10" t="s">
        <v>347</v>
      </c>
      <c r="F159" s="10">
        <v>1</v>
      </c>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row>
    <row r="160" spans="1:60">
      <c r="A160" s="13">
        <v>1</v>
      </c>
      <c r="B160" s="25" t="s">
        <v>490</v>
      </c>
      <c r="C160" s="13" t="s">
        <v>1380</v>
      </c>
      <c r="D160" s="13">
        <v>1</v>
      </c>
      <c r="E160" s="13" t="s">
        <v>1380</v>
      </c>
      <c r="BA160" s="13">
        <v>1</v>
      </c>
    </row>
    <row r="161" spans="1:60">
      <c r="A161" s="43">
        <v>1</v>
      </c>
      <c r="B161" s="25" t="s">
        <v>490</v>
      </c>
      <c r="C161" s="35" t="s">
        <v>3290</v>
      </c>
      <c r="D161" s="12">
        <v>2</v>
      </c>
      <c r="E161" s="10" t="s">
        <v>2727</v>
      </c>
      <c r="F161" s="10">
        <v>1</v>
      </c>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42"/>
      <c r="AG161" s="42"/>
      <c r="AH161" s="42"/>
      <c r="AI161" s="35">
        <v>1</v>
      </c>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row>
    <row r="162" spans="1:60">
      <c r="A162" s="10">
        <v>1</v>
      </c>
      <c r="B162" s="25" t="s">
        <v>490</v>
      </c>
      <c r="C162" s="10" t="s">
        <v>1557</v>
      </c>
      <c r="D162" s="12">
        <v>1</v>
      </c>
      <c r="E162" s="10" t="s">
        <v>1558</v>
      </c>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v>1</v>
      </c>
      <c r="AP162" s="10"/>
      <c r="AQ162" s="10"/>
      <c r="AR162" s="10"/>
      <c r="AS162" s="10"/>
      <c r="AT162" s="10"/>
      <c r="AU162" s="10"/>
      <c r="AV162" s="10"/>
      <c r="AW162" s="10"/>
      <c r="AX162" s="10"/>
      <c r="AY162" s="10"/>
      <c r="AZ162" s="10"/>
      <c r="BA162" s="10"/>
      <c r="BB162" s="10"/>
      <c r="BC162" s="10"/>
      <c r="BD162" s="10"/>
      <c r="BE162" s="10"/>
      <c r="BF162" s="10"/>
      <c r="BG162" s="10"/>
      <c r="BH162" s="10"/>
    </row>
    <row r="163" spans="1:60">
      <c r="A163" s="10">
        <v>1</v>
      </c>
      <c r="B163" s="25" t="s">
        <v>490</v>
      </c>
      <c r="C163" s="10" t="s">
        <v>685</v>
      </c>
      <c r="D163" s="12">
        <v>1</v>
      </c>
      <c r="E163" s="10" t="s">
        <v>347</v>
      </c>
      <c r="F163" s="10">
        <v>1</v>
      </c>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row>
    <row r="164" spans="1:60">
      <c r="A164" s="10">
        <v>1</v>
      </c>
      <c r="B164" s="25" t="s">
        <v>490</v>
      </c>
      <c r="C164" s="10" t="s">
        <v>1034</v>
      </c>
      <c r="D164" s="12">
        <v>1</v>
      </c>
      <c r="E164" s="10" t="s">
        <v>489</v>
      </c>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10"/>
      <c r="AG164" s="10"/>
      <c r="AH164" s="10"/>
      <c r="AI164" s="10">
        <v>1</v>
      </c>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row>
    <row r="165" spans="1:60">
      <c r="A165" s="10">
        <v>1</v>
      </c>
      <c r="B165" s="25" t="s">
        <v>490</v>
      </c>
      <c r="C165" s="10" t="s">
        <v>5534</v>
      </c>
      <c r="D165" s="12">
        <v>2</v>
      </c>
      <c r="E165" s="10" t="s">
        <v>5535</v>
      </c>
      <c r="F165" s="9"/>
      <c r="G165" s="9"/>
      <c r="H165" s="9"/>
      <c r="I165" s="9"/>
      <c r="J165" s="9"/>
      <c r="K165" s="9"/>
      <c r="L165" s="9"/>
      <c r="M165" s="9"/>
      <c r="N165" s="9"/>
      <c r="O165" s="9"/>
      <c r="P165" s="9"/>
      <c r="Q165" s="9"/>
      <c r="R165" s="9"/>
      <c r="S165" s="10">
        <v>1</v>
      </c>
      <c r="T165" s="10"/>
      <c r="U165" s="10"/>
      <c r="V165" s="9"/>
      <c r="W165" s="10">
        <v>1</v>
      </c>
      <c r="X165" s="9"/>
      <c r="Y165" s="9"/>
      <c r="Z165" s="9"/>
      <c r="AA165" s="9"/>
      <c r="AB165" s="9"/>
      <c r="AC165" s="9"/>
      <c r="AD165" s="9"/>
      <c r="AE165" s="9"/>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row>
    <row r="166" spans="1:60">
      <c r="A166" s="10">
        <v>1</v>
      </c>
      <c r="B166" s="25" t="s">
        <v>490</v>
      </c>
      <c r="C166" s="10" t="s">
        <v>5130</v>
      </c>
      <c r="D166" s="12">
        <v>3</v>
      </c>
      <c r="E166" s="10" t="s">
        <v>5131</v>
      </c>
      <c r="F166" s="10">
        <v>2</v>
      </c>
      <c r="G166" s="10"/>
      <c r="H166" s="11"/>
      <c r="I166" s="10">
        <v>1</v>
      </c>
      <c r="J166" s="10"/>
      <c r="K166" s="11"/>
      <c r="L166" s="11"/>
      <c r="M166" s="11"/>
      <c r="N166" s="11"/>
      <c r="O166" s="11"/>
      <c r="P166" s="11"/>
      <c r="Q166" s="11"/>
      <c r="R166" s="11"/>
      <c r="S166" s="11"/>
      <c r="T166" s="11"/>
      <c r="U166" s="11"/>
      <c r="V166" s="11"/>
      <c r="W166" s="11"/>
      <c r="X166" s="11"/>
      <c r="Y166" s="11"/>
      <c r="Z166" s="11"/>
      <c r="AA166" s="11"/>
      <c r="AB166" s="11"/>
      <c r="AC166" s="11"/>
      <c r="AD166" s="11"/>
      <c r="AE166" s="11"/>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row>
    <row r="167" spans="1:60">
      <c r="A167" s="10">
        <v>1</v>
      </c>
      <c r="B167" s="25" t="s">
        <v>490</v>
      </c>
      <c r="C167" s="10" t="s">
        <v>685</v>
      </c>
      <c r="D167" s="12">
        <v>1</v>
      </c>
      <c r="E167" s="10" t="s">
        <v>347</v>
      </c>
      <c r="F167" s="10">
        <v>1</v>
      </c>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row>
    <row r="168" spans="1:60">
      <c r="A168" s="43">
        <v>1</v>
      </c>
      <c r="B168" s="25" t="s">
        <v>490</v>
      </c>
      <c r="C168" s="42" t="s">
        <v>685</v>
      </c>
      <c r="D168" s="12">
        <v>1</v>
      </c>
      <c r="E168" s="10" t="s">
        <v>347</v>
      </c>
      <c r="F168" s="10">
        <v>1</v>
      </c>
      <c r="G168" s="10"/>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row>
    <row r="169" spans="1:60">
      <c r="A169" s="43">
        <v>1</v>
      </c>
      <c r="B169" s="25" t="s">
        <v>490</v>
      </c>
      <c r="C169" s="35" t="s">
        <v>4885</v>
      </c>
      <c r="D169" s="12">
        <v>1</v>
      </c>
      <c r="E169" s="10" t="s">
        <v>86</v>
      </c>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35">
        <v>1</v>
      </c>
    </row>
    <row r="170" spans="1:60">
      <c r="A170" s="10">
        <v>1</v>
      </c>
      <c r="B170" s="25" t="s">
        <v>490</v>
      </c>
      <c r="C170" s="10" t="s">
        <v>673</v>
      </c>
      <c r="D170" s="12">
        <v>1</v>
      </c>
      <c r="E170" s="10" t="s">
        <v>347</v>
      </c>
      <c r="F170" s="10">
        <v>1</v>
      </c>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row>
    <row r="171" spans="1:60">
      <c r="A171" s="10">
        <v>1</v>
      </c>
      <c r="B171" s="25" t="s">
        <v>490</v>
      </c>
      <c r="C171" s="10" t="s">
        <v>768</v>
      </c>
      <c r="D171" s="12">
        <v>1</v>
      </c>
      <c r="E171" s="10" t="s">
        <v>769</v>
      </c>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v>1</v>
      </c>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row>
    <row r="172" spans="1:60">
      <c r="A172" s="10">
        <v>1</v>
      </c>
      <c r="B172" s="25" t="s">
        <v>490</v>
      </c>
      <c r="C172" s="10" t="s">
        <v>685</v>
      </c>
      <c r="D172" s="12">
        <v>1</v>
      </c>
      <c r="E172" s="10" t="s">
        <v>347</v>
      </c>
      <c r="F172" s="10">
        <v>1</v>
      </c>
      <c r="G172" s="10"/>
      <c r="H172" s="10"/>
      <c r="I172" s="9"/>
      <c r="J172" s="9"/>
      <c r="K172" s="9"/>
      <c r="L172" s="9"/>
      <c r="M172" s="9"/>
      <c r="N172" s="9"/>
      <c r="O172" s="9"/>
      <c r="P172" s="9"/>
      <c r="Q172" s="9"/>
      <c r="R172" s="9"/>
      <c r="S172" s="9"/>
      <c r="T172" s="9"/>
      <c r="U172" s="9"/>
      <c r="V172" s="9"/>
      <c r="W172" s="9"/>
      <c r="X172" s="9"/>
      <c r="Y172" s="9"/>
      <c r="Z172" s="9"/>
      <c r="AA172" s="9"/>
      <c r="AB172" s="9"/>
      <c r="AC172" s="9"/>
      <c r="AD172" s="9"/>
      <c r="AE172" s="9"/>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row>
    <row r="173" spans="1:60">
      <c r="A173" s="43">
        <v>1</v>
      </c>
      <c r="B173" s="25" t="s">
        <v>490</v>
      </c>
      <c r="C173" s="42" t="s">
        <v>3507</v>
      </c>
      <c r="D173" s="12">
        <v>1</v>
      </c>
      <c r="E173" s="10" t="s">
        <v>347</v>
      </c>
      <c r="F173" s="10">
        <v>1</v>
      </c>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row>
    <row r="174" spans="1:60">
      <c r="A174" s="43">
        <v>1</v>
      </c>
      <c r="B174" s="25" t="s">
        <v>490</v>
      </c>
      <c r="C174" s="42" t="s">
        <v>1034</v>
      </c>
      <c r="D174" s="12">
        <v>1</v>
      </c>
      <c r="E174" s="10" t="s">
        <v>489</v>
      </c>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42"/>
      <c r="AG174" s="42"/>
      <c r="AH174" s="42"/>
      <c r="AI174" s="35">
        <v>1</v>
      </c>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row>
    <row r="175" spans="1:60">
      <c r="A175" s="13">
        <v>1</v>
      </c>
      <c r="B175" s="25" t="s">
        <v>490</v>
      </c>
      <c r="C175" s="13" t="s">
        <v>9485</v>
      </c>
      <c r="D175" s="13">
        <v>1</v>
      </c>
      <c r="E175" s="13" t="s">
        <v>86</v>
      </c>
      <c r="BH175" s="13">
        <v>1</v>
      </c>
    </row>
    <row r="176" spans="1:60">
      <c r="A176" s="10">
        <v>1</v>
      </c>
      <c r="B176" s="25" t="s">
        <v>490</v>
      </c>
      <c r="C176" s="10" t="s">
        <v>685</v>
      </c>
      <c r="D176" s="12">
        <v>1</v>
      </c>
      <c r="E176" s="10" t="s">
        <v>347</v>
      </c>
      <c r="F176" s="10">
        <v>1</v>
      </c>
      <c r="G176" s="10"/>
      <c r="H176" s="10"/>
      <c r="I176" s="9"/>
      <c r="J176" s="9"/>
      <c r="K176" s="9"/>
      <c r="L176" s="9"/>
      <c r="M176" s="9"/>
      <c r="N176" s="9"/>
      <c r="O176" s="9"/>
      <c r="P176" s="9"/>
      <c r="Q176" s="9"/>
      <c r="R176" s="9"/>
      <c r="S176" s="9"/>
      <c r="T176" s="9"/>
      <c r="U176" s="9"/>
      <c r="V176" s="9"/>
      <c r="W176" s="9"/>
      <c r="X176" s="9"/>
      <c r="Y176" s="9"/>
      <c r="Z176" s="9"/>
      <c r="AA176" s="9"/>
      <c r="AB176" s="9"/>
      <c r="AC176" s="9"/>
      <c r="AD176" s="9"/>
      <c r="AE176" s="9"/>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row>
    <row r="177" spans="1:60">
      <c r="A177" s="43">
        <v>1</v>
      </c>
      <c r="B177" s="127" t="s">
        <v>490</v>
      </c>
      <c r="C177" s="35" t="s">
        <v>4374</v>
      </c>
      <c r="D177" s="12">
        <v>2</v>
      </c>
      <c r="E177" s="10" t="s">
        <v>4375</v>
      </c>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42"/>
      <c r="AG177" s="42"/>
      <c r="AH177" s="42"/>
      <c r="AI177" s="35">
        <v>2</v>
      </c>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row>
    <row r="178" spans="1:60">
      <c r="A178" s="10">
        <v>1</v>
      </c>
      <c r="B178" s="25" t="s">
        <v>490</v>
      </c>
      <c r="C178" s="10" t="s">
        <v>2353</v>
      </c>
      <c r="D178" s="12">
        <v>3</v>
      </c>
      <c r="E178" s="10" t="s">
        <v>2354</v>
      </c>
      <c r="F178" s="10">
        <v>1</v>
      </c>
      <c r="G178" s="10"/>
      <c r="H178" s="9"/>
      <c r="I178" s="9"/>
      <c r="J178" s="9"/>
      <c r="K178" s="9"/>
      <c r="L178" s="9"/>
      <c r="M178" s="9"/>
      <c r="N178" s="10">
        <v>1</v>
      </c>
      <c r="O178" s="9"/>
      <c r="P178" s="10"/>
      <c r="Q178" s="9"/>
      <c r="R178" s="9"/>
      <c r="S178" s="9"/>
      <c r="T178" s="9"/>
      <c r="U178" s="9"/>
      <c r="V178" s="9"/>
      <c r="W178" s="9"/>
      <c r="X178" s="9"/>
      <c r="Y178" s="9"/>
      <c r="Z178" s="9"/>
      <c r="AA178" s="9"/>
      <c r="AB178" s="9"/>
      <c r="AC178" s="9"/>
      <c r="AD178" s="9"/>
      <c r="AE178" s="9"/>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v>1</v>
      </c>
    </row>
    <row r="179" spans="1:60">
      <c r="A179" s="43">
        <v>1</v>
      </c>
      <c r="B179" s="25" t="s">
        <v>490</v>
      </c>
      <c r="C179" s="35" t="s">
        <v>2816</v>
      </c>
      <c r="D179" s="12">
        <v>2</v>
      </c>
      <c r="E179" s="10" t="s">
        <v>1863</v>
      </c>
      <c r="F179" s="10">
        <v>2</v>
      </c>
      <c r="G179" s="10"/>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row>
    <row r="180" spans="1:60">
      <c r="A180" s="10">
        <v>1</v>
      </c>
      <c r="B180" s="25" t="s">
        <v>490</v>
      </c>
      <c r="C180" s="10" t="s">
        <v>1490</v>
      </c>
      <c r="D180" s="12">
        <v>1</v>
      </c>
      <c r="E180" s="10" t="s">
        <v>347</v>
      </c>
      <c r="F180" s="10">
        <v>1</v>
      </c>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row>
    <row r="181" spans="1:60">
      <c r="A181" s="10">
        <v>1</v>
      </c>
      <c r="B181" s="25" t="s">
        <v>490</v>
      </c>
      <c r="C181" s="10" t="s">
        <v>1034</v>
      </c>
      <c r="D181" s="12">
        <v>1</v>
      </c>
      <c r="E181" s="10" t="s">
        <v>489</v>
      </c>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10"/>
      <c r="AG181" s="10"/>
      <c r="AH181" s="10"/>
      <c r="AI181" s="10">
        <v>1</v>
      </c>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row>
    <row r="182" spans="1:60">
      <c r="A182" s="10">
        <v>1</v>
      </c>
      <c r="B182" s="25" t="s">
        <v>490</v>
      </c>
      <c r="C182" s="10" t="s">
        <v>2367</v>
      </c>
      <c r="D182" s="12">
        <v>1</v>
      </c>
      <c r="E182" s="10" t="s">
        <v>347</v>
      </c>
      <c r="F182" s="10">
        <v>1</v>
      </c>
      <c r="G182" s="10"/>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row>
    <row r="183" spans="1:60">
      <c r="A183" s="43">
        <v>1</v>
      </c>
      <c r="B183" s="25" t="s">
        <v>490</v>
      </c>
      <c r="C183" s="35" t="s">
        <v>4179</v>
      </c>
      <c r="D183" s="12">
        <v>2</v>
      </c>
      <c r="E183" s="10" t="s">
        <v>2727</v>
      </c>
      <c r="F183" s="10">
        <v>1</v>
      </c>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42"/>
      <c r="AG183" s="42"/>
      <c r="AH183" s="42"/>
      <c r="AI183" s="35">
        <v>1</v>
      </c>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row>
    <row r="184" spans="1:60">
      <c r="A184" s="10">
        <v>1</v>
      </c>
      <c r="B184" s="25" t="s">
        <v>490</v>
      </c>
      <c r="C184" s="10" t="s">
        <v>7705</v>
      </c>
      <c r="D184" s="12">
        <v>1</v>
      </c>
      <c r="E184" s="10" t="s">
        <v>85</v>
      </c>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v>1</v>
      </c>
      <c r="BH184" s="10"/>
    </row>
    <row r="185" spans="1:60">
      <c r="A185" s="13">
        <v>1</v>
      </c>
      <c r="B185" s="25" t="s">
        <v>490</v>
      </c>
      <c r="C185" s="13" t="s">
        <v>3113</v>
      </c>
      <c r="D185" s="13">
        <v>1</v>
      </c>
      <c r="E185" s="13" t="s">
        <v>347</v>
      </c>
      <c r="F185" s="13">
        <v>1</v>
      </c>
    </row>
    <row r="186" spans="1:60">
      <c r="A186" s="10">
        <v>1</v>
      </c>
      <c r="B186" s="25" t="s">
        <v>490</v>
      </c>
      <c r="C186" s="10" t="s">
        <v>1629</v>
      </c>
      <c r="D186" s="12">
        <v>3</v>
      </c>
      <c r="E186" s="10" t="s">
        <v>1630</v>
      </c>
      <c r="F186" s="10">
        <v>2</v>
      </c>
      <c r="G186" s="10"/>
      <c r="H186" s="10"/>
      <c r="I186" s="10">
        <v>1</v>
      </c>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row>
    <row r="187" spans="1:60">
      <c r="A187" s="43">
        <v>1</v>
      </c>
      <c r="B187" s="25" t="s">
        <v>490</v>
      </c>
      <c r="C187" s="42" t="s">
        <v>1034</v>
      </c>
      <c r="D187" s="12">
        <v>1</v>
      </c>
      <c r="E187" s="10" t="s">
        <v>489</v>
      </c>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42"/>
      <c r="AG187" s="42"/>
      <c r="AH187" s="42"/>
      <c r="AI187" s="35">
        <v>1</v>
      </c>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row>
    <row r="188" spans="1:60">
      <c r="A188" s="10">
        <v>1</v>
      </c>
      <c r="B188" s="25" t="s">
        <v>490</v>
      </c>
      <c r="C188" s="10" t="s">
        <v>1034</v>
      </c>
      <c r="D188" s="12">
        <v>1</v>
      </c>
      <c r="E188" s="10" t="s">
        <v>489</v>
      </c>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10"/>
      <c r="AG188" s="10"/>
      <c r="AH188" s="10"/>
      <c r="AI188" s="10">
        <v>1</v>
      </c>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row>
    <row r="189" spans="1:60">
      <c r="A189" s="10">
        <v>1</v>
      </c>
      <c r="B189" s="25" t="s">
        <v>490</v>
      </c>
      <c r="C189" s="42" t="s">
        <v>6090</v>
      </c>
      <c r="D189" s="12">
        <v>1</v>
      </c>
      <c r="E189" s="10" t="s">
        <v>769</v>
      </c>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v>1</v>
      </c>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row>
    <row r="190" spans="1:60">
      <c r="A190" s="10">
        <v>1</v>
      </c>
      <c r="B190" s="25" t="s">
        <v>490</v>
      </c>
      <c r="C190" s="10" t="s">
        <v>685</v>
      </c>
      <c r="D190" s="12">
        <v>1</v>
      </c>
      <c r="E190" s="10" t="s">
        <v>347</v>
      </c>
      <c r="F190" s="10">
        <v>1</v>
      </c>
      <c r="G190" s="10"/>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row>
    <row r="191" spans="1:60">
      <c r="A191" s="10">
        <v>1</v>
      </c>
      <c r="B191" s="10" t="s">
        <v>490</v>
      </c>
      <c r="C191" s="10" t="s">
        <v>8976</v>
      </c>
      <c r="D191" s="12">
        <v>2</v>
      </c>
      <c r="E191" s="10" t="s">
        <v>8977</v>
      </c>
      <c r="F191" s="10">
        <v>1</v>
      </c>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v>1</v>
      </c>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row>
    <row r="192" spans="1:60">
      <c r="A192" s="10">
        <v>1</v>
      </c>
      <c r="B192" s="25" t="s">
        <v>490</v>
      </c>
      <c r="C192" s="10" t="s">
        <v>2062</v>
      </c>
      <c r="D192" s="12">
        <v>1</v>
      </c>
      <c r="E192" s="10" t="s">
        <v>347</v>
      </c>
      <c r="F192" s="10">
        <v>1</v>
      </c>
      <c r="G192" s="10"/>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row>
    <row r="193" spans="1:60">
      <c r="A193" s="10">
        <v>1</v>
      </c>
      <c r="B193" s="25" t="s">
        <v>490</v>
      </c>
      <c r="C193" s="10" t="s">
        <v>2532</v>
      </c>
      <c r="D193" s="12">
        <v>1</v>
      </c>
      <c r="E193" s="10" t="s">
        <v>489</v>
      </c>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v>1</v>
      </c>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row>
    <row r="194" spans="1:60">
      <c r="A194" s="43">
        <v>1</v>
      </c>
      <c r="B194" s="25" t="s">
        <v>490</v>
      </c>
      <c r="C194" s="35" t="s">
        <v>3829</v>
      </c>
      <c r="D194" s="12">
        <v>3</v>
      </c>
      <c r="E194" s="10" t="s">
        <v>3830</v>
      </c>
      <c r="F194" s="9"/>
      <c r="G194" s="9"/>
      <c r="H194" s="9"/>
      <c r="I194" s="9"/>
      <c r="J194" s="9"/>
      <c r="K194" s="9"/>
      <c r="L194" s="9"/>
      <c r="M194" s="9"/>
      <c r="N194" s="9"/>
      <c r="O194" s="9"/>
      <c r="P194" s="9"/>
      <c r="Q194" s="9"/>
      <c r="R194" s="9"/>
      <c r="S194" s="9"/>
      <c r="T194" s="9"/>
      <c r="U194" s="9"/>
      <c r="V194" s="9"/>
      <c r="W194" s="9"/>
      <c r="X194" s="9"/>
      <c r="Y194" s="9"/>
      <c r="Z194" s="9"/>
      <c r="AA194" s="10">
        <v>1</v>
      </c>
      <c r="AB194" s="9"/>
      <c r="AC194" s="9"/>
      <c r="AD194" s="9"/>
      <c r="AE194" s="10">
        <v>1</v>
      </c>
      <c r="AF194" s="35">
        <v>1</v>
      </c>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row>
    <row r="195" spans="1:60">
      <c r="A195" s="10">
        <v>1</v>
      </c>
      <c r="B195" s="25" t="s">
        <v>490</v>
      </c>
      <c r="C195" s="10" t="s">
        <v>1268</v>
      </c>
      <c r="D195" s="12">
        <v>1</v>
      </c>
      <c r="E195" s="10" t="s">
        <v>70</v>
      </c>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v>1</v>
      </c>
      <c r="AS195" s="10"/>
      <c r="AT195" s="10"/>
      <c r="AU195" s="10"/>
      <c r="AV195" s="10"/>
      <c r="AW195" s="10"/>
      <c r="AX195" s="10"/>
      <c r="AY195" s="10"/>
      <c r="AZ195" s="10"/>
      <c r="BA195" s="10"/>
      <c r="BB195" s="10"/>
      <c r="BC195" s="10"/>
      <c r="BD195" s="10"/>
      <c r="BE195" s="10"/>
      <c r="BF195" s="10"/>
      <c r="BG195" s="10"/>
      <c r="BH195" s="10"/>
    </row>
    <row r="196" spans="1:60">
      <c r="A196" s="10">
        <v>1</v>
      </c>
      <c r="B196" s="25" t="s">
        <v>490</v>
      </c>
      <c r="C196" s="10" t="s">
        <v>363</v>
      </c>
      <c r="D196" s="12">
        <v>1</v>
      </c>
      <c r="E196" s="10" t="s">
        <v>609</v>
      </c>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v>1</v>
      </c>
      <c r="AW196" s="10"/>
      <c r="AX196" s="10"/>
      <c r="AY196" s="10"/>
      <c r="AZ196" s="10"/>
      <c r="BA196" s="10"/>
      <c r="BB196" s="10"/>
      <c r="BC196" s="10"/>
      <c r="BD196" s="10"/>
      <c r="BE196" s="10"/>
      <c r="BF196" s="10"/>
      <c r="BG196" s="10"/>
      <c r="BH196" s="10"/>
    </row>
    <row r="197" spans="1:60">
      <c r="A197" s="10">
        <v>1</v>
      </c>
      <c r="B197" s="25" t="s">
        <v>490</v>
      </c>
      <c r="C197" s="10" t="s">
        <v>6039</v>
      </c>
      <c r="D197" s="12">
        <v>2</v>
      </c>
      <c r="E197" s="10" t="s">
        <v>6040</v>
      </c>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v>1</v>
      </c>
      <c r="AK197" s="10"/>
      <c r="AL197" s="10"/>
      <c r="AM197" s="10"/>
      <c r="AN197" s="10"/>
      <c r="AO197" s="10"/>
      <c r="AP197" s="10"/>
      <c r="AQ197" s="10"/>
      <c r="AR197" s="10"/>
      <c r="AS197" s="10"/>
      <c r="AT197" s="10"/>
      <c r="AU197" s="10"/>
      <c r="AV197" s="10"/>
      <c r="AW197" s="10"/>
      <c r="AX197" s="10"/>
      <c r="AY197" s="10">
        <v>1</v>
      </c>
      <c r="AZ197" s="10"/>
      <c r="BA197" s="10"/>
      <c r="BB197" s="10"/>
      <c r="BC197" s="10"/>
      <c r="BD197" s="10"/>
      <c r="BE197" s="10"/>
      <c r="BF197" s="10"/>
      <c r="BG197" s="10"/>
      <c r="BH197" s="10"/>
    </row>
    <row r="198" spans="1:60">
      <c r="A198" s="10">
        <v>1</v>
      </c>
      <c r="B198" s="25" t="s">
        <v>490</v>
      </c>
      <c r="C198" s="10" t="s">
        <v>363</v>
      </c>
      <c r="D198" s="12">
        <v>1</v>
      </c>
      <c r="E198" s="10" t="s">
        <v>609</v>
      </c>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10"/>
      <c r="AG198" s="10"/>
      <c r="AH198" s="10"/>
      <c r="AI198" s="10"/>
      <c r="AJ198" s="10"/>
      <c r="AK198" s="10"/>
      <c r="AL198" s="10"/>
      <c r="AM198" s="10"/>
      <c r="AN198" s="10"/>
      <c r="AO198" s="10"/>
      <c r="AP198" s="10"/>
      <c r="AQ198" s="10"/>
      <c r="AR198" s="10"/>
      <c r="AS198" s="10"/>
      <c r="AT198" s="10"/>
      <c r="AU198" s="10"/>
      <c r="AV198" s="10">
        <v>1</v>
      </c>
      <c r="AW198" s="10"/>
      <c r="AX198" s="10"/>
      <c r="AY198" s="10"/>
      <c r="AZ198" s="10"/>
      <c r="BA198" s="10"/>
      <c r="BB198" s="10"/>
      <c r="BC198" s="10"/>
      <c r="BD198" s="10"/>
      <c r="BE198" s="10"/>
      <c r="BF198" s="10"/>
      <c r="BG198" s="10"/>
      <c r="BH198" s="10"/>
    </row>
    <row r="199" spans="1:60">
      <c r="A199" s="10">
        <v>1</v>
      </c>
      <c r="B199" s="25" t="s">
        <v>490</v>
      </c>
      <c r="C199" s="10" t="s">
        <v>5615</v>
      </c>
      <c r="D199" s="12">
        <v>1</v>
      </c>
      <c r="E199" s="10" t="s">
        <v>77</v>
      </c>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v>1</v>
      </c>
      <c r="AZ199" s="10"/>
      <c r="BA199" s="10"/>
      <c r="BB199" s="10"/>
      <c r="BC199" s="10"/>
      <c r="BD199" s="10"/>
      <c r="BE199" s="10"/>
      <c r="BF199" s="10"/>
      <c r="BG199" s="10"/>
      <c r="BH199" s="10"/>
    </row>
    <row r="200" spans="1:60">
      <c r="A200" s="10">
        <v>1</v>
      </c>
      <c r="B200" s="25" t="s">
        <v>490</v>
      </c>
      <c r="C200" s="10" t="s">
        <v>8388</v>
      </c>
      <c r="D200" s="12">
        <v>3</v>
      </c>
      <c r="E200" s="10" t="s">
        <v>8389</v>
      </c>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v>2</v>
      </c>
      <c r="AS200" s="10"/>
      <c r="AT200" s="10"/>
      <c r="AU200" s="10"/>
      <c r="AV200" s="10"/>
      <c r="AW200" s="10"/>
      <c r="AX200" s="10"/>
      <c r="AY200" s="10">
        <v>1</v>
      </c>
      <c r="AZ200" s="10"/>
      <c r="BA200" s="10"/>
      <c r="BB200" s="10"/>
      <c r="BC200" s="10"/>
      <c r="BD200" s="10"/>
      <c r="BE200" s="10"/>
      <c r="BF200" s="10"/>
      <c r="BG200" s="10"/>
      <c r="BH200" s="10"/>
    </row>
    <row r="201" spans="1:60">
      <c r="A201" s="10">
        <v>1</v>
      </c>
      <c r="B201" s="25" t="s">
        <v>490</v>
      </c>
      <c r="C201" s="10" t="s">
        <v>8005</v>
      </c>
      <c r="D201" s="12">
        <v>1</v>
      </c>
      <c r="E201" s="10" t="s">
        <v>86</v>
      </c>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row>
    <row r="202" spans="1:60">
      <c r="A202" s="10">
        <v>1</v>
      </c>
      <c r="B202" s="25" t="s">
        <v>490</v>
      </c>
      <c r="C202" s="10" t="s">
        <v>8671</v>
      </c>
      <c r="D202" s="12">
        <v>1</v>
      </c>
      <c r="E202" s="10" t="s">
        <v>86</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v>1</v>
      </c>
    </row>
    <row r="203" spans="1:60">
      <c r="A203" s="10">
        <v>1</v>
      </c>
      <c r="B203" s="25" t="s">
        <v>490</v>
      </c>
      <c r="C203" s="10" t="s">
        <v>7596</v>
      </c>
      <c r="D203" s="12">
        <v>1</v>
      </c>
      <c r="E203" s="10" t="s">
        <v>7596</v>
      </c>
      <c r="F203" s="10"/>
      <c r="G203" s="10"/>
      <c r="H203" s="10"/>
      <c r="I203" s="10"/>
      <c r="J203" s="10"/>
      <c r="K203" s="10"/>
      <c r="L203" s="10"/>
      <c r="M203" s="10"/>
      <c r="N203" s="10"/>
      <c r="O203" s="10"/>
      <c r="P203" s="10">
        <v>1</v>
      </c>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row>
    <row r="204" spans="1:60">
      <c r="A204" s="10">
        <v>1</v>
      </c>
      <c r="B204" s="10" t="s">
        <v>490</v>
      </c>
      <c r="C204" s="10" t="s">
        <v>8962</v>
      </c>
      <c r="D204" s="12">
        <v>2</v>
      </c>
      <c r="E204" s="10" t="s">
        <v>8963</v>
      </c>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v>1</v>
      </c>
      <c r="AI204" s="10"/>
      <c r="AJ204" s="10"/>
      <c r="AK204" s="10"/>
      <c r="AL204" s="10"/>
      <c r="AM204" s="10"/>
      <c r="AN204" s="10"/>
      <c r="AO204" s="10"/>
      <c r="AP204" s="10"/>
      <c r="AQ204" s="10"/>
      <c r="AR204" s="10">
        <v>1</v>
      </c>
      <c r="AS204" s="10"/>
      <c r="AT204" s="10"/>
      <c r="AU204" s="10"/>
      <c r="AV204" s="10"/>
      <c r="AW204" s="10"/>
      <c r="AX204" s="10"/>
      <c r="AY204" s="10"/>
      <c r="AZ204" s="10"/>
      <c r="BA204" s="10"/>
      <c r="BB204" s="10"/>
      <c r="BC204" s="10"/>
      <c r="BD204" s="10"/>
      <c r="BE204" s="10"/>
      <c r="BF204" s="10"/>
      <c r="BG204" s="10"/>
      <c r="BH204" s="10"/>
    </row>
    <row r="205" spans="1:60">
      <c r="A205" s="10">
        <v>1</v>
      </c>
      <c r="B205" s="25" t="s">
        <v>490</v>
      </c>
      <c r="C205" s="10" t="s">
        <v>77</v>
      </c>
      <c r="D205" s="12">
        <v>1</v>
      </c>
      <c r="E205" s="10" t="s">
        <v>77</v>
      </c>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10"/>
      <c r="AG205" s="10"/>
      <c r="AH205" s="10"/>
      <c r="AI205" s="10"/>
      <c r="AJ205" s="10"/>
      <c r="AK205" s="10"/>
      <c r="AL205" s="10"/>
      <c r="AM205" s="10"/>
      <c r="AN205" s="10"/>
      <c r="AO205" s="10"/>
      <c r="AP205" s="10"/>
      <c r="AQ205" s="10"/>
      <c r="AR205" s="10"/>
      <c r="AS205" s="10"/>
      <c r="AT205" s="10"/>
      <c r="AU205" s="10"/>
      <c r="AV205" s="10"/>
      <c r="AW205" s="10"/>
      <c r="AX205" s="10"/>
      <c r="AY205" s="10">
        <v>1</v>
      </c>
      <c r="AZ205" s="10"/>
      <c r="BA205" s="10"/>
      <c r="BB205" s="10"/>
      <c r="BC205" s="10"/>
      <c r="BD205" s="10"/>
      <c r="BE205" s="10"/>
      <c r="BF205" s="10"/>
      <c r="BG205" s="10"/>
      <c r="BH205" s="10"/>
    </row>
    <row r="206" spans="1:60">
      <c r="A206" s="10">
        <v>1</v>
      </c>
      <c r="B206" s="25" t="s">
        <v>490</v>
      </c>
      <c r="C206" s="10" t="s">
        <v>801</v>
      </c>
      <c r="D206" s="12">
        <v>1</v>
      </c>
      <c r="E206" s="10" t="s">
        <v>70</v>
      </c>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v>1</v>
      </c>
      <c r="AS206" s="10"/>
      <c r="AT206" s="10"/>
      <c r="AU206" s="10"/>
      <c r="AV206" s="10"/>
      <c r="AW206" s="10"/>
      <c r="AX206" s="10"/>
      <c r="AY206" s="10"/>
      <c r="AZ206" s="10"/>
      <c r="BA206" s="10"/>
      <c r="BB206" s="10"/>
      <c r="BC206" s="10"/>
      <c r="BD206" s="10"/>
      <c r="BE206" s="10"/>
      <c r="BF206" s="10"/>
      <c r="BG206" s="10"/>
      <c r="BH206" s="10"/>
    </row>
    <row r="207" spans="1:60">
      <c r="A207" s="43">
        <v>1</v>
      </c>
      <c r="B207" s="25" t="s">
        <v>490</v>
      </c>
      <c r="C207" s="35" t="s">
        <v>4701</v>
      </c>
      <c r="D207" s="12">
        <v>2</v>
      </c>
      <c r="E207" s="10" t="s">
        <v>4702</v>
      </c>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42"/>
      <c r="AG207" s="42"/>
      <c r="AH207" s="42"/>
      <c r="AI207" s="42"/>
      <c r="AJ207" s="42"/>
      <c r="AK207" s="42"/>
      <c r="AL207" s="42"/>
      <c r="AM207" s="42"/>
      <c r="AN207" s="42"/>
      <c r="AO207" s="42"/>
      <c r="AP207" s="42"/>
      <c r="AQ207" s="42"/>
      <c r="AR207" s="42" t="s">
        <v>287</v>
      </c>
      <c r="AS207" s="42"/>
      <c r="AT207" s="42"/>
      <c r="AU207" s="42"/>
      <c r="AV207" s="42"/>
      <c r="AW207" s="42"/>
      <c r="AX207" s="42"/>
      <c r="AY207" s="42"/>
      <c r="AZ207" s="42"/>
      <c r="BA207" s="42"/>
      <c r="BB207" s="42"/>
      <c r="BC207" s="42"/>
      <c r="BD207" s="42"/>
      <c r="BE207" s="42"/>
      <c r="BF207" s="35"/>
      <c r="BG207" s="35">
        <v>1</v>
      </c>
      <c r="BH207" s="42"/>
    </row>
    <row r="208" spans="1:60">
      <c r="A208" s="10">
        <v>1</v>
      </c>
      <c r="B208" s="25" t="s">
        <v>490</v>
      </c>
      <c r="C208" s="10" t="s">
        <v>1294</v>
      </c>
      <c r="D208" s="12">
        <v>2</v>
      </c>
      <c r="E208" s="10" t="s">
        <v>1295</v>
      </c>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v>2</v>
      </c>
      <c r="AV208" s="10"/>
      <c r="AW208" s="10"/>
      <c r="AX208" s="10"/>
      <c r="AY208" s="10"/>
      <c r="AZ208" s="10"/>
      <c r="BA208" s="10"/>
      <c r="BB208" s="10"/>
      <c r="BC208" s="10"/>
      <c r="BD208" s="10"/>
      <c r="BE208" s="10"/>
      <c r="BF208" s="10"/>
      <c r="BG208" s="10"/>
      <c r="BH208" s="10"/>
    </row>
    <row r="209" spans="1:60">
      <c r="A209" s="43">
        <v>1</v>
      </c>
      <c r="B209" s="25" t="s">
        <v>490</v>
      </c>
      <c r="C209" s="42" t="s">
        <v>561</v>
      </c>
      <c r="D209" s="12">
        <v>1</v>
      </c>
      <c r="E209" s="10" t="s">
        <v>562</v>
      </c>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42"/>
      <c r="AG209" s="42"/>
      <c r="AH209" s="42"/>
      <c r="AI209" s="42"/>
      <c r="AJ209" s="42"/>
      <c r="AK209" s="42"/>
      <c r="AL209" s="42"/>
      <c r="AM209" s="42"/>
      <c r="AN209" s="42"/>
      <c r="AO209" s="42"/>
      <c r="AP209" s="42"/>
      <c r="AQ209" s="42"/>
      <c r="AR209" s="42"/>
      <c r="AS209" s="42"/>
      <c r="AT209" s="42"/>
      <c r="AU209" s="35">
        <v>1</v>
      </c>
      <c r="AV209" s="42"/>
      <c r="AW209" s="42"/>
      <c r="AX209" s="42"/>
      <c r="AY209" s="42"/>
      <c r="AZ209" s="42"/>
      <c r="BA209" s="42"/>
      <c r="BB209" s="42"/>
      <c r="BC209" s="42"/>
      <c r="BD209" s="42"/>
      <c r="BE209" s="42"/>
      <c r="BF209" s="42"/>
      <c r="BG209" s="42"/>
      <c r="BH209" s="42"/>
    </row>
    <row r="210" spans="1:60">
      <c r="A210" s="10">
        <v>1</v>
      </c>
      <c r="B210" s="10" t="s">
        <v>490</v>
      </c>
      <c r="C210" s="10" t="s">
        <v>8949</v>
      </c>
      <c r="D210" s="12">
        <v>1</v>
      </c>
      <c r="E210" s="10" t="s">
        <v>562</v>
      </c>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v>1</v>
      </c>
      <c r="AV210" s="10"/>
      <c r="AW210" s="10"/>
      <c r="AX210" s="10"/>
      <c r="AY210" s="10"/>
      <c r="AZ210" s="10"/>
      <c r="BA210" s="10"/>
      <c r="BB210" s="10"/>
      <c r="BC210" s="10"/>
      <c r="BD210" s="10"/>
      <c r="BE210" s="10"/>
      <c r="BF210" s="10"/>
      <c r="BG210" s="10"/>
      <c r="BH210" s="10"/>
    </row>
    <row r="211" spans="1:60">
      <c r="A211" s="13">
        <v>1</v>
      </c>
      <c r="B211" s="25" t="s">
        <v>490</v>
      </c>
      <c r="C211" s="13" t="s">
        <v>561</v>
      </c>
      <c r="D211" s="13">
        <v>1</v>
      </c>
      <c r="E211" s="13" t="s">
        <v>562</v>
      </c>
      <c r="AU211" s="13">
        <v>1</v>
      </c>
    </row>
    <row r="212" spans="1:60">
      <c r="A212" s="43">
        <v>1</v>
      </c>
      <c r="B212" s="25" t="s">
        <v>490</v>
      </c>
      <c r="C212" s="35" t="s">
        <v>4896</v>
      </c>
      <c r="D212" s="12">
        <v>4</v>
      </c>
      <c r="E212" s="10" t="s">
        <v>4897</v>
      </c>
      <c r="F212" s="9"/>
      <c r="G212" s="9"/>
      <c r="H212" s="9"/>
      <c r="I212" s="9"/>
      <c r="J212" s="9"/>
      <c r="K212" s="10">
        <v>1</v>
      </c>
      <c r="L212" s="9"/>
      <c r="M212" s="9"/>
      <c r="N212" s="9"/>
      <c r="O212" s="9"/>
      <c r="P212" s="9"/>
      <c r="Q212" s="9"/>
      <c r="R212" s="9"/>
      <c r="S212" s="9"/>
      <c r="T212" s="9"/>
      <c r="U212" s="9"/>
      <c r="V212" s="9"/>
      <c r="W212" s="9"/>
      <c r="X212" s="9"/>
      <c r="Y212" s="9"/>
      <c r="Z212" s="9"/>
      <c r="AA212" s="9"/>
      <c r="AB212" s="9"/>
      <c r="AC212" s="9"/>
      <c r="AD212" s="10">
        <v>1</v>
      </c>
      <c r="AE212" s="10">
        <v>1</v>
      </c>
      <c r="AF212" s="35">
        <v>1</v>
      </c>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row>
    <row r="213" spans="1:60">
      <c r="A213" s="10">
        <v>1</v>
      </c>
      <c r="B213" s="25" t="s">
        <v>490</v>
      </c>
      <c r="C213" s="10" t="s">
        <v>7443</v>
      </c>
      <c r="D213" s="12">
        <v>1</v>
      </c>
      <c r="E213" s="10" t="s">
        <v>86</v>
      </c>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v>1</v>
      </c>
    </row>
    <row r="214" spans="1:60">
      <c r="A214" s="43">
        <v>1</v>
      </c>
      <c r="B214" s="25" t="s">
        <v>490</v>
      </c>
      <c r="C214" s="35" t="s">
        <v>4290</v>
      </c>
      <c r="D214" s="12">
        <v>1</v>
      </c>
      <c r="E214" s="10" t="s">
        <v>86</v>
      </c>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35">
        <v>1</v>
      </c>
    </row>
    <row r="215" spans="1:60">
      <c r="A215" s="10">
        <v>1</v>
      </c>
      <c r="B215" s="25" t="s">
        <v>490</v>
      </c>
      <c r="C215" s="10" t="s">
        <v>801</v>
      </c>
      <c r="D215" s="12">
        <v>1</v>
      </c>
      <c r="E215" s="10" t="s">
        <v>70</v>
      </c>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10"/>
      <c r="AG215" s="10"/>
      <c r="AH215" s="10"/>
      <c r="AI215" s="10"/>
      <c r="AJ215" s="10"/>
      <c r="AK215" s="10"/>
      <c r="AL215" s="10"/>
      <c r="AM215" s="10"/>
      <c r="AN215" s="10"/>
      <c r="AO215" s="10"/>
      <c r="AP215" s="10"/>
      <c r="AQ215" s="10"/>
      <c r="AR215" s="10">
        <v>1</v>
      </c>
      <c r="AS215" s="10"/>
      <c r="AT215" s="10"/>
      <c r="AU215" s="10"/>
      <c r="AV215" s="10"/>
      <c r="AW215" s="10"/>
      <c r="AX215" s="10"/>
      <c r="AY215" s="10"/>
      <c r="AZ215" s="10"/>
      <c r="BA215" s="10"/>
      <c r="BB215" s="10"/>
      <c r="BC215" s="10"/>
      <c r="BD215" s="10"/>
      <c r="BE215" s="10"/>
      <c r="BF215" s="10"/>
      <c r="BG215" s="10"/>
      <c r="BH215" s="10"/>
    </row>
    <row r="216" spans="1:60">
      <c r="A216" s="10">
        <v>1</v>
      </c>
      <c r="B216" s="25" t="s">
        <v>490</v>
      </c>
      <c r="C216" s="10" t="s">
        <v>980</v>
      </c>
      <c r="D216" s="12">
        <v>1</v>
      </c>
      <c r="E216" s="10" t="s">
        <v>581</v>
      </c>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v>1</v>
      </c>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row>
    <row r="217" spans="1:60">
      <c r="A217" s="10">
        <v>1</v>
      </c>
      <c r="B217" s="25" t="s">
        <v>490</v>
      </c>
      <c r="C217" s="10" t="s">
        <v>1245</v>
      </c>
      <c r="D217" s="12">
        <v>1</v>
      </c>
      <c r="E217" s="10" t="s">
        <v>70</v>
      </c>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v>1</v>
      </c>
      <c r="AS217" s="10"/>
      <c r="AT217" s="10"/>
      <c r="AU217" s="10"/>
      <c r="AV217" s="10"/>
      <c r="AW217" s="10"/>
      <c r="AX217" s="10"/>
      <c r="AY217" s="10"/>
      <c r="AZ217" s="10"/>
      <c r="BA217" s="10"/>
      <c r="BB217" s="10"/>
      <c r="BC217" s="10"/>
      <c r="BD217" s="10"/>
      <c r="BE217" s="10"/>
      <c r="BF217" s="10"/>
      <c r="BG217" s="10"/>
      <c r="BH217" s="10"/>
    </row>
    <row r="218" spans="1:60">
      <c r="A218" s="10">
        <v>1</v>
      </c>
      <c r="B218" s="25" t="s">
        <v>490</v>
      </c>
      <c r="C218" s="10" t="s">
        <v>307</v>
      </c>
      <c r="D218" s="12">
        <v>1</v>
      </c>
      <c r="E218" s="10" t="s">
        <v>308</v>
      </c>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row>
    <row r="219" spans="1:60">
      <c r="A219" s="10">
        <v>1</v>
      </c>
      <c r="B219" s="25" t="s">
        <v>490</v>
      </c>
      <c r="C219" s="10" t="s">
        <v>1862</v>
      </c>
      <c r="D219" s="12">
        <v>2</v>
      </c>
      <c r="E219" s="10" t="s">
        <v>1863</v>
      </c>
      <c r="F219" s="10">
        <v>2</v>
      </c>
      <c r="G219" s="10"/>
      <c r="H219" s="10"/>
      <c r="I219" s="9"/>
      <c r="J219" s="9"/>
      <c r="K219" s="9"/>
      <c r="L219" s="9"/>
      <c r="M219" s="9"/>
      <c r="N219" s="9"/>
      <c r="O219" s="9"/>
      <c r="P219" s="9"/>
      <c r="Q219" s="9"/>
      <c r="R219" s="9"/>
      <c r="S219" s="9"/>
      <c r="T219" s="9"/>
      <c r="U219" s="9"/>
      <c r="V219" s="9"/>
      <c r="W219" s="9"/>
      <c r="X219" s="9"/>
      <c r="Y219" s="9"/>
      <c r="Z219" s="9"/>
      <c r="AA219" s="9"/>
      <c r="AB219" s="9"/>
      <c r="AC219" s="9"/>
      <c r="AD219" s="9"/>
      <c r="AE219" s="9"/>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row>
    <row r="220" spans="1:60">
      <c r="A220" s="10">
        <v>1</v>
      </c>
      <c r="B220" s="25" t="s">
        <v>490</v>
      </c>
      <c r="C220" s="10" t="s">
        <v>1368</v>
      </c>
      <c r="D220" s="12">
        <v>1</v>
      </c>
      <c r="E220" s="10" t="s">
        <v>50</v>
      </c>
      <c r="F220" s="10"/>
      <c r="G220" s="10"/>
      <c r="H220" s="10"/>
      <c r="I220" s="10"/>
      <c r="J220" s="10"/>
      <c r="K220" s="10"/>
      <c r="L220" s="10"/>
      <c r="M220" s="10"/>
      <c r="N220" s="10"/>
      <c r="O220" s="10"/>
      <c r="P220" s="10"/>
      <c r="Q220" s="10"/>
      <c r="R220" s="10"/>
      <c r="S220" s="10"/>
      <c r="T220" s="10"/>
      <c r="U220" s="10"/>
      <c r="V220" s="10"/>
      <c r="W220" s="10"/>
      <c r="X220" s="10">
        <v>1</v>
      </c>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row>
    <row r="221" spans="1:60">
      <c r="A221" s="10">
        <v>1</v>
      </c>
      <c r="B221" s="25" t="s">
        <v>490</v>
      </c>
      <c r="C221" s="10" t="s">
        <v>2062</v>
      </c>
      <c r="D221" s="12">
        <v>1</v>
      </c>
      <c r="E221" s="10" t="s">
        <v>347</v>
      </c>
      <c r="F221" s="10">
        <v>1</v>
      </c>
      <c r="G221" s="10"/>
      <c r="H221" s="10"/>
      <c r="I221" s="9"/>
      <c r="J221" s="9"/>
      <c r="K221" s="9"/>
      <c r="L221" s="9"/>
      <c r="M221" s="9"/>
      <c r="N221" s="9"/>
      <c r="O221" s="9"/>
      <c r="P221" s="9"/>
      <c r="Q221" s="9"/>
      <c r="R221" s="9"/>
      <c r="S221" s="9"/>
      <c r="T221" s="9"/>
      <c r="U221" s="9"/>
      <c r="V221" s="9"/>
      <c r="W221" s="9"/>
      <c r="X221" s="9"/>
      <c r="Y221" s="9"/>
      <c r="Z221" s="9"/>
      <c r="AA221" s="9"/>
      <c r="AB221" s="9"/>
      <c r="AC221" s="9"/>
      <c r="AD221" s="9"/>
      <c r="AE221" s="9"/>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row>
    <row r="222" spans="1:60">
      <c r="A222" s="43">
        <v>1</v>
      </c>
      <c r="B222" s="25" t="s">
        <v>490</v>
      </c>
      <c r="C222" s="42" t="s">
        <v>3145</v>
      </c>
      <c r="D222" s="12">
        <v>1</v>
      </c>
      <c r="E222" s="10" t="s">
        <v>55</v>
      </c>
      <c r="F222" s="9"/>
      <c r="G222" s="9"/>
      <c r="H222" s="9"/>
      <c r="I222" s="9"/>
      <c r="J222" s="9"/>
      <c r="K222" s="9"/>
      <c r="L222" s="9"/>
      <c r="M222" s="9"/>
      <c r="N222" s="9"/>
      <c r="O222" s="9"/>
      <c r="P222" s="9"/>
      <c r="Q222" s="9"/>
      <c r="R222" s="9"/>
      <c r="S222" s="9"/>
      <c r="T222" s="9"/>
      <c r="U222" s="9"/>
      <c r="V222" s="9"/>
      <c r="W222" s="9"/>
      <c r="X222" s="9"/>
      <c r="Y222" s="9"/>
      <c r="Z222" s="9"/>
      <c r="AA222" s="9"/>
      <c r="AB222" s="9"/>
      <c r="AC222" s="10">
        <v>1</v>
      </c>
      <c r="AD222" s="9"/>
      <c r="AE222" s="9"/>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row>
    <row r="223" spans="1:60">
      <c r="A223" s="10">
        <v>1</v>
      </c>
      <c r="B223" s="25" t="s">
        <v>490</v>
      </c>
      <c r="C223" s="10" t="s">
        <v>346</v>
      </c>
      <c r="D223" s="12">
        <v>1</v>
      </c>
      <c r="E223" s="10" t="s">
        <v>347</v>
      </c>
      <c r="F223" s="10">
        <v>1</v>
      </c>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row>
    <row r="224" spans="1:60">
      <c r="A224" s="10">
        <v>1</v>
      </c>
      <c r="B224" s="25" t="s">
        <v>490</v>
      </c>
      <c r="C224" s="10" t="s">
        <v>2062</v>
      </c>
      <c r="D224" s="12">
        <v>1</v>
      </c>
      <c r="E224" s="10" t="s">
        <v>347</v>
      </c>
      <c r="F224" s="10">
        <v>1</v>
      </c>
      <c r="G224" s="10"/>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row>
    <row r="225" spans="1:60">
      <c r="A225" s="10">
        <v>1</v>
      </c>
      <c r="B225" s="25" t="s">
        <v>490</v>
      </c>
      <c r="C225" s="10" t="s">
        <v>10079</v>
      </c>
      <c r="D225" s="12">
        <v>1</v>
      </c>
      <c r="E225" s="10" t="s">
        <v>347</v>
      </c>
      <c r="F225" s="10">
        <v>1</v>
      </c>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row>
    <row r="226" spans="1:60">
      <c r="A226" s="10">
        <v>1</v>
      </c>
      <c r="B226" s="25" t="s">
        <v>490</v>
      </c>
      <c r="C226" s="10" t="s">
        <v>10012</v>
      </c>
      <c r="D226" s="12">
        <v>1</v>
      </c>
      <c r="E226" s="10" t="s">
        <v>703</v>
      </c>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v>1</v>
      </c>
      <c r="BE226" s="10"/>
      <c r="BF226" s="10"/>
      <c r="BG226" s="10"/>
      <c r="BH226" s="10"/>
    </row>
    <row r="227" spans="1:60">
      <c r="A227" s="43">
        <v>1</v>
      </c>
      <c r="B227" s="25" t="s">
        <v>490</v>
      </c>
      <c r="C227" s="42" t="s">
        <v>4957</v>
      </c>
      <c r="D227" s="12">
        <v>1</v>
      </c>
      <c r="E227" s="10" t="s">
        <v>4958</v>
      </c>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42"/>
      <c r="AG227" s="35">
        <v>1</v>
      </c>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row>
    <row r="228" spans="1:60">
      <c r="A228" s="43">
        <v>1</v>
      </c>
      <c r="B228" s="25" t="s">
        <v>490</v>
      </c>
      <c r="C228" s="35" t="s">
        <v>4755</v>
      </c>
      <c r="D228" s="12">
        <v>2</v>
      </c>
      <c r="E228" s="10" t="s">
        <v>4756</v>
      </c>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v>1</v>
      </c>
      <c r="AS228" s="10"/>
      <c r="AT228" s="10"/>
      <c r="AU228" s="10"/>
      <c r="AV228" s="10"/>
      <c r="AW228" s="10"/>
      <c r="AX228" s="10"/>
      <c r="AY228" s="10"/>
      <c r="AZ228" s="10">
        <v>1</v>
      </c>
      <c r="BA228" s="10"/>
      <c r="BB228" s="10"/>
      <c r="BC228" s="10"/>
      <c r="BD228" s="10"/>
      <c r="BE228" s="10"/>
      <c r="BF228" s="10"/>
      <c r="BG228" s="10"/>
      <c r="BH228" s="10"/>
    </row>
    <row r="229" spans="1:60">
      <c r="A229" s="43">
        <v>1</v>
      </c>
      <c r="B229" s="25" t="s">
        <v>490</v>
      </c>
      <c r="C229" s="35" t="s">
        <v>3080</v>
      </c>
      <c r="D229" s="12">
        <v>4</v>
      </c>
      <c r="E229" s="10" t="s">
        <v>3081</v>
      </c>
      <c r="F229" s="9"/>
      <c r="G229" s="9"/>
      <c r="H229" s="9"/>
      <c r="I229" s="9"/>
      <c r="J229" s="9"/>
      <c r="K229" s="9"/>
      <c r="L229" s="9"/>
      <c r="M229" s="9"/>
      <c r="N229" s="9"/>
      <c r="O229" s="9"/>
      <c r="P229" s="9"/>
      <c r="Q229" s="9"/>
      <c r="R229" s="9"/>
      <c r="S229" s="9"/>
      <c r="T229" s="9"/>
      <c r="U229" s="9"/>
      <c r="V229" s="9"/>
      <c r="W229" s="9"/>
      <c r="X229" s="9"/>
      <c r="Y229" s="9"/>
      <c r="Z229" s="9"/>
      <c r="AA229" s="9"/>
      <c r="AB229" s="9"/>
      <c r="AC229" s="10">
        <v>1</v>
      </c>
      <c r="AD229" s="9"/>
      <c r="AE229" s="10">
        <v>1</v>
      </c>
      <c r="AF229" s="10"/>
      <c r="AG229" s="10"/>
      <c r="AH229" s="10"/>
      <c r="AI229" s="10"/>
      <c r="AJ229" s="10"/>
      <c r="AK229" s="10"/>
      <c r="AL229" s="10"/>
      <c r="AM229" s="10"/>
      <c r="AN229" s="10"/>
      <c r="AO229" s="10"/>
      <c r="AP229" s="10"/>
      <c r="AQ229" s="10"/>
      <c r="AR229" s="10">
        <v>2</v>
      </c>
      <c r="AS229" s="10"/>
      <c r="AT229" s="10"/>
      <c r="AU229" s="10"/>
      <c r="AV229" s="10"/>
      <c r="AW229" s="10"/>
      <c r="AX229" s="10"/>
      <c r="AY229" s="10"/>
      <c r="AZ229" s="10"/>
      <c r="BA229" s="10"/>
      <c r="BB229" s="10"/>
      <c r="BC229" s="10"/>
      <c r="BD229" s="10"/>
      <c r="BE229" s="10"/>
      <c r="BF229" s="10"/>
      <c r="BG229" s="10"/>
      <c r="BH229" s="10"/>
    </row>
    <row r="230" spans="1:60">
      <c r="A230" s="43">
        <v>1</v>
      </c>
      <c r="B230" s="25" t="s">
        <v>490</v>
      </c>
      <c r="C230" s="42" t="s">
        <v>1380</v>
      </c>
      <c r="D230" s="12">
        <v>1</v>
      </c>
      <c r="E230" s="10" t="s">
        <v>1380</v>
      </c>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35">
        <v>1</v>
      </c>
      <c r="BB230" s="35"/>
      <c r="BC230" s="42"/>
      <c r="BD230" s="42"/>
      <c r="BE230" s="42"/>
      <c r="BF230" s="42"/>
      <c r="BG230" s="42"/>
      <c r="BH230" s="42"/>
    </row>
    <row r="231" spans="1:60">
      <c r="A231" s="43">
        <v>1</v>
      </c>
      <c r="B231" s="25" t="s">
        <v>490</v>
      </c>
      <c r="C231" s="35" t="s">
        <v>4217</v>
      </c>
      <c r="D231" s="12">
        <v>3</v>
      </c>
      <c r="E231" s="10" t="s">
        <v>4218</v>
      </c>
      <c r="F231" s="10">
        <v>1</v>
      </c>
      <c r="G231" s="10"/>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10"/>
      <c r="AG231" s="10"/>
      <c r="AH231" s="10"/>
      <c r="AI231" s="10">
        <v>1</v>
      </c>
      <c r="AJ231" s="10"/>
      <c r="AK231" s="10"/>
      <c r="AL231" s="10"/>
      <c r="AM231" s="10"/>
      <c r="AN231" s="10"/>
      <c r="AO231" s="10"/>
      <c r="AP231" s="10"/>
      <c r="AQ231" s="10"/>
      <c r="AR231" s="10">
        <v>1</v>
      </c>
      <c r="AS231" s="10"/>
      <c r="AT231" s="10"/>
      <c r="AU231" s="10"/>
      <c r="AV231" s="10"/>
      <c r="AW231" s="10"/>
      <c r="AX231" s="10"/>
      <c r="AY231" s="10"/>
      <c r="AZ231" s="10"/>
      <c r="BA231" s="10"/>
      <c r="BB231" s="10"/>
      <c r="BC231" s="10"/>
      <c r="BD231" s="10"/>
      <c r="BE231" s="10"/>
      <c r="BF231" s="10"/>
      <c r="BG231" s="10"/>
      <c r="BH231" s="10"/>
    </row>
    <row r="232" spans="1:60">
      <c r="A232" s="10">
        <v>1</v>
      </c>
      <c r="B232" s="25" t="s">
        <v>490</v>
      </c>
      <c r="C232" s="10" t="s">
        <v>50</v>
      </c>
      <c r="D232" s="12">
        <v>1</v>
      </c>
      <c r="E232" s="10" t="s">
        <v>50</v>
      </c>
      <c r="F232" s="10"/>
      <c r="G232" s="10"/>
      <c r="H232" s="10"/>
      <c r="I232" s="10"/>
      <c r="J232" s="10"/>
      <c r="K232" s="10"/>
      <c r="L232" s="10"/>
      <c r="M232" s="10"/>
      <c r="N232" s="10"/>
      <c r="O232" s="10"/>
      <c r="P232" s="10"/>
      <c r="Q232" s="10"/>
      <c r="R232" s="10"/>
      <c r="S232" s="10"/>
      <c r="T232" s="10"/>
      <c r="U232" s="10"/>
      <c r="V232" s="10"/>
      <c r="W232" s="10"/>
      <c r="X232" s="10">
        <v>1</v>
      </c>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row>
    <row r="233" spans="1:60">
      <c r="A233" s="10">
        <v>1</v>
      </c>
      <c r="B233" s="25" t="s">
        <v>490</v>
      </c>
      <c r="C233" s="10" t="s">
        <v>993</v>
      </c>
      <c r="D233" s="12">
        <v>1</v>
      </c>
      <c r="E233" s="10" t="s">
        <v>70</v>
      </c>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10"/>
      <c r="AG233" s="10"/>
      <c r="AH233" s="10"/>
      <c r="AI233" s="10"/>
      <c r="AJ233" s="10"/>
      <c r="AK233" s="10"/>
      <c r="AL233" s="10"/>
      <c r="AM233" s="10"/>
      <c r="AN233" s="10"/>
      <c r="AO233" s="10"/>
      <c r="AP233" s="10"/>
      <c r="AQ233" s="10"/>
      <c r="AR233" s="10">
        <v>1</v>
      </c>
      <c r="AS233" s="10"/>
      <c r="AT233" s="10"/>
      <c r="AU233" s="10"/>
      <c r="AV233" s="10"/>
      <c r="AW233" s="10"/>
      <c r="AX233" s="10"/>
      <c r="AY233" s="10"/>
      <c r="AZ233" s="10"/>
      <c r="BA233" s="10"/>
      <c r="BB233" s="10"/>
      <c r="BC233" s="10"/>
      <c r="BD233" s="10"/>
      <c r="BE233" s="10"/>
      <c r="BF233" s="10"/>
      <c r="BG233" s="10"/>
      <c r="BH233" s="10"/>
    </row>
    <row r="234" spans="1:60">
      <c r="A234" s="43">
        <v>1</v>
      </c>
      <c r="B234" s="25" t="s">
        <v>490</v>
      </c>
      <c r="C234" s="42" t="s">
        <v>4032</v>
      </c>
      <c r="D234" s="12">
        <v>1</v>
      </c>
      <c r="E234" s="10" t="s">
        <v>581</v>
      </c>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10">
        <v>1</v>
      </c>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row>
    <row r="235" spans="1:60">
      <c r="A235" s="43">
        <v>1</v>
      </c>
      <c r="B235" s="25" t="s">
        <v>490</v>
      </c>
      <c r="C235" s="42" t="s">
        <v>1268</v>
      </c>
      <c r="D235" s="12">
        <v>1</v>
      </c>
      <c r="E235" s="10" t="s">
        <v>70</v>
      </c>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10"/>
      <c r="AG235" s="10"/>
      <c r="AH235" s="10"/>
      <c r="AI235" s="10"/>
      <c r="AJ235" s="10"/>
      <c r="AK235" s="10"/>
      <c r="AL235" s="10"/>
      <c r="AM235" s="10"/>
      <c r="AN235" s="10"/>
      <c r="AO235" s="10"/>
      <c r="AP235" s="10"/>
      <c r="AQ235" s="10"/>
      <c r="AR235" s="10">
        <v>1</v>
      </c>
      <c r="AS235" s="10"/>
      <c r="AT235" s="10"/>
      <c r="AU235" s="10"/>
      <c r="AV235" s="10"/>
      <c r="AW235" s="10"/>
      <c r="AX235" s="10"/>
      <c r="AY235" s="10"/>
      <c r="AZ235" s="10"/>
      <c r="BA235" s="10"/>
      <c r="BB235" s="10"/>
      <c r="BC235" s="10"/>
      <c r="BD235" s="10"/>
      <c r="BE235" s="10"/>
      <c r="BF235" s="10"/>
      <c r="BG235" s="10"/>
      <c r="BH235" s="10"/>
    </row>
    <row r="236" spans="1:60">
      <c r="A236" s="43">
        <v>1</v>
      </c>
      <c r="B236" s="25" t="s">
        <v>490</v>
      </c>
      <c r="C236" s="35" t="s">
        <v>50</v>
      </c>
      <c r="D236" s="12">
        <v>1</v>
      </c>
      <c r="E236" s="10" t="s">
        <v>50</v>
      </c>
      <c r="F236" s="9"/>
      <c r="G236" s="9"/>
      <c r="H236" s="9"/>
      <c r="I236" s="9"/>
      <c r="J236" s="9"/>
      <c r="K236" s="9"/>
      <c r="L236" s="9"/>
      <c r="M236" s="9"/>
      <c r="N236" s="9"/>
      <c r="O236" s="9"/>
      <c r="P236" s="9"/>
      <c r="Q236" s="9"/>
      <c r="R236" s="9"/>
      <c r="S236" s="9"/>
      <c r="T236" s="9"/>
      <c r="U236" s="9"/>
      <c r="V236" s="9"/>
      <c r="W236" s="9"/>
      <c r="X236" s="10">
        <v>1</v>
      </c>
      <c r="Y236" s="9"/>
      <c r="Z236" s="9"/>
      <c r="AA236" s="9"/>
      <c r="AB236" s="9"/>
      <c r="AC236" s="9"/>
      <c r="AD236" s="9"/>
      <c r="AE236" s="9"/>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2"/>
      <c r="BF236" s="42"/>
      <c r="BG236" s="42"/>
      <c r="BH236" s="42"/>
    </row>
    <row r="237" spans="1:60">
      <c r="A237" s="10">
        <v>1</v>
      </c>
      <c r="B237" s="25" t="s">
        <v>490</v>
      </c>
      <c r="C237" s="10" t="s">
        <v>685</v>
      </c>
      <c r="D237" s="12">
        <v>1</v>
      </c>
      <c r="E237" s="10" t="s">
        <v>347</v>
      </c>
      <c r="F237" s="10">
        <v>1</v>
      </c>
      <c r="G237" s="10"/>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row>
    <row r="238" spans="1:60">
      <c r="A238" s="43">
        <v>1</v>
      </c>
      <c r="B238" s="25" t="s">
        <v>490</v>
      </c>
      <c r="C238" s="42" t="s">
        <v>4771</v>
      </c>
      <c r="D238" s="12">
        <v>1</v>
      </c>
      <c r="E238" s="10" t="s">
        <v>1163</v>
      </c>
      <c r="F238" s="9"/>
      <c r="G238" s="9"/>
      <c r="H238" s="9"/>
      <c r="I238" s="10">
        <v>1</v>
      </c>
      <c r="J238" s="10"/>
      <c r="K238" s="9"/>
      <c r="L238" s="9"/>
      <c r="M238" s="9"/>
      <c r="N238" s="9"/>
      <c r="O238" s="9"/>
      <c r="P238" s="9"/>
      <c r="Q238" s="9"/>
      <c r="R238" s="9"/>
      <c r="S238" s="9"/>
      <c r="T238" s="9"/>
      <c r="U238" s="9"/>
      <c r="V238" s="9"/>
      <c r="W238" s="9"/>
      <c r="X238" s="9"/>
      <c r="Y238" s="9"/>
      <c r="Z238" s="9"/>
      <c r="AA238" s="9"/>
      <c r="AB238" s="9"/>
      <c r="AC238" s="9"/>
      <c r="AD238" s="9"/>
      <c r="AE238" s="9"/>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c r="BE238" s="42"/>
      <c r="BF238" s="42"/>
      <c r="BG238" s="42"/>
      <c r="BH238" s="42"/>
    </row>
    <row r="239" spans="1:60">
      <c r="A239" s="43">
        <v>1</v>
      </c>
      <c r="B239" s="25" t="s">
        <v>490</v>
      </c>
      <c r="C239" s="42" t="s">
        <v>1268</v>
      </c>
      <c r="D239" s="12">
        <v>1</v>
      </c>
      <c r="E239" s="10" t="s">
        <v>70</v>
      </c>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v>1</v>
      </c>
      <c r="AS239" s="10"/>
      <c r="AT239" s="10"/>
      <c r="AU239" s="10"/>
      <c r="AV239" s="10"/>
      <c r="AW239" s="10"/>
      <c r="AX239" s="10"/>
      <c r="AY239" s="10"/>
      <c r="AZ239" s="10"/>
      <c r="BA239" s="10"/>
      <c r="BB239" s="10"/>
      <c r="BC239" s="10"/>
      <c r="BD239" s="10"/>
      <c r="BE239" s="10"/>
      <c r="BF239" s="10"/>
      <c r="BG239" s="10"/>
      <c r="BH239" s="10"/>
    </row>
    <row r="240" spans="1:60">
      <c r="A240" s="43">
        <v>1</v>
      </c>
      <c r="B240" s="25" t="s">
        <v>490</v>
      </c>
      <c r="C240" s="35" t="s">
        <v>4572</v>
      </c>
      <c r="D240" s="12">
        <v>2</v>
      </c>
      <c r="E240" s="10" t="s">
        <v>4473</v>
      </c>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10"/>
      <c r="AG240" s="10"/>
      <c r="AH240" s="10">
        <v>1</v>
      </c>
      <c r="AI240" s="10"/>
      <c r="AJ240" s="10"/>
      <c r="AK240" s="10"/>
      <c r="AL240" s="10"/>
      <c r="AM240" s="10"/>
      <c r="AN240" s="10"/>
      <c r="AO240" s="10"/>
      <c r="AP240" s="10"/>
      <c r="AQ240" s="10"/>
      <c r="AR240" s="10">
        <v>1</v>
      </c>
      <c r="AS240" s="10"/>
      <c r="AT240" s="10"/>
      <c r="AU240" s="10"/>
      <c r="AV240" s="10"/>
      <c r="AW240" s="10"/>
      <c r="AX240" s="10"/>
      <c r="AY240" s="10"/>
      <c r="AZ240" s="10"/>
      <c r="BA240" s="10"/>
      <c r="BB240" s="10"/>
      <c r="BC240" s="10"/>
      <c r="BD240" s="10"/>
      <c r="BE240" s="10"/>
      <c r="BF240" s="10"/>
      <c r="BG240" s="10"/>
      <c r="BH240" s="10"/>
    </row>
    <row r="241" spans="1:60">
      <c r="A241" s="10">
        <v>1</v>
      </c>
      <c r="B241" s="25" t="s">
        <v>490</v>
      </c>
      <c r="C241" s="10" t="s">
        <v>5797</v>
      </c>
      <c r="D241" s="12">
        <v>1</v>
      </c>
      <c r="E241" s="10" t="s">
        <v>347</v>
      </c>
      <c r="F241" s="10">
        <v>1</v>
      </c>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row>
    <row r="242" spans="1:60">
      <c r="A242" s="10">
        <v>1</v>
      </c>
      <c r="B242" s="25" t="s">
        <v>490</v>
      </c>
      <c r="C242" s="10" t="s">
        <v>3507</v>
      </c>
      <c r="D242" s="12">
        <v>1</v>
      </c>
      <c r="E242" s="10" t="s">
        <v>347</v>
      </c>
      <c r="F242" s="10">
        <v>1</v>
      </c>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row>
    <row r="243" spans="1:60">
      <c r="A243" s="10">
        <v>1</v>
      </c>
      <c r="B243" s="25" t="s">
        <v>490</v>
      </c>
      <c r="C243" s="10" t="s">
        <v>5002</v>
      </c>
      <c r="D243" s="12">
        <v>2</v>
      </c>
      <c r="E243" s="10" t="s">
        <v>442</v>
      </c>
      <c r="F243" s="9"/>
      <c r="G243" s="9"/>
      <c r="H243" s="9"/>
      <c r="I243" s="9"/>
      <c r="J243" s="9"/>
      <c r="K243" s="9"/>
      <c r="L243" s="9"/>
      <c r="M243" s="9"/>
      <c r="N243" s="9"/>
      <c r="O243" s="9"/>
      <c r="P243" s="9"/>
      <c r="Q243" s="9"/>
      <c r="R243" s="9"/>
      <c r="S243" s="9"/>
      <c r="T243" s="9"/>
      <c r="U243" s="9"/>
      <c r="V243" s="9"/>
      <c r="W243" s="9"/>
      <c r="X243" s="9"/>
      <c r="Y243" s="9"/>
      <c r="Z243" s="9"/>
      <c r="AA243" s="9"/>
      <c r="AB243" s="9"/>
      <c r="AC243" s="10">
        <v>1</v>
      </c>
      <c r="AD243" s="9"/>
      <c r="AE243" s="10">
        <v>1</v>
      </c>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row>
    <row r="244" spans="1:60">
      <c r="A244" s="10">
        <v>1</v>
      </c>
      <c r="B244" s="25" t="s">
        <v>490</v>
      </c>
      <c r="C244" s="10" t="s">
        <v>5828</v>
      </c>
      <c r="D244" s="12">
        <v>4</v>
      </c>
      <c r="E244" s="10" t="s">
        <v>5829</v>
      </c>
      <c r="F244" s="9"/>
      <c r="G244" s="9"/>
      <c r="H244" s="9"/>
      <c r="I244" s="9"/>
      <c r="J244" s="9"/>
      <c r="K244" s="9"/>
      <c r="L244" s="9"/>
      <c r="M244" s="9"/>
      <c r="N244" s="9"/>
      <c r="O244" s="10">
        <v>1</v>
      </c>
      <c r="P244" s="9"/>
      <c r="Q244" s="9"/>
      <c r="R244" s="9"/>
      <c r="S244" s="9"/>
      <c r="T244" s="9"/>
      <c r="U244" s="9"/>
      <c r="V244" s="9"/>
      <c r="W244" s="9"/>
      <c r="X244" s="9"/>
      <c r="Y244" s="9"/>
      <c r="Z244" s="9"/>
      <c r="AA244" s="9"/>
      <c r="AB244" s="9"/>
      <c r="AC244" s="10">
        <v>1</v>
      </c>
      <c r="AD244" s="9"/>
      <c r="AE244" s="9"/>
      <c r="AF244" s="10"/>
      <c r="AG244" s="10"/>
      <c r="AH244" s="10">
        <v>1</v>
      </c>
      <c r="AI244" s="10"/>
      <c r="AJ244" s="10"/>
      <c r="AK244" s="10"/>
      <c r="AL244" s="10"/>
      <c r="AM244" s="10"/>
      <c r="AN244" s="10"/>
      <c r="AO244" s="10"/>
      <c r="AP244" s="10"/>
      <c r="AQ244" s="10"/>
      <c r="AR244" s="10">
        <v>1</v>
      </c>
      <c r="AS244" s="10"/>
      <c r="AT244" s="10"/>
      <c r="AU244" s="10"/>
      <c r="AV244" s="10"/>
      <c r="AW244" s="10"/>
      <c r="AX244" s="10"/>
      <c r="AY244" s="10"/>
      <c r="AZ244" s="10"/>
      <c r="BA244" s="10"/>
      <c r="BB244" s="10"/>
      <c r="BC244" s="10"/>
      <c r="BD244" s="10"/>
      <c r="BE244" s="10"/>
      <c r="BF244" s="10"/>
      <c r="BG244" s="10"/>
      <c r="BH244" s="10"/>
    </row>
    <row r="245" spans="1:60">
      <c r="A245" s="10">
        <v>1</v>
      </c>
      <c r="B245" s="25" t="s">
        <v>490</v>
      </c>
      <c r="C245" s="10" t="s">
        <v>6000</v>
      </c>
      <c r="D245" s="12">
        <v>2</v>
      </c>
      <c r="E245" s="10" t="s">
        <v>950</v>
      </c>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v>2</v>
      </c>
      <c r="AS245" s="10"/>
      <c r="AT245" s="10"/>
      <c r="AU245" s="10"/>
      <c r="AV245" s="10"/>
      <c r="AW245" s="10"/>
      <c r="AX245" s="10"/>
      <c r="AY245" s="10"/>
      <c r="AZ245" s="10"/>
      <c r="BA245" s="10"/>
      <c r="BB245" s="10"/>
      <c r="BC245" s="10"/>
      <c r="BD245" s="10"/>
      <c r="BE245" s="10"/>
      <c r="BF245" s="10"/>
      <c r="BG245" s="10"/>
      <c r="BH245" s="10"/>
    </row>
    <row r="246" spans="1:60">
      <c r="A246" s="10">
        <v>1</v>
      </c>
      <c r="B246" s="25" t="s">
        <v>490</v>
      </c>
      <c r="C246" s="10" t="s">
        <v>10070</v>
      </c>
      <c r="D246" s="12">
        <v>1</v>
      </c>
      <c r="E246" s="10" t="s">
        <v>10071</v>
      </c>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v>1</v>
      </c>
      <c r="AJ246" s="10"/>
      <c r="AK246" s="10"/>
      <c r="AL246" s="10">
        <v>1</v>
      </c>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row>
    <row r="247" spans="1:60">
      <c r="A247" s="54">
        <v>1</v>
      </c>
      <c r="B247" s="128" t="s">
        <v>490</v>
      </c>
      <c r="C247" s="54" t="s">
        <v>8557</v>
      </c>
      <c r="D247" s="85">
        <v>1</v>
      </c>
      <c r="E247" s="54" t="s">
        <v>8558</v>
      </c>
      <c r="F247" s="54"/>
      <c r="G247" s="54"/>
      <c r="H247" s="54"/>
      <c r="I247" s="54"/>
      <c r="J247" s="54"/>
      <c r="K247" s="54"/>
      <c r="L247" s="54">
        <v>1</v>
      </c>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row>
    <row r="248" spans="1:60">
      <c r="A248" s="10">
        <v>1</v>
      </c>
      <c r="B248" s="127" t="s">
        <v>490</v>
      </c>
      <c r="C248" s="10" t="s">
        <v>6070</v>
      </c>
      <c r="D248" s="12">
        <v>3</v>
      </c>
      <c r="E248" s="10" t="s">
        <v>6071</v>
      </c>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v>1</v>
      </c>
      <c r="AF248" s="10"/>
      <c r="AG248" s="10"/>
      <c r="AH248" s="10">
        <v>1</v>
      </c>
      <c r="AI248" s="10"/>
      <c r="AJ248" s="10"/>
      <c r="AK248" s="10"/>
      <c r="AL248" s="10"/>
      <c r="AM248" s="10"/>
      <c r="AN248" s="10"/>
      <c r="AO248" s="10"/>
      <c r="AP248" s="10"/>
      <c r="AQ248" s="10"/>
      <c r="AR248" s="10">
        <v>1</v>
      </c>
      <c r="AS248" s="10"/>
      <c r="AT248" s="10"/>
      <c r="AU248" s="10"/>
      <c r="AV248" s="10"/>
      <c r="AW248" s="10"/>
      <c r="AX248" s="10"/>
      <c r="AY248" s="10"/>
      <c r="AZ248" s="10"/>
      <c r="BA248" s="10"/>
      <c r="BB248" s="10"/>
      <c r="BC248" s="10"/>
      <c r="BD248" s="10"/>
      <c r="BE248" s="10"/>
      <c r="BF248" s="10"/>
      <c r="BG248" s="10"/>
      <c r="BH248" s="10"/>
    </row>
    <row r="249" spans="1:60">
      <c r="A249" s="10">
        <v>1</v>
      </c>
      <c r="B249" s="25" t="s">
        <v>490</v>
      </c>
      <c r="C249" s="10" t="s">
        <v>7299</v>
      </c>
      <c r="D249" s="12">
        <v>3</v>
      </c>
      <c r="E249" s="10" t="s">
        <v>7300</v>
      </c>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v>1</v>
      </c>
      <c r="AJ249" s="10"/>
      <c r="AK249" s="10"/>
      <c r="AL249" s="10"/>
      <c r="AM249" s="10"/>
      <c r="AN249" s="10"/>
      <c r="AO249" s="10"/>
      <c r="AP249" s="10">
        <v>1</v>
      </c>
      <c r="AQ249" s="10"/>
      <c r="AR249" s="10">
        <v>1</v>
      </c>
      <c r="AS249" s="10"/>
      <c r="AT249" s="10"/>
      <c r="AU249" s="10"/>
      <c r="AV249" s="10"/>
      <c r="AW249" s="10"/>
      <c r="AX249" s="10"/>
      <c r="AY249" s="10"/>
      <c r="AZ249" s="10"/>
      <c r="BA249" s="10"/>
      <c r="BB249" s="10"/>
      <c r="BC249" s="10"/>
      <c r="BD249" s="10"/>
      <c r="BE249" s="10"/>
      <c r="BF249" s="10"/>
      <c r="BG249" s="10"/>
      <c r="BH249" s="10"/>
    </row>
    <row r="250" spans="1:60">
      <c r="A250" s="10">
        <v>1</v>
      </c>
      <c r="B250" s="25" t="s">
        <v>490</v>
      </c>
      <c r="C250" s="10" t="s">
        <v>7991</v>
      </c>
      <c r="D250" s="12">
        <v>2</v>
      </c>
      <c r="E250" s="10" t="s">
        <v>7992</v>
      </c>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v>2</v>
      </c>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row>
    <row r="251" spans="1:60">
      <c r="A251" s="10">
        <v>1</v>
      </c>
      <c r="B251" s="25" t="s">
        <v>490</v>
      </c>
      <c r="C251" s="10" t="s">
        <v>7547</v>
      </c>
      <c r="D251" s="12">
        <v>1</v>
      </c>
      <c r="E251" s="10" t="s">
        <v>67</v>
      </c>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v>1</v>
      </c>
      <c r="AP251" s="10"/>
      <c r="AQ251" s="10"/>
      <c r="AR251" s="10"/>
      <c r="AS251" s="10"/>
      <c r="AT251" s="10"/>
      <c r="AU251" s="10"/>
      <c r="AV251" s="10"/>
      <c r="AW251" s="10"/>
      <c r="AX251" s="10"/>
      <c r="AY251" s="10"/>
      <c r="AZ251" s="10"/>
      <c r="BA251" s="10"/>
      <c r="BB251" s="10"/>
      <c r="BC251" s="10"/>
      <c r="BD251" s="10"/>
      <c r="BE251" s="10"/>
      <c r="BF251" s="10"/>
      <c r="BG251" s="10"/>
      <c r="BH251" s="10"/>
    </row>
    <row r="252" spans="1:60">
      <c r="A252" s="10">
        <v>1</v>
      </c>
      <c r="B252" s="25" t="s">
        <v>490</v>
      </c>
      <c r="C252" s="10" t="s">
        <v>8736</v>
      </c>
      <c r="D252" s="12">
        <v>2</v>
      </c>
      <c r="E252" s="10" t="s">
        <v>8737</v>
      </c>
      <c r="F252" s="10">
        <v>1</v>
      </c>
      <c r="G252" s="10"/>
      <c r="H252" s="10"/>
      <c r="I252" s="10"/>
      <c r="J252" s="10"/>
      <c r="K252" s="10"/>
      <c r="L252" s="10">
        <v>1</v>
      </c>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row>
    <row r="253" spans="1:60">
      <c r="A253" s="10">
        <v>1</v>
      </c>
      <c r="B253" s="25" t="s">
        <v>490</v>
      </c>
      <c r="C253" s="83" t="s">
        <v>6908</v>
      </c>
      <c r="D253" s="12">
        <v>2</v>
      </c>
      <c r="E253" s="10" t="s">
        <v>6909</v>
      </c>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v>1</v>
      </c>
      <c r="AD253" s="10"/>
      <c r="AE253" s="10"/>
      <c r="AF253" s="54">
        <v>1</v>
      </c>
      <c r="AG253" s="78"/>
      <c r="AH253" s="78"/>
      <c r="AI253" s="78"/>
      <c r="AJ253" s="78"/>
      <c r="AK253" s="78"/>
      <c r="AL253" s="78"/>
      <c r="AM253" s="78"/>
      <c r="AN253" s="78"/>
      <c r="AO253" s="78"/>
      <c r="AP253" s="78"/>
      <c r="AQ253" s="78"/>
      <c r="AR253" s="78"/>
      <c r="AS253" s="78"/>
      <c r="AT253" s="78"/>
      <c r="AU253" s="78"/>
      <c r="AV253" s="78"/>
      <c r="AW253" s="78"/>
      <c r="AX253" s="78"/>
      <c r="AY253" s="78"/>
      <c r="AZ253" s="78"/>
      <c r="BA253" s="78"/>
      <c r="BB253" s="78"/>
      <c r="BC253" s="78"/>
      <c r="BD253" s="78"/>
      <c r="BE253" s="78"/>
      <c r="BF253" s="78"/>
      <c r="BG253" s="78"/>
      <c r="BH253" s="78"/>
    </row>
    <row r="254" spans="1:60">
      <c r="A254" s="10">
        <v>1</v>
      </c>
      <c r="B254" s="25" t="s">
        <v>490</v>
      </c>
      <c r="C254" s="10" t="s">
        <v>7520</v>
      </c>
      <c r="D254" s="12">
        <v>1</v>
      </c>
      <c r="E254" s="10" t="s">
        <v>347</v>
      </c>
      <c r="F254" s="10">
        <v>1</v>
      </c>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row>
    <row r="255" spans="1:60">
      <c r="A255" s="10">
        <v>1</v>
      </c>
      <c r="B255" s="25" t="s">
        <v>490</v>
      </c>
      <c r="C255" s="10" t="s">
        <v>7883</v>
      </c>
      <c r="D255" s="12">
        <v>4</v>
      </c>
      <c r="E255" s="10" t="s">
        <v>7884</v>
      </c>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v>2</v>
      </c>
      <c r="AD255" s="10"/>
      <c r="AE255" s="10">
        <v>1</v>
      </c>
      <c r="AF255" s="10"/>
      <c r="AG255" s="10"/>
      <c r="AH255" s="10">
        <v>1</v>
      </c>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row>
    <row r="256" spans="1:60">
      <c r="A256" s="10">
        <v>1</v>
      </c>
      <c r="B256" s="25" t="s">
        <v>490</v>
      </c>
      <c r="C256" s="10" t="s">
        <v>2062</v>
      </c>
      <c r="D256" s="12">
        <v>1</v>
      </c>
      <c r="E256" s="10" t="s">
        <v>347</v>
      </c>
      <c r="F256" s="10">
        <v>1</v>
      </c>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row>
    <row r="257" spans="1:60">
      <c r="A257" s="10">
        <v>1</v>
      </c>
      <c r="B257" s="25" t="s">
        <v>490</v>
      </c>
      <c r="C257" s="10" t="s">
        <v>8082</v>
      </c>
      <c r="D257" s="12">
        <v>2</v>
      </c>
      <c r="E257" s="10" t="s">
        <v>8083</v>
      </c>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v>1</v>
      </c>
      <c r="AD257" s="10"/>
      <c r="AE257" s="10">
        <v>1</v>
      </c>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row>
    <row r="258" spans="1:60">
      <c r="A258" s="10">
        <v>1</v>
      </c>
      <c r="B258" s="25" t="s">
        <v>490</v>
      </c>
      <c r="C258" s="10" t="s">
        <v>2062</v>
      </c>
      <c r="D258" s="12">
        <v>1</v>
      </c>
      <c r="E258" s="10" t="s">
        <v>347</v>
      </c>
      <c r="F258" s="10">
        <v>1</v>
      </c>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row>
    <row r="259" spans="1:60">
      <c r="A259" s="10">
        <v>1</v>
      </c>
      <c r="B259" s="25" t="s">
        <v>490</v>
      </c>
      <c r="C259" s="10" t="s">
        <v>8772</v>
      </c>
      <c r="D259" s="12">
        <v>1</v>
      </c>
      <c r="E259" s="10" t="s">
        <v>8773</v>
      </c>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v>1</v>
      </c>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row>
    <row r="260" spans="1:60">
      <c r="A260" s="10">
        <v>1</v>
      </c>
      <c r="B260" s="10" t="s">
        <v>490</v>
      </c>
      <c r="C260" s="10" t="s">
        <v>9025</v>
      </c>
      <c r="D260" s="12">
        <v>1</v>
      </c>
      <c r="E260" s="10" t="s">
        <v>581</v>
      </c>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v>1</v>
      </c>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row>
    <row r="261" spans="1:60">
      <c r="A261" s="10">
        <v>1</v>
      </c>
      <c r="B261" s="25" t="s">
        <v>490</v>
      </c>
      <c r="C261" s="10" t="s">
        <v>685</v>
      </c>
      <c r="D261" s="12">
        <v>1</v>
      </c>
      <c r="E261" s="10" t="s">
        <v>347</v>
      </c>
      <c r="F261" s="10">
        <v>1</v>
      </c>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row>
    <row r="262" spans="1:60">
      <c r="A262" s="13">
        <v>1</v>
      </c>
      <c r="B262" s="25" t="s">
        <v>490</v>
      </c>
      <c r="C262" s="13" t="s">
        <v>9781</v>
      </c>
      <c r="D262" s="13">
        <v>1</v>
      </c>
      <c r="E262" s="13" t="s">
        <v>2102</v>
      </c>
      <c r="H262" s="13">
        <v>1</v>
      </c>
    </row>
    <row r="263" spans="1:60">
      <c r="A263" s="10">
        <v>1</v>
      </c>
      <c r="B263" s="10" t="s">
        <v>490</v>
      </c>
      <c r="C263" s="10" t="s">
        <v>685</v>
      </c>
      <c r="D263" s="12">
        <v>1</v>
      </c>
      <c r="E263" s="10" t="s">
        <v>347</v>
      </c>
      <c r="F263" s="10">
        <v>1</v>
      </c>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row>
    <row r="264" spans="1:60">
      <c r="A264" s="13">
        <v>1</v>
      </c>
      <c r="B264" s="25" t="s">
        <v>490</v>
      </c>
      <c r="C264" s="13" t="s">
        <v>4885</v>
      </c>
      <c r="D264" s="13">
        <v>1</v>
      </c>
      <c r="E264" s="13" t="s">
        <v>86</v>
      </c>
      <c r="BH264" s="13">
        <v>1</v>
      </c>
    </row>
    <row r="265" spans="1:60">
      <c r="A265" s="13">
        <v>1</v>
      </c>
      <c r="B265" s="25" t="s">
        <v>490</v>
      </c>
      <c r="C265" s="13" t="s">
        <v>9405</v>
      </c>
      <c r="D265" s="13">
        <v>1</v>
      </c>
      <c r="E265" s="13" t="s">
        <v>581</v>
      </c>
      <c r="AE265" s="13">
        <v>1</v>
      </c>
    </row>
    <row r="266" spans="1:60">
      <c r="A266" s="13">
        <v>1</v>
      </c>
      <c r="B266" s="25" t="s">
        <v>490</v>
      </c>
      <c r="C266" s="13" t="s">
        <v>9498</v>
      </c>
      <c r="D266" s="13">
        <v>4</v>
      </c>
      <c r="E266" s="13" t="s">
        <v>9499</v>
      </c>
      <c r="AE266" s="13">
        <v>1</v>
      </c>
      <c r="AH266" s="13">
        <v>1</v>
      </c>
      <c r="AR266" s="13">
        <v>2</v>
      </c>
    </row>
    <row r="267" spans="1:60">
      <c r="A267" s="13">
        <v>1</v>
      </c>
      <c r="B267" s="25" t="s">
        <v>490</v>
      </c>
      <c r="C267" s="13" t="s">
        <v>4885</v>
      </c>
      <c r="D267" s="13">
        <v>1</v>
      </c>
      <c r="E267" s="13" t="s">
        <v>86</v>
      </c>
      <c r="BH267" s="13">
        <v>1</v>
      </c>
    </row>
    <row r="268" spans="1:60">
      <c r="A268" s="13">
        <v>1</v>
      </c>
      <c r="B268" s="25" t="s">
        <v>490</v>
      </c>
      <c r="C268" s="13" t="s">
        <v>4885</v>
      </c>
      <c r="D268" s="13">
        <v>1</v>
      </c>
      <c r="E268" s="13" t="s">
        <v>86</v>
      </c>
      <c r="BH268" s="13">
        <v>1</v>
      </c>
    </row>
    <row r="269" spans="1:60">
      <c r="A269" s="10">
        <v>1</v>
      </c>
      <c r="B269" s="25" t="s">
        <v>490</v>
      </c>
      <c r="C269" s="10" t="s">
        <v>1233</v>
      </c>
      <c r="D269" s="12">
        <v>1</v>
      </c>
      <c r="E269" s="10" t="s">
        <v>70</v>
      </c>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v>1</v>
      </c>
      <c r="AS269" s="10"/>
      <c r="AT269" s="10"/>
      <c r="AU269" s="10"/>
      <c r="AV269" s="10"/>
      <c r="AW269" s="10"/>
      <c r="AX269" s="10"/>
      <c r="AY269" s="10"/>
      <c r="AZ269" s="10"/>
      <c r="BA269" s="10"/>
      <c r="BB269" s="10"/>
      <c r="BC269" s="10"/>
      <c r="BD269" s="10"/>
      <c r="BE269" s="10"/>
      <c r="BF269" s="10"/>
      <c r="BG269" s="10"/>
      <c r="BH269" s="10"/>
    </row>
    <row r="270" spans="1:60">
      <c r="A270" s="10">
        <v>1</v>
      </c>
      <c r="B270" s="25" t="s">
        <v>490</v>
      </c>
      <c r="C270" s="10" t="s">
        <v>1743</v>
      </c>
      <c r="D270" s="12">
        <v>1</v>
      </c>
      <c r="E270" s="10" t="s">
        <v>1178</v>
      </c>
      <c r="F270" s="10"/>
      <c r="G270" s="10"/>
      <c r="H270" s="10"/>
      <c r="I270" s="10"/>
      <c r="J270" s="10"/>
      <c r="K270" s="10"/>
      <c r="L270" s="10"/>
      <c r="M270" s="10"/>
      <c r="N270" s="10"/>
      <c r="O270" s="10">
        <v>1</v>
      </c>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row>
    <row r="271" spans="1:60">
      <c r="A271" s="10">
        <v>1</v>
      </c>
      <c r="B271" s="25" t="s">
        <v>490</v>
      </c>
      <c r="C271" s="10" t="s">
        <v>1671</v>
      </c>
      <c r="D271" s="12">
        <v>1</v>
      </c>
      <c r="E271" s="10" t="s">
        <v>45</v>
      </c>
      <c r="F271" s="9"/>
      <c r="G271" s="9"/>
      <c r="H271" s="9"/>
      <c r="I271" s="9"/>
      <c r="J271" s="9"/>
      <c r="K271" s="9"/>
      <c r="L271" s="9"/>
      <c r="M271" s="9"/>
      <c r="N271" s="9"/>
      <c r="O271" s="9"/>
      <c r="P271" s="9"/>
      <c r="Q271" s="9"/>
      <c r="R271" s="9"/>
      <c r="S271" s="10">
        <v>1</v>
      </c>
      <c r="T271" s="9"/>
      <c r="U271" s="9"/>
      <c r="V271" s="9"/>
      <c r="W271" s="9"/>
      <c r="X271" s="9"/>
      <c r="Y271" s="9"/>
      <c r="Z271" s="9"/>
      <c r="AA271" s="9"/>
      <c r="AB271" s="9"/>
      <c r="AC271" s="9"/>
      <c r="AD271" s="9"/>
      <c r="AE271" s="9"/>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row>
    <row r="272" spans="1:60">
      <c r="A272" s="10">
        <v>1</v>
      </c>
      <c r="B272" s="25" t="s">
        <v>490</v>
      </c>
      <c r="C272" s="10" t="s">
        <v>918</v>
      </c>
      <c r="D272" s="12">
        <v>1</v>
      </c>
      <c r="E272" s="10" t="s">
        <v>769</v>
      </c>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v>1</v>
      </c>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row>
    <row r="273" spans="1:60">
      <c r="A273" s="10">
        <v>1</v>
      </c>
      <c r="B273" s="10" t="s">
        <v>490</v>
      </c>
      <c r="C273" s="10" t="s">
        <v>9185</v>
      </c>
      <c r="D273" s="12">
        <v>1</v>
      </c>
      <c r="E273" s="10" t="s">
        <v>86</v>
      </c>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v>1</v>
      </c>
    </row>
    <row r="274" spans="1:60">
      <c r="A274" s="10">
        <v>1</v>
      </c>
      <c r="B274" s="25" t="s">
        <v>490</v>
      </c>
      <c r="C274" s="10" t="s">
        <v>5990</v>
      </c>
      <c r="D274" s="12">
        <v>2</v>
      </c>
      <c r="E274" s="10" t="s">
        <v>1106</v>
      </c>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0"/>
      <c r="AG274" s="10"/>
      <c r="AH274" s="10"/>
      <c r="AI274" s="10"/>
      <c r="AJ274" s="10"/>
      <c r="AK274" s="10"/>
      <c r="AL274" s="10"/>
      <c r="AM274" s="10"/>
      <c r="AN274" s="10"/>
      <c r="AO274" s="10"/>
      <c r="AP274" s="10"/>
      <c r="AQ274" s="10"/>
      <c r="AR274" s="10">
        <v>1</v>
      </c>
      <c r="AS274" s="10"/>
      <c r="AT274" s="10"/>
      <c r="AU274" s="10"/>
      <c r="AV274" s="10"/>
      <c r="AW274" s="10"/>
      <c r="AX274" s="10"/>
      <c r="AY274" s="10"/>
      <c r="AZ274" s="10"/>
      <c r="BA274" s="10"/>
      <c r="BB274" s="10"/>
      <c r="BC274" s="10"/>
      <c r="BD274" s="10"/>
      <c r="BE274" s="10"/>
      <c r="BF274" s="10"/>
      <c r="BG274" s="10"/>
      <c r="BH274" s="10">
        <v>1</v>
      </c>
    </row>
    <row r="275" spans="1:60">
      <c r="A275" s="43">
        <v>1</v>
      </c>
      <c r="B275" s="25" t="s">
        <v>490</v>
      </c>
      <c r="C275" s="35" t="s">
        <v>3783</v>
      </c>
      <c r="D275" s="12">
        <v>2</v>
      </c>
      <c r="E275" s="10" t="s">
        <v>1106</v>
      </c>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0"/>
      <c r="AG275" s="10"/>
      <c r="AH275" s="10"/>
      <c r="AI275" s="10"/>
      <c r="AJ275" s="10"/>
      <c r="AK275" s="10"/>
      <c r="AL275" s="10"/>
      <c r="AM275" s="10"/>
      <c r="AN275" s="10"/>
      <c r="AO275" s="10"/>
      <c r="AP275" s="10"/>
      <c r="AQ275" s="10"/>
      <c r="AR275" s="10">
        <v>1</v>
      </c>
      <c r="AS275" s="10"/>
      <c r="AT275" s="10"/>
      <c r="AU275" s="10"/>
      <c r="AV275" s="10"/>
      <c r="AW275" s="10"/>
      <c r="AX275" s="10"/>
      <c r="AY275" s="10"/>
      <c r="AZ275" s="10"/>
      <c r="BA275" s="10"/>
      <c r="BB275" s="10"/>
      <c r="BC275" s="10"/>
      <c r="BD275" s="10"/>
      <c r="BE275" s="10"/>
      <c r="BF275" s="10"/>
      <c r="BG275" s="10"/>
      <c r="BH275" s="10">
        <v>1</v>
      </c>
    </row>
    <row r="276" spans="1:60">
      <c r="A276" s="10">
        <v>1</v>
      </c>
      <c r="B276" s="25" t="s">
        <v>490</v>
      </c>
      <c r="C276" s="10" t="s">
        <v>6518</v>
      </c>
      <c r="D276" s="12">
        <v>4</v>
      </c>
      <c r="E276" s="10" t="s">
        <v>6519</v>
      </c>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v>1</v>
      </c>
      <c r="AS276" s="10"/>
      <c r="AT276" s="10"/>
      <c r="AU276" s="10">
        <v>2</v>
      </c>
      <c r="AV276" s="10"/>
      <c r="AW276" s="10"/>
      <c r="AX276" s="10"/>
      <c r="AY276" s="10">
        <v>1</v>
      </c>
      <c r="AZ276" s="10"/>
      <c r="BA276" s="10"/>
      <c r="BB276" s="10"/>
      <c r="BC276" s="10"/>
      <c r="BD276" s="10"/>
      <c r="BE276" s="10"/>
      <c r="BF276" s="10"/>
      <c r="BG276" s="10"/>
      <c r="BH276" s="10"/>
    </row>
    <row r="277" spans="1:60">
      <c r="A277" s="10">
        <v>1</v>
      </c>
      <c r="B277" s="25" t="s">
        <v>490</v>
      </c>
      <c r="C277" s="10" t="s">
        <v>1988</v>
      </c>
      <c r="D277" s="12">
        <v>6</v>
      </c>
      <c r="E277" s="10" t="s">
        <v>1989</v>
      </c>
      <c r="F277" s="9"/>
      <c r="G277" s="9"/>
      <c r="H277" s="9"/>
      <c r="I277" s="10">
        <v>1</v>
      </c>
      <c r="J277" s="9"/>
      <c r="K277" s="9"/>
      <c r="L277" s="9"/>
      <c r="M277" s="9"/>
      <c r="N277" s="9"/>
      <c r="O277" s="9"/>
      <c r="P277" s="9"/>
      <c r="Q277" s="9"/>
      <c r="R277" s="9"/>
      <c r="S277" s="9"/>
      <c r="T277" s="9"/>
      <c r="U277" s="9"/>
      <c r="V277" s="9"/>
      <c r="W277" s="9"/>
      <c r="X277" s="9"/>
      <c r="Y277" s="9"/>
      <c r="Z277" s="9"/>
      <c r="AA277" s="9"/>
      <c r="AB277" s="10">
        <v>1</v>
      </c>
      <c r="AC277" s="10">
        <v>2</v>
      </c>
      <c r="AD277" s="10">
        <v>1</v>
      </c>
      <c r="AE277" s="10">
        <v>1</v>
      </c>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row>
    <row r="278" spans="1:60">
      <c r="A278" s="43">
        <v>1</v>
      </c>
      <c r="B278" s="25" t="s">
        <v>490</v>
      </c>
      <c r="C278" s="42" t="s">
        <v>4618</v>
      </c>
      <c r="D278" s="12">
        <v>1</v>
      </c>
      <c r="E278" s="10" t="s">
        <v>86</v>
      </c>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v>1</v>
      </c>
    </row>
    <row r="279" spans="1:60">
      <c r="A279" s="10">
        <v>1</v>
      </c>
      <c r="B279" s="25" t="s">
        <v>490</v>
      </c>
      <c r="C279" s="10" t="s">
        <v>6536</v>
      </c>
      <c r="D279" s="12">
        <v>4</v>
      </c>
      <c r="E279" s="10" t="s">
        <v>6537</v>
      </c>
      <c r="F279" s="10"/>
      <c r="G279" s="10"/>
      <c r="H279" s="10"/>
      <c r="I279" s="10"/>
      <c r="J279" s="10"/>
      <c r="K279" s="10">
        <v>1</v>
      </c>
      <c r="L279" s="10"/>
      <c r="M279" s="10"/>
      <c r="N279" s="10"/>
      <c r="O279" s="10"/>
      <c r="P279" s="10"/>
      <c r="Q279" s="10"/>
      <c r="R279" s="10"/>
      <c r="S279" s="10"/>
      <c r="T279" s="10"/>
      <c r="U279" s="10"/>
      <c r="V279" s="10"/>
      <c r="W279" s="10"/>
      <c r="X279" s="10"/>
      <c r="Y279" s="10"/>
      <c r="Z279" s="10"/>
      <c r="AA279" s="10"/>
      <c r="AB279" s="10"/>
      <c r="AC279" s="10"/>
      <c r="AD279" s="10"/>
      <c r="AE279" s="10">
        <v>1</v>
      </c>
      <c r="AF279" s="10"/>
      <c r="AG279" s="10"/>
      <c r="AH279" s="10"/>
      <c r="AI279" s="10"/>
      <c r="AJ279" s="10"/>
      <c r="AK279" s="10"/>
      <c r="AL279" s="10"/>
      <c r="AM279" s="10"/>
      <c r="AN279" s="10"/>
      <c r="AO279" s="10"/>
      <c r="AP279" s="10"/>
      <c r="AQ279" s="10">
        <v>1</v>
      </c>
      <c r="AR279" s="10">
        <v>1</v>
      </c>
      <c r="AS279" s="10"/>
      <c r="AT279" s="10"/>
      <c r="AU279" s="10"/>
      <c r="AV279" s="10"/>
      <c r="AW279" s="10"/>
      <c r="AX279" s="10"/>
      <c r="AY279" s="10"/>
      <c r="AZ279" s="10"/>
      <c r="BA279" s="10"/>
      <c r="BB279" s="10"/>
      <c r="BC279" s="10"/>
      <c r="BD279" s="10"/>
      <c r="BE279" s="10"/>
      <c r="BF279" s="10"/>
      <c r="BG279" s="10"/>
      <c r="BH279" s="10"/>
    </row>
    <row r="280" spans="1:60">
      <c r="A280" s="10">
        <v>1</v>
      </c>
      <c r="B280" s="25" t="s">
        <v>490</v>
      </c>
      <c r="C280" s="10" t="s">
        <v>7240</v>
      </c>
      <c r="D280" s="12">
        <v>2</v>
      </c>
      <c r="E280" s="10" t="s">
        <v>546</v>
      </c>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v>1</v>
      </c>
      <c r="AS280" s="10"/>
      <c r="AT280" s="10"/>
      <c r="AU280" s="10"/>
      <c r="AV280" s="10"/>
      <c r="AW280" s="10"/>
      <c r="AX280" s="10"/>
      <c r="AY280" s="10"/>
      <c r="AZ280" s="10"/>
      <c r="BA280" s="10"/>
      <c r="BB280" s="10"/>
      <c r="BC280" s="10"/>
      <c r="BD280" s="10"/>
      <c r="BE280" s="10"/>
      <c r="BF280" s="10"/>
      <c r="BG280" s="10"/>
      <c r="BH280" s="10">
        <v>1</v>
      </c>
    </row>
    <row r="281" spans="1:60">
      <c r="A281" s="10">
        <v>1</v>
      </c>
      <c r="B281" s="25" t="s">
        <v>490</v>
      </c>
      <c r="C281" s="10" t="s">
        <v>1507</v>
      </c>
      <c r="D281" s="12">
        <v>2</v>
      </c>
      <c r="E281" s="10" t="s">
        <v>1508</v>
      </c>
      <c r="F281" s="10"/>
      <c r="G281" s="10"/>
      <c r="H281" s="10"/>
      <c r="I281" s="10"/>
      <c r="J281" s="10"/>
      <c r="K281" s="10"/>
      <c r="L281" s="10"/>
      <c r="M281" s="10"/>
      <c r="N281" s="10"/>
      <c r="O281" s="10"/>
      <c r="P281" s="10"/>
      <c r="Q281" s="10"/>
      <c r="R281" s="10"/>
      <c r="S281" s="10"/>
      <c r="T281" s="10"/>
      <c r="U281" s="10"/>
      <c r="V281" s="10"/>
      <c r="W281" s="10"/>
      <c r="X281" s="10">
        <v>1</v>
      </c>
      <c r="Y281" s="10"/>
      <c r="Z281" s="10"/>
      <c r="AA281" s="10"/>
      <c r="AB281" s="10"/>
      <c r="AC281" s="10"/>
      <c r="AD281" s="10"/>
      <c r="AE281" s="10">
        <v>1</v>
      </c>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row>
    <row r="282" spans="1:60">
      <c r="A282" s="10">
        <v>1</v>
      </c>
      <c r="B282" s="10" t="s">
        <v>490</v>
      </c>
      <c r="C282" s="10" t="s">
        <v>9197</v>
      </c>
      <c r="D282" s="12">
        <v>2</v>
      </c>
      <c r="E282" s="10" t="s">
        <v>9198</v>
      </c>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v>1</v>
      </c>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v>1</v>
      </c>
    </row>
  </sheetData>
  <conditionalFormatting sqref="AF1:BH2">
    <cfRule type="cellIs" dxfId="3" priority="1" operator="equal">
      <formula>"yes"</formula>
    </cfRule>
  </conditionalFormatting>
  <conditionalFormatting sqref="B1:B2">
    <cfRule type="beginsWith" dxfId="2" priority="2" operator="beginsWith" text="yes">
      <formula>LEFT((B1),LEN("yes"))=("yes")</formula>
    </cfRule>
  </conditionalFormatting>
  <conditionalFormatting sqref="B1:B2">
    <cfRule type="beginsWith" dxfId="1" priority="3" operator="beginsWith" text="unsure">
      <formula>LEFT((B1),LEN("unsure"))=("unsure")</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1.25" defaultRowHeight="15" customHeight="1"/>
  <sheetData>
    <row r="1" spans="1:11">
      <c r="A1" s="13" t="s">
        <v>10132</v>
      </c>
      <c r="B1" s="13" t="s">
        <v>10133</v>
      </c>
      <c r="C1" s="13" t="s">
        <v>10134</v>
      </c>
      <c r="D1" s="13" t="s">
        <v>10135</v>
      </c>
      <c r="E1" s="13" t="s">
        <v>10136</v>
      </c>
      <c r="G1" s="13" t="s">
        <v>10132</v>
      </c>
      <c r="H1" s="13" t="s">
        <v>10133</v>
      </c>
      <c r="I1" s="13" t="s">
        <v>10134</v>
      </c>
      <c r="J1" s="13" t="s">
        <v>10135</v>
      </c>
      <c r="K1" s="13" t="s">
        <v>10136</v>
      </c>
    </row>
    <row r="2" spans="1:11">
      <c r="A2" s="4" t="s">
        <v>70</v>
      </c>
      <c r="B2" s="132">
        <f>SUM(MaleDeaths!AR2:AR421)</f>
        <v>170</v>
      </c>
      <c r="C2" s="133">
        <f t="shared" ref="C2:C56" si="0">B2/723*100</f>
        <v>23.513139695712308</v>
      </c>
      <c r="D2" s="134">
        <v>86</v>
      </c>
      <c r="E2" s="133">
        <v>19.413092550790068</v>
      </c>
      <c r="G2" s="13" t="s">
        <v>10137</v>
      </c>
      <c r="H2" s="13">
        <v>170</v>
      </c>
      <c r="I2" s="135">
        <f t="shared" ref="I2:I14" si="1">H2/723*100</f>
        <v>23.513139695712308</v>
      </c>
      <c r="J2" s="134">
        <v>86</v>
      </c>
      <c r="K2" s="133">
        <f t="shared" ref="K2:K14" si="2">J2/443*100</f>
        <v>19.413092550790068</v>
      </c>
    </row>
    <row r="3" spans="1:11">
      <c r="A3" s="4" t="s">
        <v>57</v>
      </c>
      <c r="B3" s="132">
        <f>SUM(MaleDeaths!AE2:AE421)</f>
        <v>70</v>
      </c>
      <c r="C3" s="133">
        <f t="shared" si="0"/>
        <v>9.6818810511756581</v>
      </c>
      <c r="D3" s="134">
        <v>44</v>
      </c>
      <c r="E3" s="133">
        <v>9.932279909706546</v>
      </c>
      <c r="G3" s="13" t="s">
        <v>10138</v>
      </c>
      <c r="H3" s="13">
        <v>74</v>
      </c>
      <c r="I3" s="135">
        <f t="shared" si="1"/>
        <v>10.235131396957122</v>
      </c>
      <c r="J3" s="13">
        <v>33</v>
      </c>
      <c r="K3" s="133">
        <f t="shared" si="2"/>
        <v>7.4492099322799099</v>
      </c>
    </row>
    <row r="4" spans="1:11">
      <c r="A4" s="4" t="s">
        <v>32</v>
      </c>
      <c r="B4" s="132">
        <f>SUM(MaleDeaths!F2:F421)</f>
        <v>41</v>
      </c>
      <c r="C4" s="133">
        <f t="shared" si="0"/>
        <v>5.6708160442600279</v>
      </c>
      <c r="D4" s="132">
        <v>44</v>
      </c>
      <c r="E4" s="133">
        <v>9.932279909706546</v>
      </c>
      <c r="G4" s="13" t="s">
        <v>10139</v>
      </c>
      <c r="H4" s="13">
        <v>70</v>
      </c>
      <c r="I4" s="135">
        <f t="shared" si="1"/>
        <v>9.6818810511756581</v>
      </c>
      <c r="J4" s="13">
        <v>44</v>
      </c>
      <c r="K4" s="133">
        <f t="shared" si="2"/>
        <v>9.932279909706546</v>
      </c>
    </row>
    <row r="5" spans="1:11">
      <c r="A5" s="4" t="s">
        <v>55</v>
      </c>
      <c r="B5" s="132">
        <f>SUM(MaleDeaths!AC2:AC421)</f>
        <v>74</v>
      </c>
      <c r="C5" s="133">
        <f t="shared" si="0"/>
        <v>10.235131396957122</v>
      </c>
      <c r="D5" s="134">
        <v>33</v>
      </c>
      <c r="E5" s="133">
        <v>7.4492099322799099</v>
      </c>
      <c r="G5" s="13" t="s">
        <v>10140</v>
      </c>
      <c r="H5" s="13">
        <v>41</v>
      </c>
      <c r="I5" s="135">
        <f t="shared" si="1"/>
        <v>5.6708160442600279</v>
      </c>
      <c r="J5" s="13">
        <v>44</v>
      </c>
      <c r="K5" s="133">
        <f t="shared" si="2"/>
        <v>9.932279909706546</v>
      </c>
    </row>
    <row r="6" spans="1:11">
      <c r="A6" s="4" t="s">
        <v>86</v>
      </c>
      <c r="B6" s="132">
        <f>SUM(MaleDeaths!BH2:BH421)</f>
        <v>44</v>
      </c>
      <c r="C6" s="133">
        <f t="shared" si="0"/>
        <v>6.0857538035961269</v>
      </c>
      <c r="D6" s="134">
        <v>32</v>
      </c>
      <c r="E6" s="133">
        <v>7.2234762979683964</v>
      </c>
      <c r="G6" s="13" t="s">
        <v>10141</v>
      </c>
      <c r="H6" s="13">
        <v>36</v>
      </c>
      <c r="I6" s="135">
        <f t="shared" si="1"/>
        <v>4.9792531120331951</v>
      </c>
      <c r="J6" s="13">
        <v>3</v>
      </c>
      <c r="K6" s="133">
        <f t="shared" si="2"/>
        <v>0.67720090293453727</v>
      </c>
    </row>
    <row r="7" spans="1:11">
      <c r="A7" s="4" t="s">
        <v>61</v>
      </c>
      <c r="B7" s="132">
        <f>SUM(MaleDeaths!AI2:AI421)</f>
        <v>20</v>
      </c>
      <c r="C7" s="133">
        <f t="shared" si="0"/>
        <v>2.7662517289073305</v>
      </c>
      <c r="D7" s="134">
        <v>27</v>
      </c>
      <c r="E7" s="133">
        <v>6.0948081264108351</v>
      </c>
      <c r="G7" s="13" t="s">
        <v>10142</v>
      </c>
      <c r="H7" s="13">
        <v>35</v>
      </c>
      <c r="I7" s="135">
        <f t="shared" si="1"/>
        <v>4.8409405255878291</v>
      </c>
      <c r="J7" s="13">
        <v>11</v>
      </c>
      <c r="K7" s="133">
        <f t="shared" si="2"/>
        <v>2.4830699774266365</v>
      </c>
    </row>
    <row r="8" spans="1:11">
      <c r="A8" s="4" t="s">
        <v>58</v>
      </c>
      <c r="B8" s="132">
        <f>SUM(MaleDeaths!AF2:AF421)</f>
        <v>33</v>
      </c>
      <c r="C8" s="133">
        <f t="shared" si="0"/>
        <v>4.5643153526970952</v>
      </c>
      <c r="D8" s="134">
        <v>19</v>
      </c>
      <c r="E8" s="133">
        <v>4.288939051918736</v>
      </c>
      <c r="G8" s="13" t="s">
        <v>10143</v>
      </c>
      <c r="H8" s="13">
        <v>33</v>
      </c>
      <c r="I8" s="135">
        <f t="shared" si="1"/>
        <v>4.5643153526970952</v>
      </c>
      <c r="J8" s="13">
        <v>19</v>
      </c>
      <c r="K8" s="133">
        <f t="shared" si="2"/>
        <v>4.288939051918736</v>
      </c>
    </row>
    <row r="9" spans="1:11">
      <c r="A9" s="4" t="s">
        <v>60</v>
      </c>
      <c r="B9" s="132">
        <f>SUM(MaleDeaths!AH2:AH421)</f>
        <v>26</v>
      </c>
      <c r="C9" s="133">
        <f t="shared" si="0"/>
        <v>3.5961272475795294</v>
      </c>
      <c r="D9" s="134">
        <v>17</v>
      </c>
      <c r="E9" s="133">
        <v>3.8374717832957108</v>
      </c>
      <c r="G9" s="13" t="s">
        <v>10144</v>
      </c>
      <c r="H9" s="13">
        <v>26</v>
      </c>
      <c r="I9" s="135">
        <f t="shared" si="1"/>
        <v>3.5961272475795294</v>
      </c>
      <c r="J9" s="13">
        <v>17</v>
      </c>
      <c r="K9" s="133">
        <f t="shared" si="2"/>
        <v>3.8374717832957108</v>
      </c>
    </row>
    <row r="10" spans="1:11">
      <c r="A10" s="4" t="s">
        <v>69</v>
      </c>
      <c r="B10" s="132">
        <f>SUM(MaleDeaths!AQ2:AQ421)</f>
        <v>15</v>
      </c>
      <c r="C10" s="133">
        <f t="shared" si="0"/>
        <v>2.0746887966804977</v>
      </c>
      <c r="D10" s="134">
        <v>13</v>
      </c>
      <c r="E10" s="133">
        <v>2.9345372460496613</v>
      </c>
      <c r="G10" s="13" t="s">
        <v>10145</v>
      </c>
      <c r="H10" s="13">
        <v>20</v>
      </c>
      <c r="I10" s="135">
        <f t="shared" si="1"/>
        <v>2.7662517289073305</v>
      </c>
      <c r="J10" s="13">
        <v>27</v>
      </c>
      <c r="K10" s="133">
        <f t="shared" si="2"/>
        <v>6.0948081264108351</v>
      </c>
    </row>
    <row r="11" spans="1:11">
      <c r="A11" s="4" t="s">
        <v>35</v>
      </c>
      <c r="B11" s="132">
        <f>SUM(MaleDeaths!I2:I421)</f>
        <v>7</v>
      </c>
      <c r="C11" s="133">
        <f t="shared" si="0"/>
        <v>0.9681881051175657</v>
      </c>
      <c r="D11" s="132">
        <v>12</v>
      </c>
      <c r="E11" s="133">
        <v>2.7088036117381491</v>
      </c>
      <c r="G11" s="13" t="s">
        <v>10146</v>
      </c>
      <c r="H11" s="13">
        <v>20</v>
      </c>
      <c r="I11" s="135">
        <f t="shared" si="1"/>
        <v>2.7662517289073305</v>
      </c>
      <c r="J11" s="13">
        <v>4</v>
      </c>
      <c r="K11" s="133">
        <f t="shared" si="2"/>
        <v>0.90293453724604955</v>
      </c>
    </row>
    <row r="12" spans="1:11">
      <c r="A12" s="4" t="s">
        <v>77</v>
      </c>
      <c r="B12" s="132">
        <f>SUM(MaleDeaths!AY2:AY421)</f>
        <v>35</v>
      </c>
      <c r="C12" s="133">
        <f t="shared" si="0"/>
        <v>4.8409405255878291</v>
      </c>
      <c r="D12" s="134">
        <v>11</v>
      </c>
      <c r="E12" s="133">
        <v>2.4830699774266365</v>
      </c>
      <c r="G12" s="13" t="s">
        <v>10147</v>
      </c>
      <c r="H12" s="13">
        <v>15</v>
      </c>
      <c r="I12" s="135">
        <f t="shared" si="1"/>
        <v>2.0746887966804977</v>
      </c>
      <c r="J12" s="13">
        <v>13</v>
      </c>
      <c r="K12" s="133">
        <f t="shared" si="2"/>
        <v>2.9345372460496613</v>
      </c>
    </row>
    <row r="13" spans="1:11">
      <c r="A13" s="4" t="s">
        <v>73</v>
      </c>
      <c r="B13" s="132">
        <f>SUM(MaleDeaths!AU2:AU421)</f>
        <v>7</v>
      </c>
      <c r="C13" s="133">
        <f t="shared" si="0"/>
        <v>0.9681881051175657</v>
      </c>
      <c r="D13" s="134">
        <v>10</v>
      </c>
      <c r="E13" s="133">
        <v>2.2573363431151243</v>
      </c>
      <c r="G13" s="13" t="s">
        <v>1163</v>
      </c>
      <c r="H13" s="13">
        <v>7</v>
      </c>
      <c r="I13" s="135">
        <f t="shared" si="1"/>
        <v>0.9681881051175657</v>
      </c>
      <c r="J13" s="13">
        <v>12</v>
      </c>
      <c r="K13" s="133">
        <f t="shared" si="2"/>
        <v>2.7088036117381491</v>
      </c>
    </row>
    <row r="14" spans="1:11">
      <c r="A14" s="4" t="s">
        <v>50</v>
      </c>
      <c r="B14" s="132">
        <f>SUM(MaleDeaths!X2:X421)</f>
        <v>6</v>
      </c>
      <c r="C14" s="133">
        <f t="shared" si="0"/>
        <v>0.82987551867219922</v>
      </c>
      <c r="D14" s="132">
        <v>8</v>
      </c>
      <c r="E14" s="133">
        <v>1.8058690744920991</v>
      </c>
      <c r="G14" s="13" t="s">
        <v>10148</v>
      </c>
      <c r="H14" s="13">
        <v>44</v>
      </c>
      <c r="I14" s="135">
        <f t="shared" si="1"/>
        <v>6.0857538035961269</v>
      </c>
      <c r="J14" s="13">
        <v>32</v>
      </c>
      <c r="K14" s="133">
        <f t="shared" si="2"/>
        <v>7.2234762979683964</v>
      </c>
    </row>
    <row r="15" spans="1:11">
      <c r="A15" s="4" t="s">
        <v>37</v>
      </c>
      <c r="B15" s="132">
        <f>SUM(MaleDeaths!K2:K421)</f>
        <v>5</v>
      </c>
      <c r="C15" s="133">
        <f t="shared" si="0"/>
        <v>0.69156293222683263</v>
      </c>
      <c r="D15" s="132">
        <v>8</v>
      </c>
      <c r="E15" s="133">
        <v>1.8058690744920991</v>
      </c>
    </row>
    <row r="16" spans="1:11">
      <c r="A16" s="4" t="s">
        <v>74</v>
      </c>
      <c r="B16" s="132">
        <f>SUM(MaleDeaths!AV2:AV421)</f>
        <v>19</v>
      </c>
      <c r="C16" s="133">
        <f t="shared" si="0"/>
        <v>2.627939142461964</v>
      </c>
      <c r="D16" s="134">
        <v>6</v>
      </c>
      <c r="E16" s="133">
        <v>1.3544018058690745</v>
      </c>
    </row>
    <row r="17" spans="1:26">
      <c r="A17" s="4" t="s">
        <v>45</v>
      </c>
      <c r="B17" s="132">
        <f>SUM(MaleDeaths!S2:S421)</f>
        <v>7</v>
      </c>
      <c r="C17" s="133">
        <f t="shared" si="0"/>
        <v>0.9681881051175657</v>
      </c>
      <c r="D17" s="132">
        <v>5</v>
      </c>
      <c r="E17" s="133">
        <v>1.1286681715575622</v>
      </c>
    </row>
    <row r="18" spans="1:26">
      <c r="A18" s="4" t="s">
        <v>85</v>
      </c>
      <c r="B18" s="132">
        <f>SUM(MaleDeaths!BG2:BG421)</f>
        <v>4</v>
      </c>
      <c r="C18" s="133">
        <f t="shared" si="0"/>
        <v>0.55325034578146615</v>
      </c>
      <c r="D18" s="134">
        <v>5</v>
      </c>
      <c r="E18" s="133">
        <v>1.1286681715575622</v>
      </c>
    </row>
    <row r="19" spans="1:26">
      <c r="A19" s="4" t="s">
        <v>79</v>
      </c>
      <c r="B19" s="132">
        <f>SUM(MaleDeaths!BA2:BA421)</f>
        <v>3</v>
      </c>
      <c r="C19" s="133">
        <f t="shared" si="0"/>
        <v>0.41493775933609961</v>
      </c>
      <c r="D19" s="134">
        <v>5</v>
      </c>
      <c r="E19" s="133">
        <v>1.1286681715575622</v>
      </c>
    </row>
    <row r="20" spans="1:26">
      <c r="A20" s="4" t="s">
        <v>38</v>
      </c>
      <c r="B20" s="132">
        <f>SUM(MaleDeaths!L2:L421)</f>
        <v>1</v>
      </c>
      <c r="C20" s="133">
        <f t="shared" si="0"/>
        <v>0.13831258644536654</v>
      </c>
      <c r="D20" s="132">
        <v>5</v>
      </c>
      <c r="E20" s="133">
        <v>1.1286681715575622</v>
      </c>
    </row>
    <row r="21" spans="1:26">
      <c r="A21" s="4" t="s">
        <v>56</v>
      </c>
      <c r="B21" s="132">
        <f>SUM(MaleDeaths!AD2:AD421)</f>
        <v>20</v>
      </c>
      <c r="C21" s="133">
        <f t="shared" si="0"/>
        <v>2.7662517289073305</v>
      </c>
      <c r="D21" s="134">
        <v>4</v>
      </c>
      <c r="E21" s="133">
        <v>0.90293453724604955</v>
      </c>
    </row>
    <row r="22" spans="1:26">
      <c r="A22" s="4" t="s">
        <v>41</v>
      </c>
      <c r="B22" s="132">
        <f>SUM(MaleDeaths!O2:O421)</f>
        <v>7</v>
      </c>
      <c r="C22" s="133">
        <f t="shared" si="0"/>
        <v>0.9681881051175657</v>
      </c>
      <c r="D22" s="132">
        <v>4</v>
      </c>
      <c r="E22" s="133">
        <v>0.90293453724604955</v>
      </c>
    </row>
    <row r="23" spans="1:26">
      <c r="A23" s="4" t="s">
        <v>71</v>
      </c>
      <c r="B23" s="132">
        <f>SUM(MaleDeaths!AS2:AS421)</f>
        <v>36</v>
      </c>
      <c r="C23" s="133">
        <f t="shared" si="0"/>
        <v>4.9792531120331951</v>
      </c>
      <c r="D23" s="134">
        <v>3</v>
      </c>
      <c r="E23" s="133">
        <v>0.67720090293453727</v>
      </c>
    </row>
    <row r="24" spans="1:26">
      <c r="A24" s="4" t="s">
        <v>67</v>
      </c>
      <c r="B24" s="132">
        <f>SUM(MaleDeaths!AO2:AO421)</f>
        <v>7</v>
      </c>
      <c r="C24" s="133">
        <f t="shared" si="0"/>
        <v>0.9681881051175657</v>
      </c>
      <c r="D24" s="134">
        <v>3</v>
      </c>
      <c r="E24" s="133">
        <v>0.67720090293453727</v>
      </c>
    </row>
    <row r="25" spans="1:26">
      <c r="A25" s="4" t="s">
        <v>47</v>
      </c>
      <c r="B25" s="132">
        <f>SUM(MaleDeaths!U2:U421)</f>
        <v>2</v>
      </c>
      <c r="C25" s="133">
        <f t="shared" si="0"/>
        <v>0.27662517289073307</v>
      </c>
      <c r="D25" s="132">
        <v>3</v>
      </c>
      <c r="E25" s="133">
        <v>0.67720090293453727</v>
      </c>
    </row>
    <row r="26" spans="1:26">
      <c r="A26" s="4" t="s">
        <v>42</v>
      </c>
      <c r="B26" s="132">
        <f>SUM(MaleDeaths!P2:P421)</f>
        <v>6</v>
      </c>
      <c r="C26" s="133">
        <f t="shared" si="0"/>
        <v>0.82987551867219922</v>
      </c>
      <c r="D26" s="132">
        <v>2</v>
      </c>
      <c r="E26" s="133">
        <v>0.45146726862302478</v>
      </c>
    </row>
    <row r="27" spans="1:26">
      <c r="A27" s="4" t="s">
        <v>48</v>
      </c>
      <c r="B27" s="132">
        <f>SUM(MaleDeaths!V2:V421)</f>
        <v>6</v>
      </c>
      <c r="C27" s="133">
        <f t="shared" si="0"/>
        <v>0.82987551867219922</v>
      </c>
      <c r="D27" s="132">
        <v>2</v>
      </c>
      <c r="E27" s="133">
        <v>0.45146726862302478</v>
      </c>
    </row>
    <row r="28" spans="1:26">
      <c r="A28" s="4" t="s">
        <v>54</v>
      </c>
      <c r="B28" s="13">
        <f>SUM(MaleDeaths!AB2:AB421)</f>
        <v>6</v>
      </c>
      <c r="C28" s="133">
        <f t="shared" si="0"/>
        <v>0.82987551867219922</v>
      </c>
      <c r="D28" s="134">
        <v>2</v>
      </c>
      <c r="E28" s="133">
        <v>0.45146726862302478</v>
      </c>
      <c r="F28" s="134"/>
      <c r="G28" s="134"/>
      <c r="H28" s="134"/>
      <c r="I28" s="134"/>
      <c r="J28" s="134"/>
      <c r="K28" s="134"/>
      <c r="L28" s="134"/>
      <c r="M28" s="134"/>
      <c r="N28" s="134"/>
      <c r="O28" s="134"/>
      <c r="P28" s="134"/>
      <c r="Q28" s="134"/>
      <c r="R28" s="134"/>
      <c r="S28" s="134"/>
      <c r="T28" s="134"/>
      <c r="U28" s="134"/>
      <c r="V28" s="134"/>
      <c r="W28" s="134"/>
      <c r="X28" s="134"/>
      <c r="Y28" s="134"/>
      <c r="Z28" s="134"/>
    </row>
    <row r="29" spans="1:26">
      <c r="A29" s="4" t="s">
        <v>59</v>
      </c>
      <c r="B29" s="132">
        <f>SUM(MaleDeaths!AG2:AG421)</f>
        <v>4</v>
      </c>
      <c r="C29" s="133">
        <f t="shared" si="0"/>
        <v>0.55325034578146615</v>
      </c>
      <c r="D29" s="134">
        <v>2</v>
      </c>
      <c r="E29" s="133">
        <v>0.45146726862302478</v>
      </c>
    </row>
    <row r="30" spans="1:26">
      <c r="A30" s="4" t="s">
        <v>68</v>
      </c>
      <c r="B30" s="132">
        <f>SUM(MaleDeaths!AP2:AP421)</f>
        <v>4</v>
      </c>
      <c r="C30" s="133">
        <f t="shared" si="0"/>
        <v>0.55325034578146615</v>
      </c>
      <c r="D30" s="134">
        <v>2</v>
      </c>
      <c r="E30" s="133">
        <v>0.45146726862302478</v>
      </c>
    </row>
    <row r="31" spans="1:26">
      <c r="A31" s="4" t="s">
        <v>75</v>
      </c>
      <c r="B31" s="132">
        <f>SUM(MaleDeaths!AW2:AW421)</f>
        <v>4</v>
      </c>
      <c r="C31" s="133">
        <f t="shared" si="0"/>
        <v>0.55325034578146615</v>
      </c>
      <c r="D31" s="134">
        <v>2</v>
      </c>
      <c r="E31" s="133">
        <v>0.45146726862302478</v>
      </c>
    </row>
    <row r="32" spans="1:26">
      <c r="A32" s="4" t="s">
        <v>65</v>
      </c>
      <c r="B32" s="132">
        <f>SUM(MaleDeaths!AM2:AM421)</f>
        <v>3</v>
      </c>
      <c r="C32" s="133">
        <f t="shared" si="0"/>
        <v>0.41493775933609961</v>
      </c>
      <c r="D32" s="134">
        <v>2</v>
      </c>
      <c r="E32" s="133">
        <v>0.45146726862302478</v>
      </c>
    </row>
    <row r="33" spans="1:21">
      <c r="A33" s="4" t="s">
        <v>34</v>
      </c>
      <c r="B33" s="134">
        <f>SUM(MaleDeaths!H2:H421)</f>
        <v>2</v>
      </c>
      <c r="C33" s="133">
        <f t="shared" si="0"/>
        <v>0.27662517289073307</v>
      </c>
      <c r="D33" s="132">
        <v>2</v>
      </c>
      <c r="E33" s="133">
        <v>0.45146726862302478</v>
      </c>
    </row>
    <row r="34" spans="1:21">
      <c r="A34" s="4" t="s">
        <v>44</v>
      </c>
      <c r="B34" s="132">
        <f>SUM(MaleDeaths!R2:R421)</f>
        <v>2</v>
      </c>
      <c r="C34" s="133">
        <f t="shared" si="0"/>
        <v>0.27662517289073307</v>
      </c>
      <c r="D34" s="132">
        <v>2</v>
      </c>
      <c r="E34" s="133">
        <v>0.45146726862302478</v>
      </c>
    </row>
    <row r="35" spans="1:21">
      <c r="A35" s="4" t="s">
        <v>64</v>
      </c>
      <c r="B35" s="132">
        <f>SUM(MaleDeaths!AL2:AL421)</f>
        <v>1</v>
      </c>
      <c r="C35" s="133">
        <f t="shared" si="0"/>
        <v>0.13831258644536654</v>
      </c>
      <c r="D35" s="134">
        <v>2</v>
      </c>
      <c r="E35" s="133">
        <v>0.45146726862302478</v>
      </c>
    </row>
    <row r="36" spans="1:21">
      <c r="A36" s="4" t="s">
        <v>36</v>
      </c>
      <c r="B36" s="132">
        <f>SUM(MaleDeaths!J2:J421)</f>
        <v>0</v>
      </c>
      <c r="C36" s="133">
        <f t="shared" si="0"/>
        <v>0</v>
      </c>
      <c r="D36" s="132">
        <v>2</v>
      </c>
      <c r="E36" s="133">
        <v>0.45146726862302478</v>
      </c>
    </row>
    <row r="37" spans="1:21">
      <c r="A37" s="4" t="s">
        <v>40</v>
      </c>
      <c r="B37" s="134">
        <f>SUM(MaleDeaths!N2:N421)</f>
        <v>0</v>
      </c>
      <c r="C37" s="133">
        <f t="shared" si="0"/>
        <v>0</v>
      </c>
      <c r="D37" s="132">
        <v>2</v>
      </c>
      <c r="E37" s="133">
        <v>0.45146726862302478</v>
      </c>
    </row>
    <row r="38" spans="1:21">
      <c r="A38" s="4" t="s">
        <v>72</v>
      </c>
      <c r="B38" s="132">
        <f>SUM(MaleDeaths!AT2:AT421)</f>
        <v>0</v>
      </c>
      <c r="C38" s="133">
        <f t="shared" si="0"/>
        <v>0</v>
      </c>
      <c r="D38" s="134">
        <v>2</v>
      </c>
      <c r="E38" s="133">
        <v>0.45146726862302478</v>
      </c>
    </row>
    <row r="39" spans="1:21">
      <c r="A39" s="4" t="s">
        <v>81</v>
      </c>
      <c r="B39" s="132">
        <f>SUM(MaleDeaths!BC2:BC421)</f>
        <v>0</v>
      </c>
      <c r="C39" s="133">
        <f t="shared" si="0"/>
        <v>0</v>
      </c>
      <c r="D39" s="134">
        <v>2</v>
      </c>
      <c r="E39" s="133">
        <v>0.45146726862302478</v>
      </c>
    </row>
    <row r="40" spans="1:21">
      <c r="A40" s="4" t="s">
        <v>76</v>
      </c>
      <c r="B40" s="132">
        <f>SUM(MaleDeaths!AX2:AX421)</f>
        <v>4</v>
      </c>
      <c r="C40" s="133">
        <f t="shared" si="0"/>
        <v>0.55325034578146615</v>
      </c>
      <c r="D40" s="134">
        <v>1</v>
      </c>
      <c r="E40" s="133">
        <v>0.22573363431151239</v>
      </c>
      <c r="F40" s="134"/>
      <c r="G40" s="134"/>
      <c r="H40" s="134"/>
      <c r="I40" s="134"/>
      <c r="J40" s="134"/>
      <c r="K40" s="134"/>
      <c r="L40" s="134"/>
      <c r="M40" s="134"/>
      <c r="N40" s="134"/>
      <c r="O40" s="134"/>
      <c r="P40" s="134"/>
      <c r="Q40" s="134"/>
      <c r="R40" s="134"/>
      <c r="S40" s="134"/>
      <c r="T40" s="134"/>
      <c r="U40" s="134"/>
    </row>
    <row r="41" spans="1:21">
      <c r="A41" s="4" t="s">
        <v>78</v>
      </c>
      <c r="B41" s="132">
        <f>SUM(MaleDeaths!AZ2:AZ421)</f>
        <v>2</v>
      </c>
      <c r="C41" s="133">
        <f t="shared" si="0"/>
        <v>0.27662517289073307</v>
      </c>
      <c r="D41" s="134">
        <v>1</v>
      </c>
      <c r="E41" s="133">
        <v>0.22573363431151239</v>
      </c>
    </row>
    <row r="42" spans="1:21">
      <c r="A42" s="4" t="s">
        <v>82</v>
      </c>
      <c r="B42" s="132">
        <f>SUM(MaleDeaths!BD2:BD421)</f>
        <v>2</v>
      </c>
      <c r="C42" s="133">
        <f t="shared" si="0"/>
        <v>0.27662517289073307</v>
      </c>
      <c r="D42" s="134">
        <v>1</v>
      </c>
      <c r="E42" s="133">
        <v>0.22573363431151239</v>
      </c>
    </row>
    <row r="43" spans="1:21">
      <c r="A43" s="4" t="s">
        <v>46</v>
      </c>
      <c r="B43" s="132">
        <f>SUM(MaleDeaths!T2:T421)</f>
        <v>1</v>
      </c>
      <c r="C43" s="133">
        <f t="shared" si="0"/>
        <v>0.13831258644536654</v>
      </c>
      <c r="D43" s="132">
        <v>1</v>
      </c>
      <c r="E43" s="133">
        <v>0.22573363431151239</v>
      </c>
    </row>
    <row r="44" spans="1:21">
      <c r="A44" s="4" t="s">
        <v>53</v>
      </c>
      <c r="B44" s="132">
        <f>SUM(MaleDeaths!AA2:AA421)</f>
        <v>1</v>
      </c>
      <c r="C44" s="133">
        <f t="shared" si="0"/>
        <v>0.13831258644536654</v>
      </c>
      <c r="D44" s="132">
        <v>1</v>
      </c>
      <c r="E44" s="133">
        <v>0.22573363431151239</v>
      </c>
    </row>
    <row r="45" spans="1:21">
      <c r="A45" s="4" t="s">
        <v>49</v>
      </c>
      <c r="B45" s="132">
        <f>SUM(MaleDeaths!W2:W421)</f>
        <v>0</v>
      </c>
      <c r="C45" s="133">
        <f t="shared" si="0"/>
        <v>0</v>
      </c>
      <c r="D45" s="132">
        <v>1</v>
      </c>
      <c r="E45" s="133">
        <v>0.22573363431151239</v>
      </c>
    </row>
    <row r="46" spans="1:21">
      <c r="A46" s="4" t="s">
        <v>52</v>
      </c>
      <c r="B46" s="132">
        <f>SUM(MaleDeaths!Z2:Z421)</f>
        <v>0</v>
      </c>
      <c r="C46" s="133">
        <f t="shared" si="0"/>
        <v>0</v>
      </c>
      <c r="D46" s="132">
        <v>1</v>
      </c>
      <c r="E46" s="133">
        <v>0.22573363431151239</v>
      </c>
    </row>
    <row r="47" spans="1:21">
      <c r="A47" s="4" t="s">
        <v>62</v>
      </c>
      <c r="B47" s="132">
        <f>SUM(MaleDeaths!AJ2:AJ421)</f>
        <v>0</v>
      </c>
      <c r="C47" s="133">
        <f t="shared" si="0"/>
        <v>0</v>
      </c>
      <c r="D47" s="134">
        <v>1</v>
      </c>
      <c r="E47" s="133">
        <v>0.22573363431151239</v>
      </c>
    </row>
    <row r="48" spans="1:21">
      <c r="A48" s="4" t="s">
        <v>80</v>
      </c>
      <c r="B48" s="132">
        <f>SUM(MaleDeaths!BB2:BB421)</f>
        <v>6</v>
      </c>
      <c r="C48" s="133">
        <f t="shared" si="0"/>
        <v>0.82987551867219922</v>
      </c>
      <c r="D48" s="134">
        <v>0</v>
      </c>
      <c r="E48" s="133">
        <v>0</v>
      </c>
    </row>
    <row r="49" spans="1:5">
      <c r="A49" s="4" t="s">
        <v>33</v>
      </c>
      <c r="B49" s="132">
        <f>SUM(MaleDeaths!G2:G421)</f>
        <v>2</v>
      </c>
      <c r="C49" s="133">
        <f t="shared" si="0"/>
        <v>0.27662517289073307</v>
      </c>
      <c r="D49" s="132">
        <v>0</v>
      </c>
      <c r="E49" s="133">
        <v>0</v>
      </c>
    </row>
    <row r="50" spans="1:5">
      <c r="A50" s="4" t="s">
        <v>51</v>
      </c>
      <c r="B50" s="132">
        <f>SUM(MaleDeaths!Y2:Y421)</f>
        <v>2</v>
      </c>
      <c r="C50" s="133">
        <f t="shared" si="0"/>
        <v>0.27662517289073307</v>
      </c>
      <c r="D50" s="132">
        <v>0</v>
      </c>
      <c r="E50" s="133">
        <v>0</v>
      </c>
    </row>
    <row r="51" spans="1:5">
      <c r="A51" s="4" t="s">
        <v>39</v>
      </c>
      <c r="B51" s="132">
        <f>SUM(MaleDeaths!M2:M421)</f>
        <v>1</v>
      </c>
      <c r="C51" s="133">
        <f t="shared" si="0"/>
        <v>0.13831258644536654</v>
      </c>
      <c r="D51" s="132">
        <v>0</v>
      </c>
      <c r="E51" s="133">
        <v>0</v>
      </c>
    </row>
    <row r="52" spans="1:5">
      <c r="A52" s="4" t="s">
        <v>43</v>
      </c>
      <c r="B52" s="132">
        <f>SUM(MaleDeaths!Q2:Q421)</f>
        <v>1</v>
      </c>
      <c r="C52" s="133">
        <f t="shared" si="0"/>
        <v>0.13831258644536654</v>
      </c>
      <c r="D52" s="132">
        <v>0</v>
      </c>
      <c r="E52" s="133">
        <v>0</v>
      </c>
    </row>
    <row r="53" spans="1:5">
      <c r="A53" s="4" t="s">
        <v>63</v>
      </c>
      <c r="B53" s="132">
        <f>SUM(MaleDeaths!AK2:AK421)</f>
        <v>1</v>
      </c>
      <c r="C53" s="133">
        <f t="shared" si="0"/>
        <v>0.13831258644536654</v>
      </c>
      <c r="D53" s="134">
        <v>0</v>
      </c>
      <c r="E53" s="133">
        <v>0</v>
      </c>
    </row>
    <row r="54" spans="1:5">
      <c r="A54" s="4" t="s">
        <v>66</v>
      </c>
      <c r="B54" s="132">
        <f>SUM(MaleDeaths!AN2:AN421)</f>
        <v>1</v>
      </c>
      <c r="C54" s="133">
        <f t="shared" si="0"/>
        <v>0.13831258644536654</v>
      </c>
      <c r="D54" s="134">
        <v>0</v>
      </c>
      <c r="E54" s="133">
        <v>0</v>
      </c>
    </row>
    <row r="55" spans="1:5">
      <c r="A55" s="4" t="s">
        <v>83</v>
      </c>
      <c r="B55" s="132">
        <f>SUM(MaleDeaths!BE2:BE421)</f>
        <v>1</v>
      </c>
      <c r="C55" s="133">
        <f t="shared" si="0"/>
        <v>0.13831258644536654</v>
      </c>
      <c r="D55" s="134">
        <v>0</v>
      </c>
      <c r="E55" s="133">
        <v>0</v>
      </c>
    </row>
    <row r="56" spans="1:5">
      <c r="A56" s="4" t="s">
        <v>84</v>
      </c>
      <c r="B56" s="132">
        <f>SUM(MaleDeaths!BF2:BF421)</f>
        <v>1</v>
      </c>
      <c r="C56" s="133">
        <f t="shared" si="0"/>
        <v>0.13831258644536654</v>
      </c>
      <c r="D56" s="134">
        <v>0</v>
      </c>
      <c r="E56" s="133">
        <v>0</v>
      </c>
    </row>
  </sheetData>
  <conditionalFormatting sqref="A28:A56">
    <cfRule type="cellIs" dxfId="0" priority="1" operator="equal">
      <formula>"yes"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1001"/>
  <sheetViews>
    <sheetView workbookViewId="0"/>
  </sheetViews>
  <sheetFormatPr defaultColWidth="11.25" defaultRowHeight="15" customHeight="1"/>
  <cols>
    <col min="1" max="1" width="35.75" customWidth="1"/>
    <col min="2" max="2" width="35.5" customWidth="1"/>
    <col min="4" max="4" width="12.625" customWidth="1"/>
    <col min="5" max="5" width="17.25" customWidth="1"/>
    <col min="6" max="6" width="35.5" customWidth="1"/>
    <col min="8" max="8" width="12.625" customWidth="1"/>
    <col min="9" max="10" width="12.5" customWidth="1"/>
  </cols>
  <sheetData>
    <row r="1" spans="1:5">
      <c r="A1" s="136" t="s">
        <v>10149</v>
      </c>
      <c r="B1" s="137" t="s">
        <v>10150</v>
      </c>
      <c r="C1" s="137" t="s">
        <v>10151</v>
      </c>
      <c r="D1" s="137" t="s">
        <v>10152</v>
      </c>
      <c r="E1" s="137"/>
    </row>
    <row r="2" spans="1:5">
      <c r="A2" s="138" t="s">
        <v>1138</v>
      </c>
      <c r="B2" s="138" t="s">
        <v>1138</v>
      </c>
      <c r="C2" s="138">
        <v>71</v>
      </c>
      <c r="D2" s="138">
        <v>12</v>
      </c>
      <c r="E2" s="139"/>
    </row>
    <row r="3" spans="1:5">
      <c r="A3" s="138" t="s">
        <v>2007</v>
      </c>
      <c r="B3" s="138" t="s">
        <v>2007</v>
      </c>
      <c r="C3" s="138">
        <v>58</v>
      </c>
      <c r="D3" s="138">
        <v>12</v>
      </c>
      <c r="E3" s="139"/>
    </row>
    <row r="4" spans="1:5">
      <c r="A4" s="138" t="s">
        <v>2205</v>
      </c>
      <c r="B4" s="138" t="s">
        <v>2205</v>
      </c>
      <c r="C4" s="138">
        <v>33</v>
      </c>
      <c r="D4" s="138">
        <v>5</v>
      </c>
      <c r="E4" s="139"/>
    </row>
    <row r="5" spans="1:5">
      <c r="A5" s="138" t="s">
        <v>1353</v>
      </c>
      <c r="B5" s="138" t="s">
        <v>1353</v>
      </c>
      <c r="C5" s="138">
        <v>114</v>
      </c>
      <c r="D5" s="138">
        <v>29</v>
      </c>
      <c r="E5" s="139"/>
    </row>
    <row r="6" spans="1:5">
      <c r="A6" s="138" t="s">
        <v>424</v>
      </c>
      <c r="B6" s="138" t="s">
        <v>424</v>
      </c>
      <c r="C6" s="138">
        <v>74</v>
      </c>
      <c r="D6" s="138">
        <v>16</v>
      </c>
      <c r="E6" s="139"/>
    </row>
    <row r="7" spans="1:5">
      <c r="A7" s="138" t="s">
        <v>1876</v>
      </c>
      <c r="B7" s="138" t="s">
        <v>1876</v>
      </c>
      <c r="C7" s="138">
        <v>35</v>
      </c>
      <c r="D7" s="138">
        <v>9</v>
      </c>
      <c r="E7" s="139"/>
    </row>
    <row r="8" spans="1:5">
      <c r="A8" s="138" t="s">
        <v>10153</v>
      </c>
      <c r="B8" s="138" t="s">
        <v>10153</v>
      </c>
      <c r="C8" s="138">
        <v>54</v>
      </c>
      <c r="D8" s="138">
        <v>7</v>
      </c>
      <c r="E8" s="139"/>
    </row>
    <row r="9" spans="1:5">
      <c r="A9" s="138" t="s">
        <v>10154</v>
      </c>
      <c r="B9" s="138" t="s">
        <v>10153</v>
      </c>
      <c r="C9" s="138">
        <v>7</v>
      </c>
      <c r="D9" s="138">
        <v>1</v>
      </c>
      <c r="E9" s="139"/>
    </row>
    <row r="10" spans="1:5">
      <c r="A10" s="138" t="s">
        <v>816</v>
      </c>
      <c r="B10" s="138" t="s">
        <v>816</v>
      </c>
      <c r="C10" s="138">
        <v>17</v>
      </c>
      <c r="D10" s="138">
        <v>3</v>
      </c>
      <c r="E10" s="139"/>
    </row>
    <row r="11" spans="1:5">
      <c r="A11" s="138" t="s">
        <v>8996</v>
      </c>
      <c r="B11" s="138" t="s">
        <v>8996</v>
      </c>
      <c r="C11" s="138">
        <v>25</v>
      </c>
      <c r="D11" s="138">
        <v>8</v>
      </c>
      <c r="E11" s="139"/>
    </row>
    <row r="12" spans="1:5">
      <c r="A12" s="138" t="s">
        <v>10155</v>
      </c>
      <c r="B12" s="138" t="s">
        <v>8996</v>
      </c>
      <c r="C12" s="138">
        <v>17</v>
      </c>
      <c r="D12" s="138">
        <v>0</v>
      </c>
      <c r="E12" s="139"/>
    </row>
    <row r="13" spans="1:5">
      <c r="A13" s="138" t="s">
        <v>10156</v>
      </c>
      <c r="B13" s="138" t="s">
        <v>8996</v>
      </c>
      <c r="C13" s="138">
        <v>2</v>
      </c>
      <c r="D13" s="138">
        <v>0</v>
      </c>
      <c r="E13" s="139"/>
    </row>
    <row r="14" spans="1:5">
      <c r="A14" s="138" t="s">
        <v>10157</v>
      </c>
      <c r="B14" s="138" t="s">
        <v>10157</v>
      </c>
      <c r="C14" s="138">
        <v>3</v>
      </c>
      <c r="D14" s="138">
        <v>0</v>
      </c>
      <c r="E14" s="139"/>
    </row>
    <row r="15" spans="1:5">
      <c r="A15" s="138" t="s">
        <v>10158</v>
      </c>
      <c r="B15" s="138" t="s">
        <v>10157</v>
      </c>
      <c r="C15" s="138">
        <v>1</v>
      </c>
      <c r="D15" s="138">
        <v>0</v>
      </c>
      <c r="E15" s="139"/>
    </row>
    <row r="16" spans="1:5">
      <c r="A16" s="138" t="s">
        <v>671</v>
      </c>
      <c r="B16" s="138" t="s">
        <v>671</v>
      </c>
      <c r="C16" s="138">
        <v>5</v>
      </c>
      <c r="D16" s="138">
        <v>2</v>
      </c>
      <c r="E16" s="139"/>
    </row>
    <row r="17" spans="1:5">
      <c r="A17" s="138" t="s">
        <v>10159</v>
      </c>
      <c r="B17" s="138" t="s">
        <v>671</v>
      </c>
      <c r="C17" s="138">
        <v>13</v>
      </c>
      <c r="D17" s="138">
        <v>0</v>
      </c>
      <c r="E17" s="139"/>
    </row>
    <row r="18" spans="1:5">
      <c r="A18" s="138" t="s">
        <v>10160</v>
      </c>
      <c r="B18" s="138" t="s">
        <v>671</v>
      </c>
      <c r="C18" s="138">
        <v>5</v>
      </c>
      <c r="D18" s="138">
        <v>1</v>
      </c>
      <c r="E18" s="139"/>
    </row>
    <row r="19" spans="1:5">
      <c r="A19" s="138" t="s">
        <v>10161</v>
      </c>
      <c r="B19" s="138" t="s">
        <v>10162</v>
      </c>
      <c r="C19" s="138">
        <v>1</v>
      </c>
      <c r="D19" s="138">
        <v>0</v>
      </c>
      <c r="E19" s="139"/>
    </row>
    <row r="20" spans="1:5">
      <c r="A20" s="138" t="s">
        <v>279</v>
      </c>
      <c r="B20" s="138" t="s">
        <v>279</v>
      </c>
      <c r="C20" s="138">
        <v>22</v>
      </c>
      <c r="D20" s="138">
        <v>2</v>
      </c>
      <c r="E20" s="139"/>
    </row>
    <row r="21" spans="1:5">
      <c r="A21" s="138" t="s">
        <v>10163</v>
      </c>
      <c r="B21" s="138" t="s">
        <v>10163</v>
      </c>
      <c r="C21" s="138">
        <v>3</v>
      </c>
      <c r="D21" s="138">
        <v>0</v>
      </c>
      <c r="E21" s="139"/>
    </row>
    <row r="22" spans="1:5">
      <c r="A22" s="138" t="s">
        <v>504</v>
      </c>
      <c r="B22" s="138" t="s">
        <v>10163</v>
      </c>
      <c r="C22" s="138">
        <v>2</v>
      </c>
      <c r="D22" s="138">
        <v>1</v>
      </c>
      <c r="E22" s="139"/>
    </row>
    <row r="23" spans="1:5">
      <c r="A23" s="138" t="s">
        <v>4287</v>
      </c>
      <c r="B23" s="138" t="s">
        <v>10163</v>
      </c>
      <c r="C23" s="138">
        <v>6</v>
      </c>
      <c r="D23" s="138">
        <v>2</v>
      </c>
      <c r="E23" s="139"/>
    </row>
    <row r="24" spans="1:5">
      <c r="A24" s="138" t="s">
        <v>10164</v>
      </c>
      <c r="B24" s="138" t="s">
        <v>10164</v>
      </c>
      <c r="C24" s="138">
        <v>68</v>
      </c>
      <c r="D24" s="138">
        <v>13</v>
      </c>
      <c r="E24" s="139"/>
    </row>
    <row r="25" spans="1:5">
      <c r="A25" s="138" t="s">
        <v>5338</v>
      </c>
      <c r="B25" s="138" t="s">
        <v>10164</v>
      </c>
      <c r="C25" s="138">
        <v>3</v>
      </c>
      <c r="D25" s="138">
        <v>1</v>
      </c>
      <c r="E25" s="139"/>
    </row>
    <row r="26" spans="1:5">
      <c r="A26" s="138" t="s">
        <v>888</v>
      </c>
      <c r="B26" s="138" t="s">
        <v>888</v>
      </c>
      <c r="C26" s="138">
        <v>62</v>
      </c>
      <c r="D26" s="138">
        <v>11</v>
      </c>
      <c r="E26" s="139"/>
    </row>
    <row r="27" spans="1:5">
      <c r="A27" s="138" t="s">
        <v>10165</v>
      </c>
      <c r="B27" s="138" t="s">
        <v>888</v>
      </c>
      <c r="C27" s="138">
        <v>1</v>
      </c>
      <c r="D27" s="138">
        <v>0</v>
      </c>
      <c r="E27" s="139"/>
    </row>
    <row r="28" spans="1:5">
      <c r="A28" s="138" t="s">
        <v>1472</v>
      </c>
      <c r="B28" s="138" t="s">
        <v>1472</v>
      </c>
      <c r="C28" s="138">
        <v>20</v>
      </c>
      <c r="D28" s="138">
        <v>6</v>
      </c>
      <c r="E28" s="139"/>
    </row>
    <row r="29" spans="1:5">
      <c r="A29" s="138" t="s">
        <v>8516</v>
      </c>
      <c r="B29" s="138" t="s">
        <v>2130</v>
      </c>
      <c r="C29" s="138">
        <v>2</v>
      </c>
      <c r="D29" s="138">
        <v>1</v>
      </c>
      <c r="E29" s="139"/>
    </row>
    <row r="30" spans="1:5">
      <c r="A30" s="138" t="s">
        <v>2130</v>
      </c>
      <c r="B30" s="138" t="s">
        <v>2130</v>
      </c>
      <c r="C30" s="138">
        <v>48</v>
      </c>
      <c r="D30" s="138">
        <v>5</v>
      </c>
      <c r="E30" s="139"/>
    </row>
    <row r="31" spans="1:5">
      <c r="A31" s="138" t="s">
        <v>10166</v>
      </c>
      <c r="B31" s="138" t="s">
        <v>2130</v>
      </c>
      <c r="C31" s="138">
        <v>1</v>
      </c>
      <c r="D31" s="138">
        <v>0</v>
      </c>
      <c r="E31" s="139"/>
    </row>
    <row r="32" spans="1:5">
      <c r="A32" s="138" t="s">
        <v>1986</v>
      </c>
      <c r="B32" s="138" t="s">
        <v>1986</v>
      </c>
      <c r="C32" s="138">
        <v>29</v>
      </c>
      <c r="D32" s="138">
        <v>4</v>
      </c>
      <c r="E32" s="139"/>
    </row>
    <row r="33" spans="1:5">
      <c r="A33" s="138" t="s">
        <v>9401</v>
      </c>
      <c r="B33" s="138" t="s">
        <v>2078</v>
      </c>
      <c r="C33" s="138">
        <v>3</v>
      </c>
      <c r="D33" s="138">
        <v>1</v>
      </c>
      <c r="E33" s="139"/>
    </row>
    <row r="34" spans="1:5">
      <c r="A34" s="138" t="s">
        <v>2078</v>
      </c>
      <c r="B34" s="138" t="s">
        <v>2078</v>
      </c>
      <c r="C34" s="138">
        <v>35</v>
      </c>
      <c r="D34" s="138">
        <v>10</v>
      </c>
      <c r="E34" s="139"/>
    </row>
    <row r="35" spans="1:5">
      <c r="A35" s="138" t="s">
        <v>8079</v>
      </c>
      <c r="B35" s="138" t="s">
        <v>8079</v>
      </c>
      <c r="C35" s="138">
        <v>44</v>
      </c>
      <c r="D35" s="138">
        <v>12</v>
      </c>
      <c r="E35" s="139"/>
    </row>
    <row r="36" spans="1:5">
      <c r="A36" s="138" t="s">
        <v>10167</v>
      </c>
      <c r="B36" s="138" t="s">
        <v>8079</v>
      </c>
      <c r="C36" s="138">
        <v>1</v>
      </c>
      <c r="D36" s="138">
        <v>0</v>
      </c>
      <c r="E36" s="139"/>
    </row>
    <row r="37" spans="1:5">
      <c r="A37" s="138" t="s">
        <v>1001</v>
      </c>
      <c r="B37" s="138" t="s">
        <v>8079</v>
      </c>
      <c r="C37" s="138">
        <v>43</v>
      </c>
      <c r="D37" s="138">
        <v>7</v>
      </c>
      <c r="E37" s="139"/>
    </row>
    <row r="38" spans="1:5">
      <c r="A38" s="138" t="s">
        <v>10168</v>
      </c>
      <c r="B38" s="138" t="s">
        <v>8079</v>
      </c>
      <c r="C38" s="138">
        <v>1</v>
      </c>
      <c r="D38" s="138">
        <v>0</v>
      </c>
      <c r="E38" s="139"/>
    </row>
    <row r="39" spans="1:5">
      <c r="A39" s="138" t="s">
        <v>10169</v>
      </c>
      <c r="B39" s="138" t="s">
        <v>8079</v>
      </c>
      <c r="C39" s="138">
        <v>1</v>
      </c>
      <c r="D39" s="138">
        <v>0</v>
      </c>
      <c r="E39" s="139"/>
    </row>
    <row r="40" spans="1:5">
      <c r="A40" s="138" t="s">
        <v>10170</v>
      </c>
      <c r="B40" s="138" t="s">
        <v>8079</v>
      </c>
      <c r="C40" s="138">
        <v>1</v>
      </c>
      <c r="D40" s="138">
        <v>0</v>
      </c>
      <c r="E40" s="139"/>
    </row>
    <row r="41" spans="1:5">
      <c r="A41" s="138" t="s">
        <v>10171</v>
      </c>
      <c r="B41" s="138" t="s">
        <v>10172</v>
      </c>
      <c r="C41" s="138">
        <v>1</v>
      </c>
      <c r="D41" s="138">
        <v>0</v>
      </c>
      <c r="E41" s="139"/>
    </row>
    <row r="42" spans="1:5">
      <c r="A42" s="138" t="s">
        <v>10172</v>
      </c>
      <c r="B42" s="138" t="s">
        <v>10172</v>
      </c>
      <c r="C42" s="138">
        <v>1</v>
      </c>
      <c r="D42" s="138">
        <v>0</v>
      </c>
      <c r="E42" s="139"/>
    </row>
    <row r="43" spans="1:5">
      <c r="A43" s="138" t="s">
        <v>10173</v>
      </c>
      <c r="B43" s="138" t="s">
        <v>10172</v>
      </c>
      <c r="C43" s="138">
        <v>7</v>
      </c>
      <c r="D43" s="138">
        <v>2</v>
      </c>
      <c r="E43" s="139"/>
    </row>
    <row r="44" spans="1:5">
      <c r="A44" s="138" t="s">
        <v>10174</v>
      </c>
      <c r="B44" s="138" t="s">
        <v>10172</v>
      </c>
      <c r="C44" s="138">
        <v>1</v>
      </c>
      <c r="D44" s="138">
        <v>0</v>
      </c>
      <c r="E44" s="139"/>
    </row>
    <row r="45" spans="1:5">
      <c r="A45" s="138" t="s">
        <v>7076</v>
      </c>
      <c r="B45" s="138" t="s">
        <v>7076</v>
      </c>
      <c r="C45" s="138">
        <v>11</v>
      </c>
      <c r="D45" s="138">
        <v>3</v>
      </c>
      <c r="E45" s="139"/>
    </row>
    <row r="46" spans="1:5">
      <c r="A46" s="138" t="s">
        <v>1306</v>
      </c>
      <c r="B46" s="138" t="s">
        <v>10175</v>
      </c>
      <c r="C46" s="138">
        <v>52</v>
      </c>
      <c r="D46" s="138">
        <v>13</v>
      </c>
      <c r="E46" s="139"/>
    </row>
    <row r="47" spans="1:5">
      <c r="A47" s="138" t="s">
        <v>1341</v>
      </c>
      <c r="B47" s="138" t="s">
        <v>1341</v>
      </c>
      <c r="C47" s="138">
        <v>43</v>
      </c>
      <c r="D47" s="138">
        <v>15</v>
      </c>
      <c r="E47" s="139"/>
    </row>
    <row r="48" spans="1:5">
      <c r="A48" s="138" t="s">
        <v>7207</v>
      </c>
      <c r="B48" s="138" t="s">
        <v>7207</v>
      </c>
      <c r="C48" s="138">
        <v>7</v>
      </c>
      <c r="D48" s="138">
        <v>1</v>
      </c>
      <c r="E48" s="139"/>
    </row>
    <row r="49" spans="1:5">
      <c r="A49" s="138" t="s">
        <v>4139</v>
      </c>
      <c r="B49" s="138" t="s">
        <v>4139</v>
      </c>
      <c r="C49" s="138">
        <v>32</v>
      </c>
      <c r="D49" s="138">
        <v>5</v>
      </c>
      <c r="E49" s="139"/>
    </row>
    <row r="50" spans="1:5">
      <c r="A50" s="138" t="s">
        <v>8529</v>
      </c>
      <c r="B50" s="138" t="s">
        <v>8529</v>
      </c>
      <c r="C50" s="138">
        <v>27</v>
      </c>
      <c r="D50" s="138">
        <v>3</v>
      </c>
      <c r="E50" s="139"/>
    </row>
    <row r="51" spans="1:5">
      <c r="A51" s="138" t="s">
        <v>10176</v>
      </c>
      <c r="B51" s="138" t="s">
        <v>10177</v>
      </c>
      <c r="C51" s="138">
        <v>2</v>
      </c>
      <c r="D51" s="138">
        <v>0</v>
      </c>
      <c r="E51" s="139"/>
    </row>
    <row r="52" spans="1:5">
      <c r="A52" s="138" t="s">
        <v>10178</v>
      </c>
      <c r="B52" s="138" t="s">
        <v>10177</v>
      </c>
      <c r="C52" s="138">
        <v>2</v>
      </c>
      <c r="D52" s="138">
        <v>0</v>
      </c>
      <c r="E52" s="139"/>
    </row>
    <row r="53" spans="1:5">
      <c r="A53" s="138" t="s">
        <v>4468</v>
      </c>
      <c r="B53" s="138" t="s">
        <v>10177</v>
      </c>
      <c r="C53" s="138">
        <v>13</v>
      </c>
      <c r="D53" s="138">
        <v>5</v>
      </c>
      <c r="E53" s="139"/>
    </row>
    <row r="54" spans="1:5">
      <c r="A54" s="138" t="s">
        <v>10179</v>
      </c>
      <c r="B54" s="138" t="s">
        <v>10177</v>
      </c>
      <c r="C54" s="138">
        <v>1</v>
      </c>
      <c r="D54" s="138">
        <v>0</v>
      </c>
      <c r="E54" s="139"/>
    </row>
    <row r="55" spans="1:5">
      <c r="A55" s="138" t="s">
        <v>8609</v>
      </c>
      <c r="B55" s="138" t="s">
        <v>10177</v>
      </c>
      <c r="C55" s="138">
        <v>7</v>
      </c>
      <c r="D55" s="138">
        <v>2</v>
      </c>
      <c r="E55" s="139"/>
    </row>
    <row r="56" spans="1:5">
      <c r="A56" s="138" t="s">
        <v>10180</v>
      </c>
      <c r="B56" s="138" t="s">
        <v>10177</v>
      </c>
      <c r="C56" s="138">
        <v>8</v>
      </c>
      <c r="D56" s="138">
        <v>2</v>
      </c>
      <c r="E56" s="139"/>
    </row>
    <row r="57" spans="1:5">
      <c r="A57" s="138" t="s">
        <v>1600</v>
      </c>
      <c r="B57" s="138" t="s">
        <v>8609</v>
      </c>
      <c r="C57" s="138">
        <v>31</v>
      </c>
      <c r="D57" s="138">
        <v>5</v>
      </c>
      <c r="E57" s="139"/>
    </row>
    <row r="58" spans="1:5">
      <c r="A58" s="138" t="s">
        <v>7872</v>
      </c>
      <c r="B58" s="138" t="s">
        <v>7872</v>
      </c>
      <c r="C58" s="138">
        <v>3</v>
      </c>
      <c r="D58" s="138">
        <v>1</v>
      </c>
      <c r="E58" s="139"/>
    </row>
    <row r="59" spans="1:5">
      <c r="A59" s="138" t="s">
        <v>3798</v>
      </c>
      <c r="B59" s="138" t="s">
        <v>3798</v>
      </c>
      <c r="C59" s="138">
        <v>28</v>
      </c>
      <c r="D59" s="138">
        <v>4</v>
      </c>
      <c r="E59" s="139"/>
    </row>
    <row r="60" spans="1:5">
      <c r="A60" s="138" t="s">
        <v>10181</v>
      </c>
      <c r="B60" s="138" t="s">
        <v>7765</v>
      </c>
      <c r="C60" s="138">
        <v>2</v>
      </c>
      <c r="D60" s="138">
        <v>0</v>
      </c>
      <c r="E60" s="139"/>
    </row>
    <row r="61" spans="1:5">
      <c r="A61" s="138" t="s">
        <v>7765</v>
      </c>
      <c r="B61" s="138" t="s">
        <v>7765</v>
      </c>
      <c r="C61" s="138">
        <v>31</v>
      </c>
      <c r="D61" s="138">
        <v>4</v>
      </c>
      <c r="E61" s="139"/>
    </row>
    <row r="62" spans="1:5">
      <c r="A62" s="138" t="s">
        <v>10182</v>
      </c>
      <c r="B62" s="138" t="s">
        <v>7765</v>
      </c>
      <c r="C62" s="138">
        <v>4</v>
      </c>
      <c r="D62" s="138">
        <v>1</v>
      </c>
      <c r="E62" s="139"/>
    </row>
    <row r="63" spans="1:5">
      <c r="A63" s="138" t="s">
        <v>786</v>
      </c>
      <c r="B63" s="138" t="s">
        <v>7765</v>
      </c>
      <c r="C63" s="138">
        <v>135</v>
      </c>
      <c r="D63" s="138">
        <v>17</v>
      </c>
      <c r="E63" s="139"/>
    </row>
    <row r="64" spans="1:5">
      <c r="A64" s="138" t="s">
        <v>3033</v>
      </c>
      <c r="B64" s="138" t="s">
        <v>7765</v>
      </c>
      <c r="C64" s="138">
        <v>9</v>
      </c>
      <c r="D64" s="138">
        <v>1</v>
      </c>
      <c r="E64" s="139"/>
    </row>
    <row r="65" spans="1:5">
      <c r="A65" s="138" t="s">
        <v>786</v>
      </c>
      <c r="B65" s="138" t="s">
        <v>7765</v>
      </c>
      <c r="C65" s="138">
        <v>1</v>
      </c>
      <c r="D65" s="138">
        <v>0</v>
      </c>
      <c r="E65" s="139"/>
    </row>
    <row r="66" spans="1:5">
      <c r="A66" s="138" t="s">
        <v>387</v>
      </c>
      <c r="B66" s="138" t="s">
        <v>7765</v>
      </c>
      <c r="C66" s="138">
        <v>11</v>
      </c>
      <c r="D66" s="138">
        <v>2</v>
      </c>
      <c r="E66" s="139"/>
    </row>
    <row r="67" spans="1:5">
      <c r="A67" s="138" t="s">
        <v>10183</v>
      </c>
      <c r="B67" s="138" t="s">
        <v>7965</v>
      </c>
      <c r="C67" s="138">
        <v>2</v>
      </c>
      <c r="D67" s="138">
        <v>0</v>
      </c>
      <c r="E67" s="139"/>
    </row>
    <row r="68" spans="1:5">
      <c r="A68" s="138" t="s">
        <v>7965</v>
      </c>
      <c r="B68" s="138" t="s">
        <v>7965</v>
      </c>
      <c r="C68" s="138">
        <v>3</v>
      </c>
      <c r="D68" s="138">
        <v>1</v>
      </c>
      <c r="E68" s="139"/>
    </row>
    <row r="69" spans="1:5">
      <c r="A69" s="138" t="s">
        <v>10184</v>
      </c>
      <c r="B69" s="138" t="s">
        <v>7965</v>
      </c>
      <c r="C69" s="138">
        <v>2</v>
      </c>
      <c r="D69" s="138">
        <v>0</v>
      </c>
      <c r="E69" s="139"/>
    </row>
    <row r="70" spans="1:5">
      <c r="A70" s="138" t="s">
        <v>10185</v>
      </c>
      <c r="B70" s="138" t="s">
        <v>7965</v>
      </c>
      <c r="C70" s="138">
        <v>1</v>
      </c>
      <c r="D70" s="138">
        <v>0</v>
      </c>
      <c r="E70" s="139"/>
    </row>
    <row r="71" spans="1:5">
      <c r="A71" s="138" t="s">
        <v>935</v>
      </c>
      <c r="B71" s="138" t="s">
        <v>7965</v>
      </c>
      <c r="C71" s="138">
        <v>86</v>
      </c>
      <c r="D71" s="138">
        <v>17</v>
      </c>
      <c r="E71" s="139"/>
    </row>
    <row r="72" spans="1:5">
      <c r="A72" s="138" t="s">
        <v>8862</v>
      </c>
      <c r="B72" s="138" t="s">
        <v>7965</v>
      </c>
      <c r="C72" s="138">
        <v>15</v>
      </c>
      <c r="D72" s="138">
        <v>2</v>
      </c>
      <c r="E72" s="139"/>
    </row>
    <row r="73" spans="1:5">
      <c r="A73" s="138" t="s">
        <v>10186</v>
      </c>
      <c r="B73" s="138" t="s">
        <v>7965</v>
      </c>
      <c r="C73" s="138">
        <v>1</v>
      </c>
      <c r="D73" s="138">
        <v>0</v>
      </c>
      <c r="E73" s="139"/>
    </row>
    <row r="74" spans="1:5">
      <c r="A74" s="138" t="s">
        <v>8748</v>
      </c>
      <c r="B74" s="138" t="s">
        <v>8748</v>
      </c>
      <c r="C74" s="138">
        <v>3</v>
      </c>
      <c r="D74" s="138">
        <v>1</v>
      </c>
      <c r="E74" s="139"/>
    </row>
    <row r="75" spans="1:5">
      <c r="A75" s="138" t="s">
        <v>10187</v>
      </c>
      <c r="B75" s="138" t="s">
        <v>8748</v>
      </c>
      <c r="C75" s="138">
        <v>3</v>
      </c>
      <c r="D75" s="138">
        <v>0</v>
      </c>
      <c r="E75" s="139"/>
    </row>
    <row r="76" spans="1:5">
      <c r="A76" s="138" t="s">
        <v>3549</v>
      </c>
      <c r="B76" s="138" t="s">
        <v>8748</v>
      </c>
      <c r="C76" s="138">
        <v>47</v>
      </c>
      <c r="D76" s="138">
        <v>11</v>
      </c>
      <c r="E76" s="139"/>
    </row>
    <row r="77" spans="1:5">
      <c r="A77" s="138" t="s">
        <v>10188</v>
      </c>
      <c r="B77" s="138" t="s">
        <v>8748</v>
      </c>
      <c r="C77" s="138">
        <v>1</v>
      </c>
      <c r="D77" s="138">
        <v>0</v>
      </c>
      <c r="E77" s="139"/>
    </row>
    <row r="78" spans="1:5">
      <c r="A78" s="138" t="s">
        <v>4740</v>
      </c>
      <c r="B78" s="138" t="s">
        <v>4740</v>
      </c>
      <c r="C78" s="138">
        <v>19</v>
      </c>
      <c r="D78" s="138">
        <v>5</v>
      </c>
      <c r="E78" s="139"/>
    </row>
    <row r="79" spans="1:5">
      <c r="A79" s="138" t="s">
        <v>1422</v>
      </c>
      <c r="B79" s="138" t="s">
        <v>10189</v>
      </c>
      <c r="C79" s="138">
        <v>15</v>
      </c>
      <c r="D79" s="138">
        <v>2</v>
      </c>
      <c r="E79" s="139"/>
    </row>
    <row r="80" spans="1:5">
      <c r="A80" s="138" t="s">
        <v>10190</v>
      </c>
      <c r="B80" s="138" t="s">
        <v>10189</v>
      </c>
      <c r="C80" s="138">
        <v>17</v>
      </c>
      <c r="D80" s="138">
        <v>3</v>
      </c>
      <c r="E80" s="139"/>
    </row>
    <row r="81" spans="1:5">
      <c r="A81" s="138" t="s">
        <v>10191</v>
      </c>
      <c r="B81" s="138" t="s">
        <v>10189</v>
      </c>
      <c r="C81" s="138">
        <v>1</v>
      </c>
      <c r="D81" s="138">
        <v>0</v>
      </c>
      <c r="E81" s="139"/>
    </row>
    <row r="82" spans="1:5">
      <c r="A82" s="138" t="s">
        <v>10192</v>
      </c>
      <c r="B82" s="138" t="s">
        <v>10189</v>
      </c>
      <c r="C82" s="138">
        <v>11</v>
      </c>
      <c r="D82" s="138">
        <v>0</v>
      </c>
      <c r="E82" s="139"/>
    </row>
    <row r="83" spans="1:5">
      <c r="A83" s="138" t="s">
        <v>2143</v>
      </c>
      <c r="B83" s="138" t="s">
        <v>10193</v>
      </c>
      <c r="C83" s="138">
        <v>12</v>
      </c>
      <c r="D83" s="138">
        <v>3</v>
      </c>
      <c r="E83" s="139"/>
    </row>
    <row r="84" spans="1:5">
      <c r="A84" s="138" t="s">
        <v>343</v>
      </c>
      <c r="B84" s="138" t="s">
        <v>10193</v>
      </c>
      <c r="C84" s="138">
        <v>13</v>
      </c>
      <c r="D84" s="138">
        <v>6</v>
      </c>
      <c r="E84" s="139"/>
    </row>
    <row r="85" spans="1:5">
      <c r="A85" s="138" t="s">
        <v>10194</v>
      </c>
      <c r="B85" s="138" t="s">
        <v>10193</v>
      </c>
      <c r="C85" s="138">
        <v>34</v>
      </c>
      <c r="D85" s="138">
        <v>3</v>
      </c>
      <c r="E85" s="139"/>
    </row>
    <row r="86" spans="1:5">
      <c r="A86" s="138" t="s">
        <v>10195</v>
      </c>
      <c r="B86" s="138" t="s">
        <v>10193</v>
      </c>
      <c r="C86" s="138">
        <v>1</v>
      </c>
      <c r="D86" s="138">
        <v>0</v>
      </c>
      <c r="E86" s="139"/>
    </row>
    <row r="87" spans="1:5">
      <c r="A87" s="138" t="s">
        <v>858</v>
      </c>
      <c r="B87" s="138" t="s">
        <v>7115</v>
      </c>
      <c r="C87" s="138">
        <v>4</v>
      </c>
      <c r="D87" s="138">
        <v>1</v>
      </c>
      <c r="E87" s="139"/>
    </row>
    <row r="88" spans="1:5">
      <c r="A88" s="138" t="s">
        <v>7115</v>
      </c>
      <c r="B88" s="138" t="s">
        <v>7115</v>
      </c>
      <c r="C88" s="138">
        <v>29</v>
      </c>
      <c r="D88" s="138">
        <v>3</v>
      </c>
      <c r="E88" s="139"/>
    </row>
    <row r="89" spans="1:5">
      <c r="A89" s="138" t="s">
        <v>1457</v>
      </c>
      <c r="B89" s="138" t="s">
        <v>7115</v>
      </c>
      <c r="C89" s="138">
        <v>15</v>
      </c>
      <c r="D89" s="138">
        <v>4</v>
      </c>
      <c r="E89" s="139"/>
    </row>
    <row r="90" spans="1:5">
      <c r="A90" s="138" t="s">
        <v>10196</v>
      </c>
      <c r="B90" s="138" t="s">
        <v>10196</v>
      </c>
      <c r="C90" s="138">
        <v>41</v>
      </c>
      <c r="D90" s="138">
        <v>3</v>
      </c>
      <c r="E90" s="139"/>
    </row>
    <row r="91" spans="1:5">
      <c r="A91" s="138" t="s">
        <v>10197</v>
      </c>
      <c r="B91" s="138" t="s">
        <v>10196</v>
      </c>
      <c r="C91" s="138">
        <v>3</v>
      </c>
      <c r="D91" s="138">
        <v>0</v>
      </c>
      <c r="E91" s="139"/>
    </row>
    <row r="92" spans="1:5">
      <c r="A92" s="138" t="s">
        <v>4453</v>
      </c>
      <c r="B92" s="138" t="s">
        <v>617</v>
      </c>
      <c r="C92" s="138">
        <v>27</v>
      </c>
      <c r="D92" s="138">
        <v>7</v>
      </c>
      <c r="E92" s="139"/>
    </row>
    <row r="93" spans="1:5">
      <c r="A93" s="138" t="s">
        <v>617</v>
      </c>
      <c r="B93" s="138" t="s">
        <v>617</v>
      </c>
      <c r="C93" s="138">
        <v>26</v>
      </c>
      <c r="D93" s="138">
        <v>8</v>
      </c>
      <c r="E93" s="139"/>
    </row>
    <row r="94" spans="1:5">
      <c r="A94" s="138" t="s">
        <v>10198</v>
      </c>
      <c r="B94" s="138" t="s">
        <v>8653</v>
      </c>
      <c r="C94" s="138">
        <v>1</v>
      </c>
      <c r="D94" s="138">
        <v>0</v>
      </c>
      <c r="E94" s="139"/>
    </row>
    <row r="95" spans="1:5">
      <c r="A95" s="138" t="s">
        <v>872</v>
      </c>
      <c r="B95" s="138" t="s">
        <v>8653</v>
      </c>
      <c r="C95" s="138">
        <v>75</v>
      </c>
      <c r="D95" s="138">
        <v>23</v>
      </c>
      <c r="E95" s="139"/>
    </row>
    <row r="96" spans="1:5">
      <c r="A96" s="138" t="s">
        <v>8653</v>
      </c>
      <c r="B96" s="138" t="s">
        <v>8653</v>
      </c>
      <c r="C96" s="138">
        <v>19</v>
      </c>
      <c r="D96" s="138">
        <v>6</v>
      </c>
      <c r="E96" s="139"/>
    </row>
    <row r="97" spans="1:5">
      <c r="A97" s="138" t="s">
        <v>7656</v>
      </c>
      <c r="B97" s="138" t="s">
        <v>360</v>
      </c>
      <c r="C97" s="138">
        <v>50</v>
      </c>
      <c r="D97" s="138">
        <v>12</v>
      </c>
      <c r="E97" s="139"/>
    </row>
    <row r="98" spans="1:5">
      <c r="A98" s="138" t="s">
        <v>901</v>
      </c>
      <c r="B98" s="138" t="s">
        <v>360</v>
      </c>
      <c r="C98" s="138">
        <v>216</v>
      </c>
      <c r="D98" s="138">
        <v>41</v>
      </c>
      <c r="E98" s="139"/>
    </row>
    <row r="99" spans="1:5">
      <c r="A99" s="138" t="s">
        <v>360</v>
      </c>
      <c r="B99" s="138" t="s">
        <v>360</v>
      </c>
      <c r="C99" s="138">
        <v>45</v>
      </c>
      <c r="D99" s="138">
        <v>8</v>
      </c>
      <c r="E99" s="139"/>
    </row>
    <row r="100" spans="1:5">
      <c r="A100" s="138" t="s">
        <v>7656</v>
      </c>
      <c r="B100" s="138" t="s">
        <v>360</v>
      </c>
      <c r="C100" s="138">
        <v>1</v>
      </c>
      <c r="D100" s="138">
        <v>0</v>
      </c>
      <c r="E100" s="139"/>
    </row>
    <row r="101" spans="1:5">
      <c r="A101" s="138" t="s">
        <v>10199</v>
      </c>
      <c r="B101" s="138" t="s">
        <v>360</v>
      </c>
      <c r="C101" s="138">
        <v>1</v>
      </c>
      <c r="D101" s="138">
        <v>0</v>
      </c>
      <c r="E101" s="139"/>
    </row>
    <row r="102" spans="1:5">
      <c r="A102" s="138" t="s">
        <v>10200</v>
      </c>
      <c r="B102" s="138" t="s">
        <v>360</v>
      </c>
      <c r="C102" s="138">
        <v>3</v>
      </c>
      <c r="D102" s="138">
        <v>0</v>
      </c>
      <c r="E102" s="139"/>
    </row>
    <row r="103" spans="1:5">
      <c r="A103" s="138" t="s">
        <v>752</v>
      </c>
      <c r="B103" s="138" t="s">
        <v>3048</v>
      </c>
      <c r="C103" s="138">
        <v>89</v>
      </c>
      <c r="D103" s="138">
        <v>20</v>
      </c>
      <c r="E103" s="139"/>
    </row>
    <row r="104" spans="1:5">
      <c r="A104" s="138" t="s">
        <v>3048</v>
      </c>
      <c r="B104" s="138" t="s">
        <v>3048</v>
      </c>
      <c r="C104" s="138">
        <v>14</v>
      </c>
      <c r="D104" s="138">
        <v>3</v>
      </c>
      <c r="E104" s="139"/>
    </row>
    <row r="105" spans="1:5">
      <c r="A105" s="138" t="s">
        <v>10201</v>
      </c>
      <c r="B105" s="138" t="s">
        <v>10201</v>
      </c>
      <c r="C105" s="138">
        <v>47</v>
      </c>
      <c r="D105" s="138">
        <v>5</v>
      </c>
      <c r="E105" s="139"/>
    </row>
    <row r="106" spans="1:5">
      <c r="A106" s="138" t="s">
        <v>2798</v>
      </c>
      <c r="B106" s="138" t="s">
        <v>2798</v>
      </c>
      <c r="C106" s="138">
        <v>53</v>
      </c>
      <c r="D106" s="138">
        <v>5</v>
      </c>
      <c r="E106" s="139"/>
    </row>
    <row r="107" spans="1:5">
      <c r="A107" s="138" t="s">
        <v>2711</v>
      </c>
      <c r="B107" s="138" t="s">
        <v>2711</v>
      </c>
      <c r="C107" s="138">
        <v>20</v>
      </c>
      <c r="D107" s="138">
        <v>2</v>
      </c>
      <c r="E107" s="139"/>
    </row>
    <row r="108" spans="1:5">
      <c r="A108" s="138" t="s">
        <v>978</v>
      </c>
      <c r="B108" s="138" t="s">
        <v>978</v>
      </c>
      <c r="C108" s="138">
        <v>80</v>
      </c>
      <c r="D108" s="138">
        <v>9</v>
      </c>
      <c r="E108" s="139"/>
    </row>
    <row r="109" spans="1:5">
      <c r="A109" s="138" t="s">
        <v>10202</v>
      </c>
      <c r="B109" s="138" t="s">
        <v>9447</v>
      </c>
      <c r="C109" s="138">
        <v>3</v>
      </c>
      <c r="D109" s="138">
        <v>1</v>
      </c>
      <c r="E109" s="139"/>
    </row>
    <row r="110" spans="1:5">
      <c r="A110" s="140" t="s">
        <v>9447</v>
      </c>
      <c r="B110" s="140" t="s">
        <v>9447</v>
      </c>
      <c r="C110" s="138">
        <v>8</v>
      </c>
      <c r="D110" s="138">
        <v>1</v>
      </c>
      <c r="E110" s="139"/>
    </row>
    <row r="111" spans="1:5">
      <c r="A111" s="138" t="s">
        <v>10203</v>
      </c>
      <c r="B111" s="138" t="s">
        <v>10203</v>
      </c>
      <c r="C111" s="138">
        <v>4</v>
      </c>
      <c r="D111" s="138">
        <v>0</v>
      </c>
      <c r="E111" s="139"/>
    </row>
    <row r="112" spans="1:5">
      <c r="A112" s="138" t="s">
        <v>439</v>
      </c>
      <c r="B112" s="138" t="s">
        <v>10204</v>
      </c>
      <c r="C112" s="138">
        <v>48</v>
      </c>
      <c r="D112" s="138">
        <v>8</v>
      </c>
      <c r="E112" s="139"/>
    </row>
    <row r="113" spans="1:5">
      <c r="A113" s="138" t="s">
        <v>3019</v>
      </c>
      <c r="B113" s="138" t="s">
        <v>10204</v>
      </c>
      <c r="C113" s="138">
        <v>1</v>
      </c>
      <c r="D113" s="138">
        <v>1</v>
      </c>
      <c r="E113" s="139"/>
    </row>
    <row r="114" spans="1:5">
      <c r="A114" s="138" t="s">
        <v>10205</v>
      </c>
      <c r="B114" s="138" t="s">
        <v>10204</v>
      </c>
      <c r="C114" s="138">
        <v>1</v>
      </c>
      <c r="D114" s="138">
        <v>0</v>
      </c>
      <c r="E114" s="139"/>
    </row>
    <row r="115" spans="1:5">
      <c r="A115" s="138" t="s">
        <v>10204</v>
      </c>
      <c r="B115" s="138" t="s">
        <v>10204</v>
      </c>
      <c r="C115" s="138">
        <v>2</v>
      </c>
      <c r="D115" s="138">
        <v>0</v>
      </c>
      <c r="E115" s="139"/>
    </row>
    <row r="116" spans="1:5">
      <c r="A116" s="138" t="s">
        <v>10206</v>
      </c>
      <c r="B116" s="138" t="s">
        <v>10206</v>
      </c>
      <c r="C116" s="138">
        <v>7</v>
      </c>
      <c r="D116" s="138">
        <v>0</v>
      </c>
      <c r="E116" s="139"/>
    </row>
    <row r="117" spans="1:5">
      <c r="A117" s="138" t="s">
        <v>10207</v>
      </c>
      <c r="B117" s="138" t="s">
        <v>10206</v>
      </c>
      <c r="C117" s="138">
        <v>4</v>
      </c>
      <c r="D117" s="138">
        <v>0</v>
      </c>
      <c r="E117" s="139"/>
    </row>
    <row r="118" spans="1:5">
      <c r="A118" s="141" t="s">
        <v>10208</v>
      </c>
      <c r="B118" s="141" t="s">
        <v>10208</v>
      </c>
      <c r="C118" s="138"/>
      <c r="D118" s="138"/>
      <c r="E118" s="139"/>
    </row>
    <row r="119" spans="1:5">
      <c r="A119" s="138" t="s">
        <v>10209</v>
      </c>
      <c r="B119" s="138" t="s">
        <v>10210</v>
      </c>
      <c r="C119" s="138">
        <v>2</v>
      </c>
      <c r="D119" s="138">
        <v>0</v>
      </c>
      <c r="E119" s="139"/>
    </row>
    <row r="120" spans="1:5">
      <c r="A120" s="138" t="s">
        <v>1648</v>
      </c>
      <c r="B120" s="138" t="s">
        <v>10210</v>
      </c>
      <c r="C120" s="138">
        <v>55</v>
      </c>
      <c r="D120" s="138">
        <v>6</v>
      </c>
      <c r="E120" s="139"/>
    </row>
    <row r="121" spans="1:5">
      <c r="A121" s="138" t="s">
        <v>10210</v>
      </c>
      <c r="B121" s="138" t="s">
        <v>10210</v>
      </c>
      <c r="C121" s="138">
        <v>5</v>
      </c>
      <c r="D121" s="138">
        <v>2</v>
      </c>
      <c r="E121" s="139"/>
    </row>
    <row r="122" spans="1:5">
      <c r="A122" s="138" t="s">
        <v>10211</v>
      </c>
      <c r="B122" s="138" t="s">
        <v>10212</v>
      </c>
      <c r="C122" s="138">
        <v>3</v>
      </c>
      <c r="D122" s="138">
        <v>0</v>
      </c>
      <c r="E122" s="139"/>
    </row>
    <row r="123" spans="1:5">
      <c r="A123" s="138" t="s">
        <v>10212</v>
      </c>
      <c r="B123" s="138" t="s">
        <v>10212</v>
      </c>
      <c r="C123" s="138">
        <v>4</v>
      </c>
      <c r="D123" s="138">
        <v>0</v>
      </c>
      <c r="E123" s="139"/>
    </row>
    <row r="124" spans="1:5">
      <c r="A124" s="138" t="s">
        <v>10213</v>
      </c>
      <c r="B124" s="138" t="s">
        <v>10213</v>
      </c>
      <c r="C124" s="138">
        <v>11</v>
      </c>
      <c r="D124" s="138">
        <v>0</v>
      </c>
      <c r="E124" s="139"/>
    </row>
    <row r="125" spans="1:5">
      <c r="A125" s="138" t="s">
        <v>10214</v>
      </c>
      <c r="B125" s="138" t="s">
        <v>10215</v>
      </c>
      <c r="C125" s="138">
        <v>1</v>
      </c>
      <c r="D125" s="138">
        <v>0</v>
      </c>
      <c r="E125" s="139"/>
    </row>
    <row r="126" spans="1:5">
      <c r="A126" s="138" t="s">
        <v>10216</v>
      </c>
      <c r="B126" s="138" t="s">
        <v>10217</v>
      </c>
      <c r="C126" s="138">
        <v>2</v>
      </c>
      <c r="D126" s="138">
        <v>0</v>
      </c>
      <c r="E126" s="139"/>
    </row>
    <row r="127" spans="1:5">
      <c r="A127" s="138" t="s">
        <v>10218</v>
      </c>
      <c r="B127" s="138" t="s">
        <v>10217</v>
      </c>
      <c r="C127" s="138">
        <v>7</v>
      </c>
      <c r="D127" s="138">
        <v>0</v>
      </c>
      <c r="E127" s="139"/>
    </row>
    <row r="128" spans="1:5">
      <c r="A128" s="138" t="s">
        <v>8553</v>
      </c>
      <c r="B128" s="138" t="s">
        <v>4101</v>
      </c>
      <c r="C128" s="138">
        <v>6</v>
      </c>
      <c r="D128" s="138">
        <v>1</v>
      </c>
      <c r="E128" s="139"/>
    </row>
    <row r="129" spans="1:5">
      <c r="A129" s="138" t="s">
        <v>4101</v>
      </c>
      <c r="B129" s="138" t="s">
        <v>4101</v>
      </c>
      <c r="C129" s="138">
        <v>17</v>
      </c>
      <c r="D129" s="138">
        <v>3</v>
      </c>
      <c r="E129" s="139"/>
    </row>
    <row r="130" spans="1:5">
      <c r="A130" s="138" t="s">
        <v>10219</v>
      </c>
      <c r="B130" s="138" t="s">
        <v>10220</v>
      </c>
      <c r="C130" s="138">
        <v>79</v>
      </c>
      <c r="D130" s="138">
        <v>17</v>
      </c>
      <c r="E130" s="139"/>
    </row>
    <row r="131" spans="1:5">
      <c r="A131" s="138" t="s">
        <v>10221</v>
      </c>
      <c r="B131" s="138" t="s">
        <v>650</v>
      </c>
      <c r="C131" s="138">
        <v>25</v>
      </c>
      <c r="D131" s="138">
        <v>3</v>
      </c>
      <c r="E131" s="139"/>
    </row>
    <row r="132" spans="1:5">
      <c r="A132" s="138" t="s">
        <v>5228</v>
      </c>
      <c r="B132" s="138" t="s">
        <v>5228</v>
      </c>
      <c r="C132" s="138">
        <v>45</v>
      </c>
      <c r="D132" s="138">
        <v>7</v>
      </c>
      <c r="E132" s="139"/>
    </row>
    <row r="133" spans="1:5">
      <c r="A133" s="138" t="s">
        <v>10222</v>
      </c>
      <c r="B133" s="138" t="s">
        <v>10222</v>
      </c>
      <c r="C133" s="138">
        <v>7</v>
      </c>
      <c r="D133" s="138">
        <v>0</v>
      </c>
      <c r="E133" s="139"/>
    </row>
    <row r="134" spans="1:5">
      <c r="A134" s="138" t="s">
        <v>10223</v>
      </c>
      <c r="B134" s="138" t="s">
        <v>10223</v>
      </c>
      <c r="C134" s="138">
        <v>1</v>
      </c>
      <c r="D134" s="138">
        <v>0</v>
      </c>
      <c r="E134" s="139"/>
    </row>
    <row r="135" spans="1:5">
      <c r="A135" s="138" t="s">
        <v>683</v>
      </c>
      <c r="B135" s="138" t="s">
        <v>683</v>
      </c>
      <c r="C135" s="138">
        <v>22</v>
      </c>
      <c r="D135" s="138">
        <v>3</v>
      </c>
      <c r="E135" s="139"/>
    </row>
    <row r="136" spans="1:5">
      <c r="A136" s="138" t="s">
        <v>10224</v>
      </c>
      <c r="B136" s="138" t="s">
        <v>10224</v>
      </c>
      <c r="C136" s="138">
        <v>10</v>
      </c>
      <c r="D136" s="138">
        <v>1</v>
      </c>
      <c r="E136" s="139"/>
    </row>
    <row r="137" spans="1:5">
      <c r="A137" s="138" t="s">
        <v>10225</v>
      </c>
      <c r="B137" s="138" t="s">
        <v>10224</v>
      </c>
      <c r="C137" s="138">
        <v>3</v>
      </c>
      <c r="D137" s="138">
        <v>0</v>
      </c>
      <c r="E137" s="139"/>
    </row>
    <row r="138" spans="1:5">
      <c r="A138" s="138" t="s">
        <v>304</v>
      </c>
      <c r="B138" s="138" t="s">
        <v>10226</v>
      </c>
      <c r="C138" s="138">
        <v>24</v>
      </c>
      <c r="D138" s="138">
        <v>3</v>
      </c>
      <c r="E138" s="139"/>
    </row>
    <row r="139" spans="1:5">
      <c r="A139" s="138" t="s">
        <v>3008</v>
      </c>
      <c r="B139" s="138" t="s">
        <v>10226</v>
      </c>
      <c r="C139" s="138">
        <v>4</v>
      </c>
      <c r="D139" s="138">
        <v>2</v>
      </c>
      <c r="E139" s="139"/>
    </row>
    <row r="140" spans="1:5">
      <c r="A140" s="138" t="s">
        <v>10226</v>
      </c>
      <c r="B140" s="138" t="s">
        <v>10226</v>
      </c>
      <c r="C140" s="138">
        <v>6</v>
      </c>
      <c r="D140" s="138">
        <v>0</v>
      </c>
      <c r="E140" s="139"/>
    </row>
    <row r="141" spans="1:5">
      <c r="A141" s="138" t="s">
        <v>10227</v>
      </c>
      <c r="B141" s="138" t="s">
        <v>10228</v>
      </c>
      <c r="C141" s="138">
        <v>1</v>
      </c>
      <c r="D141" s="138">
        <v>0</v>
      </c>
      <c r="E141" s="139"/>
    </row>
    <row r="142" spans="1:5">
      <c r="A142" s="138" t="s">
        <v>10229</v>
      </c>
      <c r="B142" s="138" t="s">
        <v>9694</v>
      </c>
      <c r="C142" s="138">
        <v>1</v>
      </c>
      <c r="D142" s="138">
        <v>0</v>
      </c>
      <c r="E142" s="139"/>
    </row>
    <row r="143" spans="1:5">
      <c r="A143" s="138" t="s">
        <v>10230</v>
      </c>
      <c r="B143" s="138" t="s">
        <v>9694</v>
      </c>
      <c r="C143" s="138">
        <v>12</v>
      </c>
      <c r="D143" s="138">
        <v>3</v>
      </c>
      <c r="E143" s="139"/>
    </row>
    <row r="144" spans="1:5">
      <c r="A144" s="138" t="s">
        <v>2351</v>
      </c>
      <c r="B144" s="138" t="s">
        <v>9694</v>
      </c>
      <c r="C144" s="138">
        <v>21</v>
      </c>
      <c r="D144" s="138">
        <v>3</v>
      </c>
      <c r="E144" s="139"/>
    </row>
    <row r="145" spans="1:5">
      <c r="A145" s="138" t="s">
        <v>9694</v>
      </c>
      <c r="B145" s="138" t="s">
        <v>9694</v>
      </c>
      <c r="C145" s="138">
        <v>66</v>
      </c>
      <c r="D145" s="138">
        <v>16</v>
      </c>
      <c r="E145" s="139"/>
    </row>
    <row r="146" spans="1:5">
      <c r="A146" s="138" t="s">
        <v>10231</v>
      </c>
      <c r="B146" s="138" t="s">
        <v>9694</v>
      </c>
      <c r="C146" s="138">
        <v>1</v>
      </c>
      <c r="D146" s="138">
        <v>0</v>
      </c>
      <c r="E146" s="139"/>
    </row>
    <row r="147" spans="1:5">
      <c r="A147" s="138" t="s">
        <v>10232</v>
      </c>
      <c r="B147" s="138" t="s">
        <v>2628</v>
      </c>
      <c r="C147" s="138">
        <v>1</v>
      </c>
      <c r="D147" s="138">
        <v>0</v>
      </c>
      <c r="E147" s="139"/>
    </row>
    <row r="148" spans="1:5">
      <c r="A148" s="138" t="s">
        <v>2628</v>
      </c>
      <c r="B148" s="138" t="s">
        <v>2628</v>
      </c>
      <c r="C148" s="138">
        <v>42</v>
      </c>
      <c r="D148" s="138">
        <v>6</v>
      </c>
      <c r="E148" s="139"/>
    </row>
    <row r="149" spans="1:5">
      <c r="A149" s="138" t="s">
        <v>10233</v>
      </c>
      <c r="B149" s="138" t="s">
        <v>2628</v>
      </c>
      <c r="C149" s="138">
        <v>1</v>
      </c>
      <c r="D149" s="138">
        <v>0</v>
      </c>
      <c r="E149" s="139"/>
    </row>
    <row r="150" spans="1:5">
      <c r="A150" s="138" t="s">
        <v>10234</v>
      </c>
      <c r="B150" s="138" t="s">
        <v>325</v>
      </c>
      <c r="C150" s="138">
        <v>1</v>
      </c>
      <c r="D150" s="138">
        <v>0</v>
      </c>
      <c r="E150" s="139"/>
    </row>
    <row r="151" spans="1:5">
      <c r="A151" s="138" t="s">
        <v>325</v>
      </c>
      <c r="B151" s="138" t="s">
        <v>325</v>
      </c>
      <c r="C151" s="138">
        <v>50</v>
      </c>
      <c r="D151" s="138">
        <v>4</v>
      </c>
      <c r="E151" s="139"/>
    </row>
    <row r="152" spans="1:5">
      <c r="A152" s="138" t="s">
        <v>10235</v>
      </c>
      <c r="B152" s="138" t="s">
        <v>325</v>
      </c>
      <c r="C152" s="138">
        <v>3</v>
      </c>
      <c r="D152" s="138">
        <v>0</v>
      </c>
      <c r="E152" s="139"/>
    </row>
    <row r="153" spans="1:5">
      <c r="A153" s="138" t="s">
        <v>10236</v>
      </c>
      <c r="B153" s="138" t="s">
        <v>719</v>
      </c>
      <c r="C153" s="138">
        <v>1</v>
      </c>
      <c r="D153" s="138">
        <v>0</v>
      </c>
      <c r="E153" s="139"/>
    </row>
    <row r="154" spans="1:5">
      <c r="A154" s="138" t="s">
        <v>1824</v>
      </c>
      <c r="B154" s="138" t="s">
        <v>719</v>
      </c>
      <c r="C154" s="138">
        <v>59</v>
      </c>
      <c r="D154" s="138">
        <v>13</v>
      </c>
      <c r="E154" s="139"/>
    </row>
    <row r="155" spans="1:5">
      <c r="A155" s="138" t="s">
        <v>2289</v>
      </c>
      <c r="B155" s="138" t="s">
        <v>2289</v>
      </c>
      <c r="C155" s="138">
        <v>40</v>
      </c>
      <c r="D155" s="138">
        <v>10</v>
      </c>
      <c r="E155" s="139"/>
    </row>
    <row r="156" spans="1:5">
      <c r="A156" s="138" t="s">
        <v>5481</v>
      </c>
      <c r="B156" s="138" t="s">
        <v>5481</v>
      </c>
      <c r="C156" s="138">
        <v>37</v>
      </c>
      <c r="D156" s="138">
        <v>9</v>
      </c>
      <c r="E156" s="139"/>
    </row>
    <row r="157" spans="1:5">
      <c r="A157" s="138" t="s">
        <v>10237</v>
      </c>
      <c r="B157" s="138" t="s">
        <v>10238</v>
      </c>
      <c r="C157" s="138">
        <v>5</v>
      </c>
      <c r="D157" s="138">
        <v>0</v>
      </c>
      <c r="E157" s="139"/>
    </row>
    <row r="158" spans="1:5">
      <c r="A158" s="138" t="s">
        <v>10238</v>
      </c>
      <c r="B158" s="138" t="s">
        <v>10238</v>
      </c>
      <c r="C158" s="138">
        <v>30</v>
      </c>
      <c r="D158" s="138">
        <v>0</v>
      </c>
      <c r="E158" s="139"/>
    </row>
    <row r="159" spans="1:5">
      <c r="A159" s="138" t="s">
        <v>8643</v>
      </c>
      <c r="B159" s="138" t="s">
        <v>469</v>
      </c>
      <c r="C159" s="138">
        <v>3</v>
      </c>
      <c r="D159" s="138">
        <v>2</v>
      </c>
      <c r="E159" s="139"/>
    </row>
    <row r="160" spans="1:5">
      <c r="A160" s="138" t="s">
        <v>469</v>
      </c>
      <c r="B160" s="138" t="s">
        <v>469</v>
      </c>
      <c r="C160" s="138">
        <v>102</v>
      </c>
      <c r="D160" s="138">
        <v>22</v>
      </c>
      <c r="E160" s="139"/>
    </row>
    <row r="161" spans="1:5">
      <c r="A161" s="138" t="s">
        <v>10239</v>
      </c>
      <c r="B161" s="138" t="s">
        <v>10239</v>
      </c>
      <c r="C161" s="138">
        <v>17</v>
      </c>
      <c r="D161" s="138">
        <v>5</v>
      </c>
      <c r="E161" s="139"/>
    </row>
    <row r="162" spans="1:5">
      <c r="A162" s="138" t="s">
        <v>10240</v>
      </c>
      <c r="B162" s="138" t="s">
        <v>10241</v>
      </c>
      <c r="C162" s="138">
        <v>1</v>
      </c>
      <c r="D162" s="138">
        <v>0</v>
      </c>
      <c r="E162" s="139"/>
    </row>
    <row r="163" spans="1:5">
      <c r="A163" s="138" t="s">
        <v>10242</v>
      </c>
      <c r="B163" s="138" t="s">
        <v>10242</v>
      </c>
      <c r="C163" s="138">
        <v>12</v>
      </c>
      <c r="D163" s="138">
        <v>2</v>
      </c>
      <c r="E163" s="139"/>
    </row>
    <row r="164" spans="1:5">
      <c r="A164" s="138" t="s">
        <v>5215</v>
      </c>
      <c r="B164" s="138" t="s">
        <v>5215</v>
      </c>
      <c r="C164" s="138">
        <v>28</v>
      </c>
      <c r="D164" s="138">
        <v>3</v>
      </c>
      <c r="E164" s="139"/>
    </row>
    <row r="165" spans="1:5">
      <c r="A165" s="138" t="s">
        <v>1151</v>
      </c>
      <c r="B165" s="138" t="s">
        <v>9460</v>
      </c>
      <c r="C165" s="138">
        <v>30</v>
      </c>
      <c r="D165" s="138">
        <v>7</v>
      </c>
      <c r="E165" s="139"/>
    </row>
    <row r="166" spans="1:5">
      <c r="A166" s="138" t="s">
        <v>9460</v>
      </c>
      <c r="B166" s="138" t="s">
        <v>9460</v>
      </c>
      <c r="C166" s="138">
        <v>8</v>
      </c>
      <c r="D166" s="138">
        <v>2</v>
      </c>
      <c r="E166" s="139"/>
    </row>
    <row r="167" spans="1:5">
      <c r="A167" s="138" t="s">
        <v>766</v>
      </c>
      <c r="B167" s="138" t="s">
        <v>766</v>
      </c>
      <c r="C167" s="138">
        <v>67</v>
      </c>
      <c r="D167" s="138">
        <v>13</v>
      </c>
      <c r="E167" s="139"/>
    </row>
    <row r="168" spans="1:5">
      <c r="A168" s="138" t="s">
        <v>1686</v>
      </c>
      <c r="B168" s="138" t="s">
        <v>8704</v>
      </c>
      <c r="C168" s="138">
        <v>79</v>
      </c>
      <c r="D168" s="138">
        <v>12</v>
      </c>
      <c r="E168" s="139"/>
    </row>
    <row r="169" spans="1:5">
      <c r="A169" s="138" t="s">
        <v>10243</v>
      </c>
      <c r="B169" s="138" t="s">
        <v>8704</v>
      </c>
      <c r="C169" s="138">
        <v>4</v>
      </c>
      <c r="D169" s="138">
        <v>0</v>
      </c>
      <c r="E169" s="139"/>
    </row>
    <row r="170" spans="1:5">
      <c r="A170" s="138" t="s">
        <v>10244</v>
      </c>
      <c r="B170" s="138" t="s">
        <v>8704</v>
      </c>
      <c r="C170" s="138">
        <v>1</v>
      </c>
      <c r="D170" s="138">
        <v>1</v>
      </c>
      <c r="E170" s="139"/>
    </row>
    <row r="171" spans="1:5">
      <c r="A171" s="138" t="s">
        <v>10245</v>
      </c>
      <c r="B171" s="138" t="s">
        <v>558</v>
      </c>
      <c r="C171" s="138">
        <v>1</v>
      </c>
      <c r="D171" s="138">
        <v>0</v>
      </c>
      <c r="E171" s="139"/>
    </row>
    <row r="172" spans="1:5">
      <c r="A172" s="138" t="s">
        <v>10246</v>
      </c>
      <c r="B172" s="138" t="s">
        <v>558</v>
      </c>
      <c r="C172" s="138">
        <v>1</v>
      </c>
      <c r="D172" s="138">
        <v>0</v>
      </c>
      <c r="E172" s="139"/>
    </row>
    <row r="173" spans="1:5">
      <c r="A173" s="138" t="s">
        <v>1488</v>
      </c>
      <c r="B173" s="138" t="s">
        <v>558</v>
      </c>
      <c r="C173" s="138">
        <v>50</v>
      </c>
      <c r="D173" s="138">
        <v>8</v>
      </c>
      <c r="E173" s="139"/>
    </row>
    <row r="174" spans="1:5">
      <c r="A174" s="138" t="s">
        <v>9707</v>
      </c>
      <c r="B174" s="138" t="s">
        <v>558</v>
      </c>
      <c r="C174" s="138">
        <v>9</v>
      </c>
      <c r="D174" s="138">
        <v>4</v>
      </c>
      <c r="E174" s="139"/>
    </row>
    <row r="175" spans="1:5">
      <c r="A175" s="138" t="s">
        <v>10247</v>
      </c>
      <c r="B175" s="138" t="s">
        <v>558</v>
      </c>
      <c r="C175" s="138">
        <v>3</v>
      </c>
      <c r="D175" s="138">
        <v>0</v>
      </c>
      <c r="E175" s="139"/>
    </row>
    <row r="176" spans="1:5">
      <c r="A176" s="138" t="s">
        <v>605</v>
      </c>
      <c r="B176" s="138" t="s">
        <v>605</v>
      </c>
      <c r="C176" s="138">
        <v>45</v>
      </c>
      <c r="D176" s="138">
        <v>11</v>
      </c>
      <c r="E176" s="139"/>
    </row>
    <row r="177" spans="1:8">
      <c r="A177" s="138" t="s">
        <v>2099</v>
      </c>
      <c r="B177" s="138" t="s">
        <v>2099</v>
      </c>
      <c r="C177" s="138">
        <v>38</v>
      </c>
      <c r="D177" s="138">
        <v>7</v>
      </c>
      <c r="E177" s="139"/>
    </row>
    <row r="178" spans="1:8">
      <c r="A178" s="138" t="s">
        <v>798</v>
      </c>
      <c r="B178" s="138" t="s">
        <v>798</v>
      </c>
      <c r="C178" s="138">
        <v>3</v>
      </c>
      <c r="D178" s="138">
        <v>1</v>
      </c>
      <c r="E178" s="139"/>
    </row>
    <row r="179" spans="1:8">
      <c r="A179" s="138"/>
      <c r="B179" s="138"/>
      <c r="C179" s="138"/>
      <c r="D179" s="138"/>
      <c r="E179" s="139"/>
    </row>
    <row r="180" spans="1:8">
      <c r="B180" s="142"/>
      <c r="C180" s="142"/>
      <c r="D180" s="142"/>
      <c r="F180" s="142"/>
      <c r="G180" s="142"/>
      <c r="H180" s="142"/>
    </row>
    <row r="181" spans="1:8">
      <c r="B181" s="142"/>
      <c r="C181" s="142"/>
      <c r="D181" s="142"/>
      <c r="F181" s="142"/>
      <c r="G181" s="142"/>
      <c r="H181" s="142"/>
    </row>
    <row r="182" spans="1:8">
      <c r="B182" s="142"/>
      <c r="C182" s="142"/>
      <c r="D182" s="142"/>
      <c r="F182" s="142"/>
      <c r="G182" s="142"/>
      <c r="H182" s="142"/>
    </row>
    <row r="183" spans="1:8">
      <c r="B183" s="142"/>
      <c r="C183" s="142"/>
      <c r="D183" s="142"/>
      <c r="F183" s="142"/>
      <c r="G183" s="142"/>
      <c r="H183" s="142"/>
    </row>
    <row r="184" spans="1:8">
      <c r="B184" s="142"/>
      <c r="C184" s="142"/>
      <c r="D184" s="142"/>
      <c r="F184" s="142"/>
      <c r="G184" s="142"/>
      <c r="H184" s="142"/>
    </row>
    <row r="185" spans="1:8">
      <c r="B185" s="142"/>
      <c r="C185" s="142"/>
      <c r="D185" s="142"/>
      <c r="F185" s="142"/>
      <c r="G185" s="142"/>
      <c r="H185" s="142"/>
    </row>
    <row r="186" spans="1:8">
      <c r="B186" s="142"/>
      <c r="C186" s="142"/>
      <c r="D186" s="142"/>
      <c r="F186" s="142"/>
      <c r="G186" s="142"/>
      <c r="H186" s="142"/>
    </row>
    <row r="187" spans="1:8">
      <c r="B187" s="142"/>
      <c r="C187" s="142"/>
      <c r="D187" s="142"/>
      <c r="F187" s="142"/>
      <c r="G187" s="142"/>
      <c r="H187" s="142"/>
    </row>
    <row r="188" spans="1:8">
      <c r="B188" s="142"/>
      <c r="C188" s="142"/>
      <c r="D188" s="142"/>
      <c r="F188" s="142"/>
      <c r="G188" s="142"/>
      <c r="H188" s="142"/>
    </row>
    <row r="189" spans="1:8">
      <c r="B189" s="142"/>
      <c r="C189" s="142"/>
      <c r="D189" s="142"/>
      <c r="F189" s="142"/>
      <c r="G189" s="142"/>
      <c r="H189" s="142"/>
    </row>
    <row r="190" spans="1:8">
      <c r="B190" s="142"/>
      <c r="C190" s="142"/>
      <c r="D190" s="142"/>
      <c r="F190" s="142"/>
      <c r="G190" s="142"/>
      <c r="H190" s="142"/>
    </row>
    <row r="191" spans="1:8">
      <c r="B191" s="142"/>
      <c r="C191" s="142"/>
      <c r="D191" s="142"/>
      <c r="F191" s="142"/>
      <c r="G191" s="142"/>
      <c r="H191" s="142"/>
    </row>
    <row r="192" spans="1:8">
      <c r="B192" s="142"/>
      <c r="C192" s="142"/>
      <c r="D192" s="142"/>
      <c r="F192" s="142"/>
      <c r="G192" s="142"/>
      <c r="H192" s="142"/>
    </row>
    <row r="193" spans="2:8">
      <c r="B193" s="142"/>
      <c r="C193" s="142"/>
      <c r="D193" s="142"/>
      <c r="F193" s="142"/>
      <c r="G193" s="142"/>
      <c r="H193" s="142"/>
    </row>
    <row r="194" spans="2:8">
      <c r="B194" s="142"/>
      <c r="C194" s="142"/>
      <c r="D194" s="142"/>
      <c r="F194" s="142"/>
      <c r="G194" s="142"/>
      <c r="H194" s="142"/>
    </row>
    <row r="195" spans="2:8">
      <c r="B195" s="142"/>
      <c r="C195" s="142"/>
      <c r="D195" s="142"/>
      <c r="F195" s="142"/>
      <c r="G195" s="142"/>
      <c r="H195" s="142"/>
    </row>
    <row r="196" spans="2:8">
      <c r="B196" s="142"/>
      <c r="C196" s="142"/>
      <c r="D196" s="142"/>
      <c r="F196" s="142"/>
      <c r="G196" s="142"/>
      <c r="H196" s="142"/>
    </row>
    <row r="197" spans="2:8">
      <c r="B197" s="142"/>
      <c r="C197" s="142"/>
      <c r="D197" s="142"/>
      <c r="F197" s="142"/>
      <c r="G197" s="142"/>
      <c r="H197" s="142"/>
    </row>
    <row r="198" spans="2:8">
      <c r="B198" s="142"/>
      <c r="C198" s="142"/>
      <c r="D198" s="142"/>
      <c r="F198" s="142"/>
      <c r="G198" s="142"/>
      <c r="H198" s="142"/>
    </row>
    <row r="199" spans="2:8">
      <c r="B199" s="142"/>
      <c r="C199" s="142"/>
      <c r="D199" s="142"/>
      <c r="F199" s="142"/>
      <c r="G199" s="142"/>
      <c r="H199" s="142"/>
    </row>
    <row r="200" spans="2:8">
      <c r="B200" s="142"/>
      <c r="C200" s="142"/>
      <c r="D200" s="142"/>
      <c r="F200" s="142"/>
      <c r="G200" s="142"/>
      <c r="H200" s="142"/>
    </row>
    <row r="201" spans="2:8">
      <c r="B201" s="142"/>
      <c r="C201" s="142"/>
      <c r="D201" s="142"/>
      <c r="F201" s="142"/>
      <c r="G201" s="142"/>
      <c r="H201" s="142"/>
    </row>
    <row r="202" spans="2:8">
      <c r="B202" s="142"/>
      <c r="C202" s="142"/>
      <c r="D202" s="142"/>
      <c r="F202" s="142"/>
      <c r="G202" s="142"/>
      <c r="H202" s="142"/>
    </row>
    <row r="203" spans="2:8">
      <c r="B203" s="142"/>
      <c r="C203" s="142"/>
      <c r="D203" s="142"/>
      <c r="F203" s="142"/>
      <c r="G203" s="142"/>
      <c r="H203" s="142"/>
    </row>
    <row r="204" spans="2:8">
      <c r="B204" s="142"/>
      <c r="C204" s="142"/>
      <c r="D204" s="142"/>
      <c r="F204" s="142"/>
      <c r="G204" s="142"/>
      <c r="H204" s="142"/>
    </row>
    <row r="205" spans="2:8">
      <c r="B205" s="142"/>
      <c r="C205" s="142"/>
      <c r="D205" s="142"/>
      <c r="F205" s="142"/>
      <c r="G205" s="142"/>
      <c r="H205" s="142"/>
    </row>
    <row r="206" spans="2:8">
      <c r="B206" s="142"/>
      <c r="C206" s="142"/>
      <c r="D206" s="142"/>
      <c r="F206" s="142"/>
      <c r="G206" s="142"/>
      <c r="H206" s="142"/>
    </row>
    <row r="207" spans="2:8">
      <c r="B207" s="142"/>
      <c r="C207" s="142"/>
      <c r="D207" s="142"/>
      <c r="F207" s="142"/>
      <c r="G207" s="142"/>
      <c r="H207" s="142"/>
    </row>
    <row r="208" spans="2:8">
      <c r="B208" s="142"/>
      <c r="C208" s="142"/>
      <c r="D208" s="142"/>
      <c r="F208" s="142"/>
      <c r="G208" s="142"/>
      <c r="H208" s="142"/>
    </row>
    <row r="209" spans="2:8">
      <c r="B209" s="142"/>
      <c r="C209" s="142"/>
      <c r="D209" s="142"/>
      <c r="F209" s="142"/>
      <c r="G209" s="142"/>
      <c r="H209" s="142"/>
    </row>
    <row r="210" spans="2:8">
      <c r="B210" s="142"/>
      <c r="C210" s="142"/>
      <c r="D210" s="142"/>
      <c r="F210" s="142"/>
      <c r="G210" s="142"/>
      <c r="H210" s="142"/>
    </row>
    <row r="211" spans="2:8">
      <c r="B211" s="142"/>
      <c r="C211" s="142"/>
      <c r="D211" s="142"/>
      <c r="F211" s="142"/>
      <c r="G211" s="142"/>
      <c r="H211" s="142"/>
    </row>
    <row r="212" spans="2:8">
      <c r="B212" s="142"/>
      <c r="C212" s="142"/>
      <c r="D212" s="142"/>
      <c r="F212" s="142"/>
      <c r="G212" s="142"/>
      <c r="H212" s="142"/>
    </row>
    <row r="213" spans="2:8">
      <c r="B213" s="142"/>
      <c r="C213" s="142"/>
      <c r="D213" s="142"/>
      <c r="F213" s="142"/>
      <c r="G213" s="142"/>
      <c r="H213" s="142"/>
    </row>
    <row r="214" spans="2:8">
      <c r="B214" s="142"/>
      <c r="C214" s="142"/>
      <c r="D214" s="142"/>
      <c r="F214" s="142"/>
      <c r="G214" s="142"/>
      <c r="H214" s="142"/>
    </row>
    <row r="215" spans="2:8">
      <c r="B215" s="142"/>
      <c r="C215" s="142"/>
      <c r="D215" s="142"/>
      <c r="F215" s="142"/>
      <c r="G215" s="142"/>
      <c r="H215" s="142"/>
    </row>
    <row r="216" spans="2:8">
      <c r="B216" s="142"/>
      <c r="C216" s="142"/>
      <c r="D216" s="142"/>
      <c r="F216" s="142"/>
      <c r="G216" s="142"/>
      <c r="H216" s="142"/>
    </row>
    <row r="217" spans="2:8">
      <c r="B217" s="142"/>
      <c r="C217" s="142"/>
      <c r="D217" s="142"/>
      <c r="F217" s="142"/>
      <c r="G217" s="142"/>
      <c r="H217" s="142"/>
    </row>
    <row r="218" spans="2:8">
      <c r="B218" s="142"/>
      <c r="C218" s="142"/>
      <c r="D218" s="142"/>
      <c r="F218" s="142"/>
      <c r="G218" s="142"/>
      <c r="H218" s="142"/>
    </row>
    <row r="219" spans="2:8">
      <c r="B219" s="142"/>
      <c r="C219" s="142"/>
      <c r="D219" s="142"/>
      <c r="F219" s="142"/>
      <c r="G219" s="142"/>
      <c r="H219" s="142"/>
    </row>
    <row r="220" spans="2:8">
      <c r="B220" s="142"/>
      <c r="C220" s="142"/>
      <c r="D220" s="142"/>
      <c r="F220" s="142"/>
      <c r="G220" s="142"/>
      <c r="H220" s="142"/>
    </row>
    <row r="221" spans="2:8">
      <c r="B221" s="142"/>
      <c r="C221" s="142"/>
      <c r="D221" s="142"/>
      <c r="F221" s="142"/>
      <c r="G221" s="142"/>
      <c r="H221" s="142"/>
    </row>
    <row r="222" spans="2:8">
      <c r="B222" s="142"/>
      <c r="C222" s="142"/>
      <c r="D222" s="142"/>
      <c r="F222" s="142"/>
      <c r="G222" s="142"/>
      <c r="H222" s="142"/>
    </row>
    <row r="223" spans="2:8">
      <c r="B223" s="142"/>
      <c r="C223" s="142"/>
      <c r="D223" s="142"/>
      <c r="F223" s="142"/>
      <c r="G223" s="142"/>
      <c r="H223" s="142"/>
    </row>
    <row r="224" spans="2:8">
      <c r="B224" s="142"/>
      <c r="C224" s="142"/>
      <c r="D224" s="142"/>
      <c r="F224" s="142"/>
      <c r="G224" s="142"/>
      <c r="H224" s="142"/>
    </row>
    <row r="225" spans="2:8">
      <c r="B225" s="142"/>
      <c r="C225" s="142"/>
      <c r="D225" s="142"/>
      <c r="F225" s="142"/>
      <c r="G225" s="142"/>
      <c r="H225" s="142"/>
    </row>
    <row r="226" spans="2:8">
      <c r="B226" s="142"/>
      <c r="C226" s="142"/>
      <c r="D226" s="142"/>
      <c r="F226" s="142"/>
      <c r="G226" s="142"/>
      <c r="H226" s="142"/>
    </row>
    <row r="227" spans="2:8">
      <c r="B227" s="142"/>
      <c r="C227" s="142"/>
      <c r="D227" s="142"/>
      <c r="F227" s="142"/>
      <c r="G227" s="142"/>
      <c r="H227" s="142"/>
    </row>
    <row r="228" spans="2:8">
      <c r="B228" s="142"/>
      <c r="C228" s="142"/>
      <c r="D228" s="142"/>
      <c r="F228" s="142"/>
      <c r="G228" s="142"/>
      <c r="H228" s="142"/>
    </row>
    <row r="229" spans="2:8">
      <c r="B229" s="142"/>
      <c r="C229" s="142"/>
      <c r="D229" s="142"/>
      <c r="F229" s="142"/>
      <c r="G229" s="142"/>
      <c r="H229" s="142"/>
    </row>
    <row r="230" spans="2:8">
      <c r="B230" s="142"/>
      <c r="C230" s="142"/>
      <c r="D230" s="142"/>
      <c r="F230" s="142"/>
      <c r="G230" s="142"/>
      <c r="H230" s="142"/>
    </row>
    <row r="231" spans="2:8">
      <c r="B231" s="142"/>
      <c r="C231" s="142"/>
      <c r="D231" s="142"/>
      <c r="F231" s="142"/>
      <c r="G231" s="142"/>
      <c r="H231" s="142"/>
    </row>
    <row r="232" spans="2:8">
      <c r="B232" s="142"/>
      <c r="C232" s="142"/>
      <c r="D232" s="142"/>
      <c r="F232" s="142"/>
      <c r="G232" s="142"/>
      <c r="H232" s="142"/>
    </row>
    <row r="233" spans="2:8">
      <c r="B233" s="142"/>
      <c r="C233" s="142"/>
      <c r="D233" s="142"/>
      <c r="F233" s="142"/>
      <c r="G233" s="142"/>
      <c r="H233" s="142"/>
    </row>
    <row r="234" spans="2:8">
      <c r="B234" s="142"/>
      <c r="C234" s="142"/>
      <c r="D234" s="142"/>
      <c r="F234" s="142"/>
      <c r="G234" s="142"/>
      <c r="H234" s="142"/>
    </row>
    <row r="235" spans="2:8">
      <c r="B235" s="142"/>
      <c r="C235" s="142"/>
      <c r="D235" s="142"/>
      <c r="F235" s="142"/>
      <c r="G235" s="142"/>
      <c r="H235" s="142"/>
    </row>
    <row r="236" spans="2:8">
      <c r="B236" s="142"/>
      <c r="C236" s="142"/>
      <c r="D236" s="142"/>
      <c r="F236" s="142"/>
      <c r="G236" s="142"/>
      <c r="H236" s="142"/>
    </row>
    <row r="237" spans="2:8">
      <c r="B237" s="142"/>
      <c r="C237" s="142"/>
      <c r="D237" s="142"/>
      <c r="F237" s="142"/>
      <c r="G237" s="142"/>
      <c r="H237" s="142"/>
    </row>
    <row r="238" spans="2:8">
      <c r="B238" s="142"/>
      <c r="C238" s="142"/>
      <c r="D238" s="142"/>
      <c r="F238" s="142"/>
      <c r="G238" s="142"/>
      <c r="H238" s="142"/>
    </row>
    <row r="239" spans="2:8">
      <c r="B239" s="142"/>
      <c r="C239" s="142"/>
      <c r="D239" s="142"/>
      <c r="F239" s="142"/>
      <c r="G239" s="142"/>
      <c r="H239" s="142"/>
    </row>
    <row r="240" spans="2:8">
      <c r="B240" s="142"/>
      <c r="C240" s="142"/>
      <c r="D240" s="142"/>
      <c r="F240" s="142"/>
      <c r="G240" s="142"/>
      <c r="H240" s="142"/>
    </row>
    <row r="241" spans="2:8">
      <c r="B241" s="142"/>
      <c r="C241" s="142"/>
      <c r="D241" s="142"/>
      <c r="F241" s="142"/>
      <c r="G241" s="142"/>
      <c r="H241" s="142"/>
    </row>
    <row r="242" spans="2:8">
      <c r="B242" s="142"/>
      <c r="C242" s="142"/>
      <c r="D242" s="142"/>
      <c r="F242" s="142"/>
      <c r="G242" s="142"/>
      <c r="H242" s="142"/>
    </row>
    <row r="243" spans="2:8">
      <c r="B243" s="142"/>
      <c r="C243" s="142"/>
      <c r="D243" s="142"/>
      <c r="F243" s="142"/>
      <c r="G243" s="142"/>
      <c r="H243" s="142"/>
    </row>
    <row r="244" spans="2:8">
      <c r="B244" s="142"/>
      <c r="C244" s="142"/>
      <c r="D244" s="142"/>
      <c r="F244" s="142"/>
      <c r="G244" s="142"/>
      <c r="H244" s="142"/>
    </row>
    <row r="245" spans="2:8">
      <c r="B245" s="142"/>
      <c r="C245" s="142"/>
      <c r="D245" s="142"/>
      <c r="F245" s="142"/>
      <c r="G245" s="142"/>
      <c r="H245" s="142"/>
    </row>
    <row r="246" spans="2:8">
      <c r="B246" s="142"/>
      <c r="C246" s="142"/>
      <c r="D246" s="142"/>
      <c r="F246" s="142"/>
      <c r="G246" s="142"/>
      <c r="H246" s="142"/>
    </row>
    <row r="247" spans="2:8">
      <c r="B247" s="142"/>
      <c r="C247" s="142"/>
      <c r="D247" s="142"/>
      <c r="F247" s="142"/>
      <c r="G247" s="142"/>
      <c r="H247" s="142"/>
    </row>
    <row r="248" spans="2:8">
      <c r="B248" s="142"/>
      <c r="C248" s="142"/>
      <c r="D248" s="142"/>
      <c r="F248" s="142"/>
      <c r="G248" s="142"/>
      <c r="H248" s="142"/>
    </row>
    <row r="249" spans="2:8">
      <c r="B249" s="142"/>
      <c r="C249" s="142"/>
      <c r="D249" s="142"/>
      <c r="F249" s="142"/>
      <c r="G249" s="142"/>
      <c r="H249" s="142"/>
    </row>
    <row r="250" spans="2:8">
      <c r="B250" s="142"/>
      <c r="C250" s="142"/>
      <c r="D250" s="142"/>
      <c r="F250" s="142"/>
      <c r="G250" s="142"/>
      <c r="H250" s="142"/>
    </row>
    <row r="251" spans="2:8">
      <c r="B251" s="142"/>
      <c r="C251" s="142"/>
      <c r="D251" s="142"/>
      <c r="F251" s="142"/>
      <c r="G251" s="142"/>
      <c r="H251" s="142"/>
    </row>
    <row r="252" spans="2:8">
      <c r="B252" s="142"/>
      <c r="C252" s="142"/>
      <c r="D252" s="142"/>
      <c r="F252" s="142"/>
      <c r="G252" s="142"/>
      <c r="H252" s="142"/>
    </row>
    <row r="253" spans="2:8">
      <c r="B253" s="142"/>
      <c r="C253" s="142"/>
      <c r="D253" s="142"/>
      <c r="F253" s="142"/>
      <c r="G253" s="142"/>
      <c r="H253" s="142"/>
    </row>
    <row r="254" spans="2:8">
      <c r="B254" s="142"/>
      <c r="C254" s="142"/>
      <c r="D254" s="142"/>
      <c r="F254" s="142"/>
      <c r="G254" s="142"/>
      <c r="H254" s="142"/>
    </row>
    <row r="255" spans="2:8">
      <c r="B255" s="142"/>
      <c r="C255" s="142"/>
      <c r="D255" s="142"/>
      <c r="F255" s="142"/>
      <c r="G255" s="142"/>
      <c r="H255" s="142"/>
    </row>
    <row r="256" spans="2:8">
      <c r="B256" s="142"/>
      <c r="C256" s="142"/>
      <c r="D256" s="142"/>
      <c r="F256" s="142"/>
      <c r="G256" s="142"/>
      <c r="H256" s="142"/>
    </row>
    <row r="257" spans="2:8">
      <c r="B257" s="142"/>
      <c r="C257" s="142"/>
      <c r="D257" s="142"/>
      <c r="F257" s="142"/>
      <c r="G257" s="142"/>
      <c r="H257" s="142"/>
    </row>
    <row r="258" spans="2:8">
      <c r="B258" s="142"/>
      <c r="C258" s="142"/>
      <c r="D258" s="142"/>
      <c r="F258" s="142"/>
      <c r="G258" s="142"/>
      <c r="H258" s="142"/>
    </row>
    <row r="259" spans="2:8">
      <c r="B259" s="142"/>
      <c r="C259" s="142"/>
      <c r="D259" s="142"/>
      <c r="F259" s="142"/>
      <c r="G259" s="142"/>
      <c r="H259" s="142"/>
    </row>
    <row r="260" spans="2:8">
      <c r="B260" s="142"/>
      <c r="C260" s="142"/>
      <c r="D260" s="142"/>
      <c r="F260" s="142"/>
      <c r="G260" s="142"/>
      <c r="H260" s="142"/>
    </row>
    <row r="261" spans="2:8">
      <c r="B261" s="142"/>
      <c r="C261" s="142"/>
      <c r="D261" s="142"/>
      <c r="F261" s="142"/>
      <c r="G261" s="142"/>
      <c r="H261" s="142"/>
    </row>
    <row r="262" spans="2:8">
      <c r="B262" s="142"/>
      <c r="C262" s="142"/>
      <c r="D262" s="142"/>
      <c r="F262" s="142"/>
      <c r="G262" s="142"/>
      <c r="H262" s="142"/>
    </row>
    <row r="263" spans="2:8">
      <c r="B263" s="142"/>
      <c r="C263" s="142"/>
      <c r="D263" s="142"/>
      <c r="F263" s="142"/>
      <c r="G263" s="142"/>
      <c r="H263" s="142"/>
    </row>
    <row r="264" spans="2:8">
      <c r="B264" s="142"/>
      <c r="C264" s="142"/>
      <c r="D264" s="142"/>
      <c r="F264" s="142"/>
      <c r="G264" s="142"/>
      <c r="H264" s="142"/>
    </row>
    <row r="265" spans="2:8">
      <c r="B265" s="142"/>
      <c r="C265" s="142"/>
      <c r="D265" s="142"/>
      <c r="F265" s="142"/>
      <c r="G265" s="142"/>
      <c r="H265" s="142"/>
    </row>
    <row r="266" spans="2:8">
      <c r="B266" s="142"/>
      <c r="C266" s="142"/>
      <c r="D266" s="142"/>
      <c r="F266" s="142"/>
      <c r="G266" s="142"/>
      <c r="H266" s="142"/>
    </row>
    <row r="267" spans="2:8">
      <c r="B267" s="142"/>
      <c r="C267" s="142"/>
      <c r="D267" s="142"/>
      <c r="F267" s="142"/>
      <c r="G267" s="142"/>
      <c r="H267" s="142"/>
    </row>
    <row r="268" spans="2:8">
      <c r="B268" s="142"/>
      <c r="C268" s="142"/>
      <c r="D268" s="142"/>
      <c r="F268" s="142"/>
      <c r="G268" s="142"/>
      <c r="H268" s="142"/>
    </row>
    <row r="269" spans="2:8">
      <c r="B269" s="142"/>
      <c r="C269" s="142"/>
      <c r="D269" s="142"/>
      <c r="F269" s="142"/>
      <c r="G269" s="142"/>
      <c r="H269" s="142"/>
    </row>
    <row r="270" spans="2:8">
      <c r="B270" s="142"/>
      <c r="C270" s="142"/>
      <c r="D270" s="142"/>
      <c r="F270" s="142"/>
      <c r="G270" s="142"/>
      <c r="H270" s="142"/>
    </row>
    <row r="271" spans="2:8">
      <c r="B271" s="142"/>
      <c r="C271" s="142"/>
      <c r="D271" s="142"/>
      <c r="F271" s="142"/>
      <c r="G271" s="142"/>
      <c r="H271" s="142"/>
    </row>
    <row r="272" spans="2:8">
      <c r="B272" s="142"/>
      <c r="C272" s="142"/>
      <c r="D272" s="142"/>
      <c r="F272" s="142"/>
      <c r="G272" s="142"/>
      <c r="H272" s="142"/>
    </row>
    <row r="273" spans="2:8">
      <c r="B273" s="142"/>
      <c r="C273" s="142"/>
      <c r="D273" s="142"/>
      <c r="F273" s="142"/>
      <c r="G273" s="142"/>
      <c r="H273" s="142"/>
    </row>
    <row r="274" spans="2:8">
      <c r="B274" s="142"/>
      <c r="C274" s="142"/>
      <c r="D274" s="142"/>
      <c r="F274" s="142"/>
      <c r="G274" s="142"/>
      <c r="H274" s="142"/>
    </row>
    <row r="275" spans="2:8">
      <c r="B275" s="142"/>
      <c r="C275" s="142"/>
      <c r="D275" s="142"/>
      <c r="F275" s="142"/>
      <c r="G275" s="142"/>
      <c r="H275" s="142"/>
    </row>
    <row r="276" spans="2:8">
      <c r="B276" s="142"/>
      <c r="C276" s="142"/>
      <c r="D276" s="142"/>
      <c r="F276" s="142"/>
      <c r="G276" s="142"/>
      <c r="H276" s="142"/>
    </row>
    <row r="277" spans="2:8">
      <c r="B277" s="142"/>
      <c r="C277" s="142"/>
      <c r="D277" s="142"/>
      <c r="F277" s="142"/>
      <c r="G277" s="142"/>
      <c r="H277" s="142"/>
    </row>
    <row r="278" spans="2:8">
      <c r="B278" s="142"/>
      <c r="C278" s="142"/>
      <c r="D278" s="142"/>
      <c r="F278" s="142"/>
      <c r="G278" s="142"/>
      <c r="H278" s="142"/>
    </row>
    <row r="279" spans="2:8">
      <c r="B279" s="142"/>
      <c r="C279" s="142"/>
      <c r="D279" s="142"/>
      <c r="F279" s="142"/>
      <c r="G279" s="142"/>
      <c r="H279" s="142"/>
    </row>
    <row r="280" spans="2:8">
      <c r="B280" s="142"/>
      <c r="C280" s="142"/>
      <c r="D280" s="142"/>
      <c r="F280" s="142"/>
      <c r="G280" s="142"/>
      <c r="H280" s="142"/>
    </row>
    <row r="281" spans="2:8">
      <c r="B281" s="142"/>
      <c r="C281" s="142"/>
      <c r="D281" s="142"/>
      <c r="F281" s="142"/>
      <c r="G281" s="142"/>
      <c r="H281" s="142"/>
    </row>
    <row r="282" spans="2:8">
      <c r="B282" s="142"/>
      <c r="C282" s="142"/>
      <c r="D282" s="142"/>
      <c r="F282" s="142"/>
      <c r="G282" s="142"/>
      <c r="H282" s="142"/>
    </row>
    <row r="283" spans="2:8">
      <c r="B283" s="142"/>
      <c r="C283" s="142"/>
      <c r="D283" s="142"/>
      <c r="F283" s="142"/>
      <c r="G283" s="142"/>
      <c r="H283" s="142"/>
    </row>
    <row r="284" spans="2:8">
      <c r="B284" s="142"/>
      <c r="C284" s="142"/>
      <c r="D284" s="142"/>
      <c r="F284" s="142"/>
      <c r="G284" s="142"/>
      <c r="H284" s="142"/>
    </row>
    <row r="285" spans="2:8">
      <c r="B285" s="142"/>
      <c r="C285" s="142"/>
      <c r="D285" s="142"/>
      <c r="F285" s="142"/>
      <c r="G285" s="142"/>
      <c r="H285" s="142"/>
    </row>
    <row r="286" spans="2:8">
      <c r="B286" s="142"/>
      <c r="C286" s="142"/>
      <c r="D286" s="142"/>
      <c r="F286" s="142"/>
      <c r="G286" s="142"/>
      <c r="H286" s="142"/>
    </row>
    <row r="287" spans="2:8">
      <c r="B287" s="142"/>
      <c r="C287" s="142"/>
      <c r="D287" s="142"/>
      <c r="F287" s="142"/>
      <c r="G287" s="142"/>
      <c r="H287" s="142"/>
    </row>
    <row r="288" spans="2:8">
      <c r="B288" s="142"/>
      <c r="C288" s="142"/>
      <c r="D288" s="142"/>
      <c r="F288" s="142"/>
      <c r="G288" s="142"/>
      <c r="H288" s="142"/>
    </row>
    <row r="289" spans="2:8">
      <c r="B289" s="142"/>
      <c r="C289" s="142"/>
      <c r="D289" s="142"/>
      <c r="F289" s="142"/>
      <c r="G289" s="142"/>
      <c r="H289" s="142"/>
    </row>
    <row r="290" spans="2:8">
      <c r="B290" s="142"/>
      <c r="C290" s="142"/>
      <c r="D290" s="142"/>
      <c r="F290" s="142"/>
      <c r="G290" s="142"/>
      <c r="H290" s="142"/>
    </row>
    <row r="291" spans="2:8">
      <c r="B291" s="142"/>
      <c r="C291" s="142"/>
      <c r="D291" s="142"/>
      <c r="F291" s="142"/>
      <c r="G291" s="142"/>
      <c r="H291" s="142"/>
    </row>
    <row r="292" spans="2:8">
      <c r="B292" s="142"/>
      <c r="C292" s="142"/>
      <c r="D292" s="142"/>
      <c r="F292" s="142"/>
      <c r="G292" s="142"/>
      <c r="H292" s="142"/>
    </row>
    <row r="293" spans="2:8">
      <c r="B293" s="142"/>
      <c r="C293" s="142"/>
      <c r="D293" s="142"/>
      <c r="F293" s="142"/>
      <c r="G293" s="142"/>
      <c r="H293" s="142"/>
    </row>
    <row r="294" spans="2:8">
      <c r="B294" s="142"/>
      <c r="C294" s="142"/>
      <c r="D294" s="142"/>
      <c r="F294" s="142"/>
      <c r="G294" s="142"/>
      <c r="H294" s="142"/>
    </row>
    <row r="295" spans="2:8">
      <c r="B295" s="142"/>
      <c r="C295" s="142"/>
      <c r="D295" s="142"/>
      <c r="F295" s="142"/>
      <c r="G295" s="142"/>
      <c r="H295" s="142"/>
    </row>
    <row r="296" spans="2:8">
      <c r="B296" s="142"/>
      <c r="C296" s="142"/>
      <c r="D296" s="142"/>
      <c r="F296" s="142"/>
      <c r="G296" s="142"/>
      <c r="H296" s="142"/>
    </row>
    <row r="297" spans="2:8">
      <c r="B297" s="142"/>
      <c r="C297" s="142"/>
      <c r="D297" s="142"/>
      <c r="F297" s="142"/>
      <c r="G297" s="142"/>
      <c r="H297" s="142"/>
    </row>
    <row r="298" spans="2:8">
      <c r="B298" s="142"/>
      <c r="C298" s="142"/>
      <c r="D298" s="142"/>
      <c r="F298" s="142"/>
      <c r="G298" s="142"/>
      <c r="H298" s="142"/>
    </row>
    <row r="299" spans="2:8">
      <c r="B299" s="142"/>
      <c r="C299" s="142"/>
      <c r="D299" s="142"/>
      <c r="F299" s="142"/>
      <c r="G299" s="142"/>
      <c r="H299" s="142"/>
    </row>
    <row r="300" spans="2:8">
      <c r="B300" s="142"/>
      <c r="C300" s="142"/>
      <c r="D300" s="142"/>
      <c r="F300" s="142"/>
      <c r="G300" s="142"/>
      <c r="H300" s="142"/>
    </row>
    <row r="301" spans="2:8">
      <c r="B301" s="142"/>
      <c r="C301" s="142"/>
      <c r="D301" s="142"/>
      <c r="F301" s="142"/>
      <c r="G301" s="142"/>
      <c r="H301" s="142"/>
    </row>
    <row r="302" spans="2:8">
      <c r="B302" s="142"/>
      <c r="C302" s="142"/>
      <c r="D302" s="142"/>
      <c r="F302" s="142"/>
      <c r="G302" s="142"/>
      <c r="H302" s="142"/>
    </row>
    <row r="303" spans="2:8">
      <c r="B303" s="142"/>
      <c r="C303" s="142"/>
      <c r="D303" s="142"/>
      <c r="F303" s="142"/>
      <c r="G303" s="142"/>
      <c r="H303" s="142"/>
    </row>
    <row r="304" spans="2:8">
      <c r="B304" s="142"/>
      <c r="C304" s="142"/>
      <c r="D304" s="142"/>
      <c r="F304" s="142"/>
      <c r="G304" s="142"/>
      <c r="H304" s="142"/>
    </row>
    <row r="305" spans="2:8">
      <c r="B305" s="142"/>
      <c r="C305" s="142"/>
      <c r="D305" s="142"/>
      <c r="F305" s="142"/>
      <c r="G305" s="142"/>
      <c r="H305" s="142"/>
    </row>
    <row r="306" spans="2:8">
      <c r="B306" s="142"/>
      <c r="C306" s="142"/>
      <c r="D306" s="142"/>
      <c r="F306" s="142"/>
      <c r="G306" s="142"/>
      <c r="H306" s="142"/>
    </row>
    <row r="307" spans="2:8">
      <c r="B307" s="142"/>
      <c r="C307" s="142"/>
      <c r="D307" s="142"/>
      <c r="F307" s="142"/>
      <c r="G307" s="142"/>
      <c r="H307" s="142"/>
    </row>
    <row r="308" spans="2:8">
      <c r="B308" s="142"/>
      <c r="C308" s="142"/>
      <c r="D308" s="142"/>
      <c r="F308" s="142"/>
      <c r="G308" s="142"/>
      <c r="H308" s="142"/>
    </row>
    <row r="309" spans="2:8">
      <c r="B309" s="142"/>
      <c r="C309" s="142"/>
      <c r="D309" s="142"/>
      <c r="F309" s="142"/>
      <c r="G309" s="142"/>
      <c r="H309" s="142"/>
    </row>
    <row r="310" spans="2:8">
      <c r="B310" s="142"/>
      <c r="C310" s="142"/>
      <c r="D310" s="142"/>
      <c r="F310" s="142"/>
      <c r="G310" s="142"/>
      <c r="H310" s="142"/>
    </row>
    <row r="311" spans="2:8">
      <c r="B311" s="142"/>
      <c r="C311" s="142"/>
      <c r="D311" s="142"/>
      <c r="F311" s="142"/>
      <c r="G311" s="142"/>
      <c r="H311" s="142"/>
    </row>
    <row r="312" spans="2:8">
      <c r="B312" s="142"/>
      <c r="C312" s="142"/>
      <c r="D312" s="142"/>
      <c r="F312" s="142"/>
      <c r="G312" s="142"/>
      <c r="H312" s="142"/>
    </row>
    <row r="313" spans="2:8">
      <c r="B313" s="142"/>
      <c r="C313" s="142"/>
      <c r="D313" s="142"/>
      <c r="F313" s="142"/>
      <c r="G313" s="142"/>
      <c r="H313" s="142"/>
    </row>
    <row r="314" spans="2:8">
      <c r="B314" s="142"/>
      <c r="C314" s="142"/>
      <c r="D314" s="142"/>
      <c r="F314" s="142"/>
      <c r="G314" s="142"/>
      <c r="H314" s="142"/>
    </row>
    <row r="315" spans="2:8">
      <c r="B315" s="142"/>
      <c r="C315" s="142"/>
      <c r="D315" s="142"/>
      <c r="F315" s="142"/>
      <c r="G315" s="142"/>
      <c r="H315" s="142"/>
    </row>
    <row r="316" spans="2:8">
      <c r="B316" s="142"/>
      <c r="C316" s="142"/>
      <c r="D316" s="142"/>
      <c r="F316" s="142"/>
      <c r="G316" s="142"/>
      <c r="H316" s="142"/>
    </row>
    <row r="317" spans="2:8">
      <c r="B317" s="142"/>
      <c r="C317" s="142"/>
      <c r="D317" s="142"/>
      <c r="F317" s="142"/>
      <c r="G317" s="142"/>
      <c r="H317" s="142"/>
    </row>
    <row r="318" spans="2:8">
      <c r="B318" s="142"/>
      <c r="C318" s="142"/>
      <c r="D318" s="142"/>
      <c r="F318" s="142"/>
      <c r="G318" s="142"/>
      <c r="H318" s="142"/>
    </row>
    <row r="319" spans="2:8">
      <c r="B319" s="142"/>
      <c r="C319" s="142"/>
      <c r="D319" s="142"/>
      <c r="F319" s="142"/>
      <c r="G319" s="142"/>
      <c r="H319" s="142"/>
    </row>
    <row r="320" spans="2:8">
      <c r="B320" s="142"/>
      <c r="C320" s="142"/>
      <c r="D320" s="142"/>
      <c r="F320" s="142"/>
      <c r="G320" s="142"/>
      <c r="H320" s="142"/>
    </row>
    <row r="321" spans="2:8">
      <c r="B321" s="142"/>
      <c r="C321" s="142"/>
      <c r="D321" s="142"/>
      <c r="F321" s="142"/>
      <c r="G321" s="142"/>
      <c r="H321" s="142"/>
    </row>
    <row r="322" spans="2:8">
      <c r="B322" s="142"/>
      <c r="C322" s="142"/>
      <c r="D322" s="142"/>
      <c r="F322" s="142"/>
      <c r="G322" s="142"/>
      <c r="H322" s="142"/>
    </row>
    <row r="323" spans="2:8">
      <c r="B323" s="142"/>
      <c r="C323" s="142"/>
      <c r="D323" s="142"/>
      <c r="F323" s="142"/>
      <c r="G323" s="142"/>
      <c r="H323" s="142"/>
    </row>
    <row r="324" spans="2:8">
      <c r="B324" s="142"/>
      <c r="C324" s="142"/>
      <c r="D324" s="142"/>
      <c r="F324" s="142"/>
      <c r="G324" s="142"/>
      <c r="H324" s="142"/>
    </row>
    <row r="325" spans="2:8">
      <c r="B325" s="142"/>
      <c r="C325" s="142"/>
      <c r="D325" s="142"/>
      <c r="F325" s="142"/>
      <c r="G325" s="142"/>
      <c r="H325" s="142"/>
    </row>
    <row r="326" spans="2:8">
      <c r="B326" s="142"/>
      <c r="C326" s="142"/>
      <c r="D326" s="142"/>
      <c r="F326" s="142"/>
      <c r="G326" s="142"/>
      <c r="H326" s="142"/>
    </row>
    <row r="327" spans="2:8">
      <c r="B327" s="142"/>
      <c r="C327" s="142"/>
      <c r="D327" s="142"/>
      <c r="F327" s="142"/>
      <c r="G327" s="142"/>
      <c r="H327" s="142"/>
    </row>
    <row r="328" spans="2:8">
      <c r="B328" s="142"/>
      <c r="C328" s="142"/>
      <c r="D328" s="142"/>
      <c r="F328" s="142"/>
      <c r="G328" s="142"/>
      <c r="H328" s="142"/>
    </row>
    <row r="329" spans="2:8">
      <c r="B329" s="142"/>
      <c r="C329" s="142"/>
      <c r="D329" s="142"/>
      <c r="F329" s="142"/>
      <c r="G329" s="142"/>
      <c r="H329" s="142"/>
    </row>
    <row r="330" spans="2:8">
      <c r="B330" s="142"/>
      <c r="C330" s="142"/>
      <c r="D330" s="142"/>
      <c r="F330" s="142"/>
      <c r="G330" s="142"/>
      <c r="H330" s="142"/>
    </row>
    <row r="331" spans="2:8">
      <c r="B331" s="142"/>
      <c r="C331" s="142"/>
      <c r="D331" s="142"/>
      <c r="F331" s="142"/>
      <c r="G331" s="142"/>
      <c r="H331" s="142"/>
    </row>
    <row r="332" spans="2:8">
      <c r="B332" s="142"/>
      <c r="C332" s="142"/>
      <c r="D332" s="142"/>
      <c r="F332" s="142"/>
      <c r="G332" s="142"/>
      <c r="H332" s="142"/>
    </row>
    <row r="333" spans="2:8">
      <c r="B333" s="142"/>
      <c r="C333" s="142"/>
      <c r="D333" s="142"/>
      <c r="F333" s="142"/>
      <c r="G333" s="142"/>
      <c r="H333" s="142"/>
    </row>
    <row r="334" spans="2:8">
      <c r="B334" s="142"/>
      <c r="C334" s="142"/>
      <c r="D334" s="142"/>
      <c r="F334" s="142"/>
      <c r="G334" s="142"/>
      <c r="H334" s="142"/>
    </row>
    <row r="335" spans="2:8">
      <c r="B335" s="142"/>
      <c r="C335" s="142"/>
      <c r="D335" s="142"/>
      <c r="F335" s="142"/>
      <c r="G335" s="142"/>
      <c r="H335" s="142"/>
    </row>
    <row r="336" spans="2:8">
      <c r="B336" s="142"/>
      <c r="C336" s="142"/>
      <c r="D336" s="142"/>
      <c r="F336" s="142"/>
      <c r="G336" s="142"/>
      <c r="H336" s="142"/>
    </row>
    <row r="337" spans="2:8">
      <c r="B337" s="142"/>
      <c r="C337" s="142"/>
      <c r="D337" s="142"/>
      <c r="F337" s="142"/>
      <c r="G337" s="142"/>
      <c r="H337" s="142"/>
    </row>
    <row r="338" spans="2:8">
      <c r="B338" s="142"/>
      <c r="C338" s="142"/>
      <c r="D338" s="142"/>
      <c r="F338" s="142"/>
      <c r="G338" s="142"/>
      <c r="H338" s="142"/>
    </row>
    <row r="339" spans="2:8">
      <c r="B339" s="142"/>
      <c r="C339" s="142"/>
      <c r="D339" s="142"/>
      <c r="F339" s="142"/>
      <c r="G339" s="142"/>
      <c r="H339" s="142"/>
    </row>
    <row r="340" spans="2:8">
      <c r="B340" s="142"/>
      <c r="C340" s="142"/>
      <c r="D340" s="142"/>
      <c r="F340" s="142"/>
      <c r="G340" s="142"/>
      <c r="H340" s="142"/>
    </row>
    <row r="341" spans="2:8">
      <c r="B341" s="142"/>
      <c r="C341" s="142"/>
      <c r="D341" s="142"/>
      <c r="F341" s="142"/>
      <c r="G341" s="142"/>
      <c r="H341" s="142"/>
    </row>
    <row r="342" spans="2:8">
      <c r="B342" s="142"/>
      <c r="C342" s="142"/>
      <c r="D342" s="142"/>
      <c r="F342" s="142"/>
      <c r="G342" s="142"/>
      <c r="H342" s="142"/>
    </row>
    <row r="343" spans="2:8">
      <c r="B343" s="142"/>
      <c r="C343" s="142"/>
      <c r="D343" s="142"/>
      <c r="F343" s="142"/>
      <c r="G343" s="142"/>
      <c r="H343" s="142"/>
    </row>
    <row r="344" spans="2:8">
      <c r="B344" s="142"/>
      <c r="C344" s="142"/>
      <c r="D344" s="142"/>
      <c r="F344" s="142"/>
      <c r="G344" s="142"/>
      <c r="H344" s="142"/>
    </row>
    <row r="345" spans="2:8">
      <c r="B345" s="142"/>
      <c r="C345" s="142"/>
      <c r="D345" s="142"/>
      <c r="F345" s="142"/>
      <c r="G345" s="142"/>
      <c r="H345" s="142"/>
    </row>
    <row r="346" spans="2:8">
      <c r="B346" s="142"/>
      <c r="C346" s="142"/>
      <c r="D346" s="142"/>
      <c r="F346" s="142"/>
      <c r="G346" s="142"/>
      <c r="H346" s="142"/>
    </row>
    <row r="347" spans="2:8">
      <c r="B347" s="142"/>
      <c r="C347" s="142"/>
      <c r="D347" s="142"/>
      <c r="F347" s="142"/>
      <c r="G347" s="142"/>
      <c r="H347" s="142"/>
    </row>
    <row r="348" spans="2:8">
      <c r="B348" s="142"/>
      <c r="C348" s="142"/>
      <c r="D348" s="142"/>
      <c r="F348" s="142"/>
      <c r="G348" s="142"/>
      <c r="H348" s="142"/>
    </row>
    <row r="349" spans="2:8">
      <c r="B349" s="142"/>
      <c r="C349" s="142"/>
      <c r="D349" s="142"/>
      <c r="F349" s="142"/>
      <c r="G349" s="142"/>
      <c r="H349" s="142"/>
    </row>
    <row r="350" spans="2:8">
      <c r="B350" s="142"/>
      <c r="C350" s="142"/>
      <c r="D350" s="142"/>
      <c r="F350" s="142"/>
      <c r="G350" s="142"/>
      <c r="H350" s="142"/>
    </row>
    <row r="351" spans="2:8">
      <c r="B351" s="142"/>
      <c r="C351" s="142"/>
      <c r="D351" s="142"/>
      <c r="F351" s="142"/>
      <c r="G351" s="142"/>
      <c r="H351" s="142"/>
    </row>
    <row r="352" spans="2:8">
      <c r="B352" s="142"/>
      <c r="C352" s="142"/>
      <c r="D352" s="142"/>
      <c r="F352" s="142"/>
      <c r="G352" s="142"/>
      <c r="H352" s="142"/>
    </row>
    <row r="353" spans="2:8">
      <c r="B353" s="142"/>
      <c r="C353" s="142"/>
      <c r="D353" s="142"/>
      <c r="F353" s="142"/>
      <c r="G353" s="142"/>
      <c r="H353" s="142"/>
    </row>
    <row r="354" spans="2:8">
      <c r="B354" s="142"/>
      <c r="C354" s="142"/>
      <c r="D354" s="142"/>
      <c r="F354" s="142"/>
      <c r="G354" s="142"/>
      <c r="H354" s="142"/>
    </row>
    <row r="355" spans="2:8">
      <c r="B355" s="142"/>
      <c r="C355" s="142"/>
      <c r="D355" s="142"/>
      <c r="F355" s="142"/>
      <c r="G355" s="142"/>
      <c r="H355" s="142"/>
    </row>
    <row r="356" spans="2:8">
      <c r="B356" s="142"/>
      <c r="C356" s="142"/>
      <c r="D356" s="142"/>
      <c r="F356" s="142"/>
      <c r="G356" s="142"/>
      <c r="H356" s="142"/>
    </row>
    <row r="357" spans="2:8">
      <c r="B357" s="142"/>
      <c r="C357" s="142"/>
      <c r="D357" s="142"/>
      <c r="F357" s="142"/>
      <c r="G357" s="142"/>
      <c r="H357" s="142"/>
    </row>
    <row r="358" spans="2:8">
      <c r="B358" s="142"/>
      <c r="C358" s="142"/>
      <c r="D358" s="142"/>
      <c r="F358" s="142"/>
      <c r="G358" s="142"/>
      <c r="H358" s="142"/>
    </row>
    <row r="359" spans="2:8">
      <c r="B359" s="142"/>
      <c r="C359" s="142"/>
      <c r="D359" s="142"/>
      <c r="F359" s="142"/>
      <c r="G359" s="142"/>
      <c r="H359" s="142"/>
    </row>
    <row r="360" spans="2:8">
      <c r="B360" s="142"/>
      <c r="C360" s="142"/>
      <c r="D360" s="142"/>
      <c r="F360" s="142"/>
      <c r="G360" s="142"/>
      <c r="H360" s="142"/>
    </row>
    <row r="361" spans="2:8">
      <c r="B361" s="142"/>
      <c r="C361" s="142"/>
      <c r="D361" s="142"/>
      <c r="F361" s="142"/>
      <c r="G361" s="142"/>
      <c r="H361" s="142"/>
    </row>
    <row r="362" spans="2:8">
      <c r="B362" s="142"/>
      <c r="C362" s="142"/>
      <c r="D362" s="142"/>
      <c r="F362" s="142"/>
      <c r="G362" s="142"/>
      <c r="H362" s="142"/>
    </row>
    <row r="363" spans="2:8">
      <c r="B363" s="142"/>
      <c r="C363" s="142"/>
      <c r="D363" s="142"/>
      <c r="F363" s="142"/>
      <c r="G363" s="142"/>
      <c r="H363" s="142"/>
    </row>
    <row r="364" spans="2:8">
      <c r="B364" s="142"/>
      <c r="C364" s="142"/>
      <c r="D364" s="142"/>
      <c r="F364" s="142"/>
      <c r="G364" s="142"/>
      <c r="H364" s="142"/>
    </row>
    <row r="365" spans="2:8">
      <c r="B365" s="142"/>
      <c r="C365" s="142"/>
      <c r="D365" s="142"/>
      <c r="F365" s="142"/>
      <c r="G365" s="142"/>
      <c r="H365" s="142"/>
    </row>
    <row r="366" spans="2:8">
      <c r="B366" s="142"/>
      <c r="C366" s="142"/>
      <c r="D366" s="142"/>
      <c r="F366" s="142"/>
      <c r="G366" s="142"/>
      <c r="H366" s="142"/>
    </row>
    <row r="367" spans="2:8">
      <c r="B367" s="142"/>
      <c r="C367" s="142"/>
      <c r="D367" s="142"/>
      <c r="F367" s="142"/>
      <c r="G367" s="142"/>
      <c r="H367" s="142"/>
    </row>
    <row r="368" spans="2:8">
      <c r="B368" s="142"/>
      <c r="C368" s="142"/>
      <c r="D368" s="142"/>
      <c r="F368" s="142"/>
      <c r="G368" s="142"/>
      <c r="H368" s="142"/>
    </row>
    <row r="369" spans="2:8">
      <c r="B369" s="142"/>
      <c r="C369" s="142"/>
      <c r="D369" s="142"/>
      <c r="F369" s="142"/>
      <c r="G369" s="142"/>
      <c r="H369" s="142"/>
    </row>
    <row r="370" spans="2:8">
      <c r="B370" s="142"/>
      <c r="C370" s="142"/>
      <c r="D370" s="142"/>
      <c r="F370" s="142"/>
      <c r="G370" s="142"/>
      <c r="H370" s="142"/>
    </row>
    <row r="371" spans="2:8">
      <c r="B371" s="142"/>
      <c r="C371" s="142"/>
      <c r="D371" s="142"/>
      <c r="F371" s="142"/>
      <c r="G371" s="142"/>
      <c r="H371" s="142"/>
    </row>
    <row r="372" spans="2:8">
      <c r="B372" s="142"/>
      <c r="C372" s="142"/>
      <c r="D372" s="142"/>
      <c r="F372" s="142"/>
      <c r="G372" s="142"/>
      <c r="H372" s="142"/>
    </row>
    <row r="373" spans="2:8">
      <c r="B373" s="142"/>
      <c r="C373" s="142"/>
      <c r="D373" s="142"/>
      <c r="F373" s="142"/>
      <c r="G373" s="142"/>
      <c r="H373" s="142"/>
    </row>
    <row r="374" spans="2:8">
      <c r="B374" s="142"/>
      <c r="C374" s="142"/>
      <c r="D374" s="142"/>
      <c r="F374" s="142"/>
      <c r="G374" s="142"/>
      <c r="H374" s="142"/>
    </row>
    <row r="375" spans="2:8">
      <c r="B375" s="142"/>
      <c r="C375" s="142"/>
      <c r="D375" s="142"/>
      <c r="F375" s="142"/>
      <c r="G375" s="142"/>
      <c r="H375" s="142"/>
    </row>
    <row r="376" spans="2:8">
      <c r="B376" s="142"/>
      <c r="C376" s="142"/>
      <c r="D376" s="142"/>
      <c r="F376" s="142"/>
      <c r="G376" s="142"/>
      <c r="H376" s="142"/>
    </row>
    <row r="377" spans="2:8">
      <c r="B377" s="142"/>
      <c r="C377" s="142"/>
      <c r="D377" s="142"/>
      <c r="F377" s="142"/>
      <c r="G377" s="142"/>
      <c r="H377" s="142"/>
    </row>
    <row r="378" spans="2:8">
      <c r="B378" s="142"/>
      <c r="C378" s="142"/>
      <c r="D378" s="142"/>
      <c r="F378" s="142"/>
      <c r="G378" s="142"/>
      <c r="H378" s="142"/>
    </row>
    <row r="379" spans="2:8">
      <c r="B379" s="142"/>
      <c r="C379" s="142"/>
      <c r="D379" s="142"/>
      <c r="F379" s="142"/>
      <c r="G379" s="142"/>
      <c r="H379" s="142"/>
    </row>
    <row r="380" spans="2:8">
      <c r="B380" s="142"/>
      <c r="C380" s="142"/>
      <c r="D380" s="142"/>
      <c r="F380" s="142"/>
      <c r="G380" s="142"/>
      <c r="H380" s="142"/>
    </row>
    <row r="381" spans="2:8">
      <c r="B381" s="142"/>
      <c r="C381" s="142"/>
      <c r="D381" s="142"/>
      <c r="F381" s="142"/>
      <c r="G381" s="142"/>
      <c r="H381" s="142"/>
    </row>
    <row r="382" spans="2:8">
      <c r="B382" s="142"/>
      <c r="C382" s="142"/>
      <c r="D382" s="142"/>
      <c r="F382" s="142"/>
      <c r="G382" s="142"/>
      <c r="H382" s="142"/>
    </row>
    <row r="383" spans="2:8">
      <c r="B383" s="142"/>
      <c r="C383" s="142"/>
      <c r="D383" s="142"/>
      <c r="F383" s="142"/>
      <c r="G383" s="142"/>
      <c r="H383" s="142"/>
    </row>
    <row r="384" spans="2:8">
      <c r="B384" s="142"/>
      <c r="C384" s="142"/>
      <c r="D384" s="142"/>
      <c r="F384" s="142"/>
      <c r="G384" s="142"/>
      <c r="H384" s="142"/>
    </row>
    <row r="385" spans="2:8">
      <c r="B385" s="142"/>
      <c r="C385" s="142"/>
      <c r="D385" s="142"/>
      <c r="F385" s="142"/>
      <c r="G385" s="142"/>
      <c r="H385" s="142"/>
    </row>
    <row r="386" spans="2:8">
      <c r="B386" s="142"/>
      <c r="C386" s="142"/>
      <c r="D386" s="142"/>
      <c r="F386" s="142"/>
      <c r="G386" s="142"/>
      <c r="H386" s="142"/>
    </row>
    <row r="387" spans="2:8">
      <c r="B387" s="142"/>
      <c r="C387" s="142"/>
      <c r="D387" s="142"/>
      <c r="F387" s="142"/>
      <c r="G387" s="142"/>
      <c r="H387" s="142"/>
    </row>
    <row r="388" spans="2:8">
      <c r="B388" s="142"/>
      <c r="C388" s="142"/>
      <c r="D388" s="142"/>
      <c r="F388" s="142"/>
      <c r="G388" s="142"/>
      <c r="H388" s="142"/>
    </row>
    <row r="389" spans="2:8">
      <c r="B389" s="142"/>
      <c r="C389" s="142"/>
      <c r="D389" s="142"/>
      <c r="F389" s="142"/>
      <c r="G389" s="142"/>
      <c r="H389" s="142"/>
    </row>
    <row r="390" spans="2:8">
      <c r="B390" s="142"/>
      <c r="C390" s="142"/>
      <c r="D390" s="142"/>
      <c r="F390" s="142"/>
      <c r="G390" s="142"/>
      <c r="H390" s="142"/>
    </row>
    <row r="391" spans="2:8">
      <c r="B391" s="142"/>
      <c r="C391" s="142"/>
      <c r="D391" s="142"/>
      <c r="F391" s="142"/>
      <c r="G391" s="142"/>
      <c r="H391" s="142"/>
    </row>
    <row r="392" spans="2:8">
      <c r="B392" s="142"/>
      <c r="C392" s="142"/>
      <c r="D392" s="142"/>
      <c r="F392" s="142"/>
      <c r="G392" s="142"/>
      <c r="H392" s="142"/>
    </row>
    <row r="393" spans="2:8">
      <c r="B393" s="142"/>
      <c r="C393" s="142"/>
      <c r="D393" s="142"/>
      <c r="F393" s="142"/>
      <c r="G393" s="142"/>
      <c r="H393" s="142"/>
    </row>
    <row r="394" spans="2:8">
      <c r="B394" s="142"/>
      <c r="C394" s="142"/>
      <c r="D394" s="142"/>
      <c r="F394" s="142"/>
      <c r="G394" s="142"/>
      <c r="H394" s="142"/>
    </row>
    <row r="395" spans="2:8">
      <c r="B395" s="142"/>
      <c r="C395" s="142"/>
      <c r="D395" s="142"/>
      <c r="F395" s="142"/>
      <c r="G395" s="142"/>
      <c r="H395" s="142"/>
    </row>
    <row r="396" spans="2:8">
      <c r="B396" s="142"/>
      <c r="C396" s="142"/>
      <c r="D396" s="142"/>
      <c r="F396" s="142"/>
      <c r="G396" s="142"/>
      <c r="H396" s="142"/>
    </row>
    <row r="397" spans="2:8">
      <c r="B397" s="142"/>
      <c r="C397" s="142"/>
      <c r="D397" s="142"/>
      <c r="F397" s="142"/>
      <c r="G397" s="142"/>
      <c r="H397" s="142"/>
    </row>
    <row r="398" spans="2:8">
      <c r="B398" s="142"/>
      <c r="C398" s="142"/>
      <c r="D398" s="142"/>
      <c r="F398" s="142"/>
      <c r="G398" s="142"/>
      <c r="H398" s="142"/>
    </row>
    <row r="399" spans="2:8">
      <c r="B399" s="142"/>
      <c r="C399" s="142"/>
      <c r="D399" s="142"/>
      <c r="F399" s="142"/>
      <c r="G399" s="142"/>
      <c r="H399" s="142"/>
    </row>
    <row r="400" spans="2:8">
      <c r="B400" s="142"/>
      <c r="C400" s="142"/>
      <c r="D400" s="142"/>
      <c r="F400" s="142"/>
      <c r="G400" s="142"/>
      <c r="H400" s="142"/>
    </row>
    <row r="401" spans="2:8">
      <c r="B401" s="142"/>
      <c r="C401" s="142"/>
      <c r="D401" s="142"/>
      <c r="F401" s="142"/>
      <c r="G401" s="142"/>
      <c r="H401" s="142"/>
    </row>
    <row r="402" spans="2:8">
      <c r="B402" s="142"/>
      <c r="C402" s="142"/>
      <c r="D402" s="142"/>
      <c r="F402" s="142"/>
      <c r="G402" s="142"/>
      <c r="H402" s="142"/>
    </row>
    <row r="403" spans="2:8">
      <c r="B403" s="142"/>
      <c r="C403" s="142"/>
      <c r="D403" s="142"/>
      <c r="F403" s="142"/>
      <c r="G403" s="142"/>
      <c r="H403" s="142"/>
    </row>
    <row r="404" spans="2:8">
      <c r="B404" s="142"/>
      <c r="C404" s="142"/>
      <c r="D404" s="142"/>
      <c r="F404" s="142"/>
      <c r="G404" s="142"/>
      <c r="H404" s="142"/>
    </row>
    <row r="405" spans="2:8">
      <c r="B405" s="142"/>
      <c r="C405" s="142"/>
      <c r="D405" s="142"/>
      <c r="F405" s="142"/>
      <c r="G405" s="142"/>
      <c r="H405" s="142"/>
    </row>
    <row r="406" spans="2:8">
      <c r="B406" s="142"/>
      <c r="C406" s="142"/>
      <c r="D406" s="142"/>
      <c r="F406" s="142"/>
      <c r="G406" s="142"/>
      <c r="H406" s="142"/>
    </row>
    <row r="407" spans="2:8">
      <c r="B407" s="142"/>
      <c r="C407" s="142"/>
      <c r="D407" s="142"/>
      <c r="F407" s="142"/>
      <c r="G407" s="142"/>
      <c r="H407" s="142"/>
    </row>
    <row r="408" spans="2:8">
      <c r="B408" s="142"/>
      <c r="C408" s="142"/>
      <c r="D408" s="142"/>
      <c r="F408" s="142"/>
      <c r="G408" s="142"/>
      <c r="H408" s="142"/>
    </row>
    <row r="409" spans="2:8">
      <c r="B409" s="142"/>
      <c r="C409" s="142"/>
      <c r="D409" s="142"/>
      <c r="F409" s="142"/>
      <c r="G409" s="142"/>
      <c r="H409" s="142"/>
    </row>
    <row r="410" spans="2:8">
      <c r="B410" s="142"/>
      <c r="C410" s="142"/>
      <c r="D410" s="142"/>
      <c r="F410" s="142"/>
      <c r="G410" s="142"/>
      <c r="H410" s="142"/>
    </row>
    <row r="411" spans="2:8">
      <c r="B411" s="142"/>
      <c r="C411" s="142"/>
      <c r="D411" s="142"/>
      <c r="F411" s="142"/>
      <c r="G411" s="142"/>
      <c r="H411" s="142"/>
    </row>
    <row r="412" spans="2:8">
      <c r="B412" s="142"/>
      <c r="C412" s="142"/>
      <c r="D412" s="142"/>
      <c r="F412" s="142"/>
      <c r="G412" s="142"/>
      <c r="H412" s="142"/>
    </row>
    <row r="413" spans="2:8">
      <c r="B413" s="142"/>
      <c r="C413" s="142"/>
      <c r="D413" s="142"/>
      <c r="F413" s="142"/>
      <c r="G413" s="142"/>
      <c r="H413" s="142"/>
    </row>
    <row r="414" spans="2:8">
      <c r="B414" s="142"/>
      <c r="C414" s="142"/>
      <c r="D414" s="142"/>
      <c r="F414" s="142"/>
      <c r="G414" s="142"/>
      <c r="H414" s="142"/>
    </row>
    <row r="415" spans="2:8">
      <c r="B415" s="142"/>
      <c r="C415" s="142"/>
      <c r="D415" s="142"/>
      <c r="F415" s="142"/>
      <c r="G415" s="142"/>
      <c r="H415" s="142"/>
    </row>
    <row r="416" spans="2:8">
      <c r="B416" s="142"/>
      <c r="C416" s="142"/>
      <c r="D416" s="142"/>
      <c r="F416" s="142"/>
      <c r="G416" s="142"/>
      <c r="H416" s="142"/>
    </row>
    <row r="417" spans="2:8">
      <c r="B417" s="142"/>
      <c r="C417" s="142"/>
      <c r="D417" s="142"/>
      <c r="F417" s="142"/>
      <c r="G417" s="142"/>
      <c r="H417" s="142"/>
    </row>
    <row r="418" spans="2:8">
      <c r="B418" s="142"/>
      <c r="C418" s="142"/>
      <c r="D418" s="142"/>
      <c r="F418" s="142"/>
      <c r="G418" s="142"/>
      <c r="H418" s="142"/>
    </row>
    <row r="419" spans="2:8">
      <c r="B419" s="142"/>
      <c r="C419" s="142"/>
      <c r="D419" s="142"/>
      <c r="F419" s="142"/>
      <c r="G419" s="142"/>
      <c r="H419" s="142"/>
    </row>
    <row r="420" spans="2:8">
      <c r="B420" s="142"/>
      <c r="C420" s="142"/>
      <c r="D420" s="142"/>
      <c r="F420" s="142"/>
      <c r="G420" s="142"/>
      <c r="H420" s="142"/>
    </row>
    <row r="421" spans="2:8">
      <c r="B421" s="142"/>
      <c r="C421" s="142"/>
      <c r="D421" s="142"/>
      <c r="F421" s="142"/>
      <c r="G421" s="142"/>
      <c r="H421" s="142"/>
    </row>
    <row r="422" spans="2:8">
      <c r="B422" s="142"/>
      <c r="C422" s="142"/>
      <c r="D422" s="142"/>
      <c r="F422" s="142"/>
      <c r="G422" s="142"/>
      <c r="H422" s="142"/>
    </row>
    <row r="423" spans="2:8">
      <c r="B423" s="142"/>
      <c r="C423" s="142"/>
      <c r="D423" s="142"/>
      <c r="F423" s="142"/>
      <c r="G423" s="142"/>
      <c r="H423" s="142"/>
    </row>
    <row r="424" spans="2:8">
      <c r="B424" s="142"/>
      <c r="C424" s="142"/>
      <c r="D424" s="142"/>
      <c r="F424" s="142"/>
      <c r="G424" s="142"/>
      <c r="H424" s="142"/>
    </row>
    <row r="425" spans="2:8">
      <c r="B425" s="142"/>
      <c r="C425" s="142"/>
      <c r="D425" s="142"/>
      <c r="F425" s="142"/>
      <c r="G425" s="142"/>
      <c r="H425" s="142"/>
    </row>
    <row r="426" spans="2:8">
      <c r="B426" s="142"/>
      <c r="C426" s="142"/>
      <c r="D426" s="142"/>
      <c r="F426" s="142"/>
      <c r="G426" s="142"/>
      <c r="H426" s="142"/>
    </row>
    <row r="427" spans="2:8">
      <c r="B427" s="142"/>
      <c r="C427" s="142"/>
      <c r="D427" s="142"/>
      <c r="F427" s="142"/>
      <c r="G427" s="142"/>
      <c r="H427" s="142"/>
    </row>
    <row r="428" spans="2:8">
      <c r="B428" s="142"/>
      <c r="C428" s="142"/>
      <c r="D428" s="142"/>
      <c r="F428" s="142"/>
      <c r="G428" s="142"/>
      <c r="H428" s="142"/>
    </row>
    <row r="429" spans="2:8">
      <c r="B429" s="142"/>
      <c r="C429" s="142"/>
      <c r="D429" s="142"/>
      <c r="F429" s="142"/>
      <c r="G429" s="142"/>
      <c r="H429" s="142"/>
    </row>
    <row r="430" spans="2:8">
      <c r="B430" s="142"/>
      <c r="C430" s="142"/>
      <c r="D430" s="142"/>
      <c r="F430" s="142"/>
      <c r="G430" s="142"/>
      <c r="H430" s="142"/>
    </row>
    <row r="431" spans="2:8">
      <c r="B431" s="142"/>
      <c r="C431" s="142"/>
      <c r="D431" s="142"/>
      <c r="F431" s="142"/>
      <c r="G431" s="142"/>
      <c r="H431" s="142"/>
    </row>
    <row r="432" spans="2:8">
      <c r="B432" s="142"/>
      <c r="C432" s="142"/>
      <c r="D432" s="142"/>
      <c r="F432" s="142"/>
      <c r="G432" s="142"/>
      <c r="H432" s="142"/>
    </row>
    <row r="433" spans="2:8">
      <c r="B433" s="142"/>
      <c r="C433" s="142"/>
      <c r="D433" s="142"/>
      <c r="F433" s="142"/>
      <c r="G433" s="142"/>
      <c r="H433" s="142"/>
    </row>
    <row r="434" spans="2:8">
      <c r="B434" s="142"/>
      <c r="C434" s="142"/>
      <c r="D434" s="142"/>
      <c r="F434" s="142"/>
      <c r="G434" s="142"/>
      <c r="H434" s="142"/>
    </row>
    <row r="435" spans="2:8">
      <c r="B435" s="142"/>
      <c r="C435" s="142"/>
      <c r="D435" s="142"/>
      <c r="F435" s="142"/>
      <c r="G435" s="142"/>
      <c r="H435" s="142"/>
    </row>
    <row r="436" spans="2:8">
      <c r="B436" s="142"/>
      <c r="C436" s="142"/>
      <c r="D436" s="142"/>
      <c r="F436" s="142"/>
      <c r="G436" s="142"/>
      <c r="H436" s="142"/>
    </row>
    <row r="437" spans="2:8">
      <c r="B437" s="142"/>
      <c r="C437" s="142"/>
      <c r="D437" s="142"/>
      <c r="F437" s="142"/>
      <c r="G437" s="142"/>
      <c r="H437" s="142"/>
    </row>
    <row r="438" spans="2:8">
      <c r="B438" s="142"/>
      <c r="C438" s="142"/>
      <c r="D438" s="142"/>
      <c r="F438" s="142"/>
      <c r="G438" s="142"/>
      <c r="H438" s="142"/>
    </row>
    <row r="439" spans="2:8">
      <c r="B439" s="142"/>
      <c r="C439" s="142"/>
      <c r="D439" s="142"/>
      <c r="F439" s="142"/>
      <c r="G439" s="142"/>
      <c r="H439" s="142"/>
    </row>
    <row r="440" spans="2:8">
      <c r="B440" s="142"/>
      <c r="C440" s="142"/>
      <c r="D440" s="142"/>
      <c r="F440" s="142"/>
      <c r="G440" s="142"/>
      <c r="H440" s="142"/>
    </row>
    <row r="441" spans="2:8">
      <c r="B441" s="142"/>
      <c r="C441" s="142"/>
      <c r="D441" s="142"/>
      <c r="F441" s="142"/>
      <c r="G441" s="142"/>
      <c r="H441" s="142"/>
    </row>
    <row r="442" spans="2:8">
      <c r="B442" s="142"/>
      <c r="C442" s="142"/>
      <c r="D442" s="142"/>
      <c r="F442" s="142"/>
      <c r="G442" s="142"/>
      <c r="H442" s="142"/>
    </row>
    <row r="443" spans="2:8">
      <c r="B443" s="142"/>
      <c r="C443" s="142"/>
      <c r="D443" s="142"/>
      <c r="F443" s="142"/>
      <c r="G443" s="142"/>
      <c r="H443" s="142"/>
    </row>
    <row r="444" spans="2:8">
      <c r="B444" s="142"/>
      <c r="C444" s="142"/>
      <c r="D444" s="142"/>
      <c r="F444" s="142"/>
      <c r="G444" s="142"/>
      <c r="H444" s="142"/>
    </row>
    <row r="445" spans="2:8">
      <c r="B445" s="142"/>
      <c r="C445" s="142"/>
      <c r="D445" s="142"/>
      <c r="F445" s="142"/>
      <c r="G445" s="142"/>
      <c r="H445" s="142"/>
    </row>
    <row r="446" spans="2:8">
      <c r="B446" s="142"/>
      <c r="C446" s="142"/>
      <c r="D446" s="142"/>
      <c r="F446" s="142"/>
      <c r="G446" s="142"/>
      <c r="H446" s="142"/>
    </row>
    <row r="447" spans="2:8">
      <c r="B447" s="142"/>
      <c r="C447" s="142"/>
      <c r="D447" s="142"/>
      <c r="F447" s="142"/>
      <c r="G447" s="142"/>
      <c r="H447" s="142"/>
    </row>
    <row r="448" spans="2:8">
      <c r="B448" s="142"/>
      <c r="C448" s="142"/>
      <c r="D448" s="142"/>
      <c r="F448" s="142"/>
      <c r="G448" s="142"/>
      <c r="H448" s="142"/>
    </row>
    <row r="449" spans="2:8">
      <c r="B449" s="142"/>
      <c r="C449" s="142"/>
      <c r="D449" s="142"/>
      <c r="F449" s="142"/>
      <c r="G449" s="142"/>
      <c r="H449" s="142"/>
    </row>
    <row r="450" spans="2:8">
      <c r="B450" s="142"/>
      <c r="C450" s="142"/>
      <c r="D450" s="142"/>
      <c r="F450" s="142"/>
      <c r="G450" s="142"/>
      <c r="H450" s="142"/>
    </row>
    <row r="451" spans="2:8">
      <c r="B451" s="142"/>
      <c r="C451" s="142"/>
      <c r="D451" s="142"/>
      <c r="F451" s="142"/>
      <c r="G451" s="142"/>
      <c r="H451" s="142"/>
    </row>
    <row r="452" spans="2:8">
      <c r="B452" s="142"/>
      <c r="C452" s="142"/>
      <c r="D452" s="142"/>
      <c r="F452" s="142"/>
      <c r="G452" s="142"/>
      <c r="H452" s="142"/>
    </row>
    <row r="453" spans="2:8">
      <c r="B453" s="142"/>
      <c r="C453" s="142"/>
      <c r="D453" s="142"/>
      <c r="F453" s="142"/>
      <c r="G453" s="142"/>
      <c r="H453" s="142"/>
    </row>
    <row r="454" spans="2:8">
      <c r="B454" s="142"/>
      <c r="C454" s="142"/>
      <c r="D454" s="142"/>
      <c r="F454" s="142"/>
      <c r="G454" s="142"/>
      <c r="H454" s="142"/>
    </row>
    <row r="455" spans="2:8">
      <c r="B455" s="142"/>
      <c r="C455" s="142"/>
      <c r="D455" s="142"/>
      <c r="F455" s="142"/>
      <c r="G455" s="142"/>
      <c r="H455" s="142"/>
    </row>
    <row r="456" spans="2:8">
      <c r="B456" s="142"/>
      <c r="C456" s="142"/>
      <c r="D456" s="142"/>
      <c r="F456" s="142"/>
      <c r="G456" s="142"/>
      <c r="H456" s="142"/>
    </row>
    <row r="457" spans="2:8">
      <c r="B457" s="142"/>
      <c r="C457" s="142"/>
      <c r="D457" s="142"/>
      <c r="F457" s="142"/>
      <c r="G457" s="142"/>
      <c r="H457" s="142"/>
    </row>
    <row r="458" spans="2:8">
      <c r="B458" s="142"/>
      <c r="C458" s="142"/>
      <c r="D458" s="142"/>
      <c r="F458" s="142"/>
      <c r="G458" s="142"/>
      <c r="H458" s="142"/>
    </row>
    <row r="459" spans="2:8">
      <c r="B459" s="142"/>
      <c r="C459" s="142"/>
      <c r="D459" s="142"/>
      <c r="F459" s="142"/>
      <c r="G459" s="142"/>
      <c r="H459" s="142"/>
    </row>
    <row r="460" spans="2:8">
      <c r="B460" s="142"/>
      <c r="C460" s="142"/>
      <c r="D460" s="142"/>
      <c r="F460" s="142"/>
      <c r="G460" s="142"/>
      <c r="H460" s="142"/>
    </row>
    <row r="461" spans="2:8">
      <c r="B461" s="142"/>
      <c r="C461" s="142"/>
      <c r="D461" s="142"/>
      <c r="F461" s="142"/>
      <c r="G461" s="142"/>
      <c r="H461" s="142"/>
    </row>
    <row r="462" spans="2:8">
      <c r="B462" s="142"/>
      <c r="C462" s="142"/>
      <c r="D462" s="142"/>
      <c r="F462" s="142"/>
      <c r="G462" s="142"/>
      <c r="H462" s="142"/>
    </row>
    <row r="463" spans="2:8">
      <c r="B463" s="142"/>
      <c r="C463" s="142"/>
      <c r="D463" s="142"/>
      <c r="F463" s="142"/>
      <c r="G463" s="142"/>
      <c r="H463" s="142"/>
    </row>
    <row r="464" spans="2:8">
      <c r="B464" s="142"/>
      <c r="C464" s="142"/>
      <c r="D464" s="142"/>
      <c r="F464" s="142"/>
      <c r="G464" s="142"/>
      <c r="H464" s="142"/>
    </row>
    <row r="465" spans="2:8">
      <c r="B465" s="142"/>
      <c r="C465" s="142"/>
      <c r="D465" s="142"/>
      <c r="F465" s="142"/>
      <c r="G465" s="142"/>
      <c r="H465" s="142"/>
    </row>
    <row r="466" spans="2:8">
      <c r="B466" s="142"/>
      <c r="C466" s="142"/>
      <c r="D466" s="142"/>
      <c r="F466" s="142"/>
      <c r="G466" s="142"/>
      <c r="H466" s="142"/>
    </row>
    <row r="467" spans="2:8">
      <c r="B467" s="142"/>
      <c r="C467" s="142"/>
      <c r="D467" s="142"/>
      <c r="F467" s="142"/>
      <c r="G467" s="142"/>
      <c r="H467" s="142"/>
    </row>
    <row r="468" spans="2:8">
      <c r="B468" s="142"/>
      <c r="C468" s="142"/>
      <c r="D468" s="142"/>
      <c r="F468" s="142"/>
      <c r="G468" s="142"/>
      <c r="H468" s="142"/>
    </row>
    <row r="469" spans="2:8">
      <c r="B469" s="142"/>
      <c r="C469" s="142"/>
      <c r="D469" s="142"/>
      <c r="F469" s="142"/>
      <c r="G469" s="142"/>
      <c r="H469" s="142"/>
    </row>
    <row r="470" spans="2:8">
      <c r="B470" s="142"/>
      <c r="C470" s="142"/>
      <c r="D470" s="142"/>
      <c r="F470" s="142"/>
      <c r="G470" s="142"/>
      <c r="H470" s="142"/>
    </row>
    <row r="471" spans="2:8">
      <c r="B471" s="142"/>
      <c r="C471" s="142"/>
      <c r="D471" s="142"/>
      <c r="F471" s="142"/>
      <c r="G471" s="142"/>
      <c r="H471" s="142"/>
    </row>
    <row r="472" spans="2:8">
      <c r="B472" s="142"/>
      <c r="C472" s="142"/>
      <c r="D472" s="142"/>
      <c r="F472" s="142"/>
      <c r="G472" s="142"/>
      <c r="H472" s="142"/>
    </row>
    <row r="473" spans="2:8">
      <c r="B473" s="142"/>
      <c r="C473" s="142"/>
      <c r="D473" s="142"/>
      <c r="F473" s="142"/>
      <c r="G473" s="142"/>
      <c r="H473" s="142"/>
    </row>
    <row r="474" spans="2:8">
      <c r="B474" s="142"/>
      <c r="C474" s="142"/>
      <c r="D474" s="142"/>
      <c r="F474" s="142"/>
      <c r="G474" s="142"/>
      <c r="H474" s="142"/>
    </row>
    <row r="475" spans="2:8">
      <c r="B475" s="142"/>
      <c r="C475" s="142"/>
      <c r="D475" s="142"/>
      <c r="F475" s="142"/>
      <c r="G475" s="142"/>
      <c r="H475" s="142"/>
    </row>
    <row r="476" spans="2:8">
      <c r="B476" s="142"/>
      <c r="C476" s="142"/>
      <c r="D476" s="142"/>
      <c r="F476" s="142"/>
      <c r="G476" s="142"/>
      <c r="H476" s="142"/>
    </row>
    <row r="477" spans="2:8">
      <c r="B477" s="142"/>
      <c r="C477" s="142"/>
      <c r="D477" s="142"/>
      <c r="F477" s="142"/>
      <c r="G477" s="142"/>
      <c r="H477" s="142"/>
    </row>
    <row r="478" spans="2:8">
      <c r="B478" s="142"/>
      <c r="C478" s="142"/>
      <c r="D478" s="142"/>
      <c r="F478" s="142"/>
      <c r="G478" s="142"/>
      <c r="H478" s="142"/>
    </row>
    <row r="479" spans="2:8">
      <c r="B479" s="142"/>
      <c r="C479" s="142"/>
      <c r="D479" s="142"/>
      <c r="F479" s="142"/>
      <c r="G479" s="142"/>
      <c r="H479" s="142"/>
    </row>
    <row r="480" spans="2:8">
      <c r="B480" s="142"/>
      <c r="C480" s="142"/>
      <c r="D480" s="142"/>
      <c r="F480" s="142"/>
      <c r="G480" s="142"/>
      <c r="H480" s="142"/>
    </row>
    <row r="481" spans="2:8">
      <c r="B481" s="142"/>
      <c r="C481" s="142"/>
      <c r="D481" s="142"/>
      <c r="F481" s="142"/>
      <c r="G481" s="142"/>
      <c r="H481" s="142"/>
    </row>
    <row r="482" spans="2:8">
      <c r="B482" s="142"/>
      <c r="C482" s="142"/>
      <c r="D482" s="142"/>
      <c r="F482" s="142"/>
      <c r="G482" s="142"/>
      <c r="H482" s="142"/>
    </row>
    <row r="483" spans="2:8">
      <c r="B483" s="142"/>
      <c r="C483" s="142"/>
      <c r="D483" s="142"/>
      <c r="F483" s="142"/>
      <c r="G483" s="142"/>
      <c r="H483" s="142"/>
    </row>
    <row r="484" spans="2:8">
      <c r="B484" s="142"/>
      <c r="C484" s="142"/>
      <c r="D484" s="142"/>
      <c r="F484" s="142"/>
      <c r="G484" s="142"/>
      <c r="H484" s="142"/>
    </row>
    <row r="485" spans="2:8">
      <c r="B485" s="142"/>
      <c r="C485" s="142"/>
      <c r="D485" s="142"/>
      <c r="F485" s="142"/>
      <c r="G485" s="142"/>
      <c r="H485" s="142"/>
    </row>
    <row r="486" spans="2:8">
      <c r="B486" s="142"/>
      <c r="C486" s="142"/>
      <c r="D486" s="142"/>
      <c r="F486" s="142"/>
      <c r="G486" s="142"/>
      <c r="H486" s="142"/>
    </row>
    <row r="487" spans="2:8">
      <c r="B487" s="142"/>
      <c r="C487" s="142"/>
      <c r="D487" s="142"/>
      <c r="F487" s="142"/>
      <c r="G487" s="142"/>
      <c r="H487" s="142"/>
    </row>
    <row r="488" spans="2:8">
      <c r="B488" s="142"/>
      <c r="C488" s="142"/>
      <c r="D488" s="142"/>
      <c r="F488" s="142"/>
      <c r="G488" s="142"/>
      <c r="H488" s="142"/>
    </row>
    <row r="489" spans="2:8">
      <c r="B489" s="142"/>
      <c r="C489" s="142"/>
      <c r="D489" s="142"/>
      <c r="F489" s="142"/>
      <c r="G489" s="142"/>
      <c r="H489" s="142"/>
    </row>
    <row r="490" spans="2:8">
      <c r="B490" s="142"/>
      <c r="C490" s="142"/>
      <c r="D490" s="142"/>
      <c r="F490" s="142"/>
      <c r="G490" s="142"/>
      <c r="H490" s="142"/>
    </row>
    <row r="491" spans="2:8">
      <c r="B491" s="142"/>
      <c r="C491" s="142"/>
      <c r="D491" s="142"/>
      <c r="F491" s="142"/>
      <c r="G491" s="142"/>
      <c r="H491" s="142"/>
    </row>
    <row r="492" spans="2:8">
      <c r="B492" s="142"/>
      <c r="C492" s="142"/>
      <c r="D492" s="142"/>
      <c r="F492" s="142"/>
      <c r="G492" s="142"/>
      <c r="H492" s="142"/>
    </row>
    <row r="493" spans="2:8">
      <c r="B493" s="142"/>
      <c r="C493" s="142"/>
      <c r="D493" s="142"/>
      <c r="F493" s="142"/>
      <c r="G493" s="142"/>
      <c r="H493" s="142"/>
    </row>
    <row r="494" spans="2:8">
      <c r="B494" s="142"/>
      <c r="C494" s="142"/>
      <c r="D494" s="142"/>
      <c r="F494" s="142"/>
      <c r="G494" s="142"/>
      <c r="H494" s="142"/>
    </row>
    <row r="495" spans="2:8">
      <c r="B495" s="142"/>
      <c r="C495" s="142"/>
      <c r="D495" s="142"/>
      <c r="F495" s="142"/>
      <c r="G495" s="142"/>
      <c r="H495" s="142"/>
    </row>
    <row r="496" spans="2:8">
      <c r="B496" s="142"/>
      <c r="C496" s="142"/>
      <c r="D496" s="142"/>
      <c r="F496" s="142"/>
      <c r="G496" s="142"/>
      <c r="H496" s="142"/>
    </row>
    <row r="497" spans="2:8">
      <c r="B497" s="142"/>
      <c r="C497" s="142"/>
      <c r="D497" s="142"/>
      <c r="F497" s="142"/>
      <c r="G497" s="142"/>
      <c r="H497" s="142"/>
    </row>
    <row r="498" spans="2:8">
      <c r="B498" s="142"/>
      <c r="C498" s="142"/>
      <c r="D498" s="142"/>
      <c r="F498" s="142"/>
      <c r="G498" s="142"/>
      <c r="H498" s="142"/>
    </row>
    <row r="499" spans="2:8">
      <c r="B499" s="142"/>
      <c r="C499" s="142"/>
      <c r="D499" s="142"/>
      <c r="F499" s="142"/>
      <c r="G499" s="142"/>
      <c r="H499" s="142"/>
    </row>
    <row r="500" spans="2:8">
      <c r="B500" s="142"/>
      <c r="C500" s="142"/>
      <c r="D500" s="142"/>
      <c r="F500" s="142"/>
      <c r="G500" s="142"/>
      <c r="H500" s="142"/>
    </row>
    <row r="501" spans="2:8">
      <c r="B501" s="142"/>
      <c r="C501" s="142"/>
      <c r="D501" s="142"/>
      <c r="F501" s="142"/>
      <c r="G501" s="142"/>
      <c r="H501" s="142"/>
    </row>
    <row r="502" spans="2:8">
      <c r="B502" s="142"/>
      <c r="C502" s="142"/>
      <c r="D502" s="142"/>
      <c r="F502" s="142"/>
      <c r="G502" s="142"/>
      <c r="H502" s="142"/>
    </row>
    <row r="503" spans="2:8">
      <c r="B503" s="142"/>
      <c r="C503" s="142"/>
      <c r="D503" s="142"/>
      <c r="F503" s="142"/>
      <c r="G503" s="142"/>
      <c r="H503" s="142"/>
    </row>
    <row r="504" spans="2:8">
      <c r="B504" s="142"/>
      <c r="C504" s="142"/>
      <c r="D504" s="142"/>
      <c r="F504" s="142"/>
      <c r="G504" s="142"/>
      <c r="H504" s="142"/>
    </row>
    <row r="505" spans="2:8">
      <c r="B505" s="142"/>
      <c r="C505" s="142"/>
      <c r="D505" s="142"/>
      <c r="F505" s="142"/>
      <c r="G505" s="142"/>
      <c r="H505" s="142"/>
    </row>
    <row r="506" spans="2:8">
      <c r="B506" s="142"/>
      <c r="C506" s="142"/>
      <c r="D506" s="142"/>
      <c r="F506" s="142"/>
      <c r="G506" s="142"/>
      <c r="H506" s="142"/>
    </row>
    <row r="507" spans="2:8">
      <c r="B507" s="142"/>
      <c r="C507" s="142"/>
      <c r="D507" s="142"/>
      <c r="F507" s="142"/>
      <c r="G507" s="142"/>
      <c r="H507" s="142"/>
    </row>
    <row r="508" spans="2:8">
      <c r="B508" s="142"/>
      <c r="C508" s="142"/>
      <c r="D508" s="142"/>
      <c r="F508" s="142"/>
      <c r="G508" s="142"/>
      <c r="H508" s="142"/>
    </row>
    <row r="509" spans="2:8">
      <c r="B509" s="142"/>
      <c r="C509" s="142"/>
      <c r="D509" s="142"/>
      <c r="F509" s="142"/>
      <c r="G509" s="142"/>
      <c r="H509" s="142"/>
    </row>
    <row r="510" spans="2:8">
      <c r="B510" s="142"/>
      <c r="C510" s="142"/>
      <c r="D510" s="142"/>
      <c r="F510" s="142"/>
      <c r="G510" s="142"/>
      <c r="H510" s="142"/>
    </row>
    <row r="511" spans="2:8">
      <c r="B511" s="142"/>
      <c r="C511" s="142"/>
      <c r="D511" s="142"/>
      <c r="F511" s="142"/>
      <c r="G511" s="142"/>
      <c r="H511" s="142"/>
    </row>
    <row r="512" spans="2:8">
      <c r="B512" s="142"/>
      <c r="C512" s="142"/>
      <c r="D512" s="142"/>
      <c r="F512" s="142"/>
      <c r="G512" s="142"/>
      <c r="H512" s="142"/>
    </row>
    <row r="513" spans="2:8">
      <c r="B513" s="142"/>
      <c r="C513" s="142"/>
      <c r="D513" s="142"/>
      <c r="F513" s="142"/>
      <c r="G513" s="142"/>
      <c r="H513" s="142"/>
    </row>
    <row r="514" spans="2:8">
      <c r="B514" s="142"/>
      <c r="C514" s="142"/>
      <c r="D514" s="142"/>
      <c r="F514" s="142"/>
      <c r="G514" s="142"/>
      <c r="H514" s="142"/>
    </row>
    <row r="515" spans="2:8">
      <c r="B515" s="142"/>
      <c r="C515" s="142"/>
      <c r="D515" s="142"/>
      <c r="F515" s="142"/>
      <c r="G515" s="142"/>
      <c r="H515" s="142"/>
    </row>
    <row r="516" spans="2:8">
      <c r="B516" s="142"/>
      <c r="C516" s="142"/>
      <c r="D516" s="142"/>
      <c r="F516" s="142"/>
      <c r="G516" s="142"/>
      <c r="H516" s="142"/>
    </row>
    <row r="517" spans="2:8">
      <c r="B517" s="142"/>
      <c r="C517" s="142"/>
      <c r="D517" s="142"/>
      <c r="F517" s="142"/>
      <c r="G517" s="142"/>
      <c r="H517" s="142"/>
    </row>
    <row r="518" spans="2:8">
      <c r="B518" s="142"/>
      <c r="C518" s="142"/>
      <c r="D518" s="142"/>
      <c r="F518" s="142"/>
      <c r="G518" s="142"/>
      <c r="H518" s="142"/>
    </row>
    <row r="519" spans="2:8">
      <c r="B519" s="142"/>
      <c r="C519" s="142"/>
      <c r="D519" s="142"/>
      <c r="F519" s="142"/>
      <c r="G519" s="142"/>
      <c r="H519" s="142"/>
    </row>
    <row r="520" spans="2:8">
      <c r="B520" s="142"/>
      <c r="C520" s="142"/>
      <c r="D520" s="142"/>
      <c r="F520" s="142"/>
      <c r="G520" s="142"/>
      <c r="H520" s="142"/>
    </row>
    <row r="521" spans="2:8">
      <c r="B521" s="142"/>
      <c r="C521" s="142"/>
      <c r="D521" s="142"/>
      <c r="F521" s="142"/>
      <c r="G521" s="142"/>
      <c r="H521" s="142"/>
    </row>
    <row r="522" spans="2:8">
      <c r="B522" s="142"/>
      <c r="C522" s="142"/>
      <c r="D522" s="142"/>
      <c r="F522" s="142"/>
      <c r="G522" s="142"/>
      <c r="H522" s="142"/>
    </row>
    <row r="523" spans="2:8">
      <c r="B523" s="142"/>
      <c r="C523" s="142"/>
      <c r="D523" s="142"/>
      <c r="F523" s="142"/>
      <c r="G523" s="142"/>
      <c r="H523" s="142"/>
    </row>
    <row r="524" spans="2:8">
      <c r="B524" s="142"/>
      <c r="C524" s="142"/>
      <c r="D524" s="142"/>
      <c r="F524" s="142"/>
      <c r="G524" s="142"/>
      <c r="H524" s="142"/>
    </row>
    <row r="525" spans="2:8">
      <c r="B525" s="142"/>
      <c r="C525" s="142"/>
      <c r="D525" s="142"/>
      <c r="F525" s="142"/>
      <c r="G525" s="142"/>
      <c r="H525" s="142"/>
    </row>
    <row r="526" spans="2:8">
      <c r="B526" s="142"/>
      <c r="C526" s="142"/>
      <c r="D526" s="142"/>
      <c r="F526" s="142"/>
      <c r="G526" s="142"/>
      <c r="H526" s="142"/>
    </row>
    <row r="527" spans="2:8">
      <c r="B527" s="142"/>
      <c r="C527" s="142"/>
      <c r="D527" s="142"/>
      <c r="F527" s="142"/>
      <c r="G527" s="142"/>
      <c r="H527" s="142"/>
    </row>
    <row r="528" spans="2:8">
      <c r="B528" s="142"/>
      <c r="C528" s="142"/>
      <c r="D528" s="142"/>
      <c r="F528" s="142"/>
      <c r="G528" s="142"/>
      <c r="H528" s="142"/>
    </row>
    <row r="529" spans="2:8">
      <c r="B529" s="142"/>
      <c r="C529" s="142"/>
      <c r="D529" s="142"/>
      <c r="F529" s="142"/>
      <c r="G529" s="142"/>
      <c r="H529" s="142"/>
    </row>
    <row r="530" spans="2:8">
      <c r="B530" s="142"/>
      <c r="C530" s="142"/>
      <c r="D530" s="142"/>
      <c r="F530" s="142"/>
      <c r="G530" s="142"/>
      <c r="H530" s="142"/>
    </row>
    <row r="531" spans="2:8">
      <c r="B531" s="142"/>
      <c r="C531" s="142"/>
      <c r="D531" s="142"/>
      <c r="F531" s="142"/>
      <c r="G531" s="142"/>
      <c r="H531" s="142"/>
    </row>
    <row r="532" spans="2:8">
      <c r="B532" s="142"/>
      <c r="C532" s="142"/>
      <c r="D532" s="142"/>
      <c r="F532" s="142"/>
      <c r="G532" s="142"/>
      <c r="H532" s="142"/>
    </row>
    <row r="533" spans="2:8">
      <c r="B533" s="142"/>
      <c r="C533" s="142"/>
      <c r="D533" s="142"/>
      <c r="F533" s="142"/>
      <c r="G533" s="142"/>
      <c r="H533" s="142"/>
    </row>
    <row r="534" spans="2:8">
      <c r="B534" s="142"/>
      <c r="C534" s="142"/>
      <c r="D534" s="142"/>
      <c r="F534" s="142"/>
      <c r="G534" s="142"/>
      <c r="H534" s="142"/>
    </row>
    <row r="535" spans="2:8">
      <c r="B535" s="142"/>
      <c r="C535" s="142"/>
      <c r="D535" s="142"/>
      <c r="F535" s="142"/>
      <c r="G535" s="142"/>
      <c r="H535" s="142"/>
    </row>
    <row r="536" spans="2:8">
      <c r="B536" s="142"/>
      <c r="C536" s="142"/>
      <c r="D536" s="142"/>
      <c r="F536" s="142"/>
      <c r="G536" s="142"/>
      <c r="H536" s="142"/>
    </row>
    <row r="537" spans="2:8">
      <c r="B537" s="142"/>
      <c r="C537" s="142"/>
      <c r="D537" s="142"/>
      <c r="F537" s="142"/>
      <c r="G537" s="142"/>
      <c r="H537" s="142"/>
    </row>
    <row r="538" spans="2:8">
      <c r="B538" s="142"/>
      <c r="C538" s="142"/>
      <c r="D538" s="142"/>
      <c r="F538" s="142"/>
      <c r="G538" s="142"/>
      <c r="H538" s="142"/>
    </row>
    <row r="539" spans="2:8">
      <c r="B539" s="142"/>
      <c r="C539" s="142"/>
      <c r="D539" s="142"/>
      <c r="F539" s="142"/>
      <c r="G539" s="142"/>
      <c r="H539" s="142"/>
    </row>
    <row r="540" spans="2:8">
      <c r="B540" s="142"/>
      <c r="C540" s="142"/>
      <c r="D540" s="142"/>
      <c r="F540" s="142"/>
      <c r="G540" s="142"/>
      <c r="H540" s="142"/>
    </row>
    <row r="541" spans="2:8">
      <c r="B541" s="142"/>
      <c r="C541" s="142"/>
      <c r="D541" s="142"/>
      <c r="F541" s="142"/>
      <c r="G541" s="142"/>
      <c r="H541" s="142"/>
    </row>
    <row r="542" spans="2:8">
      <c r="B542" s="142"/>
      <c r="C542" s="142"/>
      <c r="D542" s="142"/>
      <c r="F542" s="142"/>
      <c r="G542" s="142"/>
      <c r="H542" s="142"/>
    </row>
    <row r="543" spans="2:8">
      <c r="B543" s="142"/>
      <c r="C543" s="142"/>
      <c r="D543" s="142"/>
      <c r="F543" s="142"/>
      <c r="G543" s="142"/>
      <c r="H543" s="142"/>
    </row>
    <row r="544" spans="2:8">
      <c r="B544" s="142"/>
      <c r="C544" s="142"/>
      <c r="D544" s="142"/>
      <c r="F544" s="142"/>
      <c r="G544" s="142"/>
      <c r="H544" s="142"/>
    </row>
    <row r="545" spans="2:8">
      <c r="B545" s="142"/>
      <c r="C545" s="142"/>
      <c r="D545" s="142"/>
      <c r="F545" s="142"/>
      <c r="G545" s="142"/>
      <c r="H545" s="142"/>
    </row>
    <row r="546" spans="2:8">
      <c r="B546" s="142"/>
      <c r="C546" s="142"/>
      <c r="D546" s="142"/>
      <c r="F546" s="142"/>
      <c r="G546" s="142"/>
      <c r="H546" s="142"/>
    </row>
    <row r="547" spans="2:8">
      <c r="B547" s="142"/>
      <c r="C547" s="142"/>
      <c r="D547" s="142"/>
      <c r="F547" s="142"/>
      <c r="G547" s="142"/>
      <c r="H547" s="142"/>
    </row>
    <row r="548" spans="2:8">
      <c r="B548" s="142"/>
      <c r="C548" s="142"/>
      <c r="D548" s="142"/>
      <c r="F548" s="142"/>
      <c r="G548" s="142"/>
      <c r="H548" s="142"/>
    </row>
    <row r="549" spans="2:8">
      <c r="B549" s="142"/>
      <c r="C549" s="142"/>
      <c r="D549" s="142"/>
      <c r="F549" s="142"/>
      <c r="G549" s="142"/>
      <c r="H549" s="142"/>
    </row>
    <row r="550" spans="2:8">
      <c r="B550" s="142"/>
      <c r="C550" s="142"/>
      <c r="D550" s="142"/>
      <c r="F550" s="142"/>
      <c r="G550" s="142"/>
      <c r="H550" s="142"/>
    </row>
    <row r="551" spans="2:8">
      <c r="B551" s="142"/>
      <c r="C551" s="142"/>
      <c r="D551" s="142"/>
      <c r="F551" s="142"/>
      <c r="G551" s="142"/>
      <c r="H551" s="142"/>
    </row>
    <row r="552" spans="2:8">
      <c r="B552" s="142"/>
      <c r="C552" s="142"/>
      <c r="D552" s="142"/>
      <c r="F552" s="142"/>
      <c r="G552" s="142"/>
      <c r="H552" s="142"/>
    </row>
    <row r="553" spans="2:8">
      <c r="B553" s="142"/>
      <c r="C553" s="142"/>
      <c r="D553" s="142"/>
      <c r="F553" s="142"/>
      <c r="G553" s="142"/>
      <c r="H553" s="142"/>
    </row>
    <row r="554" spans="2:8">
      <c r="B554" s="142"/>
      <c r="C554" s="142"/>
      <c r="D554" s="142"/>
      <c r="F554" s="142"/>
      <c r="G554" s="142"/>
      <c r="H554" s="142"/>
    </row>
    <row r="555" spans="2:8">
      <c r="B555" s="142"/>
      <c r="C555" s="142"/>
      <c r="D555" s="142"/>
      <c r="F555" s="142"/>
      <c r="G555" s="142"/>
      <c r="H555" s="142"/>
    </row>
    <row r="556" spans="2:8">
      <c r="B556" s="142"/>
      <c r="C556" s="142"/>
      <c r="D556" s="142"/>
      <c r="F556" s="142"/>
      <c r="G556" s="142"/>
      <c r="H556" s="142"/>
    </row>
    <row r="557" spans="2:8">
      <c r="B557" s="142"/>
      <c r="C557" s="142"/>
      <c r="D557" s="142"/>
      <c r="F557" s="142"/>
      <c r="G557" s="142"/>
      <c r="H557" s="142"/>
    </row>
    <row r="558" spans="2:8">
      <c r="B558" s="142"/>
      <c r="C558" s="142"/>
      <c r="D558" s="142"/>
      <c r="F558" s="142"/>
      <c r="G558" s="142"/>
      <c r="H558" s="142"/>
    </row>
    <row r="559" spans="2:8">
      <c r="B559" s="142"/>
      <c r="C559" s="142"/>
      <c r="D559" s="142"/>
      <c r="F559" s="142"/>
      <c r="G559" s="142"/>
      <c r="H559" s="142"/>
    </row>
    <row r="560" spans="2:8">
      <c r="B560" s="142"/>
      <c r="C560" s="142"/>
      <c r="D560" s="142"/>
      <c r="F560" s="142"/>
      <c r="G560" s="142"/>
      <c r="H560" s="142"/>
    </row>
    <row r="561" spans="2:8">
      <c r="B561" s="142"/>
      <c r="C561" s="142"/>
      <c r="D561" s="142"/>
      <c r="F561" s="142"/>
      <c r="G561" s="142"/>
      <c r="H561" s="142"/>
    </row>
    <row r="562" spans="2:8">
      <c r="B562" s="142"/>
      <c r="C562" s="142"/>
      <c r="D562" s="142"/>
      <c r="F562" s="142"/>
      <c r="G562" s="142"/>
      <c r="H562" s="142"/>
    </row>
    <row r="563" spans="2:8">
      <c r="B563" s="142"/>
      <c r="C563" s="142"/>
      <c r="D563" s="142"/>
      <c r="F563" s="142"/>
      <c r="G563" s="142"/>
      <c r="H563" s="142"/>
    </row>
    <row r="564" spans="2:8">
      <c r="B564" s="142"/>
      <c r="C564" s="142"/>
      <c r="D564" s="142"/>
      <c r="F564" s="142"/>
      <c r="G564" s="142"/>
      <c r="H564" s="142"/>
    </row>
    <row r="565" spans="2:8">
      <c r="B565" s="142"/>
      <c r="C565" s="142"/>
      <c r="D565" s="142"/>
      <c r="F565" s="142"/>
      <c r="G565" s="142"/>
      <c r="H565" s="142"/>
    </row>
    <row r="566" spans="2:8">
      <c r="B566" s="142"/>
      <c r="C566" s="142"/>
      <c r="D566" s="142"/>
      <c r="F566" s="142"/>
      <c r="G566" s="142"/>
      <c r="H566" s="142"/>
    </row>
    <row r="567" spans="2:8">
      <c r="B567" s="142"/>
      <c r="C567" s="142"/>
      <c r="D567" s="142"/>
      <c r="F567" s="142"/>
      <c r="G567" s="142"/>
      <c r="H567" s="142"/>
    </row>
    <row r="568" spans="2:8">
      <c r="B568" s="142"/>
      <c r="C568" s="142"/>
      <c r="D568" s="142"/>
      <c r="F568" s="142"/>
      <c r="G568" s="142"/>
      <c r="H568" s="142"/>
    </row>
    <row r="569" spans="2:8">
      <c r="B569" s="142"/>
      <c r="C569" s="142"/>
      <c r="D569" s="142"/>
      <c r="F569" s="142"/>
      <c r="G569" s="142"/>
      <c r="H569" s="142"/>
    </row>
    <row r="570" spans="2:8">
      <c r="B570" s="142"/>
      <c r="C570" s="142"/>
      <c r="D570" s="142"/>
      <c r="F570" s="142"/>
      <c r="G570" s="142"/>
      <c r="H570" s="142"/>
    </row>
    <row r="571" spans="2:8">
      <c r="B571" s="142"/>
      <c r="C571" s="142"/>
      <c r="D571" s="142"/>
      <c r="F571" s="142"/>
      <c r="G571" s="142"/>
      <c r="H571" s="142"/>
    </row>
    <row r="572" spans="2:8">
      <c r="B572" s="142"/>
      <c r="C572" s="142"/>
      <c r="D572" s="142"/>
      <c r="F572" s="142"/>
      <c r="G572" s="142"/>
      <c r="H572" s="142"/>
    </row>
    <row r="573" spans="2:8">
      <c r="B573" s="142"/>
      <c r="C573" s="142"/>
      <c r="D573" s="142"/>
      <c r="F573" s="142"/>
      <c r="G573" s="142"/>
      <c r="H573" s="142"/>
    </row>
    <row r="574" spans="2:8">
      <c r="B574" s="142"/>
      <c r="C574" s="142"/>
      <c r="D574" s="142"/>
      <c r="F574" s="142"/>
      <c r="G574" s="142"/>
      <c r="H574" s="142"/>
    </row>
    <row r="575" spans="2:8">
      <c r="B575" s="142"/>
      <c r="C575" s="142"/>
      <c r="D575" s="142"/>
      <c r="F575" s="142"/>
      <c r="G575" s="142"/>
      <c r="H575" s="142"/>
    </row>
    <row r="576" spans="2:8">
      <c r="B576" s="142"/>
      <c r="C576" s="142"/>
      <c r="D576" s="142"/>
      <c r="F576" s="142"/>
      <c r="G576" s="142"/>
      <c r="H576" s="142"/>
    </row>
    <row r="577" spans="2:8">
      <c r="B577" s="142"/>
      <c r="C577" s="142"/>
      <c r="D577" s="142"/>
      <c r="F577" s="142"/>
      <c r="G577" s="142"/>
      <c r="H577" s="142"/>
    </row>
    <row r="578" spans="2:8">
      <c r="B578" s="142"/>
      <c r="C578" s="142"/>
      <c r="D578" s="142"/>
      <c r="F578" s="142"/>
      <c r="G578" s="142"/>
      <c r="H578" s="142"/>
    </row>
    <row r="579" spans="2:8">
      <c r="B579" s="142"/>
      <c r="C579" s="142"/>
      <c r="D579" s="142"/>
      <c r="F579" s="142"/>
      <c r="G579" s="142"/>
      <c r="H579" s="142"/>
    </row>
    <row r="580" spans="2:8">
      <c r="B580" s="142"/>
      <c r="C580" s="142"/>
      <c r="D580" s="142"/>
      <c r="F580" s="142"/>
      <c r="G580" s="142"/>
      <c r="H580" s="142"/>
    </row>
    <row r="581" spans="2:8">
      <c r="B581" s="142"/>
      <c r="C581" s="142"/>
      <c r="D581" s="142"/>
      <c r="F581" s="142"/>
      <c r="G581" s="142"/>
      <c r="H581" s="142"/>
    </row>
    <row r="582" spans="2:8">
      <c r="B582" s="142"/>
      <c r="C582" s="142"/>
      <c r="D582" s="142"/>
      <c r="F582" s="142"/>
      <c r="G582" s="142"/>
      <c r="H582" s="142"/>
    </row>
    <row r="583" spans="2:8">
      <c r="B583" s="142"/>
      <c r="C583" s="142"/>
      <c r="D583" s="142"/>
      <c r="F583" s="142"/>
      <c r="G583" s="142"/>
      <c r="H583" s="142"/>
    </row>
    <row r="584" spans="2:8">
      <c r="B584" s="142"/>
      <c r="C584" s="142"/>
      <c r="D584" s="142"/>
      <c r="F584" s="142"/>
      <c r="G584" s="142"/>
      <c r="H584" s="142"/>
    </row>
    <row r="585" spans="2:8">
      <c r="B585" s="142"/>
      <c r="C585" s="142"/>
      <c r="D585" s="142"/>
      <c r="F585" s="142"/>
      <c r="G585" s="142"/>
      <c r="H585" s="142"/>
    </row>
    <row r="586" spans="2:8">
      <c r="B586" s="142"/>
      <c r="C586" s="142"/>
      <c r="D586" s="142"/>
      <c r="F586" s="142"/>
      <c r="G586" s="142"/>
      <c r="H586" s="142"/>
    </row>
    <row r="587" spans="2:8">
      <c r="B587" s="142"/>
      <c r="C587" s="142"/>
      <c r="D587" s="142"/>
      <c r="F587" s="142"/>
      <c r="G587" s="142"/>
      <c r="H587" s="142"/>
    </row>
    <row r="588" spans="2:8">
      <c r="B588" s="142"/>
      <c r="C588" s="142"/>
      <c r="D588" s="142"/>
      <c r="F588" s="142"/>
      <c r="G588" s="142"/>
      <c r="H588" s="142"/>
    </row>
    <row r="589" spans="2:8">
      <c r="B589" s="142"/>
      <c r="C589" s="142"/>
      <c r="D589" s="142"/>
      <c r="F589" s="142"/>
      <c r="G589" s="142"/>
      <c r="H589" s="142"/>
    </row>
    <row r="590" spans="2:8">
      <c r="B590" s="142"/>
      <c r="C590" s="142"/>
      <c r="D590" s="142"/>
      <c r="F590" s="142"/>
      <c r="G590" s="142"/>
      <c r="H590" s="142"/>
    </row>
    <row r="591" spans="2:8">
      <c r="B591" s="142"/>
      <c r="C591" s="142"/>
      <c r="D591" s="142"/>
      <c r="F591" s="142"/>
      <c r="G591" s="142"/>
      <c r="H591" s="142"/>
    </row>
    <row r="592" spans="2:8">
      <c r="B592" s="142"/>
      <c r="C592" s="142"/>
      <c r="D592" s="142"/>
      <c r="F592" s="142"/>
      <c r="G592" s="142"/>
      <c r="H592" s="142"/>
    </row>
    <row r="593" spans="2:8">
      <c r="B593" s="142"/>
      <c r="C593" s="142"/>
      <c r="D593" s="142"/>
      <c r="F593" s="142"/>
      <c r="G593" s="142"/>
      <c r="H593" s="142"/>
    </row>
    <row r="594" spans="2:8">
      <c r="B594" s="142"/>
      <c r="C594" s="142"/>
      <c r="D594" s="142"/>
      <c r="F594" s="142"/>
      <c r="G594" s="142"/>
      <c r="H594" s="142"/>
    </row>
    <row r="595" spans="2:8">
      <c r="B595" s="142"/>
      <c r="C595" s="142"/>
      <c r="D595" s="142"/>
      <c r="F595" s="142"/>
      <c r="G595" s="142"/>
      <c r="H595" s="142"/>
    </row>
    <row r="596" spans="2:8">
      <c r="B596" s="142"/>
      <c r="C596" s="142"/>
      <c r="D596" s="142"/>
      <c r="F596" s="142"/>
      <c r="G596" s="142"/>
      <c r="H596" s="142"/>
    </row>
    <row r="597" spans="2:8">
      <c r="B597" s="142"/>
      <c r="C597" s="142"/>
      <c r="D597" s="142"/>
      <c r="F597" s="142"/>
      <c r="G597" s="142"/>
      <c r="H597" s="142"/>
    </row>
    <row r="598" spans="2:8">
      <c r="B598" s="142"/>
      <c r="C598" s="142"/>
      <c r="D598" s="142"/>
      <c r="F598" s="142"/>
      <c r="G598" s="142"/>
      <c r="H598" s="142"/>
    </row>
    <row r="599" spans="2:8">
      <c r="B599" s="142"/>
      <c r="C599" s="142"/>
      <c r="D599" s="142"/>
      <c r="F599" s="142"/>
      <c r="G599" s="142"/>
      <c r="H599" s="142"/>
    </row>
    <row r="600" spans="2:8">
      <c r="B600" s="142"/>
      <c r="C600" s="142"/>
      <c r="D600" s="142"/>
      <c r="F600" s="142"/>
      <c r="G600" s="142"/>
      <c r="H600" s="142"/>
    </row>
    <row r="601" spans="2:8">
      <c r="B601" s="142"/>
      <c r="C601" s="142"/>
      <c r="D601" s="142"/>
      <c r="F601" s="142"/>
      <c r="G601" s="142"/>
      <c r="H601" s="142"/>
    </row>
    <row r="602" spans="2:8">
      <c r="B602" s="142"/>
      <c r="C602" s="142"/>
      <c r="D602" s="142"/>
      <c r="F602" s="142"/>
      <c r="G602" s="142"/>
      <c r="H602" s="142"/>
    </row>
    <row r="603" spans="2:8">
      <c r="B603" s="142"/>
      <c r="C603" s="142"/>
      <c r="D603" s="142"/>
      <c r="F603" s="142"/>
      <c r="G603" s="142"/>
      <c r="H603" s="142"/>
    </row>
    <row r="604" spans="2:8">
      <c r="B604" s="142"/>
      <c r="C604" s="142"/>
      <c r="D604" s="142"/>
      <c r="F604" s="142"/>
      <c r="G604" s="142"/>
      <c r="H604" s="142"/>
    </row>
    <row r="605" spans="2:8">
      <c r="B605" s="142"/>
      <c r="C605" s="142"/>
      <c r="D605" s="142"/>
      <c r="F605" s="142"/>
      <c r="G605" s="142"/>
      <c r="H605" s="142"/>
    </row>
    <row r="606" spans="2:8">
      <c r="B606" s="142"/>
      <c r="C606" s="142"/>
      <c r="D606" s="142"/>
      <c r="F606" s="142"/>
      <c r="G606" s="142"/>
      <c r="H606" s="142"/>
    </row>
    <row r="607" spans="2:8">
      <c r="B607" s="142"/>
      <c r="C607" s="142"/>
      <c r="D607" s="142"/>
      <c r="F607" s="142"/>
      <c r="G607" s="142"/>
      <c r="H607" s="142"/>
    </row>
    <row r="608" spans="2:8">
      <c r="B608" s="142"/>
      <c r="C608" s="142"/>
      <c r="D608" s="142"/>
      <c r="F608" s="142"/>
      <c r="G608" s="142"/>
      <c r="H608" s="142"/>
    </row>
    <row r="609" spans="2:8">
      <c r="B609" s="142"/>
      <c r="C609" s="142"/>
      <c r="D609" s="142"/>
      <c r="F609" s="142"/>
      <c r="G609" s="142"/>
      <c r="H609" s="142"/>
    </row>
    <row r="610" spans="2:8">
      <c r="B610" s="142"/>
      <c r="C610" s="142"/>
      <c r="D610" s="142"/>
      <c r="F610" s="142"/>
      <c r="G610" s="142"/>
      <c r="H610" s="142"/>
    </row>
    <row r="611" spans="2:8">
      <c r="B611" s="142"/>
      <c r="C611" s="142"/>
      <c r="D611" s="142"/>
      <c r="F611" s="142"/>
      <c r="G611" s="142"/>
      <c r="H611" s="142"/>
    </row>
    <row r="612" spans="2:8">
      <c r="B612" s="142"/>
      <c r="C612" s="142"/>
      <c r="D612" s="142"/>
      <c r="F612" s="142"/>
      <c r="G612" s="142"/>
      <c r="H612" s="142"/>
    </row>
    <row r="613" spans="2:8">
      <c r="B613" s="142"/>
      <c r="C613" s="142"/>
      <c r="D613" s="142"/>
      <c r="F613" s="142"/>
      <c r="G613" s="142"/>
      <c r="H613" s="142"/>
    </row>
    <row r="614" spans="2:8">
      <c r="B614" s="142"/>
      <c r="C614" s="142"/>
      <c r="D614" s="142"/>
      <c r="F614" s="142"/>
      <c r="G614" s="142"/>
      <c r="H614" s="142"/>
    </row>
    <row r="615" spans="2:8">
      <c r="B615" s="142"/>
      <c r="C615" s="142"/>
      <c r="D615" s="142"/>
      <c r="F615" s="142"/>
      <c r="G615" s="142"/>
      <c r="H615" s="142"/>
    </row>
    <row r="616" spans="2:8">
      <c r="B616" s="142"/>
      <c r="C616" s="142"/>
      <c r="D616" s="142"/>
      <c r="F616" s="142"/>
      <c r="G616" s="142"/>
      <c r="H616" s="142"/>
    </row>
    <row r="617" spans="2:8">
      <c r="B617" s="142"/>
      <c r="C617" s="142"/>
      <c r="D617" s="142"/>
      <c r="F617" s="142"/>
      <c r="G617" s="142"/>
      <c r="H617" s="142"/>
    </row>
    <row r="618" spans="2:8">
      <c r="B618" s="142"/>
      <c r="C618" s="142"/>
      <c r="D618" s="142"/>
      <c r="F618" s="142"/>
      <c r="G618" s="142"/>
      <c r="H618" s="142"/>
    </row>
    <row r="619" spans="2:8">
      <c r="B619" s="142"/>
      <c r="C619" s="142"/>
      <c r="D619" s="142"/>
      <c r="F619" s="142"/>
      <c r="G619" s="142"/>
      <c r="H619" s="142"/>
    </row>
    <row r="620" spans="2:8">
      <c r="B620" s="142"/>
      <c r="C620" s="142"/>
      <c r="D620" s="142"/>
      <c r="F620" s="142"/>
      <c r="G620" s="142"/>
      <c r="H620" s="142"/>
    </row>
    <row r="621" spans="2:8">
      <c r="B621" s="142"/>
      <c r="C621" s="142"/>
      <c r="D621" s="142"/>
      <c r="F621" s="142"/>
      <c r="G621" s="142"/>
      <c r="H621" s="142"/>
    </row>
    <row r="622" spans="2:8">
      <c r="B622" s="142"/>
      <c r="C622" s="142"/>
      <c r="D622" s="142"/>
      <c r="F622" s="142"/>
      <c r="G622" s="142"/>
      <c r="H622" s="142"/>
    </row>
    <row r="623" spans="2:8">
      <c r="B623" s="142"/>
      <c r="C623" s="142"/>
      <c r="D623" s="142"/>
      <c r="F623" s="142"/>
      <c r="G623" s="142"/>
      <c r="H623" s="142"/>
    </row>
    <row r="624" spans="2:8">
      <c r="B624" s="142"/>
      <c r="C624" s="142"/>
      <c r="D624" s="142"/>
      <c r="F624" s="142"/>
      <c r="G624" s="142"/>
      <c r="H624" s="142"/>
    </row>
    <row r="625" spans="2:8">
      <c r="B625" s="142"/>
      <c r="C625" s="142"/>
      <c r="D625" s="142"/>
      <c r="F625" s="142"/>
      <c r="G625" s="142"/>
      <c r="H625" s="142"/>
    </row>
    <row r="626" spans="2:8">
      <c r="B626" s="142"/>
      <c r="C626" s="142"/>
      <c r="D626" s="142"/>
      <c r="F626" s="142"/>
      <c r="G626" s="142"/>
      <c r="H626" s="142"/>
    </row>
    <row r="627" spans="2:8">
      <c r="B627" s="142"/>
      <c r="C627" s="142"/>
      <c r="D627" s="142"/>
      <c r="F627" s="142"/>
      <c r="G627" s="142"/>
      <c r="H627" s="142"/>
    </row>
    <row r="628" spans="2:8">
      <c r="B628" s="142"/>
      <c r="C628" s="142"/>
      <c r="D628" s="142"/>
      <c r="F628" s="142"/>
      <c r="G628" s="142"/>
      <c r="H628" s="142"/>
    </row>
    <row r="629" spans="2:8">
      <c r="B629" s="142"/>
      <c r="C629" s="142"/>
      <c r="D629" s="142"/>
      <c r="F629" s="142"/>
      <c r="G629" s="142"/>
      <c r="H629" s="142"/>
    </row>
    <row r="630" spans="2:8">
      <c r="B630" s="142"/>
      <c r="C630" s="142"/>
      <c r="D630" s="142"/>
      <c r="F630" s="142"/>
      <c r="G630" s="142"/>
      <c r="H630" s="142"/>
    </row>
    <row r="631" spans="2:8">
      <c r="B631" s="142"/>
      <c r="C631" s="142"/>
      <c r="D631" s="142"/>
      <c r="F631" s="142"/>
      <c r="G631" s="142"/>
      <c r="H631" s="142"/>
    </row>
    <row r="632" spans="2:8">
      <c r="B632" s="142"/>
      <c r="C632" s="142"/>
      <c r="D632" s="142"/>
      <c r="F632" s="142"/>
      <c r="G632" s="142"/>
      <c r="H632" s="142"/>
    </row>
    <row r="633" spans="2:8">
      <c r="B633" s="142"/>
      <c r="C633" s="142"/>
      <c r="D633" s="142"/>
      <c r="F633" s="142"/>
      <c r="G633" s="142"/>
      <c r="H633" s="142"/>
    </row>
    <row r="634" spans="2:8">
      <c r="B634" s="142"/>
      <c r="C634" s="142"/>
      <c r="D634" s="142"/>
      <c r="F634" s="142"/>
      <c r="G634" s="142"/>
      <c r="H634" s="142"/>
    </row>
    <row r="635" spans="2:8">
      <c r="B635" s="142"/>
      <c r="C635" s="142"/>
      <c r="D635" s="142"/>
      <c r="F635" s="142"/>
      <c r="G635" s="142"/>
      <c r="H635" s="142"/>
    </row>
    <row r="636" spans="2:8">
      <c r="B636" s="142"/>
      <c r="C636" s="142"/>
      <c r="D636" s="142"/>
      <c r="F636" s="142"/>
      <c r="G636" s="142"/>
      <c r="H636" s="142"/>
    </row>
    <row r="637" spans="2:8">
      <c r="B637" s="142"/>
      <c r="C637" s="142"/>
      <c r="D637" s="142"/>
      <c r="F637" s="142"/>
      <c r="G637" s="142"/>
      <c r="H637" s="142"/>
    </row>
    <row r="638" spans="2:8">
      <c r="B638" s="142"/>
      <c r="C638" s="142"/>
      <c r="D638" s="142"/>
      <c r="F638" s="142"/>
      <c r="G638" s="142"/>
      <c r="H638" s="142"/>
    </row>
    <row r="639" spans="2:8">
      <c r="B639" s="142"/>
      <c r="C639" s="142"/>
      <c r="D639" s="142"/>
      <c r="F639" s="142"/>
      <c r="G639" s="142"/>
      <c r="H639" s="142"/>
    </row>
    <row r="640" spans="2:8">
      <c r="B640" s="142"/>
      <c r="C640" s="142"/>
      <c r="D640" s="142"/>
      <c r="F640" s="142"/>
      <c r="G640" s="142"/>
      <c r="H640" s="142"/>
    </row>
    <row r="641" spans="2:8">
      <c r="B641" s="142"/>
      <c r="C641" s="142"/>
      <c r="D641" s="142"/>
      <c r="F641" s="142"/>
      <c r="G641" s="142"/>
      <c r="H641" s="142"/>
    </row>
    <row r="642" spans="2:8">
      <c r="B642" s="142"/>
      <c r="C642" s="142"/>
      <c r="D642" s="142"/>
      <c r="F642" s="142"/>
      <c r="G642" s="142"/>
      <c r="H642" s="142"/>
    </row>
    <row r="643" spans="2:8">
      <c r="B643" s="142"/>
      <c r="C643" s="142"/>
      <c r="D643" s="142"/>
      <c r="F643" s="142"/>
      <c r="G643" s="142"/>
      <c r="H643" s="142"/>
    </row>
    <row r="644" spans="2:8">
      <c r="B644" s="142"/>
      <c r="C644" s="142"/>
      <c r="D644" s="142"/>
      <c r="F644" s="142"/>
      <c r="G644" s="142"/>
      <c r="H644" s="142"/>
    </row>
    <row r="645" spans="2:8">
      <c r="B645" s="142"/>
      <c r="C645" s="142"/>
      <c r="D645" s="142"/>
      <c r="F645" s="142"/>
      <c r="G645" s="142"/>
      <c r="H645" s="142"/>
    </row>
    <row r="646" spans="2:8">
      <c r="B646" s="142"/>
      <c r="C646" s="142"/>
      <c r="D646" s="142"/>
      <c r="F646" s="142"/>
      <c r="G646" s="142"/>
      <c r="H646" s="142"/>
    </row>
    <row r="647" spans="2:8">
      <c r="B647" s="142"/>
      <c r="C647" s="142"/>
      <c r="D647" s="142"/>
      <c r="F647" s="142"/>
      <c r="G647" s="142"/>
      <c r="H647" s="142"/>
    </row>
    <row r="648" spans="2:8">
      <c r="B648" s="142"/>
      <c r="C648" s="142"/>
      <c r="D648" s="142"/>
      <c r="F648" s="142"/>
      <c r="G648" s="142"/>
      <c r="H648" s="142"/>
    </row>
    <row r="649" spans="2:8">
      <c r="B649" s="142"/>
      <c r="C649" s="142"/>
      <c r="D649" s="142"/>
      <c r="F649" s="142"/>
      <c r="G649" s="142"/>
      <c r="H649" s="142"/>
    </row>
    <row r="650" spans="2:8">
      <c r="B650" s="142"/>
      <c r="C650" s="142"/>
      <c r="D650" s="142"/>
      <c r="F650" s="142"/>
      <c r="G650" s="142"/>
      <c r="H650" s="142"/>
    </row>
    <row r="651" spans="2:8">
      <c r="B651" s="142"/>
      <c r="C651" s="142"/>
      <c r="D651" s="142"/>
      <c r="F651" s="142"/>
      <c r="G651" s="142"/>
      <c r="H651" s="142"/>
    </row>
    <row r="652" spans="2:8">
      <c r="B652" s="142"/>
      <c r="C652" s="142"/>
      <c r="D652" s="142"/>
      <c r="F652" s="142"/>
      <c r="G652" s="142"/>
      <c r="H652" s="142"/>
    </row>
    <row r="653" spans="2:8">
      <c r="B653" s="142"/>
      <c r="C653" s="142"/>
      <c r="D653" s="142"/>
      <c r="F653" s="142"/>
      <c r="G653" s="142"/>
      <c r="H653" s="142"/>
    </row>
    <row r="654" spans="2:8">
      <c r="B654" s="142"/>
      <c r="C654" s="142"/>
      <c r="D654" s="142"/>
      <c r="F654" s="142"/>
      <c r="G654" s="142"/>
      <c r="H654" s="142"/>
    </row>
    <row r="655" spans="2:8">
      <c r="B655" s="142"/>
      <c r="C655" s="142"/>
      <c r="D655" s="142"/>
      <c r="F655" s="142"/>
      <c r="G655" s="142"/>
      <c r="H655" s="142"/>
    </row>
    <row r="656" spans="2:8">
      <c r="B656" s="142"/>
      <c r="C656" s="142"/>
      <c r="D656" s="142"/>
      <c r="F656" s="142"/>
      <c r="G656" s="142"/>
      <c r="H656" s="142"/>
    </row>
    <row r="657" spans="2:8">
      <c r="B657" s="142"/>
      <c r="C657" s="142"/>
      <c r="D657" s="142"/>
      <c r="F657" s="142"/>
      <c r="G657" s="142"/>
      <c r="H657" s="142"/>
    </row>
    <row r="658" spans="2:8">
      <c r="B658" s="142"/>
      <c r="C658" s="142"/>
      <c r="D658" s="142"/>
      <c r="F658" s="142"/>
      <c r="G658" s="142"/>
      <c r="H658" s="142"/>
    </row>
    <row r="659" spans="2:8">
      <c r="B659" s="142"/>
      <c r="C659" s="142"/>
      <c r="D659" s="142"/>
      <c r="F659" s="142"/>
      <c r="G659" s="142"/>
      <c r="H659" s="142"/>
    </row>
    <row r="660" spans="2:8">
      <c r="B660" s="142"/>
      <c r="C660" s="142"/>
      <c r="D660" s="142"/>
      <c r="F660" s="142"/>
      <c r="G660" s="142"/>
      <c r="H660" s="142"/>
    </row>
    <row r="661" spans="2:8">
      <c r="B661" s="142"/>
      <c r="C661" s="142"/>
      <c r="D661" s="142"/>
      <c r="F661" s="142"/>
      <c r="G661" s="142"/>
      <c r="H661" s="142"/>
    </row>
    <row r="662" spans="2:8">
      <c r="B662" s="142"/>
      <c r="C662" s="142"/>
      <c r="D662" s="142"/>
      <c r="F662" s="142"/>
      <c r="G662" s="142"/>
      <c r="H662" s="142"/>
    </row>
    <row r="663" spans="2:8">
      <c r="B663" s="142"/>
      <c r="C663" s="142"/>
      <c r="D663" s="142"/>
      <c r="F663" s="142"/>
      <c r="G663" s="142"/>
      <c r="H663" s="142"/>
    </row>
    <row r="664" spans="2:8">
      <c r="B664" s="142"/>
      <c r="C664" s="142"/>
      <c r="D664" s="142"/>
      <c r="F664" s="142"/>
      <c r="G664" s="142"/>
      <c r="H664" s="142"/>
    </row>
    <row r="665" spans="2:8">
      <c r="B665" s="142"/>
      <c r="C665" s="142"/>
      <c r="D665" s="142"/>
      <c r="F665" s="142"/>
      <c r="G665" s="142"/>
      <c r="H665" s="142"/>
    </row>
    <row r="666" spans="2:8">
      <c r="B666" s="142"/>
      <c r="C666" s="142"/>
      <c r="D666" s="142"/>
      <c r="F666" s="142"/>
      <c r="G666" s="142"/>
      <c r="H666" s="142"/>
    </row>
    <row r="667" spans="2:8">
      <c r="B667" s="142"/>
      <c r="C667" s="142"/>
      <c r="D667" s="142"/>
      <c r="F667" s="142"/>
      <c r="G667" s="142"/>
      <c r="H667" s="142"/>
    </row>
    <row r="668" spans="2:8">
      <c r="B668" s="142"/>
      <c r="C668" s="142"/>
      <c r="D668" s="142"/>
      <c r="F668" s="142"/>
      <c r="G668" s="142"/>
      <c r="H668" s="142"/>
    </row>
    <row r="669" spans="2:8">
      <c r="B669" s="142"/>
      <c r="C669" s="142"/>
      <c r="D669" s="142"/>
      <c r="F669" s="142"/>
      <c r="G669" s="142"/>
      <c r="H669" s="142"/>
    </row>
    <row r="670" spans="2:8">
      <c r="B670" s="142"/>
      <c r="C670" s="142"/>
      <c r="D670" s="142"/>
      <c r="F670" s="142"/>
      <c r="G670" s="142"/>
      <c r="H670" s="142"/>
    </row>
    <row r="671" spans="2:8">
      <c r="B671" s="142"/>
      <c r="C671" s="142"/>
      <c r="D671" s="142"/>
      <c r="F671" s="142"/>
      <c r="G671" s="142"/>
      <c r="H671" s="142"/>
    </row>
    <row r="672" spans="2:8">
      <c r="B672" s="142"/>
      <c r="C672" s="142"/>
      <c r="D672" s="142"/>
      <c r="F672" s="142"/>
      <c r="G672" s="142"/>
      <c r="H672" s="142"/>
    </row>
    <row r="673" spans="2:8">
      <c r="B673" s="142"/>
      <c r="C673" s="142"/>
      <c r="D673" s="142"/>
      <c r="F673" s="142"/>
      <c r="G673" s="142"/>
      <c r="H673" s="142"/>
    </row>
    <row r="674" spans="2:8">
      <c r="B674" s="142"/>
      <c r="C674" s="142"/>
      <c r="D674" s="142"/>
      <c r="F674" s="142"/>
      <c r="G674" s="142"/>
      <c r="H674" s="142"/>
    </row>
    <row r="675" spans="2:8">
      <c r="B675" s="142"/>
      <c r="C675" s="142"/>
      <c r="D675" s="142"/>
      <c r="F675" s="142"/>
      <c r="G675" s="142"/>
      <c r="H675" s="142"/>
    </row>
    <row r="676" spans="2:8">
      <c r="B676" s="142"/>
      <c r="C676" s="142"/>
      <c r="D676" s="142"/>
      <c r="F676" s="142"/>
      <c r="G676" s="142"/>
      <c r="H676" s="142"/>
    </row>
    <row r="677" spans="2:8">
      <c r="B677" s="142"/>
      <c r="C677" s="142"/>
      <c r="D677" s="142"/>
      <c r="F677" s="142"/>
      <c r="G677" s="142"/>
      <c r="H677" s="142"/>
    </row>
    <row r="678" spans="2:8">
      <c r="B678" s="142"/>
      <c r="C678" s="142"/>
      <c r="D678" s="142"/>
      <c r="F678" s="142"/>
      <c r="G678" s="142"/>
      <c r="H678" s="142"/>
    </row>
    <row r="679" spans="2:8">
      <c r="B679" s="142"/>
      <c r="C679" s="142"/>
      <c r="D679" s="142"/>
      <c r="F679" s="142"/>
      <c r="G679" s="142"/>
      <c r="H679" s="142"/>
    </row>
    <row r="680" spans="2:8">
      <c r="B680" s="142"/>
      <c r="C680" s="142"/>
      <c r="D680" s="142"/>
      <c r="F680" s="142"/>
      <c r="G680" s="142"/>
      <c r="H680" s="142"/>
    </row>
    <row r="681" spans="2:8">
      <c r="B681" s="142"/>
      <c r="C681" s="142"/>
      <c r="D681" s="142"/>
      <c r="F681" s="142"/>
      <c r="G681" s="142"/>
      <c r="H681" s="142"/>
    </row>
    <row r="682" spans="2:8">
      <c r="B682" s="142"/>
      <c r="C682" s="142"/>
      <c r="D682" s="142"/>
      <c r="F682" s="142"/>
      <c r="G682" s="142"/>
      <c r="H682" s="142"/>
    </row>
    <row r="683" spans="2:8">
      <c r="B683" s="142"/>
      <c r="C683" s="142"/>
      <c r="D683" s="142"/>
      <c r="F683" s="142"/>
      <c r="G683" s="142"/>
      <c r="H683" s="142"/>
    </row>
    <row r="684" spans="2:8">
      <c r="B684" s="142"/>
      <c r="C684" s="142"/>
      <c r="D684" s="142"/>
      <c r="F684" s="142"/>
      <c r="G684" s="142"/>
      <c r="H684" s="142"/>
    </row>
    <row r="685" spans="2:8">
      <c r="B685" s="142"/>
      <c r="C685" s="142"/>
      <c r="D685" s="142"/>
      <c r="F685" s="142"/>
      <c r="G685" s="142"/>
      <c r="H685" s="142"/>
    </row>
    <row r="686" spans="2:8">
      <c r="B686" s="142"/>
      <c r="C686" s="142"/>
      <c r="D686" s="142"/>
      <c r="F686" s="142"/>
      <c r="G686" s="142"/>
      <c r="H686" s="142"/>
    </row>
    <row r="687" spans="2:8">
      <c r="B687" s="142"/>
      <c r="C687" s="142"/>
      <c r="D687" s="142"/>
      <c r="F687" s="142"/>
      <c r="G687" s="142"/>
      <c r="H687" s="142"/>
    </row>
    <row r="688" spans="2:8">
      <c r="B688" s="142"/>
      <c r="C688" s="142"/>
      <c r="D688" s="142"/>
      <c r="F688" s="142"/>
      <c r="G688" s="142"/>
      <c r="H688" s="142"/>
    </row>
    <row r="689" spans="2:8">
      <c r="B689" s="142"/>
      <c r="C689" s="142"/>
      <c r="D689" s="142"/>
      <c r="F689" s="142"/>
      <c r="G689" s="142"/>
      <c r="H689" s="142"/>
    </row>
    <row r="690" spans="2:8">
      <c r="B690" s="142"/>
      <c r="C690" s="142"/>
      <c r="D690" s="142"/>
      <c r="F690" s="142"/>
      <c r="G690" s="142"/>
      <c r="H690" s="142"/>
    </row>
    <row r="691" spans="2:8">
      <c r="B691" s="142"/>
      <c r="C691" s="142"/>
      <c r="D691" s="142"/>
      <c r="F691" s="142"/>
      <c r="G691" s="142"/>
      <c r="H691" s="142"/>
    </row>
    <row r="692" spans="2:8">
      <c r="B692" s="142"/>
      <c r="C692" s="142"/>
      <c r="D692" s="142"/>
      <c r="F692" s="142"/>
      <c r="G692" s="142"/>
      <c r="H692" s="142"/>
    </row>
    <row r="693" spans="2:8">
      <c r="B693" s="142"/>
      <c r="C693" s="142"/>
      <c r="D693" s="142"/>
      <c r="F693" s="142"/>
      <c r="G693" s="142"/>
      <c r="H693" s="142"/>
    </row>
    <row r="694" spans="2:8">
      <c r="B694" s="142"/>
      <c r="C694" s="142"/>
      <c r="D694" s="142"/>
      <c r="F694" s="142"/>
      <c r="G694" s="142"/>
      <c r="H694" s="142"/>
    </row>
    <row r="695" spans="2:8">
      <c r="B695" s="142"/>
      <c r="C695" s="142"/>
      <c r="D695" s="142"/>
      <c r="F695" s="142"/>
      <c r="G695" s="142"/>
      <c r="H695" s="142"/>
    </row>
    <row r="696" spans="2:8">
      <c r="B696" s="142"/>
      <c r="C696" s="142"/>
      <c r="D696" s="142"/>
      <c r="F696" s="142"/>
      <c r="G696" s="142"/>
      <c r="H696" s="142"/>
    </row>
    <row r="697" spans="2:8">
      <c r="B697" s="142"/>
      <c r="C697" s="142"/>
      <c r="D697" s="142"/>
      <c r="F697" s="142"/>
      <c r="G697" s="142"/>
      <c r="H697" s="142"/>
    </row>
    <row r="698" spans="2:8">
      <c r="B698" s="142"/>
      <c r="C698" s="142"/>
      <c r="D698" s="142"/>
      <c r="F698" s="142"/>
      <c r="G698" s="142"/>
      <c r="H698" s="142"/>
    </row>
    <row r="699" spans="2:8">
      <c r="B699" s="142"/>
      <c r="C699" s="142"/>
      <c r="D699" s="142"/>
      <c r="F699" s="142"/>
      <c r="G699" s="142"/>
      <c r="H699" s="142"/>
    </row>
    <row r="700" spans="2:8">
      <c r="B700" s="142"/>
      <c r="C700" s="142"/>
      <c r="D700" s="142"/>
      <c r="F700" s="142"/>
      <c r="G700" s="142"/>
      <c r="H700" s="142"/>
    </row>
    <row r="701" spans="2:8">
      <c r="B701" s="142"/>
      <c r="C701" s="142"/>
      <c r="D701" s="142"/>
      <c r="F701" s="142"/>
      <c r="G701" s="142"/>
      <c r="H701" s="142"/>
    </row>
    <row r="702" spans="2:8">
      <c r="B702" s="142"/>
      <c r="C702" s="142"/>
      <c r="D702" s="142"/>
      <c r="F702" s="142"/>
      <c r="G702" s="142"/>
      <c r="H702" s="142"/>
    </row>
    <row r="703" spans="2:8">
      <c r="B703" s="142"/>
      <c r="C703" s="142"/>
      <c r="D703" s="142"/>
      <c r="F703" s="142"/>
      <c r="G703" s="142"/>
      <c r="H703" s="142"/>
    </row>
    <row r="704" spans="2:8">
      <c r="B704" s="142"/>
      <c r="C704" s="142"/>
      <c r="D704" s="142"/>
      <c r="F704" s="142"/>
      <c r="G704" s="142"/>
      <c r="H704" s="142"/>
    </row>
    <row r="705" spans="2:8">
      <c r="B705" s="142"/>
      <c r="C705" s="142"/>
      <c r="D705" s="142"/>
      <c r="F705" s="142"/>
      <c r="G705" s="142"/>
      <c r="H705" s="142"/>
    </row>
    <row r="706" spans="2:8">
      <c r="B706" s="142"/>
      <c r="C706" s="142"/>
      <c r="D706" s="142"/>
      <c r="F706" s="142"/>
      <c r="G706" s="142"/>
      <c r="H706" s="142"/>
    </row>
    <row r="707" spans="2:8">
      <c r="B707" s="142"/>
      <c r="C707" s="142"/>
      <c r="D707" s="142"/>
      <c r="F707" s="142"/>
      <c r="G707" s="142"/>
      <c r="H707" s="142"/>
    </row>
    <row r="708" spans="2:8">
      <c r="B708" s="142"/>
      <c r="C708" s="142"/>
      <c r="D708" s="142"/>
      <c r="F708" s="142"/>
      <c r="G708" s="142"/>
      <c r="H708" s="142"/>
    </row>
    <row r="709" spans="2:8">
      <c r="B709" s="142"/>
      <c r="C709" s="142"/>
      <c r="D709" s="142"/>
      <c r="F709" s="142"/>
      <c r="G709" s="142"/>
      <c r="H709" s="142"/>
    </row>
    <row r="710" spans="2:8">
      <c r="B710" s="142"/>
      <c r="C710" s="142"/>
      <c r="D710" s="142"/>
      <c r="F710" s="142"/>
      <c r="G710" s="142"/>
      <c r="H710" s="142"/>
    </row>
    <row r="711" spans="2:8">
      <c r="B711" s="142"/>
      <c r="C711" s="142"/>
      <c r="D711" s="142"/>
      <c r="F711" s="142"/>
      <c r="G711" s="142"/>
      <c r="H711" s="142"/>
    </row>
    <row r="712" spans="2:8">
      <c r="B712" s="142"/>
      <c r="C712" s="142"/>
      <c r="D712" s="142"/>
      <c r="F712" s="142"/>
      <c r="G712" s="142"/>
      <c r="H712" s="142"/>
    </row>
    <row r="713" spans="2:8">
      <c r="B713" s="142"/>
      <c r="C713" s="142"/>
      <c r="D713" s="142"/>
      <c r="F713" s="142"/>
      <c r="G713" s="142"/>
      <c r="H713" s="142"/>
    </row>
    <row r="714" spans="2:8">
      <c r="B714" s="142"/>
      <c r="C714" s="142"/>
      <c r="D714" s="142"/>
      <c r="F714" s="142"/>
      <c r="G714" s="142"/>
      <c r="H714" s="142"/>
    </row>
    <row r="715" spans="2:8">
      <c r="B715" s="142"/>
      <c r="C715" s="142"/>
      <c r="D715" s="142"/>
      <c r="F715" s="142"/>
      <c r="G715" s="142"/>
      <c r="H715" s="142"/>
    </row>
    <row r="716" spans="2:8">
      <c r="B716" s="142"/>
      <c r="C716" s="142"/>
      <c r="D716" s="142"/>
      <c r="F716" s="142"/>
      <c r="G716" s="142"/>
      <c r="H716" s="142"/>
    </row>
    <row r="717" spans="2:8">
      <c r="B717" s="142"/>
      <c r="C717" s="142"/>
      <c r="D717" s="142"/>
      <c r="F717" s="142"/>
      <c r="G717" s="142"/>
      <c r="H717" s="142"/>
    </row>
    <row r="718" spans="2:8">
      <c r="B718" s="142"/>
      <c r="C718" s="142"/>
      <c r="D718" s="142"/>
      <c r="F718" s="142"/>
      <c r="G718" s="142"/>
      <c r="H718" s="142"/>
    </row>
    <row r="719" spans="2:8">
      <c r="B719" s="142"/>
      <c r="C719" s="142"/>
      <c r="D719" s="142"/>
      <c r="F719" s="142"/>
      <c r="G719" s="142"/>
      <c r="H719" s="142"/>
    </row>
    <row r="720" spans="2:8">
      <c r="B720" s="142"/>
      <c r="C720" s="142"/>
      <c r="D720" s="142"/>
      <c r="F720" s="142"/>
      <c r="G720" s="142"/>
      <c r="H720" s="142"/>
    </row>
    <row r="721" spans="2:8">
      <c r="B721" s="142"/>
      <c r="C721" s="142"/>
      <c r="D721" s="142"/>
      <c r="F721" s="142"/>
      <c r="G721" s="142"/>
      <c r="H721" s="142"/>
    </row>
    <row r="722" spans="2:8">
      <c r="B722" s="142"/>
      <c r="C722" s="142"/>
      <c r="D722" s="142"/>
      <c r="F722" s="142"/>
      <c r="G722" s="142"/>
      <c r="H722" s="142"/>
    </row>
    <row r="723" spans="2:8">
      <c r="B723" s="142"/>
      <c r="C723" s="142"/>
      <c r="D723" s="142"/>
      <c r="F723" s="142"/>
      <c r="G723" s="142"/>
      <c r="H723" s="142"/>
    </row>
    <row r="724" spans="2:8">
      <c r="B724" s="142"/>
      <c r="C724" s="142"/>
      <c r="D724" s="142"/>
      <c r="F724" s="142"/>
      <c r="G724" s="142"/>
      <c r="H724" s="142"/>
    </row>
    <row r="725" spans="2:8">
      <c r="B725" s="142"/>
      <c r="C725" s="142"/>
      <c r="D725" s="142"/>
      <c r="F725" s="142"/>
      <c r="G725" s="142"/>
      <c r="H725" s="142"/>
    </row>
    <row r="726" spans="2:8">
      <c r="B726" s="142"/>
      <c r="C726" s="142"/>
      <c r="D726" s="142"/>
      <c r="F726" s="142"/>
      <c r="G726" s="142"/>
      <c r="H726" s="142"/>
    </row>
    <row r="727" spans="2:8">
      <c r="B727" s="142"/>
      <c r="C727" s="142"/>
      <c r="D727" s="142"/>
      <c r="F727" s="142"/>
      <c r="G727" s="142"/>
      <c r="H727" s="142"/>
    </row>
    <row r="728" spans="2:8">
      <c r="B728" s="142"/>
      <c r="C728" s="142"/>
      <c r="D728" s="142"/>
      <c r="F728" s="142"/>
      <c r="G728" s="142"/>
      <c r="H728" s="142"/>
    </row>
    <row r="729" spans="2:8">
      <c r="B729" s="142"/>
      <c r="C729" s="142"/>
      <c r="D729" s="142"/>
      <c r="F729" s="142"/>
      <c r="G729" s="142"/>
      <c r="H729" s="142"/>
    </row>
    <row r="730" spans="2:8">
      <c r="B730" s="142"/>
      <c r="C730" s="142"/>
      <c r="D730" s="142"/>
      <c r="F730" s="142"/>
      <c r="G730" s="142"/>
      <c r="H730" s="142"/>
    </row>
    <row r="731" spans="2:8">
      <c r="B731" s="142"/>
      <c r="C731" s="142"/>
      <c r="D731" s="142"/>
      <c r="F731" s="142"/>
      <c r="G731" s="142"/>
      <c r="H731" s="142"/>
    </row>
    <row r="732" spans="2:8">
      <c r="B732" s="142"/>
      <c r="C732" s="142"/>
      <c r="D732" s="142"/>
      <c r="F732" s="142"/>
      <c r="G732" s="142"/>
      <c r="H732" s="142"/>
    </row>
    <row r="733" spans="2:8">
      <c r="B733" s="142"/>
      <c r="C733" s="142"/>
      <c r="D733" s="142"/>
      <c r="F733" s="142"/>
      <c r="G733" s="142"/>
      <c r="H733" s="142"/>
    </row>
    <row r="734" spans="2:8">
      <c r="B734" s="142"/>
      <c r="C734" s="142"/>
      <c r="D734" s="142"/>
      <c r="F734" s="142"/>
      <c r="G734" s="142"/>
      <c r="H734" s="142"/>
    </row>
    <row r="735" spans="2:8">
      <c r="B735" s="142"/>
      <c r="C735" s="142"/>
      <c r="D735" s="142"/>
      <c r="F735" s="142"/>
      <c r="G735" s="142"/>
      <c r="H735" s="142"/>
    </row>
    <row r="736" spans="2:8">
      <c r="B736" s="142"/>
      <c r="C736" s="142"/>
      <c r="D736" s="142"/>
      <c r="F736" s="142"/>
      <c r="G736" s="142"/>
      <c r="H736" s="142"/>
    </row>
    <row r="737" spans="2:8">
      <c r="B737" s="142"/>
      <c r="C737" s="142"/>
      <c r="D737" s="142"/>
      <c r="F737" s="142"/>
      <c r="G737" s="142"/>
      <c r="H737" s="142"/>
    </row>
    <row r="738" spans="2:8">
      <c r="B738" s="142"/>
      <c r="C738" s="142"/>
      <c r="D738" s="142"/>
      <c r="F738" s="142"/>
      <c r="G738" s="142"/>
      <c r="H738" s="142"/>
    </row>
    <row r="739" spans="2:8">
      <c r="B739" s="142"/>
      <c r="C739" s="142"/>
      <c r="D739" s="142"/>
      <c r="F739" s="142"/>
      <c r="G739" s="142"/>
      <c r="H739" s="142"/>
    </row>
    <row r="740" spans="2:8">
      <c r="B740" s="142"/>
      <c r="C740" s="142"/>
      <c r="D740" s="142"/>
      <c r="F740" s="142"/>
      <c r="G740" s="142"/>
      <c r="H740" s="142"/>
    </row>
    <row r="741" spans="2:8">
      <c r="B741" s="142"/>
      <c r="C741" s="142"/>
      <c r="D741" s="142"/>
      <c r="F741" s="142"/>
      <c r="G741" s="142"/>
      <c r="H741" s="142"/>
    </row>
    <row r="742" spans="2:8">
      <c r="B742" s="142"/>
      <c r="C742" s="142"/>
      <c r="D742" s="142"/>
      <c r="F742" s="142"/>
      <c r="G742" s="142"/>
      <c r="H742" s="142"/>
    </row>
    <row r="743" spans="2:8">
      <c r="B743" s="142"/>
      <c r="C743" s="142"/>
      <c r="D743" s="142"/>
      <c r="F743" s="142"/>
      <c r="G743" s="142"/>
      <c r="H743" s="142"/>
    </row>
    <row r="744" spans="2:8">
      <c r="B744" s="142"/>
      <c r="C744" s="142"/>
      <c r="D744" s="142"/>
      <c r="F744" s="142"/>
      <c r="G744" s="142"/>
      <c r="H744" s="142"/>
    </row>
    <row r="745" spans="2:8">
      <c r="B745" s="142"/>
      <c r="C745" s="142"/>
      <c r="D745" s="142"/>
      <c r="F745" s="142"/>
      <c r="G745" s="142"/>
      <c r="H745" s="142"/>
    </row>
    <row r="746" spans="2:8">
      <c r="B746" s="142"/>
      <c r="C746" s="142"/>
      <c r="D746" s="142"/>
      <c r="F746" s="142"/>
      <c r="G746" s="142"/>
      <c r="H746" s="142"/>
    </row>
    <row r="747" spans="2:8">
      <c r="B747" s="142"/>
      <c r="C747" s="142"/>
      <c r="D747" s="142"/>
      <c r="F747" s="142"/>
      <c r="G747" s="142"/>
      <c r="H747" s="142"/>
    </row>
    <row r="748" spans="2:8">
      <c r="B748" s="142"/>
      <c r="C748" s="142"/>
      <c r="D748" s="142"/>
      <c r="F748" s="142"/>
      <c r="G748" s="142"/>
      <c r="H748" s="142"/>
    </row>
    <row r="749" spans="2:8">
      <c r="B749" s="142"/>
      <c r="C749" s="142"/>
      <c r="D749" s="142"/>
      <c r="F749" s="142"/>
      <c r="G749" s="142"/>
      <c r="H749" s="142"/>
    </row>
    <row r="750" spans="2:8">
      <c r="B750" s="142"/>
      <c r="C750" s="142"/>
      <c r="D750" s="142"/>
      <c r="F750" s="142"/>
      <c r="G750" s="142"/>
      <c r="H750" s="142"/>
    </row>
    <row r="751" spans="2:8">
      <c r="B751" s="142"/>
      <c r="C751" s="142"/>
      <c r="D751" s="142"/>
      <c r="F751" s="142"/>
      <c r="G751" s="142"/>
      <c r="H751" s="142"/>
    </row>
    <row r="752" spans="2:8">
      <c r="B752" s="142"/>
      <c r="C752" s="142"/>
      <c r="D752" s="142"/>
      <c r="F752" s="142"/>
      <c r="G752" s="142"/>
      <c r="H752" s="142"/>
    </row>
    <row r="753" spans="2:8">
      <c r="B753" s="142"/>
      <c r="C753" s="142"/>
      <c r="D753" s="142"/>
      <c r="F753" s="142"/>
      <c r="G753" s="142"/>
      <c r="H753" s="142"/>
    </row>
    <row r="754" spans="2:8">
      <c r="B754" s="142"/>
      <c r="C754" s="142"/>
      <c r="D754" s="142"/>
      <c r="F754" s="142"/>
      <c r="G754" s="142"/>
      <c r="H754" s="142"/>
    </row>
    <row r="755" spans="2:8">
      <c r="B755" s="142"/>
      <c r="C755" s="142"/>
      <c r="D755" s="142"/>
      <c r="F755" s="142"/>
      <c r="G755" s="142"/>
      <c r="H755" s="142"/>
    </row>
    <row r="756" spans="2:8">
      <c r="B756" s="142"/>
      <c r="C756" s="142"/>
      <c r="D756" s="142"/>
      <c r="F756" s="142"/>
      <c r="G756" s="142"/>
      <c r="H756" s="142"/>
    </row>
    <row r="757" spans="2:8">
      <c r="B757" s="142"/>
      <c r="C757" s="142"/>
      <c r="D757" s="142"/>
      <c r="F757" s="142"/>
      <c r="G757" s="142"/>
      <c r="H757" s="142"/>
    </row>
    <row r="758" spans="2:8">
      <c r="B758" s="142"/>
      <c r="C758" s="142"/>
      <c r="D758" s="142"/>
      <c r="F758" s="142"/>
      <c r="G758" s="142"/>
      <c r="H758" s="142"/>
    </row>
    <row r="759" spans="2:8">
      <c r="B759" s="142"/>
      <c r="C759" s="142"/>
      <c r="D759" s="142"/>
      <c r="F759" s="142"/>
      <c r="G759" s="142"/>
      <c r="H759" s="142"/>
    </row>
    <row r="760" spans="2:8">
      <c r="B760" s="142"/>
      <c r="C760" s="142"/>
      <c r="D760" s="142"/>
      <c r="F760" s="142"/>
      <c r="G760" s="142"/>
      <c r="H760" s="142"/>
    </row>
    <row r="761" spans="2:8">
      <c r="B761" s="142"/>
      <c r="C761" s="142"/>
      <c r="D761" s="142"/>
      <c r="F761" s="142"/>
      <c r="G761" s="142"/>
      <c r="H761" s="142"/>
    </row>
    <row r="762" spans="2:8">
      <c r="B762" s="142"/>
      <c r="C762" s="142"/>
      <c r="D762" s="142"/>
      <c r="F762" s="142"/>
      <c r="G762" s="142"/>
      <c r="H762" s="142"/>
    </row>
    <row r="763" spans="2:8">
      <c r="B763" s="142"/>
      <c r="C763" s="142"/>
      <c r="D763" s="142"/>
      <c r="F763" s="142"/>
      <c r="G763" s="142"/>
      <c r="H763" s="142"/>
    </row>
    <row r="764" spans="2:8">
      <c r="B764" s="142"/>
      <c r="C764" s="142"/>
      <c r="D764" s="142"/>
      <c r="F764" s="142"/>
      <c r="G764" s="142"/>
      <c r="H764" s="142"/>
    </row>
    <row r="765" spans="2:8">
      <c r="B765" s="142"/>
      <c r="C765" s="142"/>
      <c r="D765" s="142"/>
      <c r="F765" s="142"/>
      <c r="G765" s="142"/>
      <c r="H765" s="142"/>
    </row>
    <row r="766" spans="2:8">
      <c r="B766" s="142"/>
      <c r="C766" s="142"/>
      <c r="D766" s="142"/>
      <c r="F766" s="142"/>
      <c r="G766" s="142"/>
      <c r="H766" s="142"/>
    </row>
    <row r="767" spans="2:8">
      <c r="B767" s="142"/>
      <c r="C767" s="142"/>
      <c r="D767" s="142"/>
      <c r="F767" s="142"/>
      <c r="G767" s="142"/>
      <c r="H767" s="142"/>
    </row>
    <row r="768" spans="2:8">
      <c r="B768" s="142"/>
      <c r="C768" s="142"/>
      <c r="D768" s="142"/>
      <c r="F768" s="142"/>
      <c r="G768" s="142"/>
      <c r="H768" s="142"/>
    </row>
    <row r="769" spans="2:8">
      <c r="B769" s="142"/>
      <c r="C769" s="142"/>
      <c r="D769" s="142"/>
      <c r="F769" s="142"/>
      <c r="G769" s="142"/>
      <c r="H769" s="142"/>
    </row>
    <row r="770" spans="2:8">
      <c r="B770" s="142"/>
      <c r="C770" s="142"/>
      <c r="D770" s="142"/>
      <c r="F770" s="142"/>
      <c r="G770" s="142"/>
      <c r="H770" s="142"/>
    </row>
    <row r="771" spans="2:8">
      <c r="B771" s="142"/>
      <c r="C771" s="142"/>
      <c r="D771" s="142"/>
      <c r="F771" s="142"/>
      <c r="G771" s="142"/>
      <c r="H771" s="142"/>
    </row>
    <row r="772" spans="2:8">
      <c r="B772" s="142"/>
      <c r="C772" s="142"/>
      <c r="D772" s="142"/>
      <c r="F772" s="142"/>
      <c r="G772" s="142"/>
      <c r="H772" s="142"/>
    </row>
    <row r="773" spans="2:8">
      <c r="B773" s="142"/>
      <c r="C773" s="142"/>
      <c r="D773" s="142"/>
      <c r="F773" s="142"/>
      <c r="G773" s="142"/>
      <c r="H773" s="142"/>
    </row>
    <row r="774" spans="2:8">
      <c r="B774" s="142"/>
      <c r="C774" s="142"/>
      <c r="D774" s="142"/>
      <c r="F774" s="142"/>
      <c r="G774" s="142"/>
      <c r="H774" s="142"/>
    </row>
    <row r="775" spans="2:8">
      <c r="B775" s="142"/>
      <c r="C775" s="142"/>
      <c r="D775" s="142"/>
      <c r="F775" s="142"/>
      <c r="G775" s="142"/>
      <c r="H775" s="142"/>
    </row>
    <row r="776" spans="2:8">
      <c r="B776" s="142"/>
      <c r="C776" s="142"/>
      <c r="D776" s="142"/>
      <c r="F776" s="142"/>
      <c r="G776" s="142"/>
      <c r="H776" s="142"/>
    </row>
    <row r="777" spans="2:8">
      <c r="B777" s="142"/>
      <c r="C777" s="142"/>
      <c r="D777" s="142"/>
      <c r="F777" s="142"/>
      <c r="G777" s="142"/>
      <c r="H777" s="142"/>
    </row>
    <row r="778" spans="2:8">
      <c r="B778" s="142"/>
      <c r="C778" s="142"/>
      <c r="D778" s="142"/>
      <c r="F778" s="142"/>
      <c r="G778" s="142"/>
      <c r="H778" s="142"/>
    </row>
    <row r="779" spans="2:8">
      <c r="B779" s="142"/>
      <c r="C779" s="142"/>
      <c r="D779" s="142"/>
      <c r="F779" s="142"/>
      <c r="G779" s="142"/>
      <c r="H779" s="142"/>
    </row>
    <row r="780" spans="2:8">
      <c r="B780" s="142"/>
      <c r="C780" s="142"/>
      <c r="D780" s="142"/>
      <c r="F780" s="142"/>
      <c r="G780" s="142"/>
      <c r="H780" s="142"/>
    </row>
    <row r="781" spans="2:8">
      <c r="B781" s="142"/>
      <c r="C781" s="142"/>
      <c r="D781" s="142"/>
      <c r="F781" s="142"/>
      <c r="G781" s="142"/>
      <c r="H781" s="142"/>
    </row>
    <row r="782" spans="2:8">
      <c r="B782" s="142"/>
      <c r="C782" s="142"/>
      <c r="D782" s="142"/>
      <c r="F782" s="142"/>
      <c r="G782" s="142"/>
      <c r="H782" s="142"/>
    </row>
    <row r="783" spans="2:8">
      <c r="B783" s="142"/>
      <c r="C783" s="142"/>
      <c r="D783" s="142"/>
      <c r="F783" s="142"/>
      <c r="G783" s="142"/>
      <c r="H783" s="142"/>
    </row>
    <row r="784" spans="2:8">
      <c r="B784" s="142"/>
      <c r="C784" s="142"/>
      <c r="D784" s="142"/>
      <c r="F784" s="142"/>
      <c r="G784" s="142"/>
      <c r="H784" s="142"/>
    </row>
    <row r="785" spans="2:8">
      <c r="B785" s="142"/>
      <c r="C785" s="142"/>
      <c r="D785" s="142"/>
      <c r="F785" s="142"/>
      <c r="G785" s="142"/>
      <c r="H785" s="142"/>
    </row>
    <row r="786" spans="2:8">
      <c r="B786" s="142"/>
      <c r="C786" s="142"/>
      <c r="D786" s="142"/>
      <c r="F786" s="142"/>
      <c r="G786" s="142"/>
      <c r="H786" s="142"/>
    </row>
    <row r="787" spans="2:8">
      <c r="B787" s="142"/>
      <c r="C787" s="142"/>
      <c r="D787" s="142"/>
      <c r="F787" s="142"/>
      <c r="G787" s="142"/>
      <c r="H787" s="142"/>
    </row>
    <row r="788" spans="2:8">
      <c r="B788" s="142"/>
      <c r="C788" s="142"/>
      <c r="D788" s="142"/>
      <c r="F788" s="142"/>
      <c r="G788" s="142"/>
      <c r="H788" s="142"/>
    </row>
    <row r="789" spans="2:8">
      <c r="B789" s="142"/>
      <c r="C789" s="142"/>
      <c r="D789" s="142"/>
      <c r="F789" s="142"/>
      <c r="G789" s="142"/>
      <c r="H789" s="142"/>
    </row>
    <row r="790" spans="2:8">
      <c r="B790" s="142"/>
      <c r="C790" s="142"/>
      <c r="D790" s="142"/>
      <c r="F790" s="142"/>
      <c r="G790" s="142"/>
      <c r="H790" s="142"/>
    </row>
    <row r="791" spans="2:8">
      <c r="B791" s="142"/>
      <c r="C791" s="142"/>
      <c r="D791" s="142"/>
      <c r="F791" s="142"/>
      <c r="G791" s="142"/>
      <c r="H791" s="142"/>
    </row>
    <row r="792" spans="2:8">
      <c r="B792" s="142"/>
      <c r="C792" s="142"/>
      <c r="D792" s="142"/>
      <c r="F792" s="142"/>
      <c r="G792" s="142"/>
      <c r="H792" s="142"/>
    </row>
    <row r="793" spans="2:8">
      <c r="B793" s="142"/>
      <c r="C793" s="142"/>
      <c r="D793" s="142"/>
      <c r="F793" s="142"/>
      <c r="G793" s="142"/>
      <c r="H793" s="142"/>
    </row>
    <row r="794" spans="2:8">
      <c r="B794" s="142"/>
      <c r="C794" s="142"/>
      <c r="D794" s="142"/>
      <c r="F794" s="142"/>
      <c r="G794" s="142"/>
      <c r="H794" s="142"/>
    </row>
    <row r="795" spans="2:8">
      <c r="B795" s="142"/>
      <c r="C795" s="142"/>
      <c r="D795" s="142"/>
      <c r="F795" s="142"/>
      <c r="G795" s="142"/>
      <c r="H795" s="142"/>
    </row>
    <row r="796" spans="2:8">
      <c r="B796" s="142"/>
      <c r="C796" s="142"/>
      <c r="D796" s="142"/>
      <c r="F796" s="142"/>
      <c r="G796" s="142"/>
      <c r="H796" s="142"/>
    </row>
    <row r="797" spans="2:8">
      <c r="B797" s="142"/>
      <c r="C797" s="142"/>
      <c r="D797" s="142"/>
      <c r="F797" s="142"/>
      <c r="G797" s="142"/>
      <c r="H797" s="142"/>
    </row>
    <row r="798" spans="2:8">
      <c r="B798" s="142"/>
      <c r="C798" s="142"/>
      <c r="D798" s="142"/>
      <c r="F798" s="142"/>
      <c r="G798" s="142"/>
      <c r="H798" s="142"/>
    </row>
    <row r="799" spans="2:8">
      <c r="B799" s="142"/>
      <c r="C799" s="142"/>
      <c r="D799" s="142"/>
      <c r="F799" s="142"/>
      <c r="G799" s="142"/>
      <c r="H799" s="142"/>
    </row>
    <row r="800" spans="2:8">
      <c r="B800" s="142"/>
      <c r="C800" s="142"/>
      <c r="D800" s="142"/>
      <c r="F800" s="142"/>
      <c r="G800" s="142"/>
      <c r="H800" s="142"/>
    </row>
    <row r="801" spans="2:8">
      <c r="B801" s="142"/>
      <c r="C801" s="142"/>
      <c r="D801" s="142"/>
      <c r="F801" s="142"/>
      <c r="G801" s="142"/>
      <c r="H801" s="142"/>
    </row>
    <row r="802" spans="2:8">
      <c r="B802" s="142"/>
      <c r="C802" s="142"/>
      <c r="D802" s="142"/>
      <c r="F802" s="142"/>
      <c r="G802" s="142"/>
      <c r="H802" s="142"/>
    </row>
    <row r="803" spans="2:8">
      <c r="B803" s="142"/>
      <c r="C803" s="142"/>
      <c r="D803" s="142"/>
      <c r="F803" s="142"/>
      <c r="G803" s="142"/>
      <c r="H803" s="142"/>
    </row>
    <row r="804" spans="2:8">
      <c r="B804" s="142"/>
      <c r="C804" s="142"/>
      <c r="D804" s="142"/>
      <c r="F804" s="142"/>
      <c r="G804" s="142"/>
      <c r="H804" s="142"/>
    </row>
    <row r="805" spans="2:8">
      <c r="B805" s="142"/>
      <c r="C805" s="142"/>
      <c r="D805" s="142"/>
      <c r="F805" s="142"/>
      <c r="G805" s="142"/>
      <c r="H805" s="142"/>
    </row>
    <row r="806" spans="2:8">
      <c r="B806" s="142"/>
      <c r="C806" s="142"/>
      <c r="D806" s="142"/>
      <c r="F806" s="142"/>
      <c r="G806" s="142"/>
      <c r="H806" s="142"/>
    </row>
    <row r="807" spans="2:8">
      <c r="B807" s="142"/>
      <c r="C807" s="142"/>
      <c r="D807" s="142"/>
      <c r="F807" s="142"/>
      <c r="G807" s="142"/>
      <c r="H807" s="142"/>
    </row>
    <row r="808" spans="2:8">
      <c r="B808" s="142"/>
      <c r="C808" s="142"/>
      <c r="D808" s="142"/>
      <c r="F808" s="142"/>
      <c r="G808" s="142"/>
      <c r="H808" s="142"/>
    </row>
    <row r="809" spans="2:8">
      <c r="B809" s="142"/>
      <c r="C809" s="142"/>
      <c r="D809" s="142"/>
      <c r="F809" s="142"/>
      <c r="G809" s="142"/>
      <c r="H809" s="142"/>
    </row>
    <row r="810" spans="2:8">
      <c r="B810" s="142"/>
      <c r="C810" s="142"/>
      <c r="D810" s="142"/>
      <c r="F810" s="142"/>
      <c r="G810" s="142"/>
      <c r="H810" s="142"/>
    </row>
    <row r="811" spans="2:8">
      <c r="B811" s="142"/>
      <c r="C811" s="142"/>
      <c r="D811" s="142"/>
      <c r="F811" s="142"/>
      <c r="G811" s="142"/>
      <c r="H811" s="142"/>
    </row>
    <row r="812" spans="2:8">
      <c r="B812" s="142"/>
      <c r="C812" s="142"/>
      <c r="D812" s="142"/>
      <c r="F812" s="142"/>
      <c r="G812" s="142"/>
      <c r="H812" s="142"/>
    </row>
    <row r="813" spans="2:8">
      <c r="B813" s="142"/>
      <c r="C813" s="142"/>
      <c r="D813" s="142"/>
      <c r="F813" s="142"/>
      <c r="G813" s="142"/>
      <c r="H813" s="142"/>
    </row>
    <row r="814" spans="2:8">
      <c r="B814" s="142"/>
      <c r="C814" s="142"/>
      <c r="D814" s="142"/>
      <c r="F814" s="142"/>
      <c r="G814" s="142"/>
      <c r="H814" s="142"/>
    </row>
    <row r="815" spans="2:8">
      <c r="B815" s="142"/>
      <c r="C815" s="142"/>
      <c r="D815" s="142"/>
      <c r="F815" s="142"/>
      <c r="G815" s="142"/>
      <c r="H815" s="142"/>
    </row>
    <row r="816" spans="2:8">
      <c r="B816" s="142"/>
      <c r="C816" s="142"/>
      <c r="D816" s="142"/>
      <c r="F816" s="142"/>
      <c r="G816" s="142"/>
      <c r="H816" s="142"/>
    </row>
    <row r="817" spans="2:8">
      <c r="B817" s="142"/>
      <c r="C817" s="142"/>
      <c r="D817" s="142"/>
      <c r="F817" s="142"/>
      <c r="G817" s="142"/>
      <c r="H817" s="142"/>
    </row>
    <row r="818" spans="2:8">
      <c r="B818" s="142"/>
      <c r="C818" s="142"/>
      <c r="D818" s="142"/>
      <c r="F818" s="142"/>
      <c r="G818" s="142"/>
      <c r="H818" s="142"/>
    </row>
    <row r="819" spans="2:8">
      <c r="B819" s="142"/>
      <c r="C819" s="142"/>
      <c r="D819" s="142"/>
      <c r="F819" s="142"/>
      <c r="G819" s="142"/>
      <c r="H819" s="142"/>
    </row>
    <row r="820" spans="2:8">
      <c r="B820" s="142"/>
      <c r="C820" s="142"/>
      <c r="D820" s="142"/>
      <c r="F820" s="142"/>
      <c r="G820" s="142"/>
      <c r="H820" s="142"/>
    </row>
    <row r="821" spans="2:8">
      <c r="B821" s="142"/>
      <c r="C821" s="142"/>
      <c r="D821" s="142"/>
      <c r="F821" s="142"/>
      <c r="G821" s="142"/>
      <c r="H821" s="142"/>
    </row>
    <row r="822" spans="2:8">
      <c r="B822" s="142"/>
      <c r="C822" s="142"/>
      <c r="D822" s="142"/>
      <c r="F822" s="142"/>
      <c r="G822" s="142"/>
      <c r="H822" s="142"/>
    </row>
    <row r="823" spans="2:8">
      <c r="B823" s="142"/>
      <c r="C823" s="142"/>
      <c r="D823" s="142"/>
      <c r="F823" s="142"/>
      <c r="G823" s="142"/>
      <c r="H823" s="142"/>
    </row>
    <row r="824" spans="2:8">
      <c r="B824" s="142"/>
      <c r="C824" s="142"/>
      <c r="D824" s="142"/>
      <c r="F824" s="142"/>
      <c r="G824" s="142"/>
      <c r="H824" s="142"/>
    </row>
    <row r="825" spans="2:8">
      <c r="B825" s="142"/>
      <c r="C825" s="142"/>
      <c r="D825" s="142"/>
      <c r="F825" s="142"/>
      <c r="G825" s="142"/>
      <c r="H825" s="142"/>
    </row>
    <row r="826" spans="2:8">
      <c r="B826" s="142"/>
      <c r="C826" s="142"/>
      <c r="D826" s="142"/>
      <c r="F826" s="142"/>
      <c r="G826" s="142"/>
      <c r="H826" s="142"/>
    </row>
    <row r="827" spans="2:8">
      <c r="B827" s="142"/>
      <c r="C827" s="142"/>
      <c r="D827" s="142"/>
      <c r="F827" s="142"/>
      <c r="G827" s="142"/>
      <c r="H827" s="142"/>
    </row>
    <row r="828" spans="2:8">
      <c r="B828" s="142"/>
      <c r="C828" s="142"/>
      <c r="D828" s="142"/>
      <c r="F828" s="142"/>
      <c r="G828" s="142"/>
      <c r="H828" s="142"/>
    </row>
    <row r="829" spans="2:8">
      <c r="B829" s="142"/>
      <c r="C829" s="142"/>
      <c r="D829" s="142"/>
      <c r="F829" s="142"/>
      <c r="G829" s="142"/>
      <c r="H829" s="142"/>
    </row>
    <row r="830" spans="2:8">
      <c r="B830" s="142"/>
      <c r="C830" s="142"/>
      <c r="D830" s="142"/>
      <c r="F830" s="142"/>
      <c r="G830" s="142"/>
      <c r="H830" s="142"/>
    </row>
    <row r="831" spans="2:8">
      <c r="B831" s="142"/>
      <c r="C831" s="142"/>
      <c r="D831" s="142"/>
      <c r="F831" s="142"/>
      <c r="G831" s="142"/>
      <c r="H831" s="142"/>
    </row>
    <row r="832" spans="2:8">
      <c r="B832" s="142"/>
      <c r="C832" s="142"/>
      <c r="D832" s="142"/>
      <c r="F832" s="142"/>
      <c r="G832" s="142"/>
      <c r="H832" s="142"/>
    </row>
    <row r="833" spans="2:8">
      <c r="B833" s="142"/>
      <c r="C833" s="142"/>
      <c r="D833" s="142"/>
      <c r="F833" s="142"/>
      <c r="G833" s="142"/>
      <c r="H833" s="142"/>
    </row>
    <row r="834" spans="2:8">
      <c r="B834" s="142"/>
      <c r="C834" s="142"/>
      <c r="D834" s="142"/>
      <c r="F834" s="142"/>
      <c r="G834" s="142"/>
      <c r="H834" s="142"/>
    </row>
    <row r="835" spans="2:8">
      <c r="B835" s="142"/>
      <c r="C835" s="142"/>
      <c r="D835" s="142"/>
      <c r="F835" s="142"/>
      <c r="G835" s="142"/>
      <c r="H835" s="142"/>
    </row>
    <row r="836" spans="2:8">
      <c r="B836" s="142"/>
      <c r="C836" s="142"/>
      <c r="D836" s="142"/>
      <c r="F836" s="142"/>
      <c r="G836" s="142"/>
      <c r="H836" s="142"/>
    </row>
    <row r="837" spans="2:8">
      <c r="B837" s="142"/>
      <c r="C837" s="142"/>
      <c r="D837" s="142"/>
      <c r="F837" s="142"/>
      <c r="G837" s="142"/>
      <c r="H837" s="142"/>
    </row>
    <row r="838" spans="2:8">
      <c r="B838" s="142"/>
      <c r="C838" s="142"/>
      <c r="D838" s="142"/>
      <c r="F838" s="142"/>
      <c r="G838" s="142"/>
      <c r="H838" s="142"/>
    </row>
    <row r="839" spans="2:8">
      <c r="B839" s="142"/>
      <c r="C839" s="142"/>
      <c r="D839" s="142"/>
      <c r="F839" s="142"/>
      <c r="G839" s="142"/>
      <c r="H839" s="142"/>
    </row>
    <row r="840" spans="2:8">
      <c r="B840" s="142"/>
      <c r="C840" s="142"/>
      <c r="D840" s="142"/>
      <c r="F840" s="142"/>
      <c r="G840" s="142"/>
      <c r="H840" s="142"/>
    </row>
    <row r="841" spans="2:8">
      <c r="B841" s="142"/>
      <c r="C841" s="142"/>
      <c r="D841" s="142"/>
      <c r="F841" s="142"/>
      <c r="G841" s="142"/>
      <c r="H841" s="142"/>
    </row>
    <row r="842" spans="2:8">
      <c r="B842" s="142"/>
      <c r="C842" s="142"/>
      <c r="D842" s="142"/>
      <c r="F842" s="142"/>
      <c r="G842" s="142"/>
      <c r="H842" s="142"/>
    </row>
    <row r="843" spans="2:8">
      <c r="B843" s="142"/>
      <c r="C843" s="142"/>
      <c r="D843" s="142"/>
      <c r="F843" s="142"/>
      <c r="G843" s="142"/>
      <c r="H843" s="142"/>
    </row>
    <row r="844" spans="2:8">
      <c r="B844" s="142"/>
      <c r="C844" s="142"/>
      <c r="D844" s="142"/>
      <c r="F844" s="142"/>
      <c r="G844" s="142"/>
      <c r="H844" s="142"/>
    </row>
    <row r="845" spans="2:8">
      <c r="B845" s="142"/>
      <c r="C845" s="142"/>
      <c r="D845" s="142"/>
      <c r="F845" s="142"/>
      <c r="G845" s="142"/>
      <c r="H845" s="142"/>
    </row>
    <row r="846" spans="2:8">
      <c r="B846" s="142"/>
      <c r="C846" s="142"/>
      <c r="D846" s="142"/>
      <c r="F846" s="142"/>
      <c r="G846" s="142"/>
      <c r="H846" s="142"/>
    </row>
    <row r="847" spans="2:8">
      <c r="B847" s="142"/>
      <c r="C847" s="142"/>
      <c r="D847" s="142"/>
      <c r="F847" s="142"/>
      <c r="G847" s="142"/>
      <c r="H847" s="142"/>
    </row>
    <row r="848" spans="2:8">
      <c r="B848" s="142"/>
      <c r="C848" s="142"/>
      <c r="D848" s="142"/>
      <c r="F848" s="142"/>
      <c r="G848" s="142"/>
      <c r="H848" s="142"/>
    </row>
    <row r="849" spans="2:8">
      <c r="B849" s="142"/>
      <c r="C849" s="142"/>
      <c r="D849" s="142"/>
      <c r="F849" s="142"/>
      <c r="G849" s="142"/>
      <c r="H849" s="142"/>
    </row>
    <row r="850" spans="2:8">
      <c r="B850" s="142"/>
      <c r="C850" s="142"/>
      <c r="D850" s="142"/>
      <c r="F850" s="142"/>
      <c r="G850" s="142"/>
      <c r="H850" s="142"/>
    </row>
    <row r="851" spans="2:8">
      <c r="B851" s="142"/>
      <c r="C851" s="142"/>
      <c r="D851" s="142"/>
      <c r="F851" s="142"/>
      <c r="G851" s="142"/>
      <c r="H851" s="142"/>
    </row>
    <row r="852" spans="2:8">
      <c r="B852" s="142"/>
      <c r="C852" s="142"/>
      <c r="D852" s="142"/>
      <c r="F852" s="142"/>
      <c r="G852" s="142"/>
      <c r="H852" s="142"/>
    </row>
    <row r="853" spans="2:8">
      <c r="B853" s="142"/>
      <c r="C853" s="142"/>
      <c r="D853" s="142"/>
      <c r="F853" s="142"/>
      <c r="G853" s="142"/>
      <c r="H853" s="142"/>
    </row>
    <row r="854" spans="2:8">
      <c r="B854" s="142"/>
      <c r="C854" s="142"/>
      <c r="D854" s="142"/>
      <c r="F854" s="142"/>
      <c r="G854" s="142"/>
      <c r="H854" s="142"/>
    </row>
    <row r="855" spans="2:8">
      <c r="B855" s="142"/>
      <c r="C855" s="142"/>
      <c r="D855" s="142"/>
      <c r="F855" s="142"/>
      <c r="G855" s="142"/>
      <c r="H855" s="142"/>
    </row>
    <row r="856" spans="2:8">
      <c r="B856" s="142"/>
      <c r="C856" s="142"/>
      <c r="D856" s="142"/>
      <c r="F856" s="142"/>
      <c r="G856" s="142"/>
      <c r="H856" s="142"/>
    </row>
    <row r="857" spans="2:8">
      <c r="B857" s="142"/>
      <c r="C857" s="142"/>
      <c r="D857" s="142"/>
      <c r="F857" s="142"/>
      <c r="G857" s="142"/>
      <c r="H857" s="142"/>
    </row>
    <row r="858" spans="2:8">
      <c r="B858" s="142"/>
      <c r="C858" s="142"/>
      <c r="D858" s="142"/>
      <c r="F858" s="142"/>
      <c r="G858" s="142"/>
      <c r="H858" s="142"/>
    </row>
    <row r="859" spans="2:8">
      <c r="B859" s="142"/>
      <c r="C859" s="142"/>
      <c r="D859" s="142"/>
      <c r="F859" s="142"/>
      <c r="G859" s="142"/>
      <c r="H859" s="142"/>
    </row>
    <row r="860" spans="2:8">
      <c r="B860" s="142"/>
      <c r="C860" s="142"/>
      <c r="D860" s="142"/>
      <c r="F860" s="142"/>
      <c r="G860" s="142"/>
      <c r="H860" s="142"/>
    </row>
    <row r="861" spans="2:8">
      <c r="B861" s="142"/>
      <c r="C861" s="142"/>
      <c r="D861" s="142"/>
      <c r="F861" s="142"/>
      <c r="G861" s="142"/>
      <c r="H861" s="142"/>
    </row>
    <row r="862" spans="2:8">
      <c r="B862" s="142"/>
      <c r="C862" s="142"/>
      <c r="D862" s="142"/>
      <c r="F862" s="142"/>
      <c r="G862" s="142"/>
      <c r="H862" s="142"/>
    </row>
    <row r="863" spans="2:8">
      <c r="B863" s="142"/>
      <c r="C863" s="142"/>
      <c r="D863" s="142"/>
      <c r="F863" s="142"/>
      <c r="G863" s="142"/>
      <c r="H863" s="142"/>
    </row>
    <row r="864" spans="2:8">
      <c r="B864" s="142"/>
      <c r="C864" s="142"/>
      <c r="D864" s="142"/>
      <c r="F864" s="142"/>
      <c r="G864" s="142"/>
      <c r="H864" s="142"/>
    </row>
    <row r="865" spans="2:8">
      <c r="B865" s="142"/>
      <c r="C865" s="142"/>
      <c r="D865" s="142"/>
      <c r="F865" s="142"/>
      <c r="G865" s="142"/>
      <c r="H865" s="142"/>
    </row>
    <row r="866" spans="2:8">
      <c r="B866" s="142"/>
      <c r="C866" s="142"/>
      <c r="D866" s="142"/>
      <c r="F866" s="142"/>
      <c r="G866" s="142"/>
      <c r="H866" s="142"/>
    </row>
    <row r="867" spans="2:8">
      <c r="B867" s="142"/>
      <c r="C867" s="142"/>
      <c r="D867" s="142"/>
      <c r="F867" s="142"/>
      <c r="G867" s="142"/>
      <c r="H867" s="142"/>
    </row>
    <row r="868" spans="2:8">
      <c r="B868" s="142"/>
      <c r="C868" s="142"/>
      <c r="D868" s="142"/>
      <c r="F868" s="142"/>
      <c r="G868" s="142"/>
      <c r="H868" s="142"/>
    </row>
    <row r="869" spans="2:8">
      <c r="B869" s="142"/>
      <c r="C869" s="142"/>
      <c r="D869" s="142"/>
      <c r="F869" s="142"/>
      <c r="G869" s="142"/>
      <c r="H869" s="142"/>
    </row>
    <row r="870" spans="2:8">
      <c r="B870" s="142"/>
      <c r="C870" s="142"/>
      <c r="D870" s="142"/>
      <c r="F870" s="142"/>
      <c r="G870" s="142"/>
      <c r="H870" s="142"/>
    </row>
    <row r="871" spans="2:8">
      <c r="B871" s="142"/>
      <c r="C871" s="142"/>
      <c r="D871" s="142"/>
      <c r="F871" s="142"/>
      <c r="G871" s="142"/>
      <c r="H871" s="142"/>
    </row>
    <row r="872" spans="2:8">
      <c r="B872" s="142"/>
      <c r="C872" s="142"/>
      <c r="D872" s="142"/>
      <c r="F872" s="142"/>
      <c r="G872" s="142"/>
      <c r="H872" s="142"/>
    </row>
    <row r="873" spans="2:8">
      <c r="B873" s="142"/>
      <c r="C873" s="142"/>
      <c r="D873" s="142"/>
      <c r="F873" s="142"/>
      <c r="G873" s="142"/>
      <c r="H873" s="142"/>
    </row>
    <row r="874" spans="2:8">
      <c r="B874" s="142"/>
      <c r="C874" s="142"/>
      <c r="D874" s="142"/>
      <c r="F874" s="142"/>
      <c r="G874" s="142"/>
      <c r="H874" s="142"/>
    </row>
    <row r="875" spans="2:8">
      <c r="B875" s="142"/>
      <c r="C875" s="142"/>
      <c r="D875" s="142"/>
      <c r="F875" s="142"/>
      <c r="G875" s="142"/>
      <c r="H875" s="142"/>
    </row>
    <row r="876" spans="2:8">
      <c r="B876" s="142"/>
      <c r="C876" s="142"/>
      <c r="D876" s="142"/>
      <c r="F876" s="142"/>
      <c r="G876" s="142"/>
      <c r="H876" s="142"/>
    </row>
    <row r="877" spans="2:8">
      <c r="B877" s="142"/>
      <c r="C877" s="142"/>
      <c r="D877" s="142"/>
      <c r="F877" s="142"/>
      <c r="G877" s="142"/>
      <c r="H877" s="142"/>
    </row>
    <row r="878" spans="2:8">
      <c r="B878" s="142"/>
      <c r="C878" s="142"/>
      <c r="D878" s="142"/>
      <c r="F878" s="142"/>
      <c r="G878" s="142"/>
      <c r="H878" s="142"/>
    </row>
    <row r="879" spans="2:8">
      <c r="B879" s="142"/>
      <c r="C879" s="142"/>
      <c r="D879" s="142"/>
      <c r="F879" s="142"/>
      <c r="G879" s="142"/>
      <c r="H879" s="142"/>
    </row>
    <row r="880" spans="2:8">
      <c r="B880" s="142"/>
      <c r="C880" s="142"/>
      <c r="D880" s="142"/>
      <c r="F880" s="142"/>
      <c r="G880" s="142"/>
      <c r="H880" s="142"/>
    </row>
    <row r="881" spans="2:8">
      <c r="B881" s="142"/>
      <c r="C881" s="142"/>
      <c r="D881" s="142"/>
      <c r="F881" s="142"/>
      <c r="G881" s="142"/>
      <c r="H881" s="142"/>
    </row>
    <row r="882" spans="2:8">
      <c r="B882" s="142"/>
      <c r="C882" s="142"/>
      <c r="D882" s="142"/>
      <c r="F882" s="142"/>
      <c r="G882" s="142"/>
      <c r="H882" s="142"/>
    </row>
    <row r="883" spans="2:8">
      <c r="B883" s="142"/>
      <c r="C883" s="142"/>
      <c r="D883" s="142"/>
      <c r="F883" s="142"/>
      <c r="G883" s="142"/>
      <c r="H883" s="142"/>
    </row>
    <row r="884" spans="2:8">
      <c r="B884" s="142"/>
      <c r="C884" s="142"/>
      <c r="D884" s="142"/>
      <c r="F884" s="142"/>
      <c r="G884" s="142"/>
      <c r="H884" s="142"/>
    </row>
    <row r="885" spans="2:8">
      <c r="B885" s="142"/>
      <c r="C885" s="142"/>
      <c r="D885" s="142"/>
      <c r="F885" s="142"/>
      <c r="G885" s="142"/>
      <c r="H885" s="142"/>
    </row>
    <row r="886" spans="2:8">
      <c r="B886" s="142"/>
      <c r="C886" s="142"/>
      <c r="D886" s="142"/>
      <c r="F886" s="142"/>
      <c r="G886" s="142"/>
      <c r="H886" s="142"/>
    </row>
    <row r="887" spans="2:8">
      <c r="B887" s="142"/>
      <c r="C887" s="142"/>
      <c r="D887" s="142"/>
      <c r="F887" s="142"/>
      <c r="G887" s="142"/>
      <c r="H887" s="142"/>
    </row>
    <row r="888" spans="2:8">
      <c r="B888" s="142"/>
      <c r="C888" s="142"/>
      <c r="D888" s="142"/>
      <c r="F888" s="142"/>
      <c r="G888" s="142"/>
      <c r="H888" s="142"/>
    </row>
    <row r="889" spans="2:8">
      <c r="B889" s="142"/>
      <c r="C889" s="142"/>
      <c r="D889" s="142"/>
      <c r="F889" s="142"/>
      <c r="G889" s="142"/>
      <c r="H889" s="142"/>
    </row>
    <row r="890" spans="2:8">
      <c r="B890" s="142"/>
      <c r="C890" s="142"/>
      <c r="D890" s="142"/>
      <c r="F890" s="142"/>
      <c r="G890" s="142"/>
      <c r="H890" s="142"/>
    </row>
    <row r="891" spans="2:8">
      <c r="B891" s="142"/>
      <c r="C891" s="142"/>
      <c r="D891" s="142"/>
      <c r="F891" s="142"/>
      <c r="G891" s="142"/>
      <c r="H891" s="142"/>
    </row>
    <row r="892" spans="2:8">
      <c r="B892" s="142"/>
      <c r="C892" s="142"/>
      <c r="D892" s="142"/>
      <c r="F892" s="142"/>
      <c r="G892" s="142"/>
      <c r="H892" s="142"/>
    </row>
    <row r="893" spans="2:8">
      <c r="B893" s="142"/>
      <c r="C893" s="142"/>
      <c r="D893" s="142"/>
      <c r="F893" s="142"/>
      <c r="G893" s="142"/>
      <c r="H893" s="142"/>
    </row>
    <row r="894" spans="2:8">
      <c r="B894" s="142"/>
      <c r="C894" s="142"/>
      <c r="D894" s="142"/>
      <c r="F894" s="142"/>
      <c r="G894" s="142"/>
      <c r="H894" s="142"/>
    </row>
    <row r="895" spans="2:8">
      <c r="B895" s="142"/>
      <c r="C895" s="142"/>
      <c r="D895" s="142"/>
      <c r="F895" s="142"/>
      <c r="G895" s="142"/>
      <c r="H895" s="142"/>
    </row>
    <row r="896" spans="2:8">
      <c r="B896" s="142"/>
      <c r="C896" s="142"/>
      <c r="D896" s="142"/>
      <c r="F896" s="142"/>
      <c r="G896" s="142"/>
      <c r="H896" s="142"/>
    </row>
    <row r="897" spans="2:8">
      <c r="B897" s="142"/>
      <c r="C897" s="142"/>
      <c r="D897" s="142"/>
      <c r="F897" s="142"/>
      <c r="G897" s="142"/>
      <c r="H897" s="142"/>
    </row>
    <row r="898" spans="2:8">
      <c r="B898" s="142"/>
      <c r="C898" s="142"/>
      <c r="D898" s="142"/>
      <c r="F898" s="142"/>
      <c r="G898" s="142"/>
      <c r="H898" s="142"/>
    </row>
    <row r="899" spans="2:8">
      <c r="B899" s="142"/>
      <c r="C899" s="142"/>
      <c r="D899" s="142"/>
      <c r="F899" s="142"/>
      <c r="G899" s="142"/>
      <c r="H899" s="142"/>
    </row>
    <row r="900" spans="2:8">
      <c r="B900" s="142"/>
      <c r="C900" s="142"/>
      <c r="D900" s="142"/>
      <c r="F900" s="142"/>
      <c r="G900" s="142"/>
      <c r="H900" s="142"/>
    </row>
    <row r="901" spans="2:8">
      <c r="B901" s="142"/>
      <c r="C901" s="142"/>
      <c r="D901" s="142"/>
      <c r="F901" s="142"/>
      <c r="G901" s="142"/>
      <c r="H901" s="142"/>
    </row>
    <row r="902" spans="2:8">
      <c r="B902" s="142"/>
      <c r="C902" s="142"/>
      <c r="D902" s="142"/>
      <c r="F902" s="142"/>
      <c r="G902" s="142"/>
      <c r="H902" s="142"/>
    </row>
    <row r="903" spans="2:8">
      <c r="B903" s="142"/>
      <c r="C903" s="142"/>
      <c r="D903" s="142"/>
      <c r="F903" s="142"/>
      <c r="G903" s="142"/>
      <c r="H903" s="142"/>
    </row>
    <row r="904" spans="2:8">
      <c r="B904" s="142"/>
      <c r="C904" s="142"/>
      <c r="D904" s="142"/>
      <c r="F904" s="142"/>
      <c r="G904" s="142"/>
      <c r="H904" s="142"/>
    </row>
    <row r="905" spans="2:8">
      <c r="B905" s="142"/>
      <c r="C905" s="142"/>
      <c r="D905" s="142"/>
      <c r="F905" s="142"/>
      <c r="G905" s="142"/>
      <c r="H905" s="142"/>
    </row>
    <row r="906" spans="2:8">
      <c r="B906" s="142"/>
      <c r="C906" s="142"/>
      <c r="D906" s="142"/>
      <c r="F906" s="142"/>
      <c r="G906" s="142"/>
      <c r="H906" s="142"/>
    </row>
    <row r="907" spans="2:8">
      <c r="B907" s="142"/>
      <c r="C907" s="142"/>
      <c r="D907" s="142"/>
      <c r="F907" s="142"/>
      <c r="G907" s="142"/>
      <c r="H907" s="142"/>
    </row>
    <row r="908" spans="2:8">
      <c r="B908" s="142"/>
      <c r="C908" s="142"/>
      <c r="D908" s="142"/>
      <c r="F908" s="142"/>
      <c r="G908" s="142"/>
      <c r="H908" s="142"/>
    </row>
    <row r="909" spans="2:8">
      <c r="B909" s="142"/>
      <c r="C909" s="142"/>
      <c r="D909" s="142"/>
      <c r="F909" s="142"/>
      <c r="G909" s="142"/>
      <c r="H909" s="142"/>
    </row>
    <row r="910" spans="2:8">
      <c r="B910" s="142"/>
      <c r="C910" s="142"/>
      <c r="D910" s="142"/>
      <c r="F910" s="142"/>
      <c r="G910" s="142"/>
      <c r="H910" s="142"/>
    </row>
    <row r="911" spans="2:8">
      <c r="B911" s="142"/>
      <c r="C911" s="142"/>
      <c r="D911" s="142"/>
      <c r="F911" s="142"/>
      <c r="G911" s="142"/>
      <c r="H911" s="142"/>
    </row>
    <row r="912" spans="2:8">
      <c r="B912" s="142"/>
      <c r="C912" s="142"/>
      <c r="D912" s="142"/>
      <c r="F912" s="142"/>
      <c r="G912" s="142"/>
      <c r="H912" s="142"/>
    </row>
    <row r="913" spans="2:8">
      <c r="B913" s="142"/>
      <c r="C913" s="142"/>
      <c r="D913" s="142"/>
      <c r="F913" s="142"/>
      <c r="G913" s="142"/>
      <c r="H913" s="142"/>
    </row>
    <row r="914" spans="2:8">
      <c r="B914" s="142"/>
      <c r="C914" s="142"/>
      <c r="D914" s="142"/>
      <c r="F914" s="142"/>
      <c r="G914" s="142"/>
      <c r="H914" s="142"/>
    </row>
    <row r="915" spans="2:8">
      <c r="B915" s="142"/>
      <c r="C915" s="142"/>
      <c r="D915" s="142"/>
      <c r="F915" s="142"/>
      <c r="G915" s="142"/>
      <c r="H915" s="142"/>
    </row>
    <row r="916" spans="2:8">
      <c r="B916" s="142"/>
      <c r="C916" s="142"/>
      <c r="D916" s="142"/>
      <c r="F916" s="142"/>
      <c r="G916" s="142"/>
      <c r="H916" s="142"/>
    </row>
    <row r="917" spans="2:8">
      <c r="B917" s="142"/>
      <c r="C917" s="142"/>
      <c r="D917" s="142"/>
      <c r="F917" s="142"/>
      <c r="G917" s="142"/>
      <c r="H917" s="142"/>
    </row>
    <row r="918" spans="2:8">
      <c r="B918" s="142"/>
      <c r="C918" s="142"/>
      <c r="D918" s="142"/>
      <c r="F918" s="142"/>
      <c r="G918" s="142"/>
      <c r="H918" s="142"/>
    </row>
    <row r="919" spans="2:8">
      <c r="B919" s="142"/>
      <c r="C919" s="142"/>
      <c r="D919" s="142"/>
      <c r="F919" s="142"/>
      <c r="G919" s="142"/>
      <c r="H919" s="142"/>
    </row>
    <row r="920" spans="2:8">
      <c r="B920" s="142"/>
      <c r="C920" s="142"/>
      <c r="D920" s="142"/>
      <c r="F920" s="142"/>
      <c r="G920" s="142"/>
      <c r="H920" s="142"/>
    </row>
    <row r="921" spans="2:8">
      <c r="B921" s="142"/>
      <c r="C921" s="142"/>
      <c r="D921" s="142"/>
      <c r="F921" s="142"/>
      <c r="G921" s="142"/>
      <c r="H921" s="142"/>
    </row>
    <row r="922" spans="2:8">
      <c r="B922" s="142"/>
      <c r="C922" s="142"/>
      <c r="D922" s="142"/>
      <c r="F922" s="142"/>
      <c r="G922" s="142"/>
      <c r="H922" s="142"/>
    </row>
    <row r="923" spans="2:8">
      <c r="B923" s="142"/>
      <c r="C923" s="142"/>
      <c r="D923" s="142"/>
      <c r="F923" s="142"/>
      <c r="G923" s="142"/>
      <c r="H923" s="142"/>
    </row>
    <row r="924" spans="2:8">
      <c r="B924" s="142"/>
      <c r="C924" s="142"/>
      <c r="D924" s="142"/>
      <c r="F924" s="142"/>
      <c r="G924" s="142"/>
      <c r="H924" s="142"/>
    </row>
    <row r="925" spans="2:8">
      <c r="B925" s="142"/>
      <c r="C925" s="142"/>
      <c r="D925" s="142"/>
      <c r="F925" s="142"/>
      <c r="G925" s="142"/>
      <c r="H925" s="142"/>
    </row>
    <row r="926" spans="2:8">
      <c r="B926" s="142"/>
      <c r="C926" s="142"/>
      <c r="D926" s="142"/>
      <c r="F926" s="142"/>
      <c r="G926" s="142"/>
      <c r="H926" s="142"/>
    </row>
    <row r="927" spans="2:8">
      <c r="B927" s="142"/>
      <c r="C927" s="142"/>
      <c r="D927" s="142"/>
      <c r="F927" s="142"/>
      <c r="G927" s="142"/>
      <c r="H927" s="142"/>
    </row>
    <row r="928" spans="2:8">
      <c r="B928" s="142"/>
      <c r="C928" s="142"/>
      <c r="D928" s="142"/>
      <c r="F928" s="142"/>
      <c r="G928" s="142"/>
      <c r="H928" s="142"/>
    </row>
    <row r="929" spans="2:8">
      <c r="B929" s="142"/>
      <c r="C929" s="142"/>
      <c r="D929" s="142"/>
      <c r="F929" s="142"/>
      <c r="G929" s="142"/>
      <c r="H929" s="142"/>
    </row>
    <row r="930" spans="2:8">
      <c r="B930" s="142"/>
      <c r="C930" s="142"/>
      <c r="D930" s="142"/>
      <c r="F930" s="142"/>
      <c r="G930" s="142"/>
      <c r="H930" s="142"/>
    </row>
    <row r="931" spans="2:8">
      <c r="B931" s="142"/>
      <c r="C931" s="142"/>
      <c r="D931" s="142"/>
      <c r="F931" s="142"/>
      <c r="G931" s="142"/>
      <c r="H931" s="142"/>
    </row>
    <row r="932" spans="2:8">
      <c r="B932" s="142"/>
      <c r="C932" s="142"/>
      <c r="D932" s="142"/>
      <c r="F932" s="142"/>
      <c r="G932" s="142"/>
      <c r="H932" s="142"/>
    </row>
    <row r="933" spans="2:8">
      <c r="B933" s="142"/>
      <c r="C933" s="142"/>
      <c r="D933" s="142"/>
      <c r="F933" s="142"/>
      <c r="G933" s="142"/>
      <c r="H933" s="142"/>
    </row>
    <row r="934" spans="2:8">
      <c r="B934" s="142"/>
      <c r="C934" s="142"/>
      <c r="D934" s="142"/>
      <c r="F934" s="142"/>
      <c r="G934" s="142"/>
      <c r="H934" s="142"/>
    </row>
    <row r="935" spans="2:8">
      <c r="B935" s="142"/>
      <c r="C935" s="142"/>
      <c r="D935" s="142"/>
      <c r="F935" s="142"/>
      <c r="G935" s="142"/>
      <c r="H935" s="142"/>
    </row>
    <row r="936" spans="2:8">
      <c r="B936" s="142"/>
      <c r="C936" s="142"/>
      <c r="D936" s="142"/>
      <c r="F936" s="142"/>
      <c r="G936" s="142"/>
      <c r="H936" s="142"/>
    </row>
    <row r="937" spans="2:8">
      <c r="B937" s="142"/>
      <c r="C937" s="142"/>
      <c r="D937" s="142"/>
      <c r="F937" s="142"/>
      <c r="G937" s="142"/>
      <c r="H937" s="142"/>
    </row>
    <row r="938" spans="2:8">
      <c r="B938" s="142"/>
      <c r="C938" s="142"/>
      <c r="D938" s="142"/>
      <c r="F938" s="142"/>
      <c r="G938" s="142"/>
      <c r="H938" s="142"/>
    </row>
    <row r="939" spans="2:8">
      <c r="B939" s="142"/>
      <c r="C939" s="142"/>
      <c r="D939" s="142"/>
      <c r="F939" s="142"/>
      <c r="G939" s="142"/>
      <c r="H939" s="142"/>
    </row>
    <row r="940" spans="2:8">
      <c r="B940" s="142"/>
      <c r="C940" s="142"/>
      <c r="D940" s="142"/>
      <c r="F940" s="142"/>
      <c r="G940" s="142"/>
      <c r="H940" s="142"/>
    </row>
    <row r="941" spans="2:8">
      <c r="B941" s="142"/>
      <c r="C941" s="142"/>
      <c r="D941" s="142"/>
      <c r="F941" s="142"/>
      <c r="G941" s="142"/>
      <c r="H941" s="142"/>
    </row>
    <row r="942" spans="2:8">
      <c r="B942" s="142"/>
      <c r="C942" s="142"/>
      <c r="D942" s="142"/>
      <c r="F942" s="142"/>
      <c r="G942" s="142"/>
      <c r="H942" s="142"/>
    </row>
    <row r="943" spans="2:8">
      <c r="B943" s="142"/>
      <c r="C943" s="142"/>
      <c r="D943" s="142"/>
      <c r="F943" s="142"/>
      <c r="G943" s="142"/>
      <c r="H943" s="142"/>
    </row>
    <row r="944" spans="2:8">
      <c r="B944" s="142"/>
      <c r="C944" s="142"/>
      <c r="D944" s="142"/>
      <c r="F944" s="142"/>
      <c r="G944" s="142"/>
      <c r="H944" s="142"/>
    </row>
    <row r="945" spans="2:8">
      <c r="B945" s="142"/>
      <c r="C945" s="142"/>
      <c r="D945" s="142"/>
      <c r="F945" s="142"/>
      <c r="G945" s="142"/>
      <c r="H945" s="142"/>
    </row>
    <row r="946" spans="2:8">
      <c r="B946" s="142"/>
      <c r="C946" s="142"/>
      <c r="D946" s="142"/>
      <c r="F946" s="142"/>
      <c r="G946" s="142"/>
      <c r="H946" s="142"/>
    </row>
    <row r="947" spans="2:8">
      <c r="B947" s="142"/>
      <c r="C947" s="142"/>
      <c r="D947" s="142"/>
      <c r="F947" s="142"/>
      <c r="G947" s="142"/>
      <c r="H947" s="142"/>
    </row>
    <row r="948" spans="2:8">
      <c r="B948" s="142"/>
      <c r="C948" s="142"/>
      <c r="D948" s="142"/>
      <c r="F948" s="142"/>
      <c r="G948" s="142"/>
      <c r="H948" s="142"/>
    </row>
    <row r="949" spans="2:8">
      <c r="B949" s="142"/>
      <c r="C949" s="142"/>
      <c r="D949" s="142"/>
      <c r="F949" s="142"/>
      <c r="G949" s="142"/>
      <c r="H949" s="142"/>
    </row>
    <row r="950" spans="2:8">
      <c r="B950" s="142"/>
      <c r="C950" s="142"/>
      <c r="D950" s="142"/>
      <c r="F950" s="142"/>
      <c r="G950" s="142"/>
      <c r="H950" s="142"/>
    </row>
    <row r="951" spans="2:8">
      <c r="B951" s="142"/>
      <c r="C951" s="142"/>
      <c r="D951" s="142"/>
      <c r="F951" s="142"/>
      <c r="G951" s="142"/>
      <c r="H951" s="142"/>
    </row>
    <row r="952" spans="2:8">
      <c r="B952" s="142"/>
      <c r="C952" s="142"/>
      <c r="D952" s="142"/>
      <c r="F952" s="142"/>
      <c r="G952" s="142"/>
      <c r="H952" s="142"/>
    </row>
    <row r="953" spans="2:8">
      <c r="B953" s="142"/>
      <c r="C953" s="142"/>
      <c r="D953" s="142"/>
      <c r="F953" s="142"/>
      <c r="G953" s="142"/>
      <c r="H953" s="142"/>
    </row>
    <row r="954" spans="2:8">
      <c r="B954" s="142"/>
      <c r="C954" s="142"/>
      <c r="D954" s="142"/>
      <c r="F954" s="142"/>
      <c r="G954" s="142"/>
      <c r="H954" s="142"/>
    </row>
    <row r="955" spans="2:8">
      <c r="B955" s="142"/>
      <c r="C955" s="142"/>
      <c r="D955" s="142"/>
      <c r="F955" s="142"/>
      <c r="G955" s="142"/>
      <c r="H955" s="142"/>
    </row>
    <row r="956" spans="2:8">
      <c r="B956" s="142"/>
      <c r="C956" s="142"/>
      <c r="D956" s="142"/>
      <c r="F956" s="142"/>
      <c r="G956" s="142"/>
      <c r="H956" s="142"/>
    </row>
    <row r="957" spans="2:8">
      <c r="B957" s="142"/>
      <c r="C957" s="142"/>
      <c r="D957" s="142"/>
      <c r="F957" s="142"/>
      <c r="G957" s="142"/>
      <c r="H957" s="142"/>
    </row>
    <row r="958" spans="2:8">
      <c r="B958" s="142"/>
      <c r="C958" s="142"/>
      <c r="D958" s="142"/>
      <c r="F958" s="142"/>
      <c r="G958" s="142"/>
      <c r="H958" s="142"/>
    </row>
    <row r="959" spans="2:8">
      <c r="B959" s="142"/>
      <c r="C959" s="142"/>
      <c r="D959" s="142"/>
      <c r="F959" s="142"/>
      <c r="G959" s="142"/>
      <c r="H959" s="142"/>
    </row>
    <row r="960" spans="2:8">
      <c r="B960" s="142"/>
      <c r="C960" s="142"/>
      <c r="D960" s="142"/>
      <c r="F960" s="142"/>
      <c r="G960" s="142"/>
      <c r="H960" s="142"/>
    </row>
    <row r="961" spans="2:8">
      <c r="B961" s="142"/>
      <c r="C961" s="142"/>
      <c r="D961" s="142"/>
      <c r="F961" s="142"/>
      <c r="G961" s="142"/>
      <c r="H961" s="142"/>
    </row>
    <row r="962" spans="2:8">
      <c r="B962" s="142"/>
      <c r="C962" s="142"/>
      <c r="D962" s="142"/>
      <c r="F962" s="142"/>
      <c r="G962" s="142"/>
      <c r="H962" s="142"/>
    </row>
    <row r="963" spans="2:8">
      <c r="B963" s="142"/>
      <c r="C963" s="142"/>
      <c r="D963" s="142"/>
      <c r="F963" s="142"/>
      <c r="G963" s="142"/>
      <c r="H963" s="142"/>
    </row>
    <row r="964" spans="2:8">
      <c r="B964" s="142"/>
      <c r="C964" s="142"/>
      <c r="D964" s="142"/>
      <c r="F964" s="142"/>
      <c r="G964" s="142"/>
      <c r="H964" s="142"/>
    </row>
    <row r="965" spans="2:8">
      <c r="B965" s="142"/>
      <c r="C965" s="142"/>
      <c r="D965" s="142"/>
      <c r="F965" s="142"/>
      <c r="G965" s="142"/>
      <c r="H965" s="142"/>
    </row>
    <row r="966" spans="2:8">
      <c r="B966" s="142"/>
      <c r="C966" s="142"/>
      <c r="D966" s="142"/>
      <c r="F966" s="142"/>
      <c r="G966" s="142"/>
      <c r="H966" s="142"/>
    </row>
    <row r="967" spans="2:8">
      <c r="B967" s="142"/>
      <c r="C967" s="142"/>
      <c r="D967" s="142"/>
      <c r="F967" s="142"/>
      <c r="G967" s="142"/>
      <c r="H967" s="142"/>
    </row>
    <row r="968" spans="2:8">
      <c r="B968" s="142"/>
      <c r="C968" s="142"/>
      <c r="D968" s="142"/>
      <c r="F968" s="142"/>
      <c r="G968" s="142"/>
      <c r="H968" s="142"/>
    </row>
    <row r="969" spans="2:8">
      <c r="B969" s="142"/>
      <c r="C969" s="142"/>
      <c r="D969" s="142"/>
      <c r="F969" s="142"/>
      <c r="G969" s="142"/>
      <c r="H969" s="142"/>
    </row>
    <row r="970" spans="2:8">
      <c r="B970" s="142"/>
      <c r="C970" s="142"/>
      <c r="D970" s="142"/>
      <c r="F970" s="142"/>
      <c r="G970" s="142"/>
      <c r="H970" s="142"/>
    </row>
    <row r="971" spans="2:8">
      <c r="B971" s="142"/>
      <c r="C971" s="142"/>
      <c r="D971" s="142"/>
      <c r="F971" s="142"/>
      <c r="G971" s="142"/>
      <c r="H971" s="142"/>
    </row>
    <row r="972" spans="2:8">
      <c r="B972" s="142"/>
      <c r="C972" s="142"/>
      <c r="D972" s="142"/>
      <c r="F972" s="142"/>
      <c r="G972" s="142"/>
      <c r="H972" s="142"/>
    </row>
    <row r="973" spans="2:8">
      <c r="B973" s="142"/>
      <c r="C973" s="142"/>
      <c r="D973" s="142"/>
      <c r="F973" s="142"/>
      <c r="G973" s="142"/>
      <c r="H973" s="142"/>
    </row>
    <row r="974" spans="2:8">
      <c r="B974" s="142"/>
      <c r="C974" s="142"/>
      <c r="D974" s="142"/>
      <c r="F974" s="142"/>
      <c r="G974" s="142"/>
      <c r="H974" s="142"/>
    </row>
    <row r="975" spans="2:8">
      <c r="B975" s="142"/>
      <c r="C975" s="142"/>
      <c r="D975" s="142"/>
      <c r="F975" s="142"/>
      <c r="G975" s="142"/>
      <c r="H975" s="142"/>
    </row>
    <row r="976" spans="2:8">
      <c r="B976" s="142"/>
      <c r="C976" s="142"/>
      <c r="D976" s="142"/>
      <c r="F976" s="142"/>
      <c r="G976" s="142"/>
      <c r="H976" s="142"/>
    </row>
    <row r="977" spans="2:8">
      <c r="B977" s="142"/>
      <c r="C977" s="142"/>
      <c r="D977" s="142"/>
      <c r="F977" s="142"/>
      <c r="G977" s="142"/>
      <c r="H977" s="142"/>
    </row>
    <row r="978" spans="2:8">
      <c r="B978" s="142"/>
      <c r="C978" s="142"/>
      <c r="D978" s="142"/>
      <c r="F978" s="142"/>
      <c r="G978" s="142"/>
      <c r="H978" s="142"/>
    </row>
    <row r="979" spans="2:8">
      <c r="B979" s="142"/>
      <c r="C979" s="142"/>
      <c r="D979" s="142"/>
      <c r="F979" s="142"/>
      <c r="G979" s="142"/>
      <c r="H979" s="142"/>
    </row>
    <row r="980" spans="2:8">
      <c r="B980" s="142"/>
      <c r="C980" s="142"/>
      <c r="D980" s="142"/>
      <c r="F980" s="142"/>
      <c r="G980" s="142"/>
      <c r="H980" s="142"/>
    </row>
    <row r="981" spans="2:8">
      <c r="B981" s="142"/>
      <c r="C981" s="142"/>
      <c r="D981" s="142"/>
      <c r="F981" s="142"/>
      <c r="G981" s="142"/>
      <c r="H981" s="142"/>
    </row>
    <row r="982" spans="2:8">
      <c r="B982" s="142"/>
      <c r="C982" s="142"/>
      <c r="D982" s="142"/>
      <c r="F982" s="142"/>
      <c r="G982" s="142"/>
      <c r="H982" s="142"/>
    </row>
    <row r="983" spans="2:8">
      <c r="B983" s="142"/>
      <c r="C983" s="142"/>
      <c r="D983" s="142"/>
      <c r="F983" s="142"/>
      <c r="G983" s="142"/>
      <c r="H983" s="142"/>
    </row>
    <row r="984" spans="2:8">
      <c r="B984" s="142"/>
      <c r="C984" s="142"/>
      <c r="D984" s="142"/>
      <c r="F984" s="142"/>
      <c r="G984" s="142"/>
      <c r="H984" s="142"/>
    </row>
    <row r="985" spans="2:8">
      <c r="B985" s="142"/>
      <c r="C985" s="142"/>
      <c r="D985" s="142"/>
      <c r="F985" s="142"/>
      <c r="G985" s="142"/>
      <c r="H985" s="142"/>
    </row>
    <row r="986" spans="2:8">
      <c r="B986" s="142"/>
      <c r="C986" s="142"/>
      <c r="D986" s="142"/>
      <c r="F986" s="142"/>
      <c r="G986" s="142"/>
      <c r="H986" s="142"/>
    </row>
    <row r="987" spans="2:8">
      <c r="B987" s="142"/>
      <c r="C987" s="142"/>
      <c r="D987" s="142"/>
      <c r="F987" s="142"/>
      <c r="G987" s="142"/>
      <c r="H987" s="142"/>
    </row>
    <row r="988" spans="2:8">
      <c r="B988" s="142"/>
      <c r="C988" s="142"/>
      <c r="D988" s="142"/>
      <c r="F988" s="142"/>
      <c r="G988" s="142"/>
      <c r="H988" s="142"/>
    </row>
    <row r="989" spans="2:8">
      <c r="B989" s="142"/>
      <c r="C989" s="142"/>
      <c r="D989" s="142"/>
      <c r="F989" s="142"/>
      <c r="G989" s="142"/>
      <c r="H989" s="142"/>
    </row>
    <row r="990" spans="2:8">
      <c r="B990" s="142"/>
      <c r="C990" s="142"/>
      <c r="D990" s="142"/>
      <c r="F990" s="142"/>
      <c r="G990" s="142"/>
      <c r="H990" s="142"/>
    </row>
    <row r="991" spans="2:8">
      <c r="B991" s="142"/>
      <c r="C991" s="142"/>
      <c r="D991" s="142"/>
      <c r="F991" s="142"/>
      <c r="G991" s="142"/>
      <c r="H991" s="142"/>
    </row>
    <row r="992" spans="2:8">
      <c r="B992" s="142"/>
      <c r="C992" s="142"/>
      <c r="D992" s="142"/>
      <c r="F992" s="142"/>
      <c r="G992" s="142"/>
      <c r="H992" s="142"/>
    </row>
    <row r="993" spans="2:8">
      <c r="B993" s="142"/>
      <c r="C993" s="142"/>
      <c r="D993" s="142"/>
      <c r="F993" s="142"/>
      <c r="G993" s="142"/>
      <c r="H993" s="142"/>
    </row>
    <row r="994" spans="2:8">
      <c r="B994" s="142"/>
      <c r="C994" s="142"/>
      <c r="D994" s="142"/>
      <c r="F994" s="142"/>
      <c r="G994" s="142"/>
      <c r="H994" s="142"/>
    </row>
    <row r="995" spans="2:8">
      <c r="B995" s="142"/>
      <c r="C995" s="142"/>
      <c r="D995" s="142"/>
      <c r="F995" s="142"/>
      <c r="G995" s="142"/>
      <c r="H995" s="142"/>
    </row>
    <row r="996" spans="2:8">
      <c r="B996" s="142"/>
      <c r="C996" s="142"/>
      <c r="D996" s="142"/>
      <c r="F996" s="142"/>
      <c r="G996" s="142"/>
      <c r="H996" s="142"/>
    </row>
    <row r="997" spans="2:8">
      <c r="B997" s="142"/>
      <c r="C997" s="142"/>
      <c r="D997" s="142"/>
      <c r="F997" s="142"/>
      <c r="G997" s="142"/>
      <c r="H997" s="142"/>
    </row>
    <row r="998" spans="2:8">
      <c r="B998" s="142"/>
      <c r="C998" s="142"/>
      <c r="D998" s="142"/>
      <c r="F998" s="142"/>
      <c r="G998" s="142"/>
      <c r="H998" s="142"/>
    </row>
    <row r="999" spans="2:8">
      <c r="B999" s="142"/>
      <c r="C999" s="142"/>
      <c r="D999" s="142"/>
      <c r="F999" s="142"/>
      <c r="G999" s="142"/>
      <c r="H999" s="142"/>
    </row>
    <row r="1000" spans="2:8">
      <c r="B1000" s="142"/>
      <c r="C1000" s="142"/>
      <c r="D1000" s="142"/>
      <c r="F1000" s="142"/>
      <c r="G1000" s="142"/>
      <c r="H1000" s="142"/>
    </row>
    <row r="1001" spans="2:8">
      <c r="B1001" s="142"/>
      <c r="C1001" s="142"/>
      <c r="D1001" s="142"/>
      <c r="F1001" s="142"/>
      <c r="G1001" s="142"/>
      <c r="H1001" s="14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meds</vt:lpstr>
      <vt:lpstr>MaleDeaths</vt:lpstr>
      <vt:lpstr>FemaleDeaths</vt:lpstr>
      <vt:lpstr>DrugClassMF</vt:lpstr>
      <vt:lpstr>Areas_Updated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VRREE</cp:lastModifiedBy>
  <dcterms:modified xsi:type="dcterms:W3CDTF">2024-07-29T08:18:36Z</dcterms:modified>
</cp:coreProperties>
</file>